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1701871\Documents\GTA\DOCS\"/>
    </mc:Choice>
  </mc:AlternateContent>
  <bookViews>
    <workbookView xWindow="-105" yWindow="-105" windowWidth="23250" windowHeight="12570" activeTab="6"/>
  </bookViews>
  <sheets>
    <sheet name="données" sheetId="1" r:id="rId1"/>
    <sheet name="Users" sheetId="4" r:id="rId2"/>
    <sheet name="Presta" sheetId="2" r:id="rId3"/>
    <sheet name="preferences" sheetId="6" r:id="rId4"/>
    <sheet name="Feuil3" sheetId="3" r:id="rId5"/>
    <sheet name="Contrat" sheetId="5" r:id="rId6"/>
    <sheet name="pref" sheetId="7" r:id="rId7"/>
  </sheets>
  <externalReferences>
    <externalReference r:id="rId8"/>
  </externalReferences>
  <definedNames>
    <definedName name="_xlnm._FilterDatabase" localSheetId="5" hidden="1">Contrat!$A$1:$F$99</definedName>
    <definedName name="_xlnm._FilterDatabase" localSheetId="0" hidden="1">données!#REF!</definedName>
    <definedName name="_xlnm._FilterDatabase" localSheetId="4" hidden="1">Feuil3!$H:$I</definedName>
    <definedName name="_xlnm._FilterDatabase" localSheetId="2" hidden="1">Presta!$F$1:$L$239</definedName>
    <definedName name="_xlnm.Extract" localSheetId="0">données!$B$11</definedName>
    <definedName name="_xlnm.Extract" localSheetId="4">Feuil3!$K$1:$L$1</definedName>
    <definedName name="_xlnm.Extract" localSheetId="2">Presta!$P$135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7" l="1"/>
  <c r="L4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L53" i="7"/>
  <c r="L54" i="7"/>
  <c r="L55" i="7"/>
  <c r="L56" i="7"/>
  <c r="L57" i="7"/>
  <c r="L58" i="7"/>
  <c r="L59" i="7"/>
  <c r="L60" i="7"/>
  <c r="L61" i="7"/>
  <c r="L62" i="7"/>
  <c r="L63" i="7"/>
  <c r="L64" i="7"/>
  <c r="L65" i="7"/>
  <c r="L66" i="7"/>
  <c r="L67" i="7"/>
  <c r="L68" i="7"/>
  <c r="L69" i="7"/>
  <c r="L70" i="7"/>
  <c r="L71" i="7"/>
  <c r="L72" i="7"/>
  <c r="L73" i="7"/>
  <c r="L74" i="7"/>
  <c r="L75" i="7"/>
  <c r="L76" i="7"/>
  <c r="L77" i="7"/>
  <c r="L78" i="7"/>
  <c r="L79" i="7"/>
  <c r="L80" i="7"/>
  <c r="L81" i="7"/>
  <c r="L82" i="7"/>
  <c r="L83" i="7"/>
  <c r="L84" i="7"/>
  <c r="L85" i="7"/>
  <c r="L86" i="7"/>
  <c r="L87" i="7"/>
  <c r="L88" i="7"/>
  <c r="L89" i="7"/>
  <c r="L90" i="7"/>
  <c r="L91" i="7"/>
  <c r="L92" i="7"/>
  <c r="L93" i="7"/>
  <c r="L94" i="7"/>
  <c r="L95" i="7"/>
  <c r="L96" i="7"/>
  <c r="L97" i="7"/>
  <c r="L98" i="7"/>
  <c r="L99" i="7"/>
  <c r="L100" i="7"/>
  <c r="L101" i="7"/>
  <c r="L102" i="7"/>
  <c r="L103" i="7"/>
  <c r="L104" i="7"/>
  <c r="L105" i="7"/>
  <c r="L106" i="7"/>
  <c r="L107" i="7"/>
  <c r="L108" i="7"/>
  <c r="L109" i="7"/>
  <c r="L110" i="7"/>
  <c r="L111" i="7"/>
  <c r="L112" i="7"/>
  <c r="L113" i="7"/>
  <c r="L114" i="7"/>
  <c r="L115" i="7"/>
  <c r="L116" i="7"/>
  <c r="L117" i="7"/>
  <c r="L118" i="7"/>
  <c r="L119" i="7"/>
  <c r="L120" i="7"/>
  <c r="L121" i="7"/>
  <c r="L122" i="7"/>
  <c r="L123" i="7"/>
  <c r="L124" i="7"/>
  <c r="L125" i="7"/>
  <c r="L126" i="7"/>
  <c r="L127" i="7"/>
  <c r="L128" i="7"/>
  <c r="L129" i="7"/>
  <c r="L130" i="7"/>
  <c r="L131" i="7"/>
  <c r="L132" i="7"/>
  <c r="L133" i="7"/>
  <c r="L134" i="7"/>
  <c r="L135" i="7"/>
  <c r="L136" i="7"/>
  <c r="L137" i="7"/>
  <c r="L138" i="7"/>
  <c r="L139" i="7"/>
  <c r="L140" i="7"/>
  <c r="L141" i="7"/>
  <c r="L142" i="7"/>
  <c r="L143" i="7"/>
  <c r="L144" i="7"/>
  <c r="L145" i="7"/>
  <c r="L146" i="7"/>
  <c r="L147" i="7"/>
  <c r="L148" i="7"/>
  <c r="L149" i="7"/>
  <c r="L150" i="7"/>
  <c r="L151" i="7"/>
  <c r="L152" i="7"/>
  <c r="L153" i="7"/>
  <c r="L154" i="7"/>
  <c r="L155" i="7"/>
  <c r="L156" i="7"/>
  <c r="L157" i="7"/>
  <c r="L158" i="7"/>
  <c r="L159" i="7"/>
  <c r="L160" i="7"/>
  <c r="L161" i="7"/>
  <c r="L162" i="7"/>
  <c r="L163" i="7"/>
  <c r="L164" i="7"/>
  <c r="L165" i="7"/>
  <c r="L166" i="7"/>
  <c r="L167" i="7"/>
  <c r="L168" i="7"/>
  <c r="L169" i="7"/>
  <c r="L170" i="7"/>
  <c r="L171" i="7"/>
  <c r="L172" i="7"/>
  <c r="L173" i="7"/>
  <c r="L174" i="7"/>
  <c r="L175" i="7"/>
  <c r="L176" i="7"/>
  <c r="L177" i="7"/>
  <c r="L178" i="7"/>
  <c r="L179" i="7"/>
  <c r="L180" i="7"/>
  <c r="L181" i="7"/>
  <c r="L182" i="7"/>
  <c r="L183" i="7"/>
  <c r="L184" i="7"/>
  <c r="L185" i="7"/>
  <c r="L186" i="7"/>
  <c r="L187" i="7"/>
  <c r="L188" i="7"/>
  <c r="L189" i="7"/>
  <c r="L190" i="7"/>
  <c r="L191" i="7"/>
  <c r="L192" i="7"/>
  <c r="L193" i="7"/>
  <c r="L194" i="7"/>
  <c r="L195" i="7"/>
  <c r="L196" i="7"/>
  <c r="L197" i="7"/>
  <c r="L198" i="7"/>
  <c r="L199" i="7"/>
  <c r="L200" i="7"/>
  <c r="L201" i="7"/>
  <c r="L202" i="7"/>
  <c r="L203" i="7"/>
  <c r="L204" i="7"/>
  <c r="L205" i="7"/>
  <c r="L206" i="7"/>
  <c r="L207" i="7"/>
  <c r="L208" i="7"/>
  <c r="L209" i="7"/>
  <c r="L210" i="7"/>
  <c r="L211" i="7"/>
  <c r="L212" i="7"/>
  <c r="L213" i="7"/>
  <c r="L214" i="7"/>
  <c r="L215" i="7"/>
  <c r="L216" i="7"/>
  <c r="L217" i="7"/>
  <c r="L218" i="7"/>
  <c r="L219" i="7"/>
  <c r="L220" i="7"/>
  <c r="L221" i="7"/>
  <c r="L222" i="7"/>
  <c r="L223" i="7"/>
  <c r="L224" i="7"/>
  <c r="L225" i="7"/>
  <c r="L226" i="7"/>
  <c r="L227" i="7"/>
  <c r="L228" i="7"/>
  <c r="L229" i="7"/>
  <c r="L230" i="7"/>
  <c r="L231" i="7"/>
  <c r="L232" i="7"/>
  <c r="L233" i="7"/>
  <c r="L234" i="7"/>
  <c r="L235" i="7"/>
  <c r="L236" i="7"/>
  <c r="L237" i="7"/>
  <c r="L238" i="7"/>
  <c r="L239" i="7"/>
  <c r="L240" i="7"/>
  <c r="L241" i="7"/>
  <c r="L242" i="7"/>
  <c r="L243" i="7"/>
  <c r="L244" i="7"/>
  <c r="L245" i="7"/>
  <c r="L246" i="7"/>
  <c r="L247" i="7"/>
  <c r="L248" i="7"/>
  <c r="L249" i="7"/>
  <c r="L250" i="7"/>
  <c r="L251" i="7"/>
  <c r="L252" i="7"/>
  <c r="L253" i="7"/>
  <c r="L254" i="7"/>
  <c r="L255" i="7"/>
  <c r="L256" i="7"/>
  <c r="L257" i="7"/>
  <c r="L258" i="7"/>
  <c r="L259" i="7"/>
  <c r="L260" i="7"/>
  <c r="L261" i="7"/>
  <c r="L262" i="7"/>
  <c r="L263" i="7"/>
  <c r="L264" i="7"/>
  <c r="L265" i="7"/>
  <c r="L266" i="7"/>
  <c r="L267" i="7"/>
  <c r="L268" i="7"/>
  <c r="L269" i="7"/>
  <c r="L270" i="7"/>
  <c r="L271" i="7"/>
  <c r="L272" i="7"/>
  <c r="L273" i="7"/>
  <c r="L274" i="7"/>
  <c r="L275" i="7"/>
  <c r="L276" i="7"/>
  <c r="L277" i="7"/>
  <c r="L278" i="7"/>
  <c r="L279" i="7"/>
  <c r="L280" i="7"/>
  <c r="L281" i="7"/>
  <c r="L282" i="7"/>
  <c r="L283" i="7"/>
  <c r="L284" i="7"/>
  <c r="L285" i="7"/>
  <c r="L286" i="7"/>
  <c r="L287" i="7"/>
  <c r="L288" i="7"/>
  <c r="L289" i="7"/>
  <c r="L290" i="7"/>
  <c r="L291" i="7"/>
  <c r="L292" i="7"/>
  <c r="L293" i="7"/>
  <c r="L294" i="7"/>
  <c r="L295" i="7"/>
  <c r="L296" i="7"/>
  <c r="L297" i="7"/>
  <c r="L298" i="7"/>
  <c r="L299" i="7"/>
  <c r="L300" i="7"/>
  <c r="L301" i="7"/>
  <c r="L302" i="7"/>
  <c r="L303" i="7"/>
  <c r="L304" i="7"/>
  <c r="L305" i="7"/>
  <c r="L306" i="7"/>
  <c r="L307" i="7"/>
  <c r="L308" i="7"/>
  <c r="L309" i="7"/>
  <c r="L310" i="7"/>
  <c r="L311" i="7"/>
  <c r="L312" i="7"/>
  <c r="L313" i="7"/>
  <c r="L314" i="7"/>
  <c r="L315" i="7"/>
  <c r="L316" i="7"/>
  <c r="L317" i="7"/>
  <c r="L318" i="7"/>
  <c r="L319" i="7"/>
  <c r="L320" i="7"/>
  <c r="L321" i="7"/>
  <c r="L322" i="7"/>
  <c r="L323" i="7"/>
  <c r="L324" i="7"/>
  <c r="L325" i="7"/>
  <c r="L326" i="7"/>
  <c r="L327" i="7"/>
  <c r="L328" i="7"/>
  <c r="L329" i="7"/>
  <c r="L330" i="7"/>
  <c r="L331" i="7"/>
  <c r="L332" i="7"/>
  <c r="L333" i="7"/>
  <c r="L334" i="7"/>
  <c r="L335" i="7"/>
  <c r="L336" i="7"/>
  <c r="L337" i="7"/>
  <c r="L338" i="7"/>
  <c r="L339" i="7"/>
  <c r="L340" i="7"/>
  <c r="L341" i="7"/>
  <c r="L342" i="7"/>
  <c r="L343" i="7"/>
  <c r="L344" i="7"/>
  <c r="L345" i="7"/>
  <c r="L346" i="7"/>
  <c r="L347" i="7"/>
  <c r="L348" i="7"/>
  <c r="L349" i="7"/>
  <c r="L350" i="7"/>
  <c r="L351" i="7"/>
  <c r="L352" i="7"/>
  <c r="L353" i="7"/>
  <c r="L354" i="7"/>
  <c r="L355" i="7"/>
  <c r="L356" i="7"/>
  <c r="L357" i="7"/>
  <c r="L358" i="7"/>
  <c r="L359" i="7"/>
  <c r="L360" i="7"/>
  <c r="L361" i="7"/>
  <c r="L362" i="7"/>
  <c r="L363" i="7"/>
  <c r="L364" i="7"/>
  <c r="L365" i="7"/>
  <c r="L366" i="7"/>
  <c r="L367" i="7"/>
  <c r="L368" i="7"/>
  <c r="L369" i="7"/>
  <c r="L370" i="7"/>
  <c r="L371" i="7"/>
  <c r="L372" i="7"/>
  <c r="L373" i="7"/>
  <c r="L374" i="7"/>
  <c r="L375" i="7"/>
  <c r="L376" i="7"/>
  <c r="L377" i="7"/>
  <c r="L378" i="7"/>
  <c r="L379" i="7"/>
  <c r="L380" i="7"/>
  <c r="L381" i="7"/>
  <c r="L382" i="7"/>
  <c r="L383" i="7"/>
  <c r="L384" i="7"/>
  <c r="L385" i="7"/>
  <c r="L386" i="7"/>
  <c r="L387" i="7"/>
  <c r="L388" i="7"/>
  <c r="L389" i="7"/>
  <c r="L390" i="7"/>
  <c r="L391" i="7"/>
  <c r="L392" i="7"/>
  <c r="L393" i="7"/>
  <c r="L394" i="7"/>
  <c r="L395" i="7"/>
  <c r="L396" i="7"/>
  <c r="L397" i="7"/>
  <c r="L398" i="7"/>
  <c r="L399" i="7"/>
  <c r="L400" i="7"/>
  <c r="L401" i="7"/>
  <c r="L402" i="7"/>
  <c r="L403" i="7"/>
  <c r="L404" i="7"/>
  <c r="L405" i="7"/>
  <c r="L406" i="7"/>
  <c r="L407" i="7"/>
  <c r="L408" i="7"/>
  <c r="L409" i="7"/>
  <c r="L410" i="7"/>
  <c r="L411" i="7"/>
  <c r="L412" i="7"/>
  <c r="L413" i="7"/>
  <c r="L414" i="7"/>
  <c r="L415" i="7"/>
  <c r="L416" i="7"/>
  <c r="L417" i="7"/>
  <c r="L418" i="7"/>
  <c r="L419" i="7"/>
  <c r="L420" i="7"/>
  <c r="L421" i="7"/>
  <c r="L422" i="7"/>
  <c r="L423" i="7"/>
  <c r="L424" i="7"/>
  <c r="L425" i="7"/>
  <c r="L426" i="7"/>
  <c r="L427" i="7"/>
  <c r="L428" i="7"/>
  <c r="L429" i="7"/>
  <c r="L430" i="7"/>
  <c r="L431" i="7"/>
  <c r="L432" i="7"/>
  <c r="L433" i="7"/>
  <c r="L434" i="7"/>
  <c r="L435" i="7"/>
  <c r="L436" i="7"/>
  <c r="L437" i="7"/>
  <c r="L438" i="7"/>
  <c r="L439" i="7"/>
  <c r="L440" i="7"/>
  <c r="L441" i="7"/>
  <c r="L442" i="7"/>
  <c r="L443" i="7"/>
  <c r="L444" i="7"/>
  <c r="L445" i="7"/>
  <c r="L446" i="7"/>
  <c r="L447" i="7"/>
  <c r="L448" i="7"/>
  <c r="L449" i="7"/>
  <c r="L450" i="7"/>
  <c r="L451" i="7"/>
  <c r="L452" i="7"/>
  <c r="L453" i="7"/>
  <c r="L454" i="7"/>
  <c r="L455" i="7"/>
  <c r="L456" i="7"/>
  <c r="L457" i="7"/>
  <c r="L458" i="7"/>
  <c r="L459" i="7"/>
  <c r="L460" i="7"/>
  <c r="L461" i="7"/>
  <c r="L462" i="7"/>
  <c r="L463" i="7"/>
  <c r="L464" i="7"/>
  <c r="L465" i="7"/>
  <c r="L466" i="7"/>
  <c r="L467" i="7"/>
  <c r="L468" i="7"/>
  <c r="L469" i="7"/>
  <c r="L470" i="7"/>
  <c r="L471" i="7"/>
  <c r="L472" i="7"/>
  <c r="L473" i="7"/>
  <c r="L474" i="7"/>
  <c r="L475" i="7"/>
  <c r="L476" i="7"/>
  <c r="L477" i="7"/>
  <c r="L478" i="7"/>
  <c r="L479" i="7"/>
  <c r="L480" i="7"/>
  <c r="L481" i="7"/>
  <c r="L482" i="7"/>
  <c r="L483" i="7"/>
  <c r="L484" i="7"/>
  <c r="L485" i="7"/>
  <c r="L486" i="7"/>
  <c r="L487" i="7"/>
  <c r="L488" i="7"/>
  <c r="L489" i="7"/>
  <c r="L490" i="7"/>
  <c r="L491" i="7"/>
  <c r="L492" i="7"/>
  <c r="L493" i="7"/>
  <c r="L494" i="7"/>
  <c r="L495" i="7"/>
  <c r="L496" i="7"/>
  <c r="L497" i="7"/>
  <c r="L498" i="7"/>
  <c r="L499" i="7"/>
  <c r="L500" i="7"/>
  <c r="L501" i="7"/>
  <c r="L502" i="7"/>
  <c r="L503" i="7"/>
  <c r="L504" i="7"/>
  <c r="L505" i="7"/>
  <c r="L506" i="7"/>
  <c r="L507" i="7"/>
  <c r="L508" i="7"/>
  <c r="L509" i="7"/>
  <c r="L510" i="7"/>
  <c r="L511" i="7"/>
  <c r="L512" i="7"/>
  <c r="L513" i="7"/>
  <c r="L514" i="7"/>
  <c r="L515" i="7"/>
  <c r="L516" i="7"/>
  <c r="L517" i="7"/>
  <c r="L518" i="7"/>
  <c r="L519" i="7"/>
  <c r="L520" i="7"/>
  <c r="L521" i="7"/>
  <c r="L522" i="7"/>
  <c r="L523" i="7"/>
  <c r="L524" i="7"/>
  <c r="L525" i="7"/>
  <c r="L526" i="7"/>
  <c r="L527" i="7"/>
  <c r="L528" i="7"/>
  <c r="L529" i="7"/>
  <c r="L530" i="7"/>
  <c r="L531" i="7"/>
  <c r="L532" i="7"/>
  <c r="L533" i="7"/>
  <c r="L534" i="7"/>
  <c r="L535" i="7"/>
  <c r="L536" i="7"/>
  <c r="L537" i="7"/>
  <c r="L538" i="7"/>
  <c r="L539" i="7"/>
  <c r="L540" i="7"/>
  <c r="L541" i="7"/>
  <c r="L542" i="7"/>
  <c r="L543" i="7"/>
  <c r="L544" i="7"/>
  <c r="L545" i="7"/>
  <c r="L546" i="7"/>
  <c r="L547" i="7"/>
  <c r="L548" i="7"/>
  <c r="L549" i="7"/>
  <c r="L550" i="7"/>
  <c r="L551" i="7"/>
  <c r="L552" i="7"/>
  <c r="L553" i="7"/>
  <c r="L554" i="7"/>
  <c r="L555" i="7"/>
  <c r="L556" i="7"/>
  <c r="L557" i="7"/>
  <c r="L558" i="7"/>
  <c r="L559" i="7"/>
  <c r="L560" i="7"/>
  <c r="L561" i="7"/>
  <c r="L562" i="7"/>
  <c r="L563" i="7"/>
  <c r="L564" i="7"/>
  <c r="L565" i="7"/>
  <c r="L566" i="7"/>
  <c r="L567" i="7"/>
  <c r="L568" i="7"/>
  <c r="L569" i="7"/>
  <c r="L570" i="7"/>
  <c r="L571" i="7"/>
  <c r="L572" i="7"/>
  <c r="L573" i="7"/>
  <c r="L574" i="7"/>
  <c r="L575" i="7"/>
  <c r="L576" i="7"/>
  <c r="L577" i="7"/>
  <c r="L578" i="7"/>
  <c r="L579" i="7"/>
  <c r="L580" i="7"/>
  <c r="L581" i="7"/>
  <c r="L582" i="7"/>
  <c r="L583" i="7"/>
  <c r="L584" i="7"/>
  <c r="L585" i="7"/>
  <c r="L586" i="7"/>
  <c r="L587" i="7"/>
  <c r="L588" i="7"/>
  <c r="L589" i="7"/>
  <c r="L590" i="7"/>
  <c r="L591" i="7"/>
  <c r="L592" i="7"/>
  <c r="L593" i="7"/>
  <c r="L594" i="7"/>
  <c r="L595" i="7"/>
  <c r="L596" i="7"/>
  <c r="L597" i="7"/>
  <c r="L598" i="7"/>
  <c r="L599" i="7"/>
  <c r="L600" i="7"/>
  <c r="L601" i="7"/>
  <c r="L602" i="7"/>
  <c r="L603" i="7"/>
  <c r="L604" i="7"/>
  <c r="L605" i="7"/>
  <c r="L606" i="7"/>
  <c r="L607" i="7"/>
  <c r="L608" i="7"/>
  <c r="L609" i="7"/>
  <c r="L610" i="7"/>
  <c r="L611" i="7"/>
  <c r="L612" i="7"/>
  <c r="L613" i="7"/>
  <c r="L614" i="7"/>
  <c r="L615" i="7"/>
  <c r="L616" i="7"/>
  <c r="L617" i="7"/>
  <c r="L618" i="7"/>
  <c r="L619" i="7"/>
  <c r="L620" i="7"/>
  <c r="L621" i="7"/>
  <c r="L622" i="7"/>
  <c r="L623" i="7"/>
  <c r="L624" i="7"/>
  <c r="L625" i="7"/>
  <c r="L626" i="7"/>
  <c r="L627" i="7"/>
  <c r="L628" i="7"/>
  <c r="L629" i="7"/>
  <c r="L630" i="7"/>
  <c r="L631" i="7"/>
  <c r="L632" i="7"/>
  <c r="L633" i="7"/>
  <c r="L634" i="7"/>
  <c r="L635" i="7"/>
  <c r="L636" i="7"/>
  <c r="L637" i="7"/>
  <c r="L638" i="7"/>
  <c r="L639" i="7"/>
  <c r="L640" i="7"/>
  <c r="L641" i="7"/>
  <c r="L642" i="7"/>
  <c r="L643" i="7"/>
  <c r="L644" i="7"/>
  <c r="L645" i="7"/>
  <c r="L646" i="7"/>
  <c r="L647" i="7"/>
  <c r="L648" i="7"/>
  <c r="L649" i="7"/>
  <c r="L650" i="7"/>
  <c r="L651" i="7"/>
  <c r="L652" i="7"/>
  <c r="L653" i="7"/>
  <c r="L654" i="7"/>
  <c r="L655" i="7"/>
  <c r="L656" i="7"/>
  <c r="L657" i="7"/>
  <c r="L658" i="7"/>
  <c r="L659" i="7"/>
  <c r="L660" i="7"/>
  <c r="L661" i="7"/>
  <c r="L662" i="7"/>
  <c r="L663" i="7"/>
  <c r="L664" i="7"/>
  <c r="L665" i="7"/>
  <c r="L666" i="7"/>
  <c r="L667" i="7"/>
  <c r="L668" i="7"/>
  <c r="L669" i="7"/>
  <c r="L670" i="7"/>
  <c r="L671" i="7"/>
  <c r="L672" i="7"/>
  <c r="L673" i="7"/>
  <c r="L674" i="7"/>
  <c r="L675" i="7"/>
  <c r="L676" i="7"/>
  <c r="L677" i="7"/>
  <c r="L678" i="7"/>
  <c r="L679" i="7"/>
  <c r="L680" i="7"/>
  <c r="L681" i="7"/>
  <c r="L682" i="7"/>
  <c r="L683" i="7"/>
  <c r="L684" i="7"/>
  <c r="L685" i="7"/>
  <c r="L686" i="7"/>
  <c r="L687" i="7"/>
  <c r="L688" i="7"/>
  <c r="L689" i="7"/>
  <c r="L690" i="7"/>
  <c r="L691" i="7"/>
  <c r="L692" i="7"/>
  <c r="L693" i="7"/>
  <c r="L694" i="7"/>
  <c r="L695" i="7"/>
  <c r="L696" i="7"/>
  <c r="L697" i="7"/>
  <c r="L698" i="7"/>
  <c r="L699" i="7"/>
  <c r="L700" i="7"/>
  <c r="L701" i="7"/>
  <c r="L702" i="7"/>
  <c r="L703" i="7"/>
  <c r="L704" i="7"/>
  <c r="L705" i="7"/>
  <c r="L706" i="7"/>
  <c r="L707" i="7"/>
  <c r="L708" i="7"/>
  <c r="L709" i="7"/>
  <c r="L710" i="7"/>
  <c r="L711" i="7"/>
  <c r="L712" i="7"/>
  <c r="L713" i="7"/>
  <c r="L714" i="7"/>
  <c r="L715" i="7"/>
  <c r="L716" i="7"/>
  <c r="L717" i="7"/>
  <c r="L718" i="7"/>
  <c r="L719" i="7"/>
  <c r="L720" i="7"/>
  <c r="L721" i="7"/>
  <c r="L722" i="7"/>
  <c r="L723" i="7"/>
  <c r="L724" i="7"/>
  <c r="L725" i="7"/>
  <c r="L726" i="7"/>
  <c r="L727" i="7"/>
  <c r="L728" i="7"/>
  <c r="L729" i="7"/>
  <c r="L730" i="7"/>
  <c r="L731" i="7"/>
  <c r="L732" i="7"/>
  <c r="L733" i="7"/>
  <c r="L734" i="7"/>
  <c r="L735" i="7"/>
  <c r="L736" i="7"/>
  <c r="L737" i="7"/>
  <c r="L738" i="7"/>
  <c r="L739" i="7"/>
  <c r="L740" i="7"/>
  <c r="L741" i="7"/>
  <c r="L742" i="7"/>
  <c r="L743" i="7"/>
  <c r="L744" i="7"/>
  <c r="L745" i="7"/>
  <c r="L746" i="7"/>
  <c r="L747" i="7"/>
  <c r="L748" i="7"/>
  <c r="L749" i="7"/>
  <c r="L750" i="7"/>
  <c r="L751" i="7"/>
  <c r="L752" i="7"/>
  <c r="L753" i="7"/>
  <c r="L754" i="7"/>
  <c r="L755" i="7"/>
  <c r="L756" i="7"/>
  <c r="L757" i="7"/>
  <c r="L758" i="7"/>
  <c r="L759" i="7"/>
  <c r="L760" i="7"/>
  <c r="L761" i="7"/>
  <c r="L762" i="7"/>
  <c r="L763" i="7"/>
  <c r="L764" i="7"/>
  <c r="L765" i="7"/>
  <c r="L766" i="7"/>
  <c r="L767" i="7"/>
  <c r="L768" i="7"/>
  <c r="L769" i="7"/>
  <c r="L770" i="7"/>
  <c r="L771" i="7"/>
  <c r="L772" i="7"/>
  <c r="L773" i="7"/>
  <c r="L774" i="7"/>
  <c r="L775" i="7"/>
  <c r="L776" i="7"/>
  <c r="L777" i="7"/>
  <c r="L778" i="7"/>
  <c r="L779" i="7"/>
  <c r="L780" i="7"/>
  <c r="L781" i="7"/>
  <c r="L782" i="7"/>
  <c r="L783" i="7"/>
  <c r="L784" i="7"/>
  <c r="L785" i="7"/>
  <c r="L786" i="7"/>
  <c r="L787" i="7"/>
  <c r="L788" i="7"/>
  <c r="L789" i="7"/>
  <c r="L790" i="7"/>
  <c r="L791" i="7"/>
  <c r="L792" i="7"/>
  <c r="L793" i="7"/>
  <c r="L794" i="7"/>
  <c r="L795" i="7"/>
  <c r="L796" i="7"/>
  <c r="L797" i="7"/>
  <c r="L798" i="7"/>
  <c r="L799" i="7"/>
  <c r="L800" i="7"/>
  <c r="L801" i="7"/>
  <c r="L802" i="7"/>
  <c r="L803" i="7"/>
  <c r="L804" i="7"/>
  <c r="L805" i="7"/>
  <c r="L806" i="7"/>
  <c r="L807" i="7"/>
  <c r="L808" i="7"/>
  <c r="L809" i="7"/>
  <c r="L810" i="7"/>
  <c r="L811" i="7"/>
  <c r="L812" i="7"/>
  <c r="L813" i="7"/>
  <c r="L814" i="7"/>
  <c r="L815" i="7"/>
  <c r="L816" i="7"/>
  <c r="L817" i="7"/>
  <c r="L818" i="7"/>
  <c r="L819" i="7"/>
  <c r="L820" i="7"/>
  <c r="L821" i="7"/>
  <c r="L822" i="7"/>
  <c r="L823" i="7"/>
  <c r="L824" i="7"/>
  <c r="L825" i="7"/>
  <c r="L826" i="7"/>
  <c r="L827" i="7"/>
  <c r="L828" i="7"/>
  <c r="L829" i="7"/>
  <c r="L830" i="7"/>
  <c r="L831" i="7"/>
  <c r="L832" i="7"/>
  <c r="L833" i="7"/>
  <c r="L834" i="7"/>
  <c r="L835" i="7"/>
  <c r="L836" i="7"/>
  <c r="L837" i="7"/>
  <c r="L838" i="7"/>
  <c r="L839" i="7"/>
  <c r="L840" i="7"/>
  <c r="L841" i="7"/>
  <c r="L842" i="7"/>
  <c r="L843" i="7"/>
  <c r="L844" i="7"/>
  <c r="L845" i="7"/>
  <c r="L846" i="7"/>
  <c r="L847" i="7"/>
  <c r="L848" i="7"/>
  <c r="L849" i="7"/>
  <c r="L850" i="7"/>
  <c r="L851" i="7"/>
  <c r="L852" i="7"/>
  <c r="L853" i="7"/>
  <c r="L854" i="7"/>
  <c r="L855" i="7"/>
  <c r="L856" i="7"/>
  <c r="L857" i="7"/>
  <c r="L858" i="7"/>
  <c r="L859" i="7"/>
  <c r="L860" i="7"/>
  <c r="L861" i="7"/>
  <c r="L862" i="7"/>
  <c r="L863" i="7"/>
  <c r="L864" i="7"/>
  <c r="L865" i="7"/>
  <c r="L866" i="7"/>
  <c r="L867" i="7"/>
  <c r="L868" i="7"/>
  <c r="L869" i="7"/>
  <c r="L870" i="7"/>
  <c r="L871" i="7"/>
  <c r="L872" i="7"/>
  <c r="L873" i="7"/>
  <c r="L874" i="7"/>
  <c r="L875" i="7"/>
  <c r="L876" i="7"/>
  <c r="L877" i="7"/>
  <c r="L878" i="7"/>
  <c r="L879" i="7"/>
  <c r="L880" i="7"/>
  <c r="L881" i="7"/>
  <c r="L882" i="7"/>
  <c r="L883" i="7"/>
  <c r="L884" i="7"/>
  <c r="L885" i="7"/>
  <c r="L886" i="7"/>
  <c r="L887" i="7"/>
  <c r="L888" i="7"/>
  <c r="L889" i="7"/>
  <c r="L890" i="7"/>
  <c r="L891" i="7"/>
  <c r="L892" i="7"/>
  <c r="L893" i="7"/>
  <c r="L894" i="7"/>
  <c r="L895" i="7"/>
  <c r="L896" i="7"/>
  <c r="L897" i="7"/>
  <c r="L898" i="7"/>
  <c r="L899" i="7"/>
  <c r="L900" i="7"/>
  <c r="L901" i="7"/>
  <c r="L902" i="7"/>
  <c r="L903" i="7"/>
  <c r="L904" i="7"/>
  <c r="L905" i="7"/>
  <c r="L906" i="7"/>
  <c r="L907" i="7"/>
  <c r="L908" i="7"/>
  <c r="L909" i="7"/>
  <c r="L910" i="7"/>
  <c r="L911" i="7"/>
  <c r="L912" i="7"/>
  <c r="L913" i="7"/>
  <c r="L914" i="7"/>
  <c r="L915" i="7"/>
  <c r="L916" i="7"/>
  <c r="L917" i="7"/>
  <c r="L918" i="7"/>
  <c r="L919" i="7"/>
  <c r="L920" i="7"/>
  <c r="L921" i="7"/>
  <c r="L922" i="7"/>
  <c r="L923" i="7"/>
  <c r="L924" i="7"/>
  <c r="L925" i="7"/>
  <c r="L926" i="7"/>
  <c r="L927" i="7"/>
  <c r="L928" i="7"/>
  <c r="L929" i="7"/>
  <c r="L930" i="7"/>
  <c r="L931" i="7"/>
  <c r="L932" i="7"/>
  <c r="L933" i="7"/>
  <c r="L934" i="7"/>
  <c r="L935" i="7"/>
  <c r="L936" i="7"/>
  <c r="L937" i="7"/>
  <c r="L938" i="7"/>
  <c r="L939" i="7"/>
  <c r="L940" i="7"/>
  <c r="L941" i="7"/>
  <c r="L942" i="7"/>
  <c r="L943" i="7"/>
  <c r="L944" i="7"/>
  <c r="L945" i="7"/>
  <c r="L946" i="7"/>
  <c r="L947" i="7"/>
  <c r="L948" i="7"/>
  <c r="L949" i="7"/>
  <c r="L950" i="7"/>
  <c r="L951" i="7"/>
  <c r="L952" i="7"/>
  <c r="L953" i="7"/>
  <c r="L954" i="7"/>
  <c r="L955" i="7"/>
  <c r="L956" i="7"/>
  <c r="L957" i="7"/>
  <c r="L958" i="7"/>
  <c r="L959" i="7"/>
  <c r="L960" i="7"/>
  <c r="L961" i="7"/>
  <c r="L962" i="7"/>
  <c r="L963" i="7"/>
  <c r="L964" i="7"/>
  <c r="L965" i="7"/>
  <c r="L966" i="7"/>
  <c r="L967" i="7"/>
  <c r="L968" i="7"/>
  <c r="L969" i="7"/>
  <c r="L970" i="7"/>
  <c r="L971" i="7"/>
  <c r="L972" i="7"/>
  <c r="L973" i="7"/>
  <c r="L974" i="7"/>
  <c r="L975" i="7"/>
  <c r="L976" i="7"/>
  <c r="L977" i="7"/>
  <c r="L978" i="7"/>
  <c r="L979" i="7"/>
  <c r="L980" i="7"/>
  <c r="L981" i="7"/>
  <c r="L982" i="7"/>
  <c r="L983" i="7"/>
  <c r="L984" i="7"/>
  <c r="L985" i="7"/>
  <c r="L986" i="7"/>
  <c r="L987" i="7"/>
  <c r="L988" i="7"/>
  <c r="L989" i="7"/>
  <c r="L990" i="7"/>
  <c r="L991" i="7"/>
  <c r="L992" i="7"/>
  <c r="L993" i="7"/>
  <c r="L994" i="7"/>
  <c r="L995" i="7"/>
  <c r="L996" i="7"/>
  <c r="L997" i="7"/>
  <c r="L998" i="7"/>
  <c r="L999" i="7"/>
  <c r="L1000" i="7"/>
  <c r="L2" i="7"/>
  <c r="M3" i="7"/>
  <c r="M4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69" i="7"/>
  <c r="M70" i="7"/>
  <c r="M71" i="7"/>
  <c r="M72" i="7"/>
  <c r="M73" i="7"/>
  <c r="M74" i="7"/>
  <c r="M75" i="7"/>
  <c r="M76" i="7"/>
  <c r="M77" i="7"/>
  <c r="M78" i="7"/>
  <c r="M79" i="7"/>
  <c r="M80" i="7"/>
  <c r="M81" i="7"/>
  <c r="M82" i="7"/>
  <c r="M83" i="7"/>
  <c r="M84" i="7"/>
  <c r="M85" i="7"/>
  <c r="M86" i="7"/>
  <c r="M87" i="7"/>
  <c r="M88" i="7"/>
  <c r="M89" i="7"/>
  <c r="M90" i="7"/>
  <c r="M91" i="7"/>
  <c r="M92" i="7"/>
  <c r="M93" i="7"/>
  <c r="M94" i="7"/>
  <c r="M95" i="7"/>
  <c r="M96" i="7"/>
  <c r="M97" i="7"/>
  <c r="M98" i="7"/>
  <c r="M99" i="7"/>
  <c r="M100" i="7"/>
  <c r="M101" i="7"/>
  <c r="M102" i="7"/>
  <c r="M103" i="7"/>
  <c r="M104" i="7"/>
  <c r="M105" i="7"/>
  <c r="M106" i="7"/>
  <c r="M107" i="7"/>
  <c r="M108" i="7"/>
  <c r="M109" i="7"/>
  <c r="M110" i="7"/>
  <c r="M111" i="7"/>
  <c r="M112" i="7"/>
  <c r="M113" i="7"/>
  <c r="M114" i="7"/>
  <c r="M115" i="7"/>
  <c r="M116" i="7"/>
  <c r="M117" i="7"/>
  <c r="M118" i="7"/>
  <c r="M119" i="7"/>
  <c r="M120" i="7"/>
  <c r="M121" i="7"/>
  <c r="M122" i="7"/>
  <c r="M123" i="7"/>
  <c r="M124" i="7"/>
  <c r="M125" i="7"/>
  <c r="M126" i="7"/>
  <c r="M127" i="7"/>
  <c r="M128" i="7"/>
  <c r="M129" i="7"/>
  <c r="M130" i="7"/>
  <c r="M131" i="7"/>
  <c r="M132" i="7"/>
  <c r="M133" i="7"/>
  <c r="M134" i="7"/>
  <c r="M135" i="7"/>
  <c r="M136" i="7"/>
  <c r="M137" i="7"/>
  <c r="M138" i="7"/>
  <c r="M139" i="7"/>
  <c r="M140" i="7"/>
  <c r="M141" i="7"/>
  <c r="M142" i="7"/>
  <c r="M143" i="7"/>
  <c r="M144" i="7"/>
  <c r="M145" i="7"/>
  <c r="M146" i="7"/>
  <c r="M147" i="7"/>
  <c r="M148" i="7"/>
  <c r="M149" i="7"/>
  <c r="M150" i="7"/>
  <c r="M151" i="7"/>
  <c r="M152" i="7"/>
  <c r="M153" i="7"/>
  <c r="M154" i="7"/>
  <c r="M155" i="7"/>
  <c r="M156" i="7"/>
  <c r="M157" i="7"/>
  <c r="M158" i="7"/>
  <c r="M159" i="7"/>
  <c r="M160" i="7"/>
  <c r="M161" i="7"/>
  <c r="M162" i="7"/>
  <c r="M163" i="7"/>
  <c r="M164" i="7"/>
  <c r="M165" i="7"/>
  <c r="M166" i="7"/>
  <c r="M167" i="7"/>
  <c r="M168" i="7"/>
  <c r="M169" i="7"/>
  <c r="M170" i="7"/>
  <c r="M171" i="7"/>
  <c r="M172" i="7"/>
  <c r="M173" i="7"/>
  <c r="M174" i="7"/>
  <c r="M175" i="7"/>
  <c r="M176" i="7"/>
  <c r="M177" i="7"/>
  <c r="M178" i="7"/>
  <c r="M179" i="7"/>
  <c r="M180" i="7"/>
  <c r="M181" i="7"/>
  <c r="M182" i="7"/>
  <c r="M183" i="7"/>
  <c r="M184" i="7"/>
  <c r="M185" i="7"/>
  <c r="M186" i="7"/>
  <c r="M187" i="7"/>
  <c r="M188" i="7"/>
  <c r="M189" i="7"/>
  <c r="M190" i="7"/>
  <c r="M191" i="7"/>
  <c r="M192" i="7"/>
  <c r="M193" i="7"/>
  <c r="M194" i="7"/>
  <c r="M195" i="7"/>
  <c r="M196" i="7"/>
  <c r="M197" i="7"/>
  <c r="M198" i="7"/>
  <c r="M199" i="7"/>
  <c r="M200" i="7"/>
  <c r="M201" i="7"/>
  <c r="M202" i="7"/>
  <c r="M203" i="7"/>
  <c r="M204" i="7"/>
  <c r="M205" i="7"/>
  <c r="M206" i="7"/>
  <c r="M207" i="7"/>
  <c r="M208" i="7"/>
  <c r="M209" i="7"/>
  <c r="M210" i="7"/>
  <c r="M211" i="7"/>
  <c r="M212" i="7"/>
  <c r="M213" i="7"/>
  <c r="M214" i="7"/>
  <c r="M215" i="7"/>
  <c r="M216" i="7"/>
  <c r="M217" i="7"/>
  <c r="M218" i="7"/>
  <c r="M219" i="7"/>
  <c r="M220" i="7"/>
  <c r="M221" i="7"/>
  <c r="M222" i="7"/>
  <c r="M223" i="7"/>
  <c r="M224" i="7"/>
  <c r="M225" i="7"/>
  <c r="M226" i="7"/>
  <c r="M227" i="7"/>
  <c r="M228" i="7"/>
  <c r="M229" i="7"/>
  <c r="M230" i="7"/>
  <c r="M231" i="7"/>
  <c r="M232" i="7"/>
  <c r="M233" i="7"/>
  <c r="M234" i="7"/>
  <c r="M235" i="7"/>
  <c r="M236" i="7"/>
  <c r="M237" i="7"/>
  <c r="M238" i="7"/>
  <c r="M239" i="7"/>
  <c r="M240" i="7"/>
  <c r="M241" i="7"/>
  <c r="M242" i="7"/>
  <c r="M243" i="7"/>
  <c r="M244" i="7"/>
  <c r="M245" i="7"/>
  <c r="M246" i="7"/>
  <c r="M247" i="7"/>
  <c r="M248" i="7"/>
  <c r="M249" i="7"/>
  <c r="M250" i="7"/>
  <c r="M251" i="7"/>
  <c r="M252" i="7"/>
  <c r="M253" i="7"/>
  <c r="M254" i="7"/>
  <c r="M255" i="7"/>
  <c r="M256" i="7"/>
  <c r="M257" i="7"/>
  <c r="M258" i="7"/>
  <c r="M259" i="7"/>
  <c r="M260" i="7"/>
  <c r="M261" i="7"/>
  <c r="M262" i="7"/>
  <c r="M263" i="7"/>
  <c r="M264" i="7"/>
  <c r="M265" i="7"/>
  <c r="M266" i="7"/>
  <c r="M267" i="7"/>
  <c r="M268" i="7"/>
  <c r="M269" i="7"/>
  <c r="M270" i="7"/>
  <c r="M271" i="7"/>
  <c r="M272" i="7"/>
  <c r="M273" i="7"/>
  <c r="M274" i="7"/>
  <c r="M275" i="7"/>
  <c r="M276" i="7"/>
  <c r="M277" i="7"/>
  <c r="M278" i="7"/>
  <c r="M279" i="7"/>
  <c r="M280" i="7"/>
  <c r="M281" i="7"/>
  <c r="M282" i="7"/>
  <c r="M283" i="7"/>
  <c r="M284" i="7"/>
  <c r="M285" i="7"/>
  <c r="M286" i="7"/>
  <c r="M287" i="7"/>
  <c r="M288" i="7"/>
  <c r="M289" i="7"/>
  <c r="M290" i="7"/>
  <c r="M291" i="7"/>
  <c r="M292" i="7"/>
  <c r="M293" i="7"/>
  <c r="M294" i="7"/>
  <c r="M295" i="7"/>
  <c r="M296" i="7"/>
  <c r="M297" i="7"/>
  <c r="M298" i="7"/>
  <c r="M299" i="7"/>
  <c r="M300" i="7"/>
  <c r="M301" i="7"/>
  <c r="M302" i="7"/>
  <c r="M303" i="7"/>
  <c r="M304" i="7"/>
  <c r="M305" i="7"/>
  <c r="M306" i="7"/>
  <c r="M307" i="7"/>
  <c r="M308" i="7"/>
  <c r="M309" i="7"/>
  <c r="M310" i="7"/>
  <c r="M311" i="7"/>
  <c r="M312" i="7"/>
  <c r="M313" i="7"/>
  <c r="M314" i="7"/>
  <c r="M315" i="7"/>
  <c r="M316" i="7"/>
  <c r="M317" i="7"/>
  <c r="M318" i="7"/>
  <c r="M319" i="7"/>
  <c r="M320" i="7"/>
  <c r="M321" i="7"/>
  <c r="M322" i="7"/>
  <c r="M323" i="7"/>
  <c r="M324" i="7"/>
  <c r="M325" i="7"/>
  <c r="M326" i="7"/>
  <c r="M327" i="7"/>
  <c r="M328" i="7"/>
  <c r="M329" i="7"/>
  <c r="M330" i="7"/>
  <c r="M331" i="7"/>
  <c r="M332" i="7"/>
  <c r="M333" i="7"/>
  <c r="M334" i="7"/>
  <c r="M335" i="7"/>
  <c r="M336" i="7"/>
  <c r="M337" i="7"/>
  <c r="M338" i="7"/>
  <c r="M339" i="7"/>
  <c r="M340" i="7"/>
  <c r="M341" i="7"/>
  <c r="M342" i="7"/>
  <c r="M343" i="7"/>
  <c r="M344" i="7"/>
  <c r="M345" i="7"/>
  <c r="M346" i="7"/>
  <c r="M347" i="7"/>
  <c r="M348" i="7"/>
  <c r="M349" i="7"/>
  <c r="M350" i="7"/>
  <c r="M351" i="7"/>
  <c r="M352" i="7"/>
  <c r="M353" i="7"/>
  <c r="M354" i="7"/>
  <c r="M355" i="7"/>
  <c r="M356" i="7"/>
  <c r="M357" i="7"/>
  <c r="M358" i="7"/>
  <c r="M359" i="7"/>
  <c r="M360" i="7"/>
  <c r="M361" i="7"/>
  <c r="M362" i="7"/>
  <c r="M363" i="7"/>
  <c r="M364" i="7"/>
  <c r="M365" i="7"/>
  <c r="M366" i="7"/>
  <c r="M367" i="7"/>
  <c r="M368" i="7"/>
  <c r="M369" i="7"/>
  <c r="M370" i="7"/>
  <c r="M371" i="7"/>
  <c r="M372" i="7"/>
  <c r="M373" i="7"/>
  <c r="M374" i="7"/>
  <c r="M375" i="7"/>
  <c r="M376" i="7"/>
  <c r="M377" i="7"/>
  <c r="M378" i="7"/>
  <c r="M379" i="7"/>
  <c r="M380" i="7"/>
  <c r="M381" i="7"/>
  <c r="M382" i="7"/>
  <c r="M383" i="7"/>
  <c r="M384" i="7"/>
  <c r="M385" i="7"/>
  <c r="M386" i="7"/>
  <c r="M387" i="7"/>
  <c r="M388" i="7"/>
  <c r="M389" i="7"/>
  <c r="M390" i="7"/>
  <c r="M391" i="7"/>
  <c r="M392" i="7"/>
  <c r="M393" i="7"/>
  <c r="M394" i="7"/>
  <c r="M395" i="7"/>
  <c r="M396" i="7"/>
  <c r="M397" i="7"/>
  <c r="M398" i="7"/>
  <c r="M399" i="7"/>
  <c r="M400" i="7"/>
  <c r="M401" i="7"/>
  <c r="M402" i="7"/>
  <c r="M403" i="7"/>
  <c r="M404" i="7"/>
  <c r="M405" i="7"/>
  <c r="M406" i="7"/>
  <c r="M407" i="7"/>
  <c r="M408" i="7"/>
  <c r="M409" i="7"/>
  <c r="M410" i="7"/>
  <c r="M411" i="7"/>
  <c r="M412" i="7"/>
  <c r="M413" i="7"/>
  <c r="M414" i="7"/>
  <c r="M415" i="7"/>
  <c r="M416" i="7"/>
  <c r="M417" i="7"/>
  <c r="M418" i="7"/>
  <c r="M419" i="7"/>
  <c r="M420" i="7"/>
  <c r="M421" i="7"/>
  <c r="M422" i="7"/>
  <c r="M423" i="7"/>
  <c r="M424" i="7"/>
  <c r="M425" i="7"/>
  <c r="M426" i="7"/>
  <c r="M427" i="7"/>
  <c r="M428" i="7"/>
  <c r="M429" i="7"/>
  <c r="M430" i="7"/>
  <c r="M431" i="7"/>
  <c r="M432" i="7"/>
  <c r="M433" i="7"/>
  <c r="M434" i="7"/>
  <c r="M435" i="7"/>
  <c r="M436" i="7"/>
  <c r="M437" i="7"/>
  <c r="M438" i="7"/>
  <c r="M439" i="7"/>
  <c r="M440" i="7"/>
  <c r="M441" i="7"/>
  <c r="M442" i="7"/>
  <c r="M443" i="7"/>
  <c r="M444" i="7"/>
  <c r="M445" i="7"/>
  <c r="M446" i="7"/>
  <c r="M447" i="7"/>
  <c r="M448" i="7"/>
  <c r="M449" i="7"/>
  <c r="M450" i="7"/>
  <c r="M451" i="7"/>
  <c r="M452" i="7"/>
  <c r="M453" i="7"/>
  <c r="M454" i="7"/>
  <c r="M455" i="7"/>
  <c r="M456" i="7"/>
  <c r="M457" i="7"/>
  <c r="M458" i="7"/>
  <c r="M459" i="7"/>
  <c r="M460" i="7"/>
  <c r="M461" i="7"/>
  <c r="M462" i="7"/>
  <c r="M463" i="7"/>
  <c r="M464" i="7"/>
  <c r="M465" i="7"/>
  <c r="M466" i="7"/>
  <c r="M467" i="7"/>
  <c r="M468" i="7"/>
  <c r="M469" i="7"/>
  <c r="M470" i="7"/>
  <c r="M471" i="7"/>
  <c r="M472" i="7"/>
  <c r="M473" i="7"/>
  <c r="M474" i="7"/>
  <c r="M475" i="7"/>
  <c r="M476" i="7"/>
  <c r="M477" i="7"/>
  <c r="M478" i="7"/>
  <c r="M479" i="7"/>
  <c r="M480" i="7"/>
  <c r="M481" i="7"/>
  <c r="M482" i="7"/>
  <c r="M483" i="7"/>
  <c r="M484" i="7"/>
  <c r="M485" i="7"/>
  <c r="M486" i="7"/>
  <c r="M487" i="7"/>
  <c r="M488" i="7"/>
  <c r="M489" i="7"/>
  <c r="M490" i="7"/>
  <c r="M491" i="7"/>
  <c r="M492" i="7"/>
  <c r="M493" i="7"/>
  <c r="M494" i="7"/>
  <c r="M495" i="7"/>
  <c r="M496" i="7"/>
  <c r="M497" i="7"/>
  <c r="M498" i="7"/>
  <c r="M499" i="7"/>
  <c r="M500" i="7"/>
  <c r="M501" i="7"/>
  <c r="M502" i="7"/>
  <c r="M503" i="7"/>
  <c r="M504" i="7"/>
  <c r="M505" i="7"/>
  <c r="M506" i="7"/>
  <c r="M507" i="7"/>
  <c r="M508" i="7"/>
  <c r="M509" i="7"/>
  <c r="M510" i="7"/>
  <c r="M511" i="7"/>
  <c r="M512" i="7"/>
  <c r="M513" i="7"/>
  <c r="M514" i="7"/>
  <c r="M515" i="7"/>
  <c r="M516" i="7"/>
  <c r="M517" i="7"/>
  <c r="M518" i="7"/>
  <c r="M519" i="7"/>
  <c r="M520" i="7"/>
  <c r="M521" i="7"/>
  <c r="M522" i="7"/>
  <c r="M523" i="7"/>
  <c r="M524" i="7"/>
  <c r="M525" i="7"/>
  <c r="M526" i="7"/>
  <c r="M527" i="7"/>
  <c r="M528" i="7"/>
  <c r="M529" i="7"/>
  <c r="M530" i="7"/>
  <c r="M531" i="7"/>
  <c r="M532" i="7"/>
  <c r="M533" i="7"/>
  <c r="M534" i="7"/>
  <c r="M535" i="7"/>
  <c r="M536" i="7"/>
  <c r="M537" i="7"/>
  <c r="M538" i="7"/>
  <c r="M539" i="7"/>
  <c r="M540" i="7"/>
  <c r="M541" i="7"/>
  <c r="M542" i="7"/>
  <c r="M543" i="7"/>
  <c r="M544" i="7"/>
  <c r="M545" i="7"/>
  <c r="M546" i="7"/>
  <c r="M547" i="7"/>
  <c r="M548" i="7"/>
  <c r="M549" i="7"/>
  <c r="M550" i="7"/>
  <c r="M551" i="7"/>
  <c r="M552" i="7"/>
  <c r="M553" i="7"/>
  <c r="M554" i="7"/>
  <c r="M555" i="7"/>
  <c r="M556" i="7"/>
  <c r="M557" i="7"/>
  <c r="M558" i="7"/>
  <c r="M559" i="7"/>
  <c r="M560" i="7"/>
  <c r="M561" i="7"/>
  <c r="M562" i="7"/>
  <c r="M563" i="7"/>
  <c r="M564" i="7"/>
  <c r="M565" i="7"/>
  <c r="M566" i="7"/>
  <c r="M567" i="7"/>
  <c r="M568" i="7"/>
  <c r="M569" i="7"/>
  <c r="M570" i="7"/>
  <c r="M571" i="7"/>
  <c r="M572" i="7"/>
  <c r="M573" i="7"/>
  <c r="M574" i="7"/>
  <c r="M575" i="7"/>
  <c r="M576" i="7"/>
  <c r="M577" i="7"/>
  <c r="M578" i="7"/>
  <c r="M579" i="7"/>
  <c r="M580" i="7"/>
  <c r="M581" i="7"/>
  <c r="M582" i="7"/>
  <c r="M583" i="7"/>
  <c r="M584" i="7"/>
  <c r="M585" i="7"/>
  <c r="M586" i="7"/>
  <c r="M587" i="7"/>
  <c r="M588" i="7"/>
  <c r="M589" i="7"/>
  <c r="M590" i="7"/>
  <c r="M591" i="7"/>
  <c r="M592" i="7"/>
  <c r="M593" i="7"/>
  <c r="M594" i="7"/>
  <c r="M595" i="7"/>
  <c r="M596" i="7"/>
  <c r="M597" i="7"/>
  <c r="M598" i="7"/>
  <c r="M599" i="7"/>
  <c r="M600" i="7"/>
  <c r="M601" i="7"/>
  <c r="M602" i="7"/>
  <c r="M603" i="7"/>
  <c r="M604" i="7"/>
  <c r="M605" i="7"/>
  <c r="M606" i="7"/>
  <c r="M607" i="7"/>
  <c r="M608" i="7"/>
  <c r="M609" i="7"/>
  <c r="M610" i="7"/>
  <c r="M611" i="7"/>
  <c r="M612" i="7"/>
  <c r="M613" i="7"/>
  <c r="M614" i="7"/>
  <c r="M615" i="7"/>
  <c r="M616" i="7"/>
  <c r="M617" i="7"/>
  <c r="M618" i="7"/>
  <c r="M619" i="7"/>
  <c r="M620" i="7"/>
  <c r="M621" i="7"/>
  <c r="M622" i="7"/>
  <c r="M623" i="7"/>
  <c r="M624" i="7"/>
  <c r="M625" i="7"/>
  <c r="M626" i="7"/>
  <c r="M627" i="7"/>
  <c r="M628" i="7"/>
  <c r="M629" i="7"/>
  <c r="M630" i="7"/>
  <c r="M631" i="7"/>
  <c r="M632" i="7"/>
  <c r="M633" i="7"/>
  <c r="M634" i="7"/>
  <c r="M635" i="7"/>
  <c r="M636" i="7"/>
  <c r="M637" i="7"/>
  <c r="M638" i="7"/>
  <c r="M639" i="7"/>
  <c r="M640" i="7"/>
  <c r="M641" i="7"/>
  <c r="M642" i="7"/>
  <c r="M643" i="7"/>
  <c r="M644" i="7"/>
  <c r="M645" i="7"/>
  <c r="M646" i="7"/>
  <c r="M647" i="7"/>
  <c r="M648" i="7"/>
  <c r="M649" i="7"/>
  <c r="M650" i="7"/>
  <c r="M651" i="7"/>
  <c r="M652" i="7"/>
  <c r="M653" i="7"/>
  <c r="M654" i="7"/>
  <c r="M655" i="7"/>
  <c r="M656" i="7"/>
  <c r="M657" i="7"/>
  <c r="M658" i="7"/>
  <c r="M659" i="7"/>
  <c r="M660" i="7"/>
  <c r="M661" i="7"/>
  <c r="M662" i="7"/>
  <c r="M663" i="7"/>
  <c r="M664" i="7"/>
  <c r="M665" i="7"/>
  <c r="M666" i="7"/>
  <c r="M667" i="7"/>
  <c r="M668" i="7"/>
  <c r="M669" i="7"/>
  <c r="M670" i="7"/>
  <c r="M671" i="7"/>
  <c r="M672" i="7"/>
  <c r="M673" i="7"/>
  <c r="M674" i="7"/>
  <c r="M675" i="7"/>
  <c r="M676" i="7"/>
  <c r="M677" i="7"/>
  <c r="M678" i="7"/>
  <c r="M679" i="7"/>
  <c r="M680" i="7"/>
  <c r="M681" i="7"/>
  <c r="M682" i="7"/>
  <c r="M683" i="7"/>
  <c r="M684" i="7"/>
  <c r="M685" i="7"/>
  <c r="M686" i="7"/>
  <c r="M687" i="7"/>
  <c r="M688" i="7"/>
  <c r="M689" i="7"/>
  <c r="M690" i="7"/>
  <c r="M691" i="7"/>
  <c r="M692" i="7"/>
  <c r="M693" i="7"/>
  <c r="M694" i="7"/>
  <c r="M695" i="7"/>
  <c r="M696" i="7"/>
  <c r="M697" i="7"/>
  <c r="M698" i="7"/>
  <c r="M699" i="7"/>
  <c r="M700" i="7"/>
  <c r="M701" i="7"/>
  <c r="M702" i="7"/>
  <c r="M703" i="7"/>
  <c r="M704" i="7"/>
  <c r="M705" i="7"/>
  <c r="M706" i="7"/>
  <c r="M707" i="7"/>
  <c r="M708" i="7"/>
  <c r="M709" i="7"/>
  <c r="M710" i="7"/>
  <c r="M711" i="7"/>
  <c r="M712" i="7"/>
  <c r="M713" i="7"/>
  <c r="M714" i="7"/>
  <c r="M715" i="7"/>
  <c r="M716" i="7"/>
  <c r="M717" i="7"/>
  <c r="M718" i="7"/>
  <c r="M719" i="7"/>
  <c r="M720" i="7"/>
  <c r="M721" i="7"/>
  <c r="M722" i="7"/>
  <c r="M723" i="7"/>
  <c r="M724" i="7"/>
  <c r="M725" i="7"/>
  <c r="M726" i="7"/>
  <c r="M727" i="7"/>
  <c r="M728" i="7"/>
  <c r="M729" i="7"/>
  <c r="M730" i="7"/>
  <c r="M731" i="7"/>
  <c r="M732" i="7"/>
  <c r="M733" i="7"/>
  <c r="M734" i="7"/>
  <c r="M735" i="7"/>
  <c r="M736" i="7"/>
  <c r="M737" i="7"/>
  <c r="M738" i="7"/>
  <c r="M739" i="7"/>
  <c r="M740" i="7"/>
  <c r="M741" i="7"/>
  <c r="M742" i="7"/>
  <c r="M743" i="7"/>
  <c r="M744" i="7"/>
  <c r="M745" i="7"/>
  <c r="M746" i="7"/>
  <c r="M747" i="7"/>
  <c r="M748" i="7"/>
  <c r="M749" i="7"/>
  <c r="M750" i="7"/>
  <c r="M751" i="7"/>
  <c r="M752" i="7"/>
  <c r="M753" i="7"/>
  <c r="M754" i="7"/>
  <c r="M755" i="7"/>
  <c r="M756" i="7"/>
  <c r="M757" i="7"/>
  <c r="M758" i="7"/>
  <c r="M759" i="7"/>
  <c r="M760" i="7"/>
  <c r="M761" i="7"/>
  <c r="M762" i="7"/>
  <c r="M763" i="7"/>
  <c r="M764" i="7"/>
  <c r="M765" i="7"/>
  <c r="M766" i="7"/>
  <c r="M767" i="7"/>
  <c r="M768" i="7"/>
  <c r="M769" i="7"/>
  <c r="M770" i="7"/>
  <c r="M771" i="7"/>
  <c r="M772" i="7"/>
  <c r="M773" i="7"/>
  <c r="M774" i="7"/>
  <c r="M775" i="7"/>
  <c r="M776" i="7"/>
  <c r="M777" i="7"/>
  <c r="M778" i="7"/>
  <c r="M779" i="7"/>
  <c r="M780" i="7"/>
  <c r="M781" i="7"/>
  <c r="M782" i="7"/>
  <c r="M783" i="7"/>
  <c r="M784" i="7"/>
  <c r="M785" i="7"/>
  <c r="M786" i="7"/>
  <c r="M787" i="7"/>
  <c r="M788" i="7"/>
  <c r="M789" i="7"/>
  <c r="M790" i="7"/>
  <c r="M791" i="7"/>
  <c r="M792" i="7"/>
  <c r="M793" i="7"/>
  <c r="M794" i="7"/>
  <c r="M795" i="7"/>
  <c r="M796" i="7"/>
  <c r="M797" i="7"/>
  <c r="M798" i="7"/>
  <c r="M799" i="7"/>
  <c r="M800" i="7"/>
  <c r="M801" i="7"/>
  <c r="M802" i="7"/>
  <c r="M803" i="7"/>
  <c r="M804" i="7"/>
  <c r="M805" i="7"/>
  <c r="M806" i="7"/>
  <c r="M807" i="7"/>
  <c r="M808" i="7"/>
  <c r="M809" i="7"/>
  <c r="M810" i="7"/>
  <c r="M811" i="7"/>
  <c r="M812" i="7"/>
  <c r="M813" i="7"/>
  <c r="M814" i="7"/>
  <c r="M815" i="7"/>
  <c r="M816" i="7"/>
  <c r="M817" i="7"/>
  <c r="M818" i="7"/>
  <c r="M819" i="7"/>
  <c r="M820" i="7"/>
  <c r="M821" i="7"/>
  <c r="M822" i="7"/>
  <c r="M823" i="7"/>
  <c r="M824" i="7"/>
  <c r="M825" i="7"/>
  <c r="M826" i="7"/>
  <c r="M827" i="7"/>
  <c r="M828" i="7"/>
  <c r="M829" i="7"/>
  <c r="M830" i="7"/>
  <c r="M831" i="7"/>
  <c r="M832" i="7"/>
  <c r="M833" i="7"/>
  <c r="M834" i="7"/>
  <c r="M835" i="7"/>
  <c r="M836" i="7"/>
  <c r="M837" i="7"/>
  <c r="M838" i="7"/>
  <c r="M839" i="7"/>
  <c r="M840" i="7"/>
  <c r="M841" i="7"/>
  <c r="M842" i="7"/>
  <c r="M843" i="7"/>
  <c r="M844" i="7"/>
  <c r="M845" i="7"/>
  <c r="M846" i="7"/>
  <c r="M847" i="7"/>
  <c r="M848" i="7"/>
  <c r="M849" i="7"/>
  <c r="M850" i="7"/>
  <c r="M851" i="7"/>
  <c r="M852" i="7"/>
  <c r="M853" i="7"/>
  <c r="M854" i="7"/>
  <c r="M855" i="7"/>
  <c r="M856" i="7"/>
  <c r="M857" i="7"/>
  <c r="M858" i="7"/>
  <c r="M859" i="7"/>
  <c r="M860" i="7"/>
  <c r="M861" i="7"/>
  <c r="M862" i="7"/>
  <c r="M863" i="7"/>
  <c r="M864" i="7"/>
  <c r="M865" i="7"/>
  <c r="M866" i="7"/>
  <c r="M867" i="7"/>
  <c r="M868" i="7"/>
  <c r="M869" i="7"/>
  <c r="M870" i="7"/>
  <c r="M871" i="7"/>
  <c r="M872" i="7"/>
  <c r="M873" i="7"/>
  <c r="M874" i="7"/>
  <c r="M875" i="7"/>
  <c r="M876" i="7"/>
  <c r="M877" i="7"/>
  <c r="M878" i="7"/>
  <c r="M879" i="7"/>
  <c r="M880" i="7"/>
  <c r="M881" i="7"/>
  <c r="M882" i="7"/>
  <c r="M883" i="7"/>
  <c r="M884" i="7"/>
  <c r="M885" i="7"/>
  <c r="M886" i="7"/>
  <c r="M887" i="7"/>
  <c r="M888" i="7"/>
  <c r="M889" i="7"/>
  <c r="M890" i="7"/>
  <c r="M891" i="7"/>
  <c r="M892" i="7"/>
  <c r="M893" i="7"/>
  <c r="M894" i="7"/>
  <c r="M895" i="7"/>
  <c r="M896" i="7"/>
  <c r="M897" i="7"/>
  <c r="M898" i="7"/>
  <c r="M899" i="7"/>
  <c r="M900" i="7"/>
  <c r="M901" i="7"/>
  <c r="M902" i="7"/>
  <c r="M903" i="7"/>
  <c r="M904" i="7"/>
  <c r="M905" i="7"/>
  <c r="M906" i="7"/>
  <c r="M907" i="7"/>
  <c r="M908" i="7"/>
  <c r="M909" i="7"/>
  <c r="M910" i="7"/>
  <c r="M911" i="7"/>
  <c r="M912" i="7"/>
  <c r="M913" i="7"/>
  <c r="M914" i="7"/>
  <c r="M915" i="7"/>
  <c r="M916" i="7"/>
  <c r="M917" i="7"/>
  <c r="M918" i="7"/>
  <c r="M919" i="7"/>
  <c r="M920" i="7"/>
  <c r="M921" i="7"/>
  <c r="M922" i="7"/>
  <c r="M923" i="7"/>
  <c r="M924" i="7"/>
  <c r="M925" i="7"/>
  <c r="M926" i="7"/>
  <c r="M927" i="7"/>
  <c r="M928" i="7"/>
  <c r="M929" i="7"/>
  <c r="M930" i="7"/>
  <c r="M931" i="7"/>
  <c r="M932" i="7"/>
  <c r="M933" i="7"/>
  <c r="M934" i="7"/>
  <c r="M935" i="7"/>
  <c r="M936" i="7"/>
  <c r="M937" i="7"/>
  <c r="M938" i="7"/>
  <c r="M939" i="7"/>
  <c r="M940" i="7"/>
  <c r="M941" i="7"/>
  <c r="M942" i="7"/>
  <c r="M943" i="7"/>
  <c r="M944" i="7"/>
  <c r="M945" i="7"/>
  <c r="M946" i="7"/>
  <c r="M947" i="7"/>
  <c r="M948" i="7"/>
  <c r="M949" i="7"/>
  <c r="M950" i="7"/>
  <c r="M951" i="7"/>
  <c r="M952" i="7"/>
  <c r="M953" i="7"/>
  <c r="M954" i="7"/>
  <c r="M955" i="7"/>
  <c r="M956" i="7"/>
  <c r="M957" i="7"/>
  <c r="M958" i="7"/>
  <c r="M959" i="7"/>
  <c r="M960" i="7"/>
  <c r="M961" i="7"/>
  <c r="M962" i="7"/>
  <c r="M963" i="7"/>
  <c r="M964" i="7"/>
  <c r="M965" i="7"/>
  <c r="M966" i="7"/>
  <c r="M967" i="7"/>
  <c r="M968" i="7"/>
  <c r="M969" i="7"/>
  <c r="M970" i="7"/>
  <c r="M971" i="7"/>
  <c r="M972" i="7"/>
  <c r="M973" i="7"/>
  <c r="M974" i="7"/>
  <c r="M975" i="7"/>
  <c r="M976" i="7"/>
  <c r="M977" i="7"/>
  <c r="M978" i="7"/>
  <c r="M979" i="7"/>
  <c r="M980" i="7"/>
  <c r="M981" i="7"/>
  <c r="M982" i="7"/>
  <c r="M983" i="7"/>
  <c r="M984" i="7"/>
  <c r="M985" i="7"/>
  <c r="M986" i="7"/>
  <c r="M987" i="7"/>
  <c r="M988" i="7"/>
  <c r="M989" i="7"/>
  <c r="M990" i="7"/>
  <c r="M991" i="7"/>
  <c r="M992" i="7"/>
  <c r="M993" i="7"/>
  <c r="M994" i="7"/>
  <c r="M995" i="7"/>
  <c r="M996" i="7"/>
  <c r="M997" i="7"/>
  <c r="M998" i="7"/>
  <c r="M999" i="7"/>
  <c r="M1000" i="7"/>
  <c r="M2" i="7"/>
  <c r="K3" i="7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74" i="7"/>
  <c r="K75" i="7"/>
  <c r="K76" i="7"/>
  <c r="K77" i="7"/>
  <c r="K78" i="7"/>
  <c r="K79" i="7"/>
  <c r="K80" i="7"/>
  <c r="K81" i="7"/>
  <c r="K82" i="7"/>
  <c r="K83" i="7"/>
  <c r="K84" i="7"/>
  <c r="K85" i="7"/>
  <c r="K86" i="7"/>
  <c r="K87" i="7"/>
  <c r="K88" i="7"/>
  <c r="K89" i="7"/>
  <c r="K90" i="7"/>
  <c r="K91" i="7"/>
  <c r="K92" i="7"/>
  <c r="K93" i="7"/>
  <c r="K94" i="7"/>
  <c r="K95" i="7"/>
  <c r="K96" i="7"/>
  <c r="K97" i="7"/>
  <c r="K98" i="7"/>
  <c r="K99" i="7"/>
  <c r="K100" i="7"/>
  <c r="K101" i="7"/>
  <c r="K102" i="7"/>
  <c r="K103" i="7"/>
  <c r="K104" i="7"/>
  <c r="K105" i="7"/>
  <c r="K106" i="7"/>
  <c r="K107" i="7"/>
  <c r="K108" i="7"/>
  <c r="K109" i="7"/>
  <c r="K110" i="7"/>
  <c r="K111" i="7"/>
  <c r="K112" i="7"/>
  <c r="K113" i="7"/>
  <c r="K114" i="7"/>
  <c r="K115" i="7"/>
  <c r="K116" i="7"/>
  <c r="K117" i="7"/>
  <c r="K118" i="7"/>
  <c r="K119" i="7"/>
  <c r="K120" i="7"/>
  <c r="K121" i="7"/>
  <c r="K122" i="7"/>
  <c r="K123" i="7"/>
  <c r="K124" i="7"/>
  <c r="K125" i="7"/>
  <c r="K126" i="7"/>
  <c r="K127" i="7"/>
  <c r="K128" i="7"/>
  <c r="K129" i="7"/>
  <c r="K130" i="7"/>
  <c r="K131" i="7"/>
  <c r="K132" i="7"/>
  <c r="K133" i="7"/>
  <c r="K134" i="7"/>
  <c r="K135" i="7"/>
  <c r="K136" i="7"/>
  <c r="K137" i="7"/>
  <c r="K138" i="7"/>
  <c r="K139" i="7"/>
  <c r="K140" i="7"/>
  <c r="K141" i="7"/>
  <c r="K142" i="7"/>
  <c r="K143" i="7"/>
  <c r="K144" i="7"/>
  <c r="K145" i="7"/>
  <c r="K146" i="7"/>
  <c r="K147" i="7"/>
  <c r="K148" i="7"/>
  <c r="K149" i="7"/>
  <c r="K150" i="7"/>
  <c r="K151" i="7"/>
  <c r="K152" i="7"/>
  <c r="K153" i="7"/>
  <c r="K154" i="7"/>
  <c r="K155" i="7"/>
  <c r="K156" i="7"/>
  <c r="K157" i="7"/>
  <c r="K158" i="7"/>
  <c r="K159" i="7"/>
  <c r="K160" i="7"/>
  <c r="K161" i="7"/>
  <c r="K162" i="7"/>
  <c r="K163" i="7"/>
  <c r="K164" i="7"/>
  <c r="K165" i="7"/>
  <c r="K166" i="7"/>
  <c r="K167" i="7"/>
  <c r="K168" i="7"/>
  <c r="K169" i="7"/>
  <c r="K170" i="7"/>
  <c r="K171" i="7"/>
  <c r="K172" i="7"/>
  <c r="K173" i="7"/>
  <c r="K174" i="7"/>
  <c r="K175" i="7"/>
  <c r="K176" i="7"/>
  <c r="K177" i="7"/>
  <c r="K178" i="7"/>
  <c r="K179" i="7"/>
  <c r="K180" i="7"/>
  <c r="K181" i="7"/>
  <c r="K182" i="7"/>
  <c r="K183" i="7"/>
  <c r="K184" i="7"/>
  <c r="K185" i="7"/>
  <c r="K186" i="7"/>
  <c r="K187" i="7"/>
  <c r="K188" i="7"/>
  <c r="K189" i="7"/>
  <c r="K190" i="7"/>
  <c r="K191" i="7"/>
  <c r="K192" i="7"/>
  <c r="K193" i="7"/>
  <c r="K194" i="7"/>
  <c r="K195" i="7"/>
  <c r="K196" i="7"/>
  <c r="K197" i="7"/>
  <c r="K198" i="7"/>
  <c r="K199" i="7"/>
  <c r="K200" i="7"/>
  <c r="K201" i="7"/>
  <c r="K202" i="7"/>
  <c r="K203" i="7"/>
  <c r="K204" i="7"/>
  <c r="K205" i="7"/>
  <c r="K206" i="7"/>
  <c r="K207" i="7"/>
  <c r="K208" i="7"/>
  <c r="K209" i="7"/>
  <c r="K210" i="7"/>
  <c r="K211" i="7"/>
  <c r="K212" i="7"/>
  <c r="K213" i="7"/>
  <c r="K214" i="7"/>
  <c r="K215" i="7"/>
  <c r="K216" i="7"/>
  <c r="K217" i="7"/>
  <c r="K218" i="7"/>
  <c r="K219" i="7"/>
  <c r="K220" i="7"/>
  <c r="K221" i="7"/>
  <c r="K222" i="7"/>
  <c r="K223" i="7"/>
  <c r="K224" i="7"/>
  <c r="K225" i="7"/>
  <c r="K226" i="7"/>
  <c r="K227" i="7"/>
  <c r="K228" i="7"/>
  <c r="K229" i="7"/>
  <c r="K230" i="7"/>
  <c r="K231" i="7"/>
  <c r="K232" i="7"/>
  <c r="K233" i="7"/>
  <c r="K234" i="7"/>
  <c r="K235" i="7"/>
  <c r="K236" i="7"/>
  <c r="K237" i="7"/>
  <c r="K238" i="7"/>
  <c r="K239" i="7"/>
  <c r="K240" i="7"/>
  <c r="K241" i="7"/>
  <c r="K242" i="7"/>
  <c r="K243" i="7"/>
  <c r="K244" i="7"/>
  <c r="K245" i="7"/>
  <c r="K246" i="7"/>
  <c r="K247" i="7"/>
  <c r="K248" i="7"/>
  <c r="K249" i="7"/>
  <c r="K250" i="7"/>
  <c r="K251" i="7"/>
  <c r="K252" i="7"/>
  <c r="K253" i="7"/>
  <c r="K254" i="7"/>
  <c r="K255" i="7"/>
  <c r="K256" i="7"/>
  <c r="K257" i="7"/>
  <c r="K258" i="7"/>
  <c r="K259" i="7"/>
  <c r="K260" i="7"/>
  <c r="K261" i="7"/>
  <c r="K262" i="7"/>
  <c r="K263" i="7"/>
  <c r="K264" i="7"/>
  <c r="K265" i="7"/>
  <c r="K266" i="7"/>
  <c r="K267" i="7"/>
  <c r="K268" i="7"/>
  <c r="K269" i="7"/>
  <c r="K270" i="7"/>
  <c r="K271" i="7"/>
  <c r="K272" i="7"/>
  <c r="K273" i="7"/>
  <c r="K274" i="7"/>
  <c r="K275" i="7"/>
  <c r="K276" i="7"/>
  <c r="K277" i="7"/>
  <c r="K278" i="7"/>
  <c r="K279" i="7"/>
  <c r="K280" i="7"/>
  <c r="K281" i="7"/>
  <c r="K282" i="7"/>
  <c r="K283" i="7"/>
  <c r="K284" i="7"/>
  <c r="K285" i="7"/>
  <c r="K286" i="7"/>
  <c r="K287" i="7"/>
  <c r="K288" i="7"/>
  <c r="K289" i="7"/>
  <c r="K290" i="7"/>
  <c r="K291" i="7"/>
  <c r="K292" i="7"/>
  <c r="K293" i="7"/>
  <c r="K294" i="7"/>
  <c r="K295" i="7"/>
  <c r="K296" i="7"/>
  <c r="K297" i="7"/>
  <c r="K298" i="7"/>
  <c r="K299" i="7"/>
  <c r="K300" i="7"/>
  <c r="K301" i="7"/>
  <c r="K302" i="7"/>
  <c r="K303" i="7"/>
  <c r="K304" i="7"/>
  <c r="K305" i="7"/>
  <c r="K306" i="7"/>
  <c r="K307" i="7"/>
  <c r="K308" i="7"/>
  <c r="K309" i="7"/>
  <c r="K310" i="7"/>
  <c r="K311" i="7"/>
  <c r="K312" i="7"/>
  <c r="K313" i="7"/>
  <c r="K314" i="7"/>
  <c r="K315" i="7"/>
  <c r="K316" i="7"/>
  <c r="K317" i="7"/>
  <c r="K318" i="7"/>
  <c r="K319" i="7"/>
  <c r="K320" i="7"/>
  <c r="K321" i="7"/>
  <c r="K322" i="7"/>
  <c r="K323" i="7"/>
  <c r="K324" i="7"/>
  <c r="K325" i="7"/>
  <c r="K326" i="7"/>
  <c r="K327" i="7"/>
  <c r="K328" i="7"/>
  <c r="K329" i="7"/>
  <c r="K330" i="7"/>
  <c r="K331" i="7"/>
  <c r="K332" i="7"/>
  <c r="K333" i="7"/>
  <c r="K334" i="7"/>
  <c r="K335" i="7"/>
  <c r="K336" i="7"/>
  <c r="K337" i="7"/>
  <c r="K338" i="7"/>
  <c r="K339" i="7"/>
  <c r="K340" i="7"/>
  <c r="K341" i="7"/>
  <c r="K342" i="7"/>
  <c r="K343" i="7"/>
  <c r="K344" i="7"/>
  <c r="K345" i="7"/>
  <c r="K346" i="7"/>
  <c r="K347" i="7"/>
  <c r="K348" i="7"/>
  <c r="K349" i="7"/>
  <c r="K350" i="7"/>
  <c r="K351" i="7"/>
  <c r="K352" i="7"/>
  <c r="K353" i="7"/>
  <c r="K354" i="7"/>
  <c r="K355" i="7"/>
  <c r="K356" i="7"/>
  <c r="K357" i="7"/>
  <c r="K358" i="7"/>
  <c r="K359" i="7"/>
  <c r="K360" i="7"/>
  <c r="K361" i="7"/>
  <c r="K362" i="7"/>
  <c r="K363" i="7"/>
  <c r="K364" i="7"/>
  <c r="K365" i="7"/>
  <c r="K366" i="7"/>
  <c r="K367" i="7"/>
  <c r="K368" i="7"/>
  <c r="K369" i="7"/>
  <c r="K370" i="7"/>
  <c r="K371" i="7"/>
  <c r="K372" i="7"/>
  <c r="K373" i="7"/>
  <c r="K374" i="7"/>
  <c r="K375" i="7"/>
  <c r="K376" i="7"/>
  <c r="K377" i="7"/>
  <c r="K378" i="7"/>
  <c r="K379" i="7"/>
  <c r="K380" i="7"/>
  <c r="K381" i="7"/>
  <c r="K382" i="7"/>
  <c r="K383" i="7"/>
  <c r="K384" i="7"/>
  <c r="K385" i="7"/>
  <c r="K386" i="7"/>
  <c r="K387" i="7"/>
  <c r="K388" i="7"/>
  <c r="K389" i="7"/>
  <c r="K390" i="7"/>
  <c r="K391" i="7"/>
  <c r="K392" i="7"/>
  <c r="K393" i="7"/>
  <c r="K394" i="7"/>
  <c r="K395" i="7"/>
  <c r="K396" i="7"/>
  <c r="K397" i="7"/>
  <c r="K398" i="7"/>
  <c r="K399" i="7"/>
  <c r="K400" i="7"/>
  <c r="K401" i="7"/>
  <c r="K402" i="7"/>
  <c r="K403" i="7"/>
  <c r="K404" i="7"/>
  <c r="K405" i="7"/>
  <c r="K406" i="7"/>
  <c r="K407" i="7"/>
  <c r="K408" i="7"/>
  <c r="K409" i="7"/>
  <c r="K410" i="7"/>
  <c r="K411" i="7"/>
  <c r="K412" i="7"/>
  <c r="K413" i="7"/>
  <c r="K414" i="7"/>
  <c r="K415" i="7"/>
  <c r="K416" i="7"/>
  <c r="K417" i="7"/>
  <c r="K418" i="7"/>
  <c r="K419" i="7"/>
  <c r="K420" i="7"/>
  <c r="K421" i="7"/>
  <c r="K422" i="7"/>
  <c r="K423" i="7"/>
  <c r="K424" i="7"/>
  <c r="K425" i="7"/>
  <c r="K426" i="7"/>
  <c r="K427" i="7"/>
  <c r="K428" i="7"/>
  <c r="K429" i="7"/>
  <c r="K430" i="7"/>
  <c r="K431" i="7"/>
  <c r="K432" i="7"/>
  <c r="K433" i="7"/>
  <c r="K434" i="7"/>
  <c r="K435" i="7"/>
  <c r="K436" i="7"/>
  <c r="K437" i="7"/>
  <c r="K438" i="7"/>
  <c r="K439" i="7"/>
  <c r="K440" i="7"/>
  <c r="K441" i="7"/>
  <c r="K442" i="7"/>
  <c r="K443" i="7"/>
  <c r="K444" i="7"/>
  <c r="K445" i="7"/>
  <c r="K446" i="7"/>
  <c r="K447" i="7"/>
  <c r="K448" i="7"/>
  <c r="K449" i="7"/>
  <c r="K450" i="7"/>
  <c r="K451" i="7"/>
  <c r="K452" i="7"/>
  <c r="K453" i="7"/>
  <c r="K454" i="7"/>
  <c r="K455" i="7"/>
  <c r="K456" i="7"/>
  <c r="K457" i="7"/>
  <c r="K458" i="7"/>
  <c r="K459" i="7"/>
  <c r="K460" i="7"/>
  <c r="K461" i="7"/>
  <c r="K462" i="7"/>
  <c r="K463" i="7"/>
  <c r="K464" i="7"/>
  <c r="K465" i="7"/>
  <c r="K466" i="7"/>
  <c r="K467" i="7"/>
  <c r="K468" i="7"/>
  <c r="K469" i="7"/>
  <c r="K470" i="7"/>
  <c r="K471" i="7"/>
  <c r="K472" i="7"/>
  <c r="K473" i="7"/>
  <c r="K474" i="7"/>
  <c r="K475" i="7"/>
  <c r="K476" i="7"/>
  <c r="K477" i="7"/>
  <c r="K478" i="7"/>
  <c r="K479" i="7"/>
  <c r="K480" i="7"/>
  <c r="K481" i="7"/>
  <c r="K482" i="7"/>
  <c r="K483" i="7"/>
  <c r="K484" i="7"/>
  <c r="K485" i="7"/>
  <c r="K486" i="7"/>
  <c r="K487" i="7"/>
  <c r="K488" i="7"/>
  <c r="K489" i="7"/>
  <c r="K490" i="7"/>
  <c r="K491" i="7"/>
  <c r="K492" i="7"/>
  <c r="K493" i="7"/>
  <c r="K494" i="7"/>
  <c r="K495" i="7"/>
  <c r="K496" i="7"/>
  <c r="K497" i="7"/>
  <c r="K498" i="7"/>
  <c r="K499" i="7"/>
  <c r="K500" i="7"/>
  <c r="K501" i="7"/>
  <c r="K502" i="7"/>
  <c r="K503" i="7"/>
  <c r="K504" i="7"/>
  <c r="K505" i="7"/>
  <c r="K506" i="7"/>
  <c r="K507" i="7"/>
  <c r="K508" i="7"/>
  <c r="K509" i="7"/>
  <c r="K510" i="7"/>
  <c r="K511" i="7"/>
  <c r="K512" i="7"/>
  <c r="K513" i="7"/>
  <c r="K514" i="7"/>
  <c r="K515" i="7"/>
  <c r="K516" i="7"/>
  <c r="K517" i="7"/>
  <c r="K518" i="7"/>
  <c r="K519" i="7"/>
  <c r="K520" i="7"/>
  <c r="K521" i="7"/>
  <c r="K522" i="7"/>
  <c r="K523" i="7"/>
  <c r="K524" i="7"/>
  <c r="K525" i="7"/>
  <c r="K526" i="7"/>
  <c r="K527" i="7"/>
  <c r="K528" i="7"/>
  <c r="K529" i="7"/>
  <c r="K530" i="7"/>
  <c r="K531" i="7"/>
  <c r="K532" i="7"/>
  <c r="K533" i="7"/>
  <c r="K534" i="7"/>
  <c r="K535" i="7"/>
  <c r="K536" i="7"/>
  <c r="K537" i="7"/>
  <c r="K538" i="7"/>
  <c r="K539" i="7"/>
  <c r="K540" i="7"/>
  <c r="K541" i="7"/>
  <c r="K542" i="7"/>
  <c r="K543" i="7"/>
  <c r="K544" i="7"/>
  <c r="K545" i="7"/>
  <c r="K546" i="7"/>
  <c r="K547" i="7"/>
  <c r="K548" i="7"/>
  <c r="K549" i="7"/>
  <c r="K550" i="7"/>
  <c r="K551" i="7"/>
  <c r="K552" i="7"/>
  <c r="K553" i="7"/>
  <c r="K554" i="7"/>
  <c r="K555" i="7"/>
  <c r="K556" i="7"/>
  <c r="K557" i="7"/>
  <c r="K558" i="7"/>
  <c r="K559" i="7"/>
  <c r="K560" i="7"/>
  <c r="K561" i="7"/>
  <c r="K562" i="7"/>
  <c r="K563" i="7"/>
  <c r="K564" i="7"/>
  <c r="K565" i="7"/>
  <c r="K566" i="7"/>
  <c r="K567" i="7"/>
  <c r="K568" i="7"/>
  <c r="K569" i="7"/>
  <c r="K570" i="7"/>
  <c r="K571" i="7"/>
  <c r="K572" i="7"/>
  <c r="K573" i="7"/>
  <c r="K574" i="7"/>
  <c r="K575" i="7"/>
  <c r="K576" i="7"/>
  <c r="K577" i="7"/>
  <c r="K578" i="7"/>
  <c r="K579" i="7"/>
  <c r="K580" i="7"/>
  <c r="K581" i="7"/>
  <c r="K582" i="7"/>
  <c r="K583" i="7"/>
  <c r="K584" i="7"/>
  <c r="K585" i="7"/>
  <c r="K586" i="7"/>
  <c r="K587" i="7"/>
  <c r="K588" i="7"/>
  <c r="K589" i="7"/>
  <c r="K590" i="7"/>
  <c r="K591" i="7"/>
  <c r="K592" i="7"/>
  <c r="K593" i="7"/>
  <c r="K594" i="7"/>
  <c r="K595" i="7"/>
  <c r="K596" i="7"/>
  <c r="K597" i="7"/>
  <c r="K598" i="7"/>
  <c r="K599" i="7"/>
  <c r="K600" i="7"/>
  <c r="K601" i="7"/>
  <c r="K602" i="7"/>
  <c r="K603" i="7"/>
  <c r="K604" i="7"/>
  <c r="K605" i="7"/>
  <c r="K606" i="7"/>
  <c r="K607" i="7"/>
  <c r="K608" i="7"/>
  <c r="K609" i="7"/>
  <c r="K610" i="7"/>
  <c r="K611" i="7"/>
  <c r="K612" i="7"/>
  <c r="K613" i="7"/>
  <c r="K614" i="7"/>
  <c r="K615" i="7"/>
  <c r="K616" i="7"/>
  <c r="K617" i="7"/>
  <c r="K618" i="7"/>
  <c r="K619" i="7"/>
  <c r="K620" i="7"/>
  <c r="K621" i="7"/>
  <c r="K622" i="7"/>
  <c r="K623" i="7"/>
  <c r="K624" i="7"/>
  <c r="K625" i="7"/>
  <c r="K626" i="7"/>
  <c r="K627" i="7"/>
  <c r="K628" i="7"/>
  <c r="K629" i="7"/>
  <c r="K630" i="7"/>
  <c r="K631" i="7"/>
  <c r="K632" i="7"/>
  <c r="K633" i="7"/>
  <c r="K634" i="7"/>
  <c r="K635" i="7"/>
  <c r="K636" i="7"/>
  <c r="K637" i="7"/>
  <c r="K638" i="7"/>
  <c r="K639" i="7"/>
  <c r="K640" i="7"/>
  <c r="K641" i="7"/>
  <c r="K642" i="7"/>
  <c r="K643" i="7"/>
  <c r="K644" i="7"/>
  <c r="K645" i="7"/>
  <c r="K646" i="7"/>
  <c r="K647" i="7"/>
  <c r="K648" i="7"/>
  <c r="K649" i="7"/>
  <c r="K650" i="7"/>
  <c r="K651" i="7"/>
  <c r="K652" i="7"/>
  <c r="K653" i="7"/>
  <c r="K654" i="7"/>
  <c r="K655" i="7"/>
  <c r="K656" i="7"/>
  <c r="K657" i="7"/>
  <c r="K658" i="7"/>
  <c r="K659" i="7"/>
  <c r="K660" i="7"/>
  <c r="K661" i="7"/>
  <c r="K662" i="7"/>
  <c r="K663" i="7"/>
  <c r="K664" i="7"/>
  <c r="K665" i="7"/>
  <c r="K666" i="7"/>
  <c r="K667" i="7"/>
  <c r="K668" i="7"/>
  <c r="K669" i="7"/>
  <c r="K670" i="7"/>
  <c r="K671" i="7"/>
  <c r="K672" i="7"/>
  <c r="K673" i="7"/>
  <c r="K674" i="7"/>
  <c r="K675" i="7"/>
  <c r="K676" i="7"/>
  <c r="K677" i="7"/>
  <c r="K678" i="7"/>
  <c r="K679" i="7"/>
  <c r="K680" i="7"/>
  <c r="K681" i="7"/>
  <c r="K682" i="7"/>
  <c r="K683" i="7"/>
  <c r="K684" i="7"/>
  <c r="K685" i="7"/>
  <c r="K686" i="7"/>
  <c r="K687" i="7"/>
  <c r="K688" i="7"/>
  <c r="K689" i="7"/>
  <c r="K690" i="7"/>
  <c r="K691" i="7"/>
  <c r="K692" i="7"/>
  <c r="K693" i="7"/>
  <c r="K694" i="7"/>
  <c r="K695" i="7"/>
  <c r="K696" i="7"/>
  <c r="K697" i="7"/>
  <c r="K698" i="7"/>
  <c r="K699" i="7"/>
  <c r="K700" i="7"/>
  <c r="K701" i="7"/>
  <c r="K702" i="7"/>
  <c r="K703" i="7"/>
  <c r="K704" i="7"/>
  <c r="K705" i="7"/>
  <c r="K706" i="7"/>
  <c r="K707" i="7"/>
  <c r="K708" i="7"/>
  <c r="K709" i="7"/>
  <c r="K710" i="7"/>
  <c r="K711" i="7"/>
  <c r="K712" i="7"/>
  <c r="K713" i="7"/>
  <c r="K714" i="7"/>
  <c r="K715" i="7"/>
  <c r="K716" i="7"/>
  <c r="K717" i="7"/>
  <c r="K718" i="7"/>
  <c r="K719" i="7"/>
  <c r="K720" i="7"/>
  <c r="K721" i="7"/>
  <c r="K722" i="7"/>
  <c r="K723" i="7"/>
  <c r="K724" i="7"/>
  <c r="K725" i="7"/>
  <c r="K726" i="7"/>
  <c r="K727" i="7"/>
  <c r="K728" i="7"/>
  <c r="K729" i="7"/>
  <c r="K730" i="7"/>
  <c r="K731" i="7"/>
  <c r="K732" i="7"/>
  <c r="K733" i="7"/>
  <c r="K734" i="7"/>
  <c r="K735" i="7"/>
  <c r="K736" i="7"/>
  <c r="K737" i="7"/>
  <c r="K738" i="7"/>
  <c r="K739" i="7"/>
  <c r="K740" i="7"/>
  <c r="K741" i="7"/>
  <c r="K742" i="7"/>
  <c r="K743" i="7"/>
  <c r="K744" i="7"/>
  <c r="K745" i="7"/>
  <c r="K746" i="7"/>
  <c r="K747" i="7"/>
  <c r="K748" i="7"/>
  <c r="K749" i="7"/>
  <c r="K750" i="7"/>
  <c r="K751" i="7"/>
  <c r="K752" i="7"/>
  <c r="K753" i="7"/>
  <c r="K754" i="7"/>
  <c r="K755" i="7"/>
  <c r="K756" i="7"/>
  <c r="K757" i="7"/>
  <c r="K758" i="7"/>
  <c r="K759" i="7"/>
  <c r="K760" i="7"/>
  <c r="K761" i="7"/>
  <c r="K762" i="7"/>
  <c r="K763" i="7"/>
  <c r="K764" i="7"/>
  <c r="K765" i="7"/>
  <c r="K766" i="7"/>
  <c r="K767" i="7"/>
  <c r="K768" i="7"/>
  <c r="K769" i="7"/>
  <c r="K770" i="7"/>
  <c r="K771" i="7"/>
  <c r="K772" i="7"/>
  <c r="K773" i="7"/>
  <c r="K774" i="7"/>
  <c r="K775" i="7"/>
  <c r="K776" i="7"/>
  <c r="K777" i="7"/>
  <c r="K778" i="7"/>
  <c r="K779" i="7"/>
  <c r="K780" i="7"/>
  <c r="K781" i="7"/>
  <c r="K782" i="7"/>
  <c r="K783" i="7"/>
  <c r="K784" i="7"/>
  <c r="K785" i="7"/>
  <c r="K786" i="7"/>
  <c r="K787" i="7"/>
  <c r="K788" i="7"/>
  <c r="K789" i="7"/>
  <c r="K790" i="7"/>
  <c r="K791" i="7"/>
  <c r="K792" i="7"/>
  <c r="K793" i="7"/>
  <c r="K794" i="7"/>
  <c r="K795" i="7"/>
  <c r="K796" i="7"/>
  <c r="K797" i="7"/>
  <c r="K798" i="7"/>
  <c r="K799" i="7"/>
  <c r="K800" i="7"/>
  <c r="K801" i="7"/>
  <c r="K802" i="7"/>
  <c r="K803" i="7"/>
  <c r="K804" i="7"/>
  <c r="K805" i="7"/>
  <c r="K806" i="7"/>
  <c r="K807" i="7"/>
  <c r="K808" i="7"/>
  <c r="K809" i="7"/>
  <c r="K810" i="7"/>
  <c r="K811" i="7"/>
  <c r="K812" i="7"/>
  <c r="K813" i="7"/>
  <c r="K814" i="7"/>
  <c r="K815" i="7"/>
  <c r="K816" i="7"/>
  <c r="K817" i="7"/>
  <c r="K818" i="7"/>
  <c r="K819" i="7"/>
  <c r="K820" i="7"/>
  <c r="K821" i="7"/>
  <c r="K822" i="7"/>
  <c r="K823" i="7"/>
  <c r="K824" i="7"/>
  <c r="K825" i="7"/>
  <c r="K826" i="7"/>
  <c r="K827" i="7"/>
  <c r="K828" i="7"/>
  <c r="K829" i="7"/>
  <c r="K830" i="7"/>
  <c r="K831" i="7"/>
  <c r="K832" i="7"/>
  <c r="K833" i="7"/>
  <c r="K834" i="7"/>
  <c r="K835" i="7"/>
  <c r="K836" i="7"/>
  <c r="K837" i="7"/>
  <c r="K838" i="7"/>
  <c r="K839" i="7"/>
  <c r="K840" i="7"/>
  <c r="K841" i="7"/>
  <c r="K842" i="7"/>
  <c r="K843" i="7"/>
  <c r="K844" i="7"/>
  <c r="K845" i="7"/>
  <c r="K846" i="7"/>
  <c r="K847" i="7"/>
  <c r="K848" i="7"/>
  <c r="K849" i="7"/>
  <c r="K850" i="7"/>
  <c r="K851" i="7"/>
  <c r="K852" i="7"/>
  <c r="K853" i="7"/>
  <c r="K854" i="7"/>
  <c r="K855" i="7"/>
  <c r="K856" i="7"/>
  <c r="K857" i="7"/>
  <c r="K858" i="7"/>
  <c r="K859" i="7"/>
  <c r="K860" i="7"/>
  <c r="K861" i="7"/>
  <c r="K862" i="7"/>
  <c r="K863" i="7"/>
  <c r="K864" i="7"/>
  <c r="K865" i="7"/>
  <c r="K866" i="7"/>
  <c r="K867" i="7"/>
  <c r="K868" i="7"/>
  <c r="K869" i="7"/>
  <c r="K870" i="7"/>
  <c r="K871" i="7"/>
  <c r="K872" i="7"/>
  <c r="K873" i="7"/>
  <c r="K874" i="7"/>
  <c r="K875" i="7"/>
  <c r="K876" i="7"/>
  <c r="K877" i="7"/>
  <c r="K878" i="7"/>
  <c r="K879" i="7"/>
  <c r="K880" i="7"/>
  <c r="K881" i="7"/>
  <c r="K882" i="7"/>
  <c r="K883" i="7"/>
  <c r="K884" i="7"/>
  <c r="K885" i="7"/>
  <c r="K886" i="7"/>
  <c r="K887" i="7"/>
  <c r="K888" i="7"/>
  <c r="K889" i="7"/>
  <c r="K890" i="7"/>
  <c r="K891" i="7"/>
  <c r="K892" i="7"/>
  <c r="K893" i="7"/>
  <c r="K894" i="7"/>
  <c r="K895" i="7"/>
  <c r="K896" i="7"/>
  <c r="K897" i="7"/>
  <c r="K898" i="7"/>
  <c r="K899" i="7"/>
  <c r="K900" i="7"/>
  <c r="K901" i="7"/>
  <c r="K902" i="7"/>
  <c r="K903" i="7"/>
  <c r="K904" i="7"/>
  <c r="K905" i="7"/>
  <c r="K906" i="7"/>
  <c r="K907" i="7"/>
  <c r="K908" i="7"/>
  <c r="K909" i="7"/>
  <c r="K910" i="7"/>
  <c r="K911" i="7"/>
  <c r="K912" i="7"/>
  <c r="K913" i="7"/>
  <c r="K914" i="7"/>
  <c r="K915" i="7"/>
  <c r="K916" i="7"/>
  <c r="K917" i="7"/>
  <c r="K918" i="7"/>
  <c r="K919" i="7"/>
  <c r="K920" i="7"/>
  <c r="K921" i="7"/>
  <c r="K922" i="7"/>
  <c r="K923" i="7"/>
  <c r="K924" i="7"/>
  <c r="K925" i="7"/>
  <c r="K926" i="7"/>
  <c r="K927" i="7"/>
  <c r="K928" i="7"/>
  <c r="K929" i="7"/>
  <c r="K930" i="7"/>
  <c r="K931" i="7"/>
  <c r="K932" i="7"/>
  <c r="K933" i="7"/>
  <c r="K934" i="7"/>
  <c r="K935" i="7"/>
  <c r="K936" i="7"/>
  <c r="K937" i="7"/>
  <c r="K938" i="7"/>
  <c r="K939" i="7"/>
  <c r="K940" i="7"/>
  <c r="K941" i="7"/>
  <c r="K942" i="7"/>
  <c r="K943" i="7"/>
  <c r="K944" i="7"/>
  <c r="K945" i="7"/>
  <c r="K946" i="7"/>
  <c r="K947" i="7"/>
  <c r="K948" i="7"/>
  <c r="K949" i="7"/>
  <c r="K950" i="7"/>
  <c r="K951" i="7"/>
  <c r="K952" i="7"/>
  <c r="K953" i="7"/>
  <c r="K954" i="7"/>
  <c r="K955" i="7"/>
  <c r="K956" i="7"/>
  <c r="K957" i="7"/>
  <c r="K958" i="7"/>
  <c r="K959" i="7"/>
  <c r="K960" i="7"/>
  <c r="K961" i="7"/>
  <c r="K962" i="7"/>
  <c r="K963" i="7"/>
  <c r="K964" i="7"/>
  <c r="K965" i="7"/>
  <c r="K966" i="7"/>
  <c r="K967" i="7"/>
  <c r="K968" i="7"/>
  <c r="K969" i="7"/>
  <c r="K970" i="7"/>
  <c r="K971" i="7"/>
  <c r="K972" i="7"/>
  <c r="K973" i="7"/>
  <c r="K974" i="7"/>
  <c r="K975" i="7"/>
  <c r="K976" i="7"/>
  <c r="K977" i="7"/>
  <c r="K978" i="7"/>
  <c r="K979" i="7"/>
  <c r="K980" i="7"/>
  <c r="K981" i="7"/>
  <c r="K982" i="7"/>
  <c r="K983" i="7"/>
  <c r="K984" i="7"/>
  <c r="K985" i="7"/>
  <c r="K986" i="7"/>
  <c r="K987" i="7"/>
  <c r="K988" i="7"/>
  <c r="K989" i="7"/>
  <c r="K990" i="7"/>
  <c r="K991" i="7"/>
  <c r="K992" i="7"/>
  <c r="K993" i="7"/>
  <c r="K994" i="7"/>
  <c r="K995" i="7"/>
  <c r="K996" i="7"/>
  <c r="K997" i="7"/>
  <c r="K998" i="7"/>
  <c r="K999" i="7"/>
  <c r="K1000" i="7"/>
  <c r="K2" i="7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2" i="4"/>
  <c r="J3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J72" i="7"/>
  <c r="J73" i="7"/>
  <c r="J74" i="7"/>
  <c r="J75" i="7"/>
  <c r="J76" i="7"/>
  <c r="J77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93" i="7"/>
  <c r="J94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109" i="7"/>
  <c r="J110" i="7"/>
  <c r="J111" i="7"/>
  <c r="J112" i="7"/>
  <c r="J113" i="7"/>
  <c r="J114" i="7"/>
  <c r="J115" i="7"/>
  <c r="J116" i="7"/>
  <c r="J117" i="7"/>
  <c r="J118" i="7"/>
  <c r="J119" i="7"/>
  <c r="J120" i="7"/>
  <c r="J121" i="7"/>
  <c r="J122" i="7"/>
  <c r="J123" i="7"/>
  <c r="J124" i="7"/>
  <c r="J125" i="7"/>
  <c r="J126" i="7"/>
  <c r="J127" i="7"/>
  <c r="J128" i="7"/>
  <c r="J129" i="7"/>
  <c r="J130" i="7"/>
  <c r="J131" i="7"/>
  <c r="J132" i="7"/>
  <c r="J133" i="7"/>
  <c r="J134" i="7"/>
  <c r="J135" i="7"/>
  <c r="J136" i="7"/>
  <c r="J137" i="7"/>
  <c r="J138" i="7"/>
  <c r="J139" i="7"/>
  <c r="J140" i="7"/>
  <c r="J141" i="7"/>
  <c r="J142" i="7"/>
  <c r="J143" i="7"/>
  <c r="J144" i="7"/>
  <c r="J145" i="7"/>
  <c r="J146" i="7"/>
  <c r="J147" i="7"/>
  <c r="J148" i="7"/>
  <c r="J149" i="7"/>
  <c r="J150" i="7"/>
  <c r="J151" i="7"/>
  <c r="J152" i="7"/>
  <c r="J153" i="7"/>
  <c r="J154" i="7"/>
  <c r="J155" i="7"/>
  <c r="J156" i="7"/>
  <c r="J157" i="7"/>
  <c r="J158" i="7"/>
  <c r="J159" i="7"/>
  <c r="J160" i="7"/>
  <c r="J161" i="7"/>
  <c r="J162" i="7"/>
  <c r="J163" i="7"/>
  <c r="J164" i="7"/>
  <c r="J165" i="7"/>
  <c r="J166" i="7"/>
  <c r="J167" i="7"/>
  <c r="J168" i="7"/>
  <c r="J169" i="7"/>
  <c r="J170" i="7"/>
  <c r="J171" i="7"/>
  <c r="J172" i="7"/>
  <c r="J173" i="7"/>
  <c r="J174" i="7"/>
  <c r="J175" i="7"/>
  <c r="J176" i="7"/>
  <c r="J177" i="7"/>
  <c r="J178" i="7"/>
  <c r="J179" i="7"/>
  <c r="J180" i="7"/>
  <c r="J181" i="7"/>
  <c r="J182" i="7"/>
  <c r="J183" i="7"/>
  <c r="J184" i="7"/>
  <c r="J185" i="7"/>
  <c r="J186" i="7"/>
  <c r="J187" i="7"/>
  <c r="J188" i="7"/>
  <c r="J189" i="7"/>
  <c r="J190" i="7"/>
  <c r="J191" i="7"/>
  <c r="J192" i="7"/>
  <c r="J193" i="7"/>
  <c r="J194" i="7"/>
  <c r="J195" i="7"/>
  <c r="J196" i="7"/>
  <c r="J197" i="7"/>
  <c r="J198" i="7"/>
  <c r="J199" i="7"/>
  <c r="J200" i="7"/>
  <c r="J201" i="7"/>
  <c r="J202" i="7"/>
  <c r="J203" i="7"/>
  <c r="J204" i="7"/>
  <c r="J205" i="7"/>
  <c r="J206" i="7"/>
  <c r="J207" i="7"/>
  <c r="J208" i="7"/>
  <c r="J209" i="7"/>
  <c r="J210" i="7"/>
  <c r="J211" i="7"/>
  <c r="J212" i="7"/>
  <c r="J213" i="7"/>
  <c r="J214" i="7"/>
  <c r="J215" i="7"/>
  <c r="J216" i="7"/>
  <c r="J217" i="7"/>
  <c r="J218" i="7"/>
  <c r="J219" i="7"/>
  <c r="J220" i="7"/>
  <c r="J221" i="7"/>
  <c r="J222" i="7"/>
  <c r="J223" i="7"/>
  <c r="J224" i="7"/>
  <c r="J225" i="7"/>
  <c r="J226" i="7"/>
  <c r="J227" i="7"/>
  <c r="J228" i="7"/>
  <c r="J229" i="7"/>
  <c r="J230" i="7"/>
  <c r="J231" i="7"/>
  <c r="J232" i="7"/>
  <c r="J233" i="7"/>
  <c r="J234" i="7"/>
  <c r="J235" i="7"/>
  <c r="J236" i="7"/>
  <c r="J237" i="7"/>
  <c r="J238" i="7"/>
  <c r="J239" i="7"/>
  <c r="J240" i="7"/>
  <c r="J241" i="7"/>
  <c r="J242" i="7"/>
  <c r="J243" i="7"/>
  <c r="J244" i="7"/>
  <c r="J245" i="7"/>
  <c r="J246" i="7"/>
  <c r="J247" i="7"/>
  <c r="J248" i="7"/>
  <c r="J249" i="7"/>
  <c r="J250" i="7"/>
  <c r="J251" i="7"/>
  <c r="J252" i="7"/>
  <c r="J253" i="7"/>
  <c r="J254" i="7"/>
  <c r="J255" i="7"/>
  <c r="J256" i="7"/>
  <c r="J257" i="7"/>
  <c r="J258" i="7"/>
  <c r="J259" i="7"/>
  <c r="J260" i="7"/>
  <c r="J261" i="7"/>
  <c r="J262" i="7"/>
  <c r="J263" i="7"/>
  <c r="J264" i="7"/>
  <c r="J265" i="7"/>
  <c r="J266" i="7"/>
  <c r="J267" i="7"/>
  <c r="J268" i="7"/>
  <c r="J269" i="7"/>
  <c r="J270" i="7"/>
  <c r="J271" i="7"/>
  <c r="J272" i="7"/>
  <c r="J273" i="7"/>
  <c r="J274" i="7"/>
  <c r="J275" i="7"/>
  <c r="J276" i="7"/>
  <c r="J277" i="7"/>
  <c r="J278" i="7"/>
  <c r="J279" i="7"/>
  <c r="J280" i="7"/>
  <c r="J281" i="7"/>
  <c r="J282" i="7"/>
  <c r="J283" i="7"/>
  <c r="J284" i="7"/>
  <c r="J285" i="7"/>
  <c r="J286" i="7"/>
  <c r="J287" i="7"/>
  <c r="J288" i="7"/>
  <c r="J289" i="7"/>
  <c r="J290" i="7"/>
  <c r="J291" i="7"/>
  <c r="J292" i="7"/>
  <c r="J293" i="7"/>
  <c r="J294" i="7"/>
  <c r="J295" i="7"/>
  <c r="J296" i="7"/>
  <c r="J297" i="7"/>
  <c r="J298" i="7"/>
  <c r="J299" i="7"/>
  <c r="J300" i="7"/>
  <c r="J301" i="7"/>
  <c r="J302" i="7"/>
  <c r="J303" i="7"/>
  <c r="J304" i="7"/>
  <c r="J305" i="7"/>
  <c r="J306" i="7"/>
  <c r="J307" i="7"/>
  <c r="J308" i="7"/>
  <c r="J309" i="7"/>
  <c r="J310" i="7"/>
  <c r="J311" i="7"/>
  <c r="J312" i="7"/>
  <c r="J313" i="7"/>
  <c r="J314" i="7"/>
  <c r="J315" i="7"/>
  <c r="J316" i="7"/>
  <c r="J317" i="7"/>
  <c r="J318" i="7"/>
  <c r="J319" i="7"/>
  <c r="J320" i="7"/>
  <c r="J321" i="7"/>
  <c r="J322" i="7"/>
  <c r="J323" i="7"/>
  <c r="J324" i="7"/>
  <c r="J325" i="7"/>
  <c r="J326" i="7"/>
  <c r="J327" i="7"/>
  <c r="J328" i="7"/>
  <c r="J329" i="7"/>
  <c r="J330" i="7"/>
  <c r="J331" i="7"/>
  <c r="J332" i="7"/>
  <c r="J333" i="7"/>
  <c r="J334" i="7"/>
  <c r="J335" i="7"/>
  <c r="J336" i="7"/>
  <c r="J337" i="7"/>
  <c r="J338" i="7"/>
  <c r="J339" i="7"/>
  <c r="J340" i="7"/>
  <c r="J341" i="7"/>
  <c r="J342" i="7"/>
  <c r="J343" i="7"/>
  <c r="J344" i="7"/>
  <c r="J345" i="7"/>
  <c r="J346" i="7"/>
  <c r="J347" i="7"/>
  <c r="J348" i="7"/>
  <c r="J349" i="7"/>
  <c r="J350" i="7"/>
  <c r="J351" i="7"/>
  <c r="J352" i="7"/>
  <c r="J353" i="7"/>
  <c r="J354" i="7"/>
  <c r="J355" i="7"/>
  <c r="J356" i="7"/>
  <c r="J357" i="7"/>
  <c r="J358" i="7"/>
  <c r="J359" i="7"/>
  <c r="J360" i="7"/>
  <c r="J361" i="7"/>
  <c r="J362" i="7"/>
  <c r="J363" i="7"/>
  <c r="J364" i="7"/>
  <c r="J365" i="7"/>
  <c r="J366" i="7"/>
  <c r="J367" i="7"/>
  <c r="J368" i="7"/>
  <c r="J369" i="7"/>
  <c r="J370" i="7"/>
  <c r="J371" i="7"/>
  <c r="J372" i="7"/>
  <c r="J373" i="7"/>
  <c r="J374" i="7"/>
  <c r="J375" i="7"/>
  <c r="J376" i="7"/>
  <c r="J377" i="7"/>
  <c r="J378" i="7"/>
  <c r="J379" i="7"/>
  <c r="J380" i="7"/>
  <c r="J381" i="7"/>
  <c r="J382" i="7"/>
  <c r="J383" i="7"/>
  <c r="J384" i="7"/>
  <c r="J385" i="7"/>
  <c r="J386" i="7"/>
  <c r="J387" i="7"/>
  <c r="J388" i="7"/>
  <c r="J389" i="7"/>
  <c r="J390" i="7"/>
  <c r="J391" i="7"/>
  <c r="J392" i="7"/>
  <c r="J393" i="7"/>
  <c r="J394" i="7"/>
  <c r="J395" i="7"/>
  <c r="J396" i="7"/>
  <c r="J397" i="7"/>
  <c r="J398" i="7"/>
  <c r="J399" i="7"/>
  <c r="J400" i="7"/>
  <c r="J401" i="7"/>
  <c r="J402" i="7"/>
  <c r="J403" i="7"/>
  <c r="J404" i="7"/>
  <c r="J405" i="7"/>
  <c r="J406" i="7"/>
  <c r="J407" i="7"/>
  <c r="J408" i="7"/>
  <c r="J409" i="7"/>
  <c r="J410" i="7"/>
  <c r="J411" i="7"/>
  <c r="J412" i="7"/>
  <c r="J413" i="7"/>
  <c r="J414" i="7"/>
  <c r="J415" i="7"/>
  <c r="J416" i="7"/>
  <c r="J417" i="7"/>
  <c r="J418" i="7"/>
  <c r="J419" i="7"/>
  <c r="J420" i="7"/>
  <c r="J421" i="7"/>
  <c r="J422" i="7"/>
  <c r="J423" i="7"/>
  <c r="J424" i="7"/>
  <c r="J425" i="7"/>
  <c r="J426" i="7"/>
  <c r="J427" i="7"/>
  <c r="J428" i="7"/>
  <c r="J429" i="7"/>
  <c r="J430" i="7"/>
  <c r="J431" i="7"/>
  <c r="J432" i="7"/>
  <c r="J433" i="7"/>
  <c r="J434" i="7"/>
  <c r="J435" i="7"/>
  <c r="J436" i="7"/>
  <c r="J437" i="7"/>
  <c r="J438" i="7"/>
  <c r="J439" i="7"/>
  <c r="J440" i="7"/>
  <c r="J441" i="7"/>
  <c r="J442" i="7"/>
  <c r="J443" i="7"/>
  <c r="J444" i="7"/>
  <c r="J445" i="7"/>
  <c r="J446" i="7"/>
  <c r="J447" i="7"/>
  <c r="J448" i="7"/>
  <c r="J449" i="7"/>
  <c r="J450" i="7"/>
  <c r="J451" i="7"/>
  <c r="J452" i="7"/>
  <c r="J453" i="7"/>
  <c r="J454" i="7"/>
  <c r="J455" i="7"/>
  <c r="J456" i="7"/>
  <c r="J457" i="7"/>
  <c r="J458" i="7"/>
  <c r="J459" i="7"/>
  <c r="J460" i="7"/>
  <c r="J461" i="7"/>
  <c r="J462" i="7"/>
  <c r="J463" i="7"/>
  <c r="J464" i="7"/>
  <c r="J465" i="7"/>
  <c r="J466" i="7"/>
  <c r="J467" i="7"/>
  <c r="J468" i="7"/>
  <c r="J469" i="7"/>
  <c r="J470" i="7"/>
  <c r="J471" i="7"/>
  <c r="J472" i="7"/>
  <c r="J473" i="7"/>
  <c r="J474" i="7"/>
  <c r="J475" i="7"/>
  <c r="J476" i="7"/>
  <c r="J477" i="7"/>
  <c r="J478" i="7"/>
  <c r="J479" i="7"/>
  <c r="J480" i="7"/>
  <c r="J481" i="7"/>
  <c r="J482" i="7"/>
  <c r="J483" i="7"/>
  <c r="J484" i="7"/>
  <c r="J485" i="7"/>
  <c r="J486" i="7"/>
  <c r="J487" i="7"/>
  <c r="J488" i="7"/>
  <c r="J489" i="7"/>
  <c r="J490" i="7"/>
  <c r="J491" i="7"/>
  <c r="J492" i="7"/>
  <c r="J493" i="7"/>
  <c r="J494" i="7"/>
  <c r="J495" i="7"/>
  <c r="J496" i="7"/>
  <c r="J497" i="7"/>
  <c r="J498" i="7"/>
  <c r="J499" i="7"/>
  <c r="J500" i="7"/>
  <c r="J501" i="7"/>
  <c r="J502" i="7"/>
  <c r="J503" i="7"/>
  <c r="J504" i="7"/>
  <c r="J505" i="7"/>
  <c r="J506" i="7"/>
  <c r="J507" i="7"/>
  <c r="J508" i="7"/>
  <c r="J509" i="7"/>
  <c r="J510" i="7"/>
  <c r="J511" i="7"/>
  <c r="J512" i="7"/>
  <c r="J513" i="7"/>
  <c r="J514" i="7"/>
  <c r="J515" i="7"/>
  <c r="J516" i="7"/>
  <c r="J517" i="7"/>
  <c r="J518" i="7"/>
  <c r="J519" i="7"/>
  <c r="J520" i="7"/>
  <c r="J521" i="7"/>
  <c r="J522" i="7"/>
  <c r="J523" i="7"/>
  <c r="J524" i="7"/>
  <c r="J525" i="7"/>
  <c r="J526" i="7"/>
  <c r="J527" i="7"/>
  <c r="J528" i="7"/>
  <c r="J529" i="7"/>
  <c r="J530" i="7"/>
  <c r="J531" i="7"/>
  <c r="J532" i="7"/>
  <c r="J533" i="7"/>
  <c r="J534" i="7"/>
  <c r="J535" i="7"/>
  <c r="J536" i="7"/>
  <c r="J537" i="7"/>
  <c r="J538" i="7"/>
  <c r="J539" i="7"/>
  <c r="J540" i="7"/>
  <c r="J541" i="7"/>
  <c r="J542" i="7"/>
  <c r="J543" i="7"/>
  <c r="J544" i="7"/>
  <c r="J545" i="7"/>
  <c r="J546" i="7"/>
  <c r="J547" i="7"/>
  <c r="J548" i="7"/>
  <c r="J549" i="7"/>
  <c r="J550" i="7"/>
  <c r="J551" i="7"/>
  <c r="J552" i="7"/>
  <c r="J553" i="7"/>
  <c r="J554" i="7"/>
  <c r="J555" i="7"/>
  <c r="J556" i="7"/>
  <c r="J557" i="7"/>
  <c r="J558" i="7"/>
  <c r="J559" i="7"/>
  <c r="J560" i="7"/>
  <c r="J561" i="7"/>
  <c r="J562" i="7"/>
  <c r="J563" i="7"/>
  <c r="J564" i="7"/>
  <c r="J565" i="7"/>
  <c r="J566" i="7"/>
  <c r="J567" i="7"/>
  <c r="J568" i="7"/>
  <c r="J569" i="7"/>
  <c r="J570" i="7"/>
  <c r="J571" i="7"/>
  <c r="J572" i="7"/>
  <c r="J573" i="7"/>
  <c r="J574" i="7"/>
  <c r="J575" i="7"/>
  <c r="J576" i="7"/>
  <c r="J577" i="7"/>
  <c r="J578" i="7"/>
  <c r="J579" i="7"/>
  <c r="J580" i="7"/>
  <c r="J581" i="7"/>
  <c r="J582" i="7"/>
  <c r="J583" i="7"/>
  <c r="J584" i="7"/>
  <c r="J585" i="7"/>
  <c r="J586" i="7"/>
  <c r="J587" i="7"/>
  <c r="J588" i="7"/>
  <c r="J589" i="7"/>
  <c r="J590" i="7"/>
  <c r="J591" i="7"/>
  <c r="J592" i="7"/>
  <c r="J593" i="7"/>
  <c r="J594" i="7"/>
  <c r="J595" i="7"/>
  <c r="J596" i="7"/>
  <c r="J597" i="7"/>
  <c r="J598" i="7"/>
  <c r="J599" i="7"/>
  <c r="J600" i="7"/>
  <c r="J601" i="7"/>
  <c r="J602" i="7"/>
  <c r="J603" i="7"/>
  <c r="J604" i="7"/>
  <c r="J605" i="7"/>
  <c r="J606" i="7"/>
  <c r="J607" i="7"/>
  <c r="J608" i="7"/>
  <c r="J609" i="7"/>
  <c r="J610" i="7"/>
  <c r="J611" i="7"/>
  <c r="J612" i="7"/>
  <c r="J613" i="7"/>
  <c r="J614" i="7"/>
  <c r="J615" i="7"/>
  <c r="J616" i="7"/>
  <c r="J617" i="7"/>
  <c r="J618" i="7"/>
  <c r="J619" i="7"/>
  <c r="J620" i="7"/>
  <c r="J621" i="7"/>
  <c r="J622" i="7"/>
  <c r="J623" i="7"/>
  <c r="J624" i="7"/>
  <c r="J625" i="7"/>
  <c r="J626" i="7"/>
  <c r="J627" i="7"/>
  <c r="J628" i="7"/>
  <c r="J629" i="7"/>
  <c r="J630" i="7"/>
  <c r="J631" i="7"/>
  <c r="J632" i="7"/>
  <c r="J633" i="7"/>
  <c r="J634" i="7"/>
  <c r="J635" i="7"/>
  <c r="J636" i="7"/>
  <c r="J637" i="7"/>
  <c r="J638" i="7"/>
  <c r="J639" i="7"/>
  <c r="J640" i="7"/>
  <c r="J641" i="7"/>
  <c r="J642" i="7"/>
  <c r="J643" i="7"/>
  <c r="J644" i="7"/>
  <c r="J645" i="7"/>
  <c r="J646" i="7"/>
  <c r="J647" i="7"/>
  <c r="J648" i="7"/>
  <c r="J649" i="7"/>
  <c r="J650" i="7"/>
  <c r="J651" i="7"/>
  <c r="J652" i="7"/>
  <c r="J653" i="7"/>
  <c r="J654" i="7"/>
  <c r="J655" i="7"/>
  <c r="J656" i="7"/>
  <c r="J657" i="7"/>
  <c r="J658" i="7"/>
  <c r="J659" i="7"/>
  <c r="J660" i="7"/>
  <c r="J661" i="7"/>
  <c r="J662" i="7"/>
  <c r="J663" i="7"/>
  <c r="J664" i="7"/>
  <c r="J665" i="7"/>
  <c r="J666" i="7"/>
  <c r="J667" i="7"/>
  <c r="J668" i="7"/>
  <c r="J669" i="7"/>
  <c r="J670" i="7"/>
  <c r="J671" i="7"/>
  <c r="J672" i="7"/>
  <c r="J673" i="7"/>
  <c r="J674" i="7"/>
  <c r="J675" i="7"/>
  <c r="J676" i="7"/>
  <c r="J677" i="7"/>
  <c r="J678" i="7"/>
  <c r="J679" i="7"/>
  <c r="J680" i="7"/>
  <c r="J681" i="7"/>
  <c r="J682" i="7"/>
  <c r="J683" i="7"/>
  <c r="J684" i="7"/>
  <c r="J685" i="7"/>
  <c r="J686" i="7"/>
  <c r="J687" i="7"/>
  <c r="J688" i="7"/>
  <c r="J689" i="7"/>
  <c r="J690" i="7"/>
  <c r="J691" i="7"/>
  <c r="J692" i="7"/>
  <c r="J693" i="7"/>
  <c r="J694" i="7"/>
  <c r="J695" i="7"/>
  <c r="J696" i="7"/>
  <c r="J697" i="7"/>
  <c r="J698" i="7"/>
  <c r="J699" i="7"/>
  <c r="J700" i="7"/>
  <c r="J701" i="7"/>
  <c r="J702" i="7"/>
  <c r="J703" i="7"/>
  <c r="J704" i="7"/>
  <c r="J705" i="7"/>
  <c r="J706" i="7"/>
  <c r="J707" i="7"/>
  <c r="J708" i="7"/>
  <c r="J709" i="7"/>
  <c r="J710" i="7"/>
  <c r="J711" i="7"/>
  <c r="J712" i="7"/>
  <c r="J713" i="7"/>
  <c r="J714" i="7"/>
  <c r="J715" i="7"/>
  <c r="J716" i="7"/>
  <c r="J717" i="7"/>
  <c r="J718" i="7"/>
  <c r="J719" i="7"/>
  <c r="J720" i="7"/>
  <c r="J721" i="7"/>
  <c r="J722" i="7"/>
  <c r="J723" i="7"/>
  <c r="J724" i="7"/>
  <c r="J725" i="7"/>
  <c r="J726" i="7"/>
  <c r="J727" i="7"/>
  <c r="J728" i="7"/>
  <c r="J729" i="7"/>
  <c r="J730" i="7"/>
  <c r="J731" i="7"/>
  <c r="J732" i="7"/>
  <c r="J733" i="7"/>
  <c r="J734" i="7"/>
  <c r="J735" i="7"/>
  <c r="J736" i="7"/>
  <c r="J737" i="7"/>
  <c r="J738" i="7"/>
  <c r="J739" i="7"/>
  <c r="J740" i="7"/>
  <c r="J741" i="7"/>
  <c r="J742" i="7"/>
  <c r="J743" i="7"/>
  <c r="J744" i="7"/>
  <c r="J745" i="7"/>
  <c r="J746" i="7"/>
  <c r="J747" i="7"/>
  <c r="J748" i="7"/>
  <c r="J749" i="7"/>
  <c r="J750" i="7"/>
  <c r="J751" i="7"/>
  <c r="J752" i="7"/>
  <c r="J753" i="7"/>
  <c r="J754" i="7"/>
  <c r="J755" i="7"/>
  <c r="J756" i="7"/>
  <c r="J757" i="7"/>
  <c r="J758" i="7"/>
  <c r="J759" i="7"/>
  <c r="J760" i="7"/>
  <c r="J761" i="7"/>
  <c r="J762" i="7"/>
  <c r="J763" i="7"/>
  <c r="J764" i="7"/>
  <c r="J765" i="7"/>
  <c r="J766" i="7"/>
  <c r="J767" i="7"/>
  <c r="J768" i="7"/>
  <c r="J769" i="7"/>
  <c r="J770" i="7"/>
  <c r="J771" i="7"/>
  <c r="J772" i="7"/>
  <c r="J773" i="7"/>
  <c r="J774" i="7"/>
  <c r="J775" i="7"/>
  <c r="J776" i="7"/>
  <c r="J777" i="7"/>
  <c r="J778" i="7"/>
  <c r="J779" i="7"/>
  <c r="J780" i="7"/>
  <c r="J781" i="7"/>
  <c r="J782" i="7"/>
  <c r="J783" i="7"/>
  <c r="J784" i="7"/>
  <c r="J785" i="7"/>
  <c r="J786" i="7"/>
  <c r="J787" i="7"/>
  <c r="J788" i="7"/>
  <c r="J789" i="7"/>
  <c r="J790" i="7"/>
  <c r="J791" i="7"/>
  <c r="J792" i="7"/>
  <c r="J793" i="7"/>
  <c r="J794" i="7"/>
  <c r="J795" i="7"/>
  <c r="J796" i="7"/>
  <c r="J797" i="7"/>
  <c r="J798" i="7"/>
  <c r="J799" i="7"/>
  <c r="J800" i="7"/>
  <c r="J801" i="7"/>
  <c r="J802" i="7"/>
  <c r="J803" i="7"/>
  <c r="J804" i="7"/>
  <c r="J805" i="7"/>
  <c r="J806" i="7"/>
  <c r="J807" i="7"/>
  <c r="J808" i="7"/>
  <c r="J809" i="7"/>
  <c r="J810" i="7"/>
  <c r="J811" i="7"/>
  <c r="J812" i="7"/>
  <c r="J813" i="7"/>
  <c r="J814" i="7"/>
  <c r="J815" i="7"/>
  <c r="J816" i="7"/>
  <c r="J817" i="7"/>
  <c r="J818" i="7"/>
  <c r="J819" i="7"/>
  <c r="J820" i="7"/>
  <c r="J821" i="7"/>
  <c r="J822" i="7"/>
  <c r="J823" i="7"/>
  <c r="J824" i="7"/>
  <c r="J825" i="7"/>
  <c r="J826" i="7"/>
  <c r="J827" i="7"/>
  <c r="J828" i="7"/>
  <c r="J829" i="7"/>
  <c r="J830" i="7"/>
  <c r="J831" i="7"/>
  <c r="J832" i="7"/>
  <c r="J833" i="7"/>
  <c r="J834" i="7"/>
  <c r="J835" i="7"/>
  <c r="J836" i="7"/>
  <c r="J837" i="7"/>
  <c r="J838" i="7"/>
  <c r="J839" i="7"/>
  <c r="J840" i="7"/>
  <c r="J841" i="7"/>
  <c r="J842" i="7"/>
  <c r="J843" i="7"/>
  <c r="J844" i="7"/>
  <c r="J845" i="7"/>
  <c r="J846" i="7"/>
  <c r="J847" i="7"/>
  <c r="J848" i="7"/>
  <c r="J849" i="7"/>
  <c r="J850" i="7"/>
  <c r="J851" i="7"/>
  <c r="J852" i="7"/>
  <c r="J853" i="7"/>
  <c r="J854" i="7"/>
  <c r="J855" i="7"/>
  <c r="J856" i="7"/>
  <c r="J857" i="7"/>
  <c r="J858" i="7"/>
  <c r="J859" i="7"/>
  <c r="J860" i="7"/>
  <c r="J861" i="7"/>
  <c r="J862" i="7"/>
  <c r="J863" i="7"/>
  <c r="J864" i="7"/>
  <c r="J865" i="7"/>
  <c r="J866" i="7"/>
  <c r="J867" i="7"/>
  <c r="J868" i="7"/>
  <c r="J869" i="7"/>
  <c r="J870" i="7"/>
  <c r="J871" i="7"/>
  <c r="J872" i="7"/>
  <c r="J873" i="7"/>
  <c r="J874" i="7"/>
  <c r="J875" i="7"/>
  <c r="J876" i="7"/>
  <c r="J877" i="7"/>
  <c r="J878" i="7"/>
  <c r="J879" i="7"/>
  <c r="J880" i="7"/>
  <c r="J881" i="7"/>
  <c r="J882" i="7"/>
  <c r="J883" i="7"/>
  <c r="J884" i="7"/>
  <c r="J885" i="7"/>
  <c r="J886" i="7"/>
  <c r="J887" i="7"/>
  <c r="J888" i="7"/>
  <c r="J889" i="7"/>
  <c r="J890" i="7"/>
  <c r="J891" i="7"/>
  <c r="J892" i="7"/>
  <c r="J893" i="7"/>
  <c r="J894" i="7"/>
  <c r="J895" i="7"/>
  <c r="J896" i="7"/>
  <c r="J897" i="7"/>
  <c r="J898" i="7"/>
  <c r="J899" i="7"/>
  <c r="J900" i="7"/>
  <c r="J901" i="7"/>
  <c r="J902" i="7"/>
  <c r="J903" i="7"/>
  <c r="J904" i="7"/>
  <c r="J905" i="7"/>
  <c r="J906" i="7"/>
  <c r="J907" i="7"/>
  <c r="J908" i="7"/>
  <c r="J909" i="7"/>
  <c r="J910" i="7"/>
  <c r="J911" i="7"/>
  <c r="J912" i="7"/>
  <c r="J913" i="7"/>
  <c r="J914" i="7"/>
  <c r="J915" i="7"/>
  <c r="J916" i="7"/>
  <c r="J917" i="7"/>
  <c r="J918" i="7"/>
  <c r="J919" i="7"/>
  <c r="J920" i="7"/>
  <c r="J921" i="7"/>
  <c r="J922" i="7"/>
  <c r="J923" i="7"/>
  <c r="J924" i="7"/>
  <c r="J925" i="7"/>
  <c r="J926" i="7"/>
  <c r="J927" i="7"/>
  <c r="J928" i="7"/>
  <c r="J929" i="7"/>
  <c r="J930" i="7"/>
  <c r="J931" i="7"/>
  <c r="J932" i="7"/>
  <c r="J933" i="7"/>
  <c r="J934" i="7"/>
  <c r="J935" i="7"/>
  <c r="J936" i="7"/>
  <c r="J937" i="7"/>
  <c r="J938" i="7"/>
  <c r="J939" i="7"/>
  <c r="J940" i="7"/>
  <c r="J941" i="7"/>
  <c r="J942" i="7"/>
  <c r="J943" i="7"/>
  <c r="J944" i="7"/>
  <c r="J945" i="7"/>
  <c r="J946" i="7"/>
  <c r="J947" i="7"/>
  <c r="J948" i="7"/>
  <c r="J949" i="7"/>
  <c r="J950" i="7"/>
  <c r="J951" i="7"/>
  <c r="J952" i="7"/>
  <c r="J953" i="7"/>
  <c r="J954" i="7"/>
  <c r="J955" i="7"/>
  <c r="J956" i="7"/>
  <c r="J957" i="7"/>
  <c r="J958" i="7"/>
  <c r="J959" i="7"/>
  <c r="J960" i="7"/>
  <c r="J961" i="7"/>
  <c r="J962" i="7"/>
  <c r="J963" i="7"/>
  <c r="J964" i="7"/>
  <c r="J965" i="7"/>
  <c r="J966" i="7"/>
  <c r="J967" i="7"/>
  <c r="J968" i="7"/>
  <c r="J969" i="7"/>
  <c r="J970" i="7"/>
  <c r="J971" i="7"/>
  <c r="J972" i="7"/>
  <c r="J973" i="7"/>
  <c r="J974" i="7"/>
  <c r="J975" i="7"/>
  <c r="J976" i="7"/>
  <c r="J977" i="7"/>
  <c r="J978" i="7"/>
  <c r="J979" i="7"/>
  <c r="J980" i="7"/>
  <c r="J981" i="7"/>
  <c r="J982" i="7"/>
  <c r="J983" i="7"/>
  <c r="J984" i="7"/>
  <c r="J985" i="7"/>
  <c r="J986" i="7"/>
  <c r="J987" i="7"/>
  <c r="J988" i="7"/>
  <c r="J989" i="7"/>
  <c r="J990" i="7"/>
  <c r="J991" i="7"/>
  <c r="J992" i="7"/>
  <c r="J993" i="7"/>
  <c r="J994" i="7"/>
  <c r="J995" i="7"/>
  <c r="J996" i="7"/>
  <c r="J997" i="7"/>
  <c r="J998" i="7"/>
  <c r="J999" i="7"/>
  <c r="J1000" i="7"/>
  <c r="J2" i="7"/>
  <c r="I22" i="7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2" i="7"/>
  <c r="I123" i="7"/>
  <c r="I124" i="7"/>
  <c r="I125" i="7"/>
  <c r="I126" i="7"/>
  <c r="I127" i="7"/>
  <c r="I128" i="7"/>
  <c r="I129" i="7"/>
  <c r="I130" i="7"/>
  <c r="I131" i="7"/>
  <c r="I132" i="7"/>
  <c r="I133" i="7"/>
  <c r="I134" i="7"/>
  <c r="I135" i="7"/>
  <c r="I136" i="7"/>
  <c r="I137" i="7"/>
  <c r="I138" i="7"/>
  <c r="I139" i="7"/>
  <c r="I140" i="7"/>
  <c r="I141" i="7"/>
  <c r="I142" i="7"/>
  <c r="I143" i="7"/>
  <c r="I144" i="7"/>
  <c r="I145" i="7"/>
  <c r="I146" i="7"/>
  <c r="I147" i="7"/>
  <c r="I148" i="7"/>
  <c r="I149" i="7"/>
  <c r="I150" i="7"/>
  <c r="I151" i="7"/>
  <c r="I152" i="7"/>
  <c r="I153" i="7"/>
  <c r="I154" i="7"/>
  <c r="I155" i="7"/>
  <c r="I156" i="7"/>
  <c r="I157" i="7"/>
  <c r="I158" i="7"/>
  <c r="I159" i="7"/>
  <c r="I160" i="7"/>
  <c r="I161" i="7"/>
  <c r="I162" i="7"/>
  <c r="I16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83" i="7"/>
  <c r="I184" i="7"/>
  <c r="I185" i="7"/>
  <c r="I186" i="7"/>
  <c r="I187" i="7"/>
  <c r="I188" i="7"/>
  <c r="I189" i="7"/>
  <c r="I190" i="7"/>
  <c r="I191" i="7"/>
  <c r="I192" i="7"/>
  <c r="I193" i="7"/>
  <c r="I194" i="7"/>
  <c r="I195" i="7"/>
  <c r="I196" i="7"/>
  <c r="I197" i="7"/>
  <c r="I198" i="7"/>
  <c r="I199" i="7"/>
  <c r="I200" i="7"/>
  <c r="I201" i="7"/>
  <c r="I202" i="7"/>
  <c r="I203" i="7"/>
  <c r="I204" i="7"/>
  <c r="I205" i="7"/>
  <c r="I206" i="7"/>
  <c r="I207" i="7"/>
  <c r="I208" i="7"/>
  <c r="I209" i="7"/>
  <c r="I210" i="7"/>
  <c r="I211" i="7"/>
  <c r="I212" i="7"/>
  <c r="I213" i="7"/>
  <c r="I214" i="7"/>
  <c r="I215" i="7"/>
  <c r="I216" i="7"/>
  <c r="I217" i="7"/>
  <c r="I218" i="7"/>
  <c r="I219" i="7"/>
  <c r="I220" i="7"/>
  <c r="I221" i="7"/>
  <c r="I222" i="7"/>
  <c r="I223" i="7"/>
  <c r="I224" i="7"/>
  <c r="I225" i="7"/>
  <c r="I226" i="7"/>
  <c r="I227" i="7"/>
  <c r="I228" i="7"/>
  <c r="I229" i="7"/>
  <c r="I230" i="7"/>
  <c r="I231" i="7"/>
  <c r="I232" i="7"/>
  <c r="I233" i="7"/>
  <c r="I234" i="7"/>
  <c r="I235" i="7"/>
  <c r="I236" i="7"/>
  <c r="I237" i="7"/>
  <c r="I238" i="7"/>
  <c r="I239" i="7"/>
  <c r="I240" i="7"/>
  <c r="I241" i="7"/>
  <c r="I242" i="7"/>
  <c r="I243" i="7"/>
  <c r="I244" i="7"/>
  <c r="I245" i="7"/>
  <c r="I246" i="7"/>
  <c r="I247" i="7"/>
  <c r="I248" i="7"/>
  <c r="I249" i="7"/>
  <c r="I250" i="7"/>
  <c r="I251" i="7"/>
  <c r="I252" i="7"/>
  <c r="I253" i="7"/>
  <c r="I254" i="7"/>
  <c r="I255" i="7"/>
  <c r="I256" i="7"/>
  <c r="I257" i="7"/>
  <c r="I258" i="7"/>
  <c r="I259" i="7"/>
  <c r="I260" i="7"/>
  <c r="I261" i="7"/>
  <c r="I262" i="7"/>
  <c r="I263" i="7"/>
  <c r="I264" i="7"/>
  <c r="I265" i="7"/>
  <c r="I266" i="7"/>
  <c r="I267" i="7"/>
  <c r="I268" i="7"/>
  <c r="I269" i="7"/>
  <c r="I270" i="7"/>
  <c r="I271" i="7"/>
  <c r="I272" i="7"/>
  <c r="I273" i="7"/>
  <c r="I274" i="7"/>
  <c r="I275" i="7"/>
  <c r="I276" i="7"/>
  <c r="I277" i="7"/>
  <c r="I278" i="7"/>
  <c r="I279" i="7"/>
  <c r="I280" i="7"/>
  <c r="I281" i="7"/>
  <c r="I282" i="7"/>
  <c r="I283" i="7"/>
  <c r="I284" i="7"/>
  <c r="I285" i="7"/>
  <c r="I286" i="7"/>
  <c r="I287" i="7"/>
  <c r="I288" i="7"/>
  <c r="I289" i="7"/>
  <c r="I290" i="7"/>
  <c r="I291" i="7"/>
  <c r="I292" i="7"/>
  <c r="I293" i="7"/>
  <c r="I294" i="7"/>
  <c r="I295" i="7"/>
  <c r="I296" i="7"/>
  <c r="I297" i="7"/>
  <c r="I298" i="7"/>
  <c r="I299" i="7"/>
  <c r="I300" i="7"/>
  <c r="I301" i="7"/>
  <c r="I302" i="7"/>
  <c r="I303" i="7"/>
  <c r="I304" i="7"/>
  <c r="I305" i="7"/>
  <c r="I306" i="7"/>
  <c r="I307" i="7"/>
  <c r="I308" i="7"/>
  <c r="I309" i="7"/>
  <c r="I310" i="7"/>
  <c r="I311" i="7"/>
  <c r="I312" i="7"/>
  <c r="I313" i="7"/>
  <c r="I314" i="7"/>
  <c r="I315" i="7"/>
  <c r="I316" i="7"/>
  <c r="I317" i="7"/>
  <c r="I318" i="7"/>
  <c r="I319" i="7"/>
  <c r="I320" i="7"/>
  <c r="I321" i="7"/>
  <c r="I322" i="7"/>
  <c r="I323" i="7"/>
  <c r="I324" i="7"/>
  <c r="I325" i="7"/>
  <c r="I326" i="7"/>
  <c r="I327" i="7"/>
  <c r="I328" i="7"/>
  <c r="I329" i="7"/>
  <c r="I330" i="7"/>
  <c r="I331" i="7"/>
  <c r="I332" i="7"/>
  <c r="I333" i="7"/>
  <c r="I334" i="7"/>
  <c r="I335" i="7"/>
  <c r="I336" i="7"/>
  <c r="I337" i="7"/>
  <c r="I338" i="7"/>
  <c r="I339" i="7"/>
  <c r="I340" i="7"/>
  <c r="I341" i="7"/>
  <c r="I342" i="7"/>
  <c r="I343" i="7"/>
  <c r="I344" i="7"/>
  <c r="I345" i="7"/>
  <c r="I346" i="7"/>
  <c r="I347" i="7"/>
  <c r="I348" i="7"/>
  <c r="I349" i="7"/>
  <c r="I350" i="7"/>
  <c r="I351" i="7"/>
  <c r="I352" i="7"/>
  <c r="I353" i="7"/>
  <c r="I354" i="7"/>
  <c r="I355" i="7"/>
  <c r="I356" i="7"/>
  <c r="I357" i="7"/>
  <c r="I358" i="7"/>
  <c r="I359" i="7"/>
  <c r="I360" i="7"/>
  <c r="I361" i="7"/>
  <c r="I362" i="7"/>
  <c r="I363" i="7"/>
  <c r="I364" i="7"/>
  <c r="I365" i="7"/>
  <c r="I366" i="7"/>
  <c r="I367" i="7"/>
  <c r="I368" i="7"/>
  <c r="I369" i="7"/>
  <c r="I370" i="7"/>
  <c r="I371" i="7"/>
  <c r="I372" i="7"/>
  <c r="I373" i="7"/>
  <c r="I374" i="7"/>
  <c r="I375" i="7"/>
  <c r="I376" i="7"/>
  <c r="I377" i="7"/>
  <c r="I378" i="7"/>
  <c r="I379" i="7"/>
  <c r="I380" i="7"/>
  <c r="I381" i="7"/>
  <c r="I382" i="7"/>
  <c r="I383" i="7"/>
  <c r="I384" i="7"/>
  <c r="I385" i="7"/>
  <c r="I386" i="7"/>
  <c r="I387" i="7"/>
  <c r="I388" i="7"/>
  <c r="I389" i="7"/>
  <c r="I390" i="7"/>
  <c r="I391" i="7"/>
  <c r="I392" i="7"/>
  <c r="I393" i="7"/>
  <c r="I394" i="7"/>
  <c r="I395" i="7"/>
  <c r="I396" i="7"/>
  <c r="I397" i="7"/>
  <c r="I398" i="7"/>
  <c r="I399" i="7"/>
  <c r="I400" i="7"/>
  <c r="I401" i="7"/>
  <c r="I402" i="7"/>
  <c r="I403" i="7"/>
  <c r="I404" i="7"/>
  <c r="I405" i="7"/>
  <c r="I406" i="7"/>
  <c r="I407" i="7"/>
  <c r="I408" i="7"/>
  <c r="I409" i="7"/>
  <c r="I410" i="7"/>
  <c r="I411" i="7"/>
  <c r="I412" i="7"/>
  <c r="I413" i="7"/>
  <c r="I414" i="7"/>
  <c r="I415" i="7"/>
  <c r="I416" i="7"/>
  <c r="I417" i="7"/>
  <c r="I418" i="7"/>
  <c r="I419" i="7"/>
  <c r="I420" i="7"/>
  <c r="I421" i="7"/>
  <c r="I422" i="7"/>
  <c r="I423" i="7"/>
  <c r="I424" i="7"/>
  <c r="I425" i="7"/>
  <c r="I426" i="7"/>
  <c r="I427" i="7"/>
  <c r="I428" i="7"/>
  <c r="I429" i="7"/>
  <c r="I430" i="7"/>
  <c r="I431" i="7"/>
  <c r="I432" i="7"/>
  <c r="I433" i="7"/>
  <c r="I434" i="7"/>
  <c r="I435" i="7"/>
  <c r="I436" i="7"/>
  <c r="I437" i="7"/>
  <c r="I438" i="7"/>
  <c r="I439" i="7"/>
  <c r="I440" i="7"/>
  <c r="I441" i="7"/>
  <c r="I442" i="7"/>
  <c r="I443" i="7"/>
  <c r="I444" i="7"/>
  <c r="I445" i="7"/>
  <c r="I446" i="7"/>
  <c r="I447" i="7"/>
  <c r="I448" i="7"/>
  <c r="I449" i="7"/>
  <c r="I450" i="7"/>
  <c r="I451" i="7"/>
  <c r="I452" i="7"/>
  <c r="I453" i="7"/>
  <c r="I454" i="7"/>
  <c r="I455" i="7"/>
  <c r="I456" i="7"/>
  <c r="I457" i="7"/>
  <c r="I458" i="7"/>
  <c r="I459" i="7"/>
  <c r="I460" i="7"/>
  <c r="I461" i="7"/>
  <c r="I462" i="7"/>
  <c r="I463" i="7"/>
  <c r="I464" i="7"/>
  <c r="I465" i="7"/>
  <c r="I466" i="7"/>
  <c r="I467" i="7"/>
  <c r="I468" i="7"/>
  <c r="I469" i="7"/>
  <c r="I470" i="7"/>
  <c r="I471" i="7"/>
  <c r="I472" i="7"/>
  <c r="I473" i="7"/>
  <c r="I474" i="7"/>
  <c r="I475" i="7"/>
  <c r="I476" i="7"/>
  <c r="I477" i="7"/>
  <c r="I478" i="7"/>
  <c r="I479" i="7"/>
  <c r="I480" i="7"/>
  <c r="I481" i="7"/>
  <c r="I482" i="7"/>
  <c r="I483" i="7"/>
  <c r="I484" i="7"/>
  <c r="I485" i="7"/>
  <c r="I486" i="7"/>
  <c r="I487" i="7"/>
  <c r="I488" i="7"/>
  <c r="I489" i="7"/>
  <c r="I490" i="7"/>
  <c r="I491" i="7"/>
  <c r="I492" i="7"/>
  <c r="I493" i="7"/>
  <c r="I494" i="7"/>
  <c r="I495" i="7"/>
  <c r="I496" i="7"/>
  <c r="I497" i="7"/>
  <c r="I498" i="7"/>
  <c r="I499" i="7"/>
  <c r="I500" i="7"/>
  <c r="I501" i="7"/>
  <c r="I502" i="7"/>
  <c r="I503" i="7"/>
  <c r="I504" i="7"/>
  <c r="I505" i="7"/>
  <c r="I506" i="7"/>
  <c r="I507" i="7"/>
  <c r="I508" i="7"/>
  <c r="I509" i="7"/>
  <c r="I510" i="7"/>
  <c r="I511" i="7"/>
  <c r="I512" i="7"/>
  <c r="I513" i="7"/>
  <c r="I514" i="7"/>
  <c r="I515" i="7"/>
  <c r="I516" i="7"/>
  <c r="I517" i="7"/>
  <c r="I518" i="7"/>
  <c r="I519" i="7"/>
  <c r="I520" i="7"/>
  <c r="I521" i="7"/>
  <c r="I522" i="7"/>
  <c r="I523" i="7"/>
  <c r="I524" i="7"/>
  <c r="I525" i="7"/>
  <c r="I526" i="7"/>
  <c r="I527" i="7"/>
  <c r="I528" i="7"/>
  <c r="I529" i="7"/>
  <c r="I530" i="7"/>
  <c r="I531" i="7"/>
  <c r="I532" i="7"/>
  <c r="I533" i="7"/>
  <c r="I534" i="7"/>
  <c r="I535" i="7"/>
  <c r="I536" i="7"/>
  <c r="I537" i="7"/>
  <c r="I538" i="7"/>
  <c r="I539" i="7"/>
  <c r="I540" i="7"/>
  <c r="I541" i="7"/>
  <c r="I542" i="7"/>
  <c r="I543" i="7"/>
  <c r="I544" i="7"/>
  <c r="I545" i="7"/>
  <c r="I546" i="7"/>
  <c r="I547" i="7"/>
  <c r="I548" i="7"/>
  <c r="I549" i="7"/>
  <c r="I550" i="7"/>
  <c r="I551" i="7"/>
  <c r="I552" i="7"/>
  <c r="I553" i="7"/>
  <c r="I554" i="7"/>
  <c r="I555" i="7"/>
  <c r="I556" i="7"/>
  <c r="I557" i="7"/>
  <c r="I558" i="7"/>
  <c r="I559" i="7"/>
  <c r="I560" i="7"/>
  <c r="I561" i="7"/>
  <c r="I562" i="7"/>
  <c r="I563" i="7"/>
  <c r="I564" i="7"/>
  <c r="I565" i="7"/>
  <c r="I566" i="7"/>
  <c r="I567" i="7"/>
  <c r="I568" i="7"/>
  <c r="I569" i="7"/>
  <c r="I570" i="7"/>
  <c r="I571" i="7"/>
  <c r="I572" i="7"/>
  <c r="I573" i="7"/>
  <c r="I574" i="7"/>
  <c r="I575" i="7"/>
  <c r="I576" i="7"/>
  <c r="I577" i="7"/>
  <c r="I578" i="7"/>
  <c r="I579" i="7"/>
  <c r="I580" i="7"/>
  <c r="I581" i="7"/>
  <c r="I582" i="7"/>
  <c r="I583" i="7"/>
  <c r="I584" i="7"/>
  <c r="I585" i="7"/>
  <c r="I586" i="7"/>
  <c r="I587" i="7"/>
  <c r="I588" i="7"/>
  <c r="I589" i="7"/>
  <c r="I590" i="7"/>
  <c r="I591" i="7"/>
  <c r="I592" i="7"/>
  <c r="I593" i="7"/>
  <c r="I594" i="7"/>
  <c r="I595" i="7"/>
  <c r="I596" i="7"/>
  <c r="I597" i="7"/>
  <c r="I598" i="7"/>
  <c r="I599" i="7"/>
  <c r="I600" i="7"/>
  <c r="I601" i="7"/>
  <c r="I602" i="7"/>
  <c r="I603" i="7"/>
  <c r="I604" i="7"/>
  <c r="I605" i="7"/>
  <c r="I606" i="7"/>
  <c r="I607" i="7"/>
  <c r="I608" i="7"/>
  <c r="I609" i="7"/>
  <c r="I610" i="7"/>
  <c r="I611" i="7"/>
  <c r="I612" i="7"/>
  <c r="I613" i="7"/>
  <c r="I614" i="7"/>
  <c r="I615" i="7"/>
  <c r="I616" i="7"/>
  <c r="I617" i="7"/>
  <c r="I618" i="7"/>
  <c r="I619" i="7"/>
  <c r="I620" i="7"/>
  <c r="I621" i="7"/>
  <c r="I622" i="7"/>
  <c r="I623" i="7"/>
  <c r="I624" i="7"/>
  <c r="I625" i="7"/>
  <c r="I626" i="7"/>
  <c r="I627" i="7"/>
  <c r="I628" i="7"/>
  <c r="I629" i="7"/>
  <c r="I630" i="7"/>
  <c r="I631" i="7"/>
  <c r="I632" i="7"/>
  <c r="I633" i="7"/>
  <c r="I634" i="7"/>
  <c r="I635" i="7"/>
  <c r="I636" i="7"/>
  <c r="I637" i="7"/>
  <c r="I638" i="7"/>
  <c r="I639" i="7"/>
  <c r="I640" i="7"/>
  <c r="I641" i="7"/>
  <c r="I642" i="7"/>
  <c r="I643" i="7"/>
  <c r="I644" i="7"/>
  <c r="I645" i="7"/>
  <c r="I646" i="7"/>
  <c r="I647" i="7"/>
  <c r="I648" i="7"/>
  <c r="I649" i="7"/>
  <c r="I650" i="7"/>
  <c r="I651" i="7"/>
  <c r="I652" i="7"/>
  <c r="I653" i="7"/>
  <c r="I654" i="7"/>
  <c r="I655" i="7"/>
  <c r="I656" i="7"/>
  <c r="I657" i="7"/>
  <c r="I658" i="7"/>
  <c r="I659" i="7"/>
  <c r="I660" i="7"/>
  <c r="I661" i="7"/>
  <c r="I662" i="7"/>
  <c r="I663" i="7"/>
  <c r="I664" i="7"/>
  <c r="I665" i="7"/>
  <c r="I666" i="7"/>
  <c r="I667" i="7"/>
  <c r="I668" i="7"/>
  <c r="I669" i="7"/>
  <c r="I670" i="7"/>
  <c r="I671" i="7"/>
  <c r="I672" i="7"/>
  <c r="I673" i="7"/>
  <c r="I674" i="7"/>
  <c r="I675" i="7"/>
  <c r="I676" i="7"/>
  <c r="I677" i="7"/>
  <c r="I678" i="7"/>
  <c r="I679" i="7"/>
  <c r="I680" i="7"/>
  <c r="I681" i="7"/>
  <c r="I682" i="7"/>
  <c r="I683" i="7"/>
  <c r="I684" i="7"/>
  <c r="I685" i="7"/>
  <c r="I686" i="7"/>
  <c r="I687" i="7"/>
  <c r="I688" i="7"/>
  <c r="I689" i="7"/>
  <c r="I690" i="7"/>
  <c r="I691" i="7"/>
  <c r="I692" i="7"/>
  <c r="I693" i="7"/>
  <c r="I694" i="7"/>
  <c r="I695" i="7"/>
  <c r="I696" i="7"/>
  <c r="I697" i="7"/>
  <c r="I698" i="7"/>
  <c r="I699" i="7"/>
  <c r="I700" i="7"/>
  <c r="I701" i="7"/>
  <c r="I702" i="7"/>
  <c r="I703" i="7"/>
  <c r="I704" i="7"/>
  <c r="I705" i="7"/>
  <c r="I706" i="7"/>
  <c r="I707" i="7"/>
  <c r="I708" i="7"/>
  <c r="I709" i="7"/>
  <c r="I710" i="7"/>
  <c r="I711" i="7"/>
  <c r="I712" i="7"/>
  <c r="I713" i="7"/>
  <c r="I714" i="7"/>
  <c r="I715" i="7"/>
  <c r="I716" i="7"/>
  <c r="I717" i="7"/>
  <c r="I718" i="7"/>
  <c r="I719" i="7"/>
  <c r="I720" i="7"/>
  <c r="I721" i="7"/>
  <c r="I722" i="7"/>
  <c r="I723" i="7"/>
  <c r="I724" i="7"/>
  <c r="I725" i="7"/>
  <c r="I726" i="7"/>
  <c r="I727" i="7"/>
  <c r="I728" i="7"/>
  <c r="I729" i="7"/>
  <c r="I730" i="7"/>
  <c r="I731" i="7"/>
  <c r="I732" i="7"/>
  <c r="I733" i="7"/>
  <c r="I734" i="7"/>
  <c r="I735" i="7"/>
  <c r="I736" i="7"/>
  <c r="I737" i="7"/>
  <c r="I738" i="7"/>
  <c r="I739" i="7"/>
  <c r="I740" i="7"/>
  <c r="I741" i="7"/>
  <c r="I742" i="7"/>
  <c r="I743" i="7"/>
  <c r="I744" i="7"/>
  <c r="I745" i="7"/>
  <c r="I746" i="7"/>
  <c r="I747" i="7"/>
  <c r="I748" i="7"/>
  <c r="I749" i="7"/>
  <c r="I750" i="7"/>
  <c r="I751" i="7"/>
  <c r="I752" i="7"/>
  <c r="I753" i="7"/>
  <c r="I754" i="7"/>
  <c r="I755" i="7"/>
  <c r="I756" i="7"/>
  <c r="I757" i="7"/>
  <c r="I758" i="7"/>
  <c r="I759" i="7"/>
  <c r="I760" i="7"/>
  <c r="I761" i="7"/>
  <c r="I762" i="7"/>
  <c r="I763" i="7"/>
  <c r="I764" i="7"/>
  <c r="I765" i="7"/>
  <c r="I766" i="7"/>
  <c r="I767" i="7"/>
  <c r="I768" i="7"/>
  <c r="I769" i="7"/>
  <c r="I770" i="7"/>
  <c r="I771" i="7"/>
  <c r="I772" i="7"/>
  <c r="I773" i="7"/>
  <c r="I774" i="7"/>
  <c r="I775" i="7"/>
  <c r="I776" i="7"/>
  <c r="I777" i="7"/>
  <c r="I778" i="7"/>
  <c r="I779" i="7"/>
  <c r="I780" i="7"/>
  <c r="I781" i="7"/>
  <c r="I782" i="7"/>
  <c r="I783" i="7"/>
  <c r="I784" i="7"/>
  <c r="I785" i="7"/>
  <c r="I786" i="7"/>
  <c r="I787" i="7"/>
  <c r="I788" i="7"/>
  <c r="I789" i="7"/>
  <c r="I790" i="7"/>
  <c r="I791" i="7"/>
  <c r="I792" i="7"/>
  <c r="I793" i="7"/>
  <c r="I794" i="7"/>
  <c r="I795" i="7"/>
  <c r="I796" i="7"/>
  <c r="I797" i="7"/>
  <c r="I798" i="7"/>
  <c r="I799" i="7"/>
  <c r="I800" i="7"/>
  <c r="I801" i="7"/>
  <c r="I802" i="7"/>
  <c r="I803" i="7"/>
  <c r="I804" i="7"/>
  <c r="I805" i="7"/>
  <c r="I806" i="7"/>
  <c r="I807" i="7"/>
  <c r="I808" i="7"/>
  <c r="I809" i="7"/>
  <c r="I810" i="7"/>
  <c r="I811" i="7"/>
  <c r="I812" i="7"/>
  <c r="I813" i="7"/>
  <c r="I814" i="7"/>
  <c r="I815" i="7"/>
  <c r="I816" i="7"/>
  <c r="I817" i="7"/>
  <c r="I818" i="7"/>
  <c r="I819" i="7"/>
  <c r="I820" i="7"/>
  <c r="I821" i="7"/>
  <c r="I822" i="7"/>
  <c r="I823" i="7"/>
  <c r="I824" i="7"/>
  <c r="I825" i="7"/>
  <c r="I826" i="7"/>
  <c r="I827" i="7"/>
  <c r="I828" i="7"/>
  <c r="I829" i="7"/>
  <c r="I830" i="7"/>
  <c r="I831" i="7"/>
  <c r="I832" i="7"/>
  <c r="I833" i="7"/>
  <c r="I834" i="7"/>
  <c r="I835" i="7"/>
  <c r="I836" i="7"/>
  <c r="I837" i="7"/>
  <c r="I838" i="7"/>
  <c r="I839" i="7"/>
  <c r="I840" i="7"/>
  <c r="I841" i="7"/>
  <c r="I842" i="7"/>
  <c r="I843" i="7"/>
  <c r="I844" i="7"/>
  <c r="I845" i="7"/>
  <c r="I846" i="7"/>
  <c r="I847" i="7"/>
  <c r="I848" i="7"/>
  <c r="I849" i="7"/>
  <c r="I850" i="7"/>
  <c r="I851" i="7"/>
  <c r="I852" i="7"/>
  <c r="I853" i="7"/>
  <c r="I854" i="7"/>
  <c r="I855" i="7"/>
  <c r="I856" i="7"/>
  <c r="I857" i="7"/>
  <c r="I858" i="7"/>
  <c r="I859" i="7"/>
  <c r="I860" i="7"/>
  <c r="I861" i="7"/>
  <c r="I862" i="7"/>
  <c r="I863" i="7"/>
  <c r="I864" i="7"/>
  <c r="I865" i="7"/>
  <c r="I866" i="7"/>
  <c r="I867" i="7"/>
  <c r="I868" i="7"/>
  <c r="I869" i="7"/>
  <c r="I870" i="7"/>
  <c r="I871" i="7"/>
  <c r="I872" i="7"/>
  <c r="I873" i="7"/>
  <c r="I874" i="7"/>
  <c r="I875" i="7"/>
  <c r="I876" i="7"/>
  <c r="I877" i="7"/>
  <c r="I878" i="7"/>
  <c r="I879" i="7"/>
  <c r="I880" i="7"/>
  <c r="I881" i="7"/>
  <c r="I882" i="7"/>
  <c r="I883" i="7"/>
  <c r="I884" i="7"/>
  <c r="I885" i="7"/>
  <c r="I886" i="7"/>
  <c r="I887" i="7"/>
  <c r="I888" i="7"/>
  <c r="I889" i="7"/>
  <c r="I890" i="7"/>
  <c r="I891" i="7"/>
  <c r="I892" i="7"/>
  <c r="I893" i="7"/>
  <c r="I894" i="7"/>
  <c r="I895" i="7"/>
  <c r="I896" i="7"/>
  <c r="I897" i="7"/>
  <c r="I898" i="7"/>
  <c r="I899" i="7"/>
  <c r="I900" i="7"/>
  <c r="I901" i="7"/>
  <c r="I902" i="7"/>
  <c r="I903" i="7"/>
  <c r="I904" i="7"/>
  <c r="I905" i="7"/>
  <c r="I906" i="7"/>
  <c r="I907" i="7"/>
  <c r="I908" i="7"/>
  <c r="I909" i="7"/>
  <c r="I910" i="7"/>
  <c r="I911" i="7"/>
  <c r="I912" i="7"/>
  <c r="I913" i="7"/>
  <c r="I914" i="7"/>
  <c r="I915" i="7"/>
  <c r="I916" i="7"/>
  <c r="I917" i="7"/>
  <c r="I918" i="7"/>
  <c r="I919" i="7"/>
  <c r="I920" i="7"/>
  <c r="I921" i="7"/>
  <c r="I922" i="7"/>
  <c r="I923" i="7"/>
  <c r="I924" i="7"/>
  <c r="I925" i="7"/>
  <c r="I926" i="7"/>
  <c r="I927" i="7"/>
  <c r="I928" i="7"/>
  <c r="I929" i="7"/>
  <c r="I930" i="7"/>
  <c r="I931" i="7"/>
  <c r="I932" i="7"/>
  <c r="I933" i="7"/>
  <c r="I934" i="7"/>
  <c r="I935" i="7"/>
  <c r="I936" i="7"/>
  <c r="I937" i="7"/>
  <c r="I938" i="7"/>
  <c r="I939" i="7"/>
  <c r="I940" i="7"/>
  <c r="I941" i="7"/>
  <c r="I942" i="7"/>
  <c r="I943" i="7"/>
  <c r="I944" i="7"/>
  <c r="I945" i="7"/>
  <c r="I946" i="7"/>
  <c r="I947" i="7"/>
  <c r="I948" i="7"/>
  <c r="I949" i="7"/>
  <c r="I950" i="7"/>
  <c r="I951" i="7"/>
  <c r="I952" i="7"/>
  <c r="I953" i="7"/>
  <c r="I954" i="7"/>
  <c r="I955" i="7"/>
  <c r="I956" i="7"/>
  <c r="I957" i="7"/>
  <c r="I958" i="7"/>
  <c r="I959" i="7"/>
  <c r="I960" i="7"/>
  <c r="I961" i="7"/>
  <c r="I962" i="7"/>
  <c r="I963" i="7"/>
  <c r="I964" i="7"/>
  <c r="I965" i="7"/>
  <c r="I966" i="7"/>
  <c r="I967" i="7"/>
  <c r="I968" i="7"/>
  <c r="I969" i="7"/>
  <c r="I970" i="7"/>
  <c r="I971" i="7"/>
  <c r="I972" i="7"/>
  <c r="I973" i="7"/>
  <c r="I974" i="7"/>
  <c r="I975" i="7"/>
  <c r="I976" i="7"/>
  <c r="I977" i="7"/>
  <c r="I978" i="7"/>
  <c r="I979" i="7"/>
  <c r="I980" i="7"/>
  <c r="I981" i="7"/>
  <c r="I982" i="7"/>
  <c r="I983" i="7"/>
  <c r="I984" i="7"/>
  <c r="I985" i="7"/>
  <c r="I986" i="7"/>
  <c r="I987" i="7"/>
  <c r="I988" i="7"/>
  <c r="I989" i="7"/>
  <c r="I990" i="7"/>
  <c r="I991" i="7"/>
  <c r="I992" i="7"/>
  <c r="I993" i="7"/>
  <c r="I994" i="7"/>
  <c r="I995" i="7"/>
  <c r="I996" i="7"/>
  <c r="I997" i="7"/>
  <c r="I998" i="7"/>
  <c r="I999" i="7"/>
  <c r="I1000" i="7"/>
  <c r="I2" i="7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197" i="7"/>
  <c r="H198" i="7"/>
  <c r="H199" i="7"/>
  <c r="H200" i="7"/>
  <c r="H201" i="7"/>
  <c r="H202" i="7"/>
  <c r="H203" i="7"/>
  <c r="H204" i="7"/>
  <c r="H205" i="7"/>
  <c r="H206" i="7"/>
  <c r="H207" i="7"/>
  <c r="H208" i="7"/>
  <c r="H209" i="7"/>
  <c r="H210" i="7"/>
  <c r="H211" i="7"/>
  <c r="H212" i="7"/>
  <c r="H213" i="7"/>
  <c r="H214" i="7"/>
  <c r="H215" i="7"/>
  <c r="H216" i="7"/>
  <c r="H217" i="7"/>
  <c r="H218" i="7"/>
  <c r="H219" i="7"/>
  <c r="H220" i="7"/>
  <c r="H221" i="7"/>
  <c r="H222" i="7"/>
  <c r="H223" i="7"/>
  <c r="H224" i="7"/>
  <c r="H225" i="7"/>
  <c r="H226" i="7"/>
  <c r="H227" i="7"/>
  <c r="H228" i="7"/>
  <c r="H229" i="7"/>
  <c r="H230" i="7"/>
  <c r="H231" i="7"/>
  <c r="H232" i="7"/>
  <c r="H233" i="7"/>
  <c r="H234" i="7"/>
  <c r="H235" i="7"/>
  <c r="H236" i="7"/>
  <c r="H237" i="7"/>
  <c r="H238" i="7"/>
  <c r="H239" i="7"/>
  <c r="H240" i="7"/>
  <c r="H241" i="7"/>
  <c r="H242" i="7"/>
  <c r="H243" i="7"/>
  <c r="H244" i="7"/>
  <c r="H245" i="7"/>
  <c r="H246" i="7"/>
  <c r="H247" i="7"/>
  <c r="H248" i="7"/>
  <c r="H249" i="7"/>
  <c r="H250" i="7"/>
  <c r="H251" i="7"/>
  <c r="H252" i="7"/>
  <c r="H253" i="7"/>
  <c r="H254" i="7"/>
  <c r="H255" i="7"/>
  <c r="H256" i="7"/>
  <c r="H257" i="7"/>
  <c r="H258" i="7"/>
  <c r="H259" i="7"/>
  <c r="H260" i="7"/>
  <c r="H261" i="7"/>
  <c r="H262" i="7"/>
  <c r="H263" i="7"/>
  <c r="H264" i="7"/>
  <c r="H265" i="7"/>
  <c r="H266" i="7"/>
  <c r="H267" i="7"/>
  <c r="H268" i="7"/>
  <c r="H269" i="7"/>
  <c r="H270" i="7"/>
  <c r="H271" i="7"/>
  <c r="H272" i="7"/>
  <c r="H273" i="7"/>
  <c r="H274" i="7"/>
  <c r="H275" i="7"/>
  <c r="H276" i="7"/>
  <c r="H277" i="7"/>
  <c r="H278" i="7"/>
  <c r="H279" i="7"/>
  <c r="H280" i="7"/>
  <c r="H281" i="7"/>
  <c r="H282" i="7"/>
  <c r="H283" i="7"/>
  <c r="H284" i="7"/>
  <c r="H285" i="7"/>
  <c r="H286" i="7"/>
  <c r="H287" i="7"/>
  <c r="H288" i="7"/>
  <c r="H289" i="7"/>
  <c r="H290" i="7"/>
  <c r="H291" i="7"/>
  <c r="H292" i="7"/>
  <c r="H293" i="7"/>
  <c r="H294" i="7"/>
  <c r="H295" i="7"/>
  <c r="H296" i="7"/>
  <c r="H297" i="7"/>
  <c r="H298" i="7"/>
  <c r="H299" i="7"/>
  <c r="H300" i="7"/>
  <c r="H301" i="7"/>
  <c r="H302" i="7"/>
  <c r="H303" i="7"/>
  <c r="H304" i="7"/>
  <c r="H305" i="7"/>
  <c r="H306" i="7"/>
  <c r="H307" i="7"/>
  <c r="H308" i="7"/>
  <c r="H309" i="7"/>
  <c r="H310" i="7"/>
  <c r="H311" i="7"/>
  <c r="H312" i="7"/>
  <c r="H313" i="7"/>
  <c r="H314" i="7"/>
  <c r="H315" i="7"/>
  <c r="H316" i="7"/>
  <c r="H317" i="7"/>
  <c r="H318" i="7"/>
  <c r="H319" i="7"/>
  <c r="H320" i="7"/>
  <c r="H321" i="7"/>
  <c r="H322" i="7"/>
  <c r="H323" i="7"/>
  <c r="H324" i="7"/>
  <c r="H325" i="7"/>
  <c r="H326" i="7"/>
  <c r="H327" i="7"/>
  <c r="H328" i="7"/>
  <c r="H329" i="7"/>
  <c r="H330" i="7"/>
  <c r="H331" i="7"/>
  <c r="H332" i="7"/>
  <c r="H333" i="7"/>
  <c r="H334" i="7"/>
  <c r="H335" i="7"/>
  <c r="H336" i="7"/>
  <c r="H337" i="7"/>
  <c r="H338" i="7"/>
  <c r="H339" i="7"/>
  <c r="H340" i="7"/>
  <c r="H341" i="7"/>
  <c r="H342" i="7"/>
  <c r="H343" i="7"/>
  <c r="H344" i="7"/>
  <c r="H345" i="7"/>
  <c r="H346" i="7"/>
  <c r="H347" i="7"/>
  <c r="H348" i="7"/>
  <c r="H349" i="7"/>
  <c r="H350" i="7"/>
  <c r="H351" i="7"/>
  <c r="H352" i="7"/>
  <c r="H353" i="7"/>
  <c r="H354" i="7"/>
  <c r="H355" i="7"/>
  <c r="H356" i="7"/>
  <c r="H357" i="7"/>
  <c r="H358" i="7"/>
  <c r="H359" i="7"/>
  <c r="H360" i="7"/>
  <c r="H361" i="7"/>
  <c r="H362" i="7"/>
  <c r="H363" i="7"/>
  <c r="H364" i="7"/>
  <c r="H365" i="7"/>
  <c r="H366" i="7"/>
  <c r="H367" i="7"/>
  <c r="H368" i="7"/>
  <c r="H369" i="7"/>
  <c r="H370" i="7"/>
  <c r="H371" i="7"/>
  <c r="H372" i="7"/>
  <c r="H373" i="7"/>
  <c r="H374" i="7"/>
  <c r="H375" i="7"/>
  <c r="H376" i="7"/>
  <c r="H377" i="7"/>
  <c r="H378" i="7"/>
  <c r="H379" i="7"/>
  <c r="H380" i="7"/>
  <c r="H381" i="7"/>
  <c r="H382" i="7"/>
  <c r="H383" i="7"/>
  <c r="H384" i="7"/>
  <c r="H385" i="7"/>
  <c r="H386" i="7"/>
  <c r="H387" i="7"/>
  <c r="H388" i="7"/>
  <c r="H389" i="7"/>
  <c r="H390" i="7"/>
  <c r="H391" i="7"/>
  <c r="H392" i="7"/>
  <c r="H393" i="7"/>
  <c r="H394" i="7"/>
  <c r="H395" i="7"/>
  <c r="H396" i="7"/>
  <c r="H397" i="7"/>
  <c r="H398" i="7"/>
  <c r="H399" i="7"/>
  <c r="H400" i="7"/>
  <c r="H401" i="7"/>
  <c r="H402" i="7"/>
  <c r="H403" i="7"/>
  <c r="H404" i="7"/>
  <c r="H405" i="7"/>
  <c r="H406" i="7"/>
  <c r="H407" i="7"/>
  <c r="H408" i="7"/>
  <c r="H409" i="7"/>
  <c r="H410" i="7"/>
  <c r="H411" i="7"/>
  <c r="H412" i="7"/>
  <c r="H413" i="7"/>
  <c r="H414" i="7"/>
  <c r="H415" i="7"/>
  <c r="H416" i="7"/>
  <c r="H417" i="7"/>
  <c r="H418" i="7"/>
  <c r="H419" i="7"/>
  <c r="H420" i="7"/>
  <c r="H421" i="7"/>
  <c r="H422" i="7"/>
  <c r="H423" i="7"/>
  <c r="H424" i="7"/>
  <c r="H425" i="7"/>
  <c r="H426" i="7"/>
  <c r="H427" i="7"/>
  <c r="H428" i="7"/>
  <c r="H429" i="7"/>
  <c r="H430" i="7"/>
  <c r="H431" i="7"/>
  <c r="H432" i="7"/>
  <c r="H433" i="7"/>
  <c r="H434" i="7"/>
  <c r="H435" i="7"/>
  <c r="H436" i="7"/>
  <c r="H437" i="7"/>
  <c r="H438" i="7"/>
  <c r="H439" i="7"/>
  <c r="H440" i="7"/>
  <c r="H441" i="7"/>
  <c r="H442" i="7"/>
  <c r="H443" i="7"/>
  <c r="H444" i="7"/>
  <c r="H445" i="7"/>
  <c r="H446" i="7"/>
  <c r="H447" i="7"/>
  <c r="H448" i="7"/>
  <c r="H449" i="7"/>
  <c r="H450" i="7"/>
  <c r="H451" i="7"/>
  <c r="H452" i="7"/>
  <c r="H453" i="7"/>
  <c r="H454" i="7"/>
  <c r="H455" i="7"/>
  <c r="H456" i="7"/>
  <c r="H457" i="7"/>
  <c r="H458" i="7"/>
  <c r="H459" i="7"/>
  <c r="H460" i="7"/>
  <c r="H461" i="7"/>
  <c r="H462" i="7"/>
  <c r="H463" i="7"/>
  <c r="H464" i="7"/>
  <c r="H465" i="7"/>
  <c r="H466" i="7"/>
  <c r="H467" i="7"/>
  <c r="H468" i="7"/>
  <c r="H469" i="7"/>
  <c r="H470" i="7"/>
  <c r="H471" i="7"/>
  <c r="H472" i="7"/>
  <c r="H473" i="7"/>
  <c r="H474" i="7"/>
  <c r="H475" i="7"/>
  <c r="H476" i="7"/>
  <c r="H477" i="7"/>
  <c r="H478" i="7"/>
  <c r="H479" i="7"/>
  <c r="H480" i="7"/>
  <c r="H481" i="7"/>
  <c r="H482" i="7"/>
  <c r="H483" i="7"/>
  <c r="H484" i="7"/>
  <c r="H485" i="7"/>
  <c r="H486" i="7"/>
  <c r="H487" i="7"/>
  <c r="H488" i="7"/>
  <c r="H489" i="7"/>
  <c r="H490" i="7"/>
  <c r="H491" i="7"/>
  <c r="H492" i="7"/>
  <c r="H493" i="7"/>
  <c r="H494" i="7"/>
  <c r="H495" i="7"/>
  <c r="H496" i="7"/>
  <c r="H497" i="7"/>
  <c r="H498" i="7"/>
  <c r="H499" i="7"/>
  <c r="H500" i="7"/>
  <c r="H501" i="7"/>
  <c r="H502" i="7"/>
  <c r="H503" i="7"/>
  <c r="H504" i="7"/>
  <c r="H505" i="7"/>
  <c r="H506" i="7"/>
  <c r="H507" i="7"/>
  <c r="H508" i="7"/>
  <c r="H509" i="7"/>
  <c r="H510" i="7"/>
  <c r="H511" i="7"/>
  <c r="H512" i="7"/>
  <c r="H513" i="7"/>
  <c r="H514" i="7"/>
  <c r="H515" i="7"/>
  <c r="H516" i="7"/>
  <c r="H517" i="7"/>
  <c r="H518" i="7"/>
  <c r="H519" i="7"/>
  <c r="H520" i="7"/>
  <c r="H521" i="7"/>
  <c r="H522" i="7"/>
  <c r="H523" i="7"/>
  <c r="H524" i="7"/>
  <c r="H525" i="7"/>
  <c r="H526" i="7"/>
  <c r="H527" i="7"/>
  <c r="H528" i="7"/>
  <c r="H529" i="7"/>
  <c r="H530" i="7"/>
  <c r="H531" i="7"/>
  <c r="H532" i="7"/>
  <c r="H533" i="7"/>
  <c r="H534" i="7"/>
  <c r="H535" i="7"/>
  <c r="H536" i="7"/>
  <c r="H537" i="7"/>
  <c r="H538" i="7"/>
  <c r="H539" i="7"/>
  <c r="H540" i="7"/>
  <c r="H541" i="7"/>
  <c r="H542" i="7"/>
  <c r="H543" i="7"/>
  <c r="H544" i="7"/>
  <c r="H545" i="7"/>
  <c r="H546" i="7"/>
  <c r="H547" i="7"/>
  <c r="H548" i="7"/>
  <c r="H549" i="7"/>
  <c r="H550" i="7"/>
  <c r="H551" i="7"/>
  <c r="H552" i="7"/>
  <c r="H553" i="7"/>
  <c r="H554" i="7"/>
  <c r="H555" i="7"/>
  <c r="H556" i="7"/>
  <c r="H557" i="7"/>
  <c r="H558" i="7"/>
  <c r="H559" i="7"/>
  <c r="H560" i="7"/>
  <c r="H561" i="7"/>
  <c r="H562" i="7"/>
  <c r="H563" i="7"/>
  <c r="H564" i="7"/>
  <c r="H565" i="7"/>
  <c r="H566" i="7"/>
  <c r="H567" i="7"/>
  <c r="H568" i="7"/>
  <c r="H569" i="7"/>
  <c r="H570" i="7"/>
  <c r="H571" i="7"/>
  <c r="H572" i="7"/>
  <c r="H573" i="7"/>
  <c r="H574" i="7"/>
  <c r="H575" i="7"/>
  <c r="H576" i="7"/>
  <c r="H577" i="7"/>
  <c r="H578" i="7"/>
  <c r="H579" i="7"/>
  <c r="H580" i="7"/>
  <c r="H581" i="7"/>
  <c r="H582" i="7"/>
  <c r="H583" i="7"/>
  <c r="H584" i="7"/>
  <c r="H585" i="7"/>
  <c r="H586" i="7"/>
  <c r="H587" i="7"/>
  <c r="H588" i="7"/>
  <c r="H589" i="7"/>
  <c r="H590" i="7"/>
  <c r="H591" i="7"/>
  <c r="H592" i="7"/>
  <c r="H593" i="7"/>
  <c r="H594" i="7"/>
  <c r="H595" i="7"/>
  <c r="H596" i="7"/>
  <c r="H597" i="7"/>
  <c r="H598" i="7"/>
  <c r="H599" i="7"/>
  <c r="H600" i="7"/>
  <c r="H601" i="7"/>
  <c r="H602" i="7"/>
  <c r="H603" i="7"/>
  <c r="H604" i="7"/>
  <c r="H605" i="7"/>
  <c r="H606" i="7"/>
  <c r="H607" i="7"/>
  <c r="H608" i="7"/>
  <c r="H609" i="7"/>
  <c r="H610" i="7"/>
  <c r="H611" i="7"/>
  <c r="H612" i="7"/>
  <c r="H613" i="7"/>
  <c r="H614" i="7"/>
  <c r="H615" i="7"/>
  <c r="H616" i="7"/>
  <c r="H617" i="7"/>
  <c r="H618" i="7"/>
  <c r="H619" i="7"/>
  <c r="H620" i="7"/>
  <c r="H621" i="7"/>
  <c r="H622" i="7"/>
  <c r="H623" i="7"/>
  <c r="H624" i="7"/>
  <c r="H625" i="7"/>
  <c r="H626" i="7"/>
  <c r="H627" i="7"/>
  <c r="H628" i="7"/>
  <c r="H629" i="7"/>
  <c r="H630" i="7"/>
  <c r="H631" i="7"/>
  <c r="H632" i="7"/>
  <c r="H633" i="7"/>
  <c r="H634" i="7"/>
  <c r="H635" i="7"/>
  <c r="H636" i="7"/>
  <c r="H637" i="7"/>
  <c r="H638" i="7"/>
  <c r="H639" i="7"/>
  <c r="H640" i="7"/>
  <c r="H641" i="7"/>
  <c r="H642" i="7"/>
  <c r="H643" i="7"/>
  <c r="H644" i="7"/>
  <c r="H645" i="7"/>
  <c r="H646" i="7"/>
  <c r="H647" i="7"/>
  <c r="H648" i="7"/>
  <c r="H649" i="7"/>
  <c r="H650" i="7"/>
  <c r="H651" i="7"/>
  <c r="H652" i="7"/>
  <c r="H653" i="7"/>
  <c r="H654" i="7"/>
  <c r="H655" i="7"/>
  <c r="H656" i="7"/>
  <c r="H657" i="7"/>
  <c r="H658" i="7"/>
  <c r="H659" i="7"/>
  <c r="H660" i="7"/>
  <c r="H661" i="7"/>
  <c r="H662" i="7"/>
  <c r="H663" i="7"/>
  <c r="H664" i="7"/>
  <c r="H665" i="7"/>
  <c r="H666" i="7"/>
  <c r="H667" i="7"/>
  <c r="H668" i="7"/>
  <c r="H669" i="7"/>
  <c r="H670" i="7"/>
  <c r="H671" i="7"/>
  <c r="H672" i="7"/>
  <c r="H673" i="7"/>
  <c r="H674" i="7"/>
  <c r="H675" i="7"/>
  <c r="H676" i="7"/>
  <c r="H677" i="7"/>
  <c r="H678" i="7"/>
  <c r="H679" i="7"/>
  <c r="H680" i="7"/>
  <c r="H681" i="7"/>
  <c r="H682" i="7"/>
  <c r="H683" i="7"/>
  <c r="H684" i="7"/>
  <c r="H685" i="7"/>
  <c r="H686" i="7"/>
  <c r="H687" i="7"/>
  <c r="H688" i="7"/>
  <c r="H689" i="7"/>
  <c r="H690" i="7"/>
  <c r="H691" i="7"/>
  <c r="H692" i="7"/>
  <c r="H693" i="7"/>
  <c r="H694" i="7"/>
  <c r="H695" i="7"/>
  <c r="H696" i="7"/>
  <c r="H697" i="7"/>
  <c r="H698" i="7"/>
  <c r="H699" i="7"/>
  <c r="H700" i="7"/>
  <c r="H701" i="7"/>
  <c r="H702" i="7"/>
  <c r="H703" i="7"/>
  <c r="H704" i="7"/>
  <c r="H705" i="7"/>
  <c r="H706" i="7"/>
  <c r="H707" i="7"/>
  <c r="H708" i="7"/>
  <c r="H709" i="7"/>
  <c r="H710" i="7"/>
  <c r="H711" i="7"/>
  <c r="H712" i="7"/>
  <c r="H713" i="7"/>
  <c r="H714" i="7"/>
  <c r="H715" i="7"/>
  <c r="H716" i="7"/>
  <c r="H717" i="7"/>
  <c r="H718" i="7"/>
  <c r="H719" i="7"/>
  <c r="H720" i="7"/>
  <c r="H721" i="7"/>
  <c r="H722" i="7"/>
  <c r="H723" i="7"/>
  <c r="H724" i="7"/>
  <c r="H725" i="7"/>
  <c r="H726" i="7"/>
  <c r="H727" i="7"/>
  <c r="H728" i="7"/>
  <c r="H729" i="7"/>
  <c r="H730" i="7"/>
  <c r="H731" i="7"/>
  <c r="H732" i="7"/>
  <c r="H733" i="7"/>
  <c r="H734" i="7"/>
  <c r="H735" i="7"/>
  <c r="H736" i="7"/>
  <c r="H737" i="7"/>
  <c r="H738" i="7"/>
  <c r="H739" i="7"/>
  <c r="H740" i="7"/>
  <c r="H741" i="7"/>
  <c r="H742" i="7"/>
  <c r="H743" i="7"/>
  <c r="H744" i="7"/>
  <c r="H745" i="7"/>
  <c r="H746" i="7"/>
  <c r="H747" i="7"/>
  <c r="H748" i="7"/>
  <c r="H749" i="7"/>
  <c r="H750" i="7"/>
  <c r="H751" i="7"/>
  <c r="H752" i="7"/>
  <c r="H753" i="7"/>
  <c r="H754" i="7"/>
  <c r="H755" i="7"/>
  <c r="H756" i="7"/>
  <c r="H757" i="7"/>
  <c r="H758" i="7"/>
  <c r="H759" i="7"/>
  <c r="H760" i="7"/>
  <c r="H761" i="7"/>
  <c r="H762" i="7"/>
  <c r="H763" i="7"/>
  <c r="H764" i="7"/>
  <c r="H765" i="7"/>
  <c r="H766" i="7"/>
  <c r="H767" i="7"/>
  <c r="H768" i="7"/>
  <c r="H769" i="7"/>
  <c r="H770" i="7"/>
  <c r="H771" i="7"/>
  <c r="H772" i="7"/>
  <c r="H773" i="7"/>
  <c r="H774" i="7"/>
  <c r="H775" i="7"/>
  <c r="H776" i="7"/>
  <c r="H777" i="7"/>
  <c r="H778" i="7"/>
  <c r="H779" i="7"/>
  <c r="H780" i="7"/>
  <c r="H781" i="7"/>
  <c r="H782" i="7"/>
  <c r="H783" i="7"/>
  <c r="H784" i="7"/>
  <c r="H785" i="7"/>
  <c r="H786" i="7"/>
  <c r="H787" i="7"/>
  <c r="H788" i="7"/>
  <c r="H789" i="7"/>
  <c r="H790" i="7"/>
  <c r="H791" i="7"/>
  <c r="H792" i="7"/>
  <c r="H793" i="7"/>
  <c r="H794" i="7"/>
  <c r="H795" i="7"/>
  <c r="H796" i="7"/>
  <c r="H797" i="7"/>
  <c r="H798" i="7"/>
  <c r="H799" i="7"/>
  <c r="H800" i="7"/>
  <c r="H801" i="7"/>
  <c r="H802" i="7"/>
  <c r="H803" i="7"/>
  <c r="H804" i="7"/>
  <c r="H805" i="7"/>
  <c r="H806" i="7"/>
  <c r="H807" i="7"/>
  <c r="H808" i="7"/>
  <c r="H809" i="7"/>
  <c r="H810" i="7"/>
  <c r="H811" i="7"/>
  <c r="H812" i="7"/>
  <c r="H813" i="7"/>
  <c r="H814" i="7"/>
  <c r="H815" i="7"/>
  <c r="H816" i="7"/>
  <c r="H817" i="7"/>
  <c r="H818" i="7"/>
  <c r="H819" i="7"/>
  <c r="H820" i="7"/>
  <c r="H821" i="7"/>
  <c r="H822" i="7"/>
  <c r="H823" i="7"/>
  <c r="H824" i="7"/>
  <c r="H825" i="7"/>
  <c r="H826" i="7"/>
  <c r="H827" i="7"/>
  <c r="H828" i="7"/>
  <c r="H829" i="7"/>
  <c r="H830" i="7"/>
  <c r="H831" i="7"/>
  <c r="H832" i="7"/>
  <c r="H833" i="7"/>
  <c r="H834" i="7"/>
  <c r="H835" i="7"/>
  <c r="H836" i="7"/>
  <c r="H837" i="7"/>
  <c r="H838" i="7"/>
  <c r="H839" i="7"/>
  <c r="H840" i="7"/>
  <c r="H841" i="7"/>
  <c r="H842" i="7"/>
  <c r="H843" i="7"/>
  <c r="H844" i="7"/>
  <c r="H845" i="7"/>
  <c r="H846" i="7"/>
  <c r="H847" i="7"/>
  <c r="H848" i="7"/>
  <c r="H849" i="7"/>
  <c r="H850" i="7"/>
  <c r="H851" i="7"/>
  <c r="H852" i="7"/>
  <c r="H853" i="7"/>
  <c r="H854" i="7"/>
  <c r="H855" i="7"/>
  <c r="H856" i="7"/>
  <c r="H857" i="7"/>
  <c r="H858" i="7"/>
  <c r="H859" i="7"/>
  <c r="H860" i="7"/>
  <c r="H861" i="7"/>
  <c r="H862" i="7"/>
  <c r="H863" i="7"/>
  <c r="H864" i="7"/>
  <c r="H865" i="7"/>
  <c r="H866" i="7"/>
  <c r="H867" i="7"/>
  <c r="H868" i="7"/>
  <c r="H869" i="7"/>
  <c r="H870" i="7"/>
  <c r="H871" i="7"/>
  <c r="H872" i="7"/>
  <c r="H873" i="7"/>
  <c r="H874" i="7"/>
  <c r="H875" i="7"/>
  <c r="H876" i="7"/>
  <c r="H877" i="7"/>
  <c r="H878" i="7"/>
  <c r="H879" i="7"/>
  <c r="H880" i="7"/>
  <c r="H881" i="7"/>
  <c r="H882" i="7"/>
  <c r="H883" i="7"/>
  <c r="H884" i="7"/>
  <c r="H885" i="7"/>
  <c r="H886" i="7"/>
  <c r="H887" i="7"/>
  <c r="H888" i="7"/>
  <c r="H889" i="7"/>
  <c r="H890" i="7"/>
  <c r="H891" i="7"/>
  <c r="H892" i="7"/>
  <c r="H893" i="7"/>
  <c r="H894" i="7"/>
  <c r="H895" i="7"/>
  <c r="H896" i="7"/>
  <c r="H897" i="7"/>
  <c r="H898" i="7"/>
  <c r="H899" i="7"/>
  <c r="H900" i="7"/>
  <c r="H901" i="7"/>
  <c r="H902" i="7"/>
  <c r="H903" i="7"/>
  <c r="H904" i="7"/>
  <c r="H905" i="7"/>
  <c r="H906" i="7"/>
  <c r="H907" i="7"/>
  <c r="H908" i="7"/>
  <c r="H909" i="7"/>
  <c r="H910" i="7"/>
  <c r="H911" i="7"/>
  <c r="H912" i="7"/>
  <c r="H913" i="7"/>
  <c r="H914" i="7"/>
  <c r="H915" i="7"/>
  <c r="H916" i="7"/>
  <c r="H917" i="7"/>
  <c r="H918" i="7"/>
  <c r="H919" i="7"/>
  <c r="H920" i="7"/>
  <c r="H921" i="7"/>
  <c r="H922" i="7"/>
  <c r="H923" i="7"/>
  <c r="H924" i="7"/>
  <c r="H925" i="7"/>
  <c r="H926" i="7"/>
  <c r="H927" i="7"/>
  <c r="H928" i="7"/>
  <c r="H929" i="7"/>
  <c r="H930" i="7"/>
  <c r="H931" i="7"/>
  <c r="H932" i="7"/>
  <c r="H933" i="7"/>
  <c r="H934" i="7"/>
  <c r="H935" i="7"/>
  <c r="H936" i="7"/>
  <c r="H937" i="7"/>
  <c r="H938" i="7"/>
  <c r="H939" i="7"/>
  <c r="H940" i="7"/>
  <c r="H941" i="7"/>
  <c r="H942" i="7"/>
  <c r="H943" i="7"/>
  <c r="H944" i="7"/>
  <c r="H945" i="7"/>
  <c r="H946" i="7"/>
  <c r="H947" i="7"/>
  <c r="H948" i="7"/>
  <c r="H949" i="7"/>
  <c r="H950" i="7"/>
  <c r="H951" i="7"/>
  <c r="H952" i="7"/>
  <c r="H953" i="7"/>
  <c r="H954" i="7"/>
  <c r="H955" i="7"/>
  <c r="H956" i="7"/>
  <c r="H957" i="7"/>
  <c r="H958" i="7"/>
  <c r="H959" i="7"/>
  <c r="H960" i="7"/>
  <c r="H961" i="7"/>
  <c r="H962" i="7"/>
  <c r="H963" i="7"/>
  <c r="H964" i="7"/>
  <c r="H965" i="7"/>
  <c r="H966" i="7"/>
  <c r="H967" i="7"/>
  <c r="H968" i="7"/>
  <c r="H969" i="7"/>
  <c r="H970" i="7"/>
  <c r="H971" i="7"/>
  <c r="H972" i="7"/>
  <c r="H973" i="7"/>
  <c r="H974" i="7"/>
  <c r="H975" i="7"/>
  <c r="H976" i="7"/>
  <c r="H977" i="7"/>
  <c r="H978" i="7"/>
  <c r="H979" i="7"/>
  <c r="H980" i="7"/>
  <c r="H981" i="7"/>
  <c r="H982" i="7"/>
  <c r="H983" i="7"/>
  <c r="H984" i="7"/>
  <c r="H985" i="7"/>
  <c r="H986" i="7"/>
  <c r="H987" i="7"/>
  <c r="H988" i="7"/>
  <c r="H989" i="7"/>
  <c r="H990" i="7"/>
  <c r="H991" i="7"/>
  <c r="H992" i="7"/>
  <c r="H993" i="7"/>
  <c r="H994" i="7"/>
  <c r="H995" i="7"/>
  <c r="H996" i="7"/>
  <c r="H997" i="7"/>
  <c r="H998" i="7"/>
  <c r="H999" i="7"/>
  <c r="H1000" i="7"/>
  <c r="H2" i="7"/>
  <c r="K3" i="4" l="1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2" i="4"/>
  <c r="D3" i="6" l="1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2" i="6"/>
  <c r="C23" i="1"/>
  <c r="C24" i="1"/>
  <c r="C25" i="1"/>
  <c r="C26" i="1"/>
  <c r="C27" i="1"/>
  <c r="C28" i="1"/>
  <c r="C29" i="1"/>
  <c r="C30" i="1"/>
  <c r="C31" i="1"/>
  <c r="C32" i="1"/>
  <c r="C33" i="1"/>
  <c r="C34" i="1"/>
  <c r="C22" i="1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2" i="2"/>
  <c r="U3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U121" i="2"/>
  <c r="U122" i="2"/>
  <c r="U123" i="2"/>
  <c r="U124" i="2"/>
  <c r="U125" i="2"/>
  <c r="U126" i="2"/>
  <c r="U127" i="2"/>
  <c r="U128" i="2"/>
  <c r="U129" i="2"/>
  <c r="U130" i="2"/>
  <c r="U131" i="2"/>
  <c r="U132" i="2"/>
  <c r="U133" i="2"/>
  <c r="U134" i="2"/>
  <c r="U135" i="2"/>
  <c r="U136" i="2"/>
  <c r="U137" i="2"/>
  <c r="U138" i="2"/>
  <c r="U139" i="2"/>
  <c r="U140" i="2"/>
  <c r="U141" i="2"/>
  <c r="U142" i="2"/>
  <c r="U143" i="2"/>
  <c r="U144" i="2"/>
  <c r="U145" i="2"/>
  <c r="U146" i="2"/>
  <c r="U147" i="2"/>
  <c r="U148" i="2"/>
  <c r="U149" i="2"/>
  <c r="U150" i="2"/>
  <c r="U151" i="2"/>
  <c r="U152" i="2"/>
  <c r="U153" i="2"/>
  <c r="U154" i="2"/>
  <c r="U155" i="2"/>
  <c r="U156" i="2"/>
  <c r="U157" i="2"/>
  <c r="U158" i="2"/>
  <c r="U159" i="2"/>
  <c r="U160" i="2"/>
  <c r="U161" i="2"/>
  <c r="U162" i="2"/>
  <c r="U163" i="2"/>
  <c r="U164" i="2"/>
  <c r="U165" i="2"/>
  <c r="U166" i="2"/>
  <c r="U167" i="2"/>
  <c r="U168" i="2"/>
  <c r="U169" i="2"/>
  <c r="U170" i="2"/>
  <c r="U171" i="2"/>
  <c r="U172" i="2"/>
  <c r="U173" i="2"/>
  <c r="U174" i="2"/>
  <c r="U175" i="2"/>
  <c r="U176" i="2"/>
  <c r="U177" i="2"/>
  <c r="U178" i="2"/>
  <c r="U179" i="2"/>
  <c r="U180" i="2"/>
  <c r="U181" i="2"/>
  <c r="U182" i="2"/>
  <c r="U183" i="2"/>
  <c r="U184" i="2"/>
  <c r="U185" i="2"/>
  <c r="U186" i="2"/>
  <c r="U187" i="2"/>
  <c r="U188" i="2"/>
  <c r="U189" i="2"/>
  <c r="U190" i="2"/>
  <c r="U191" i="2"/>
  <c r="U192" i="2"/>
  <c r="U193" i="2"/>
  <c r="U194" i="2"/>
  <c r="U195" i="2"/>
  <c r="U196" i="2"/>
  <c r="U197" i="2"/>
  <c r="U198" i="2"/>
  <c r="U199" i="2"/>
  <c r="U200" i="2"/>
  <c r="U201" i="2"/>
  <c r="U202" i="2"/>
  <c r="U203" i="2"/>
  <c r="U204" i="2"/>
  <c r="U205" i="2"/>
  <c r="U206" i="2"/>
  <c r="U207" i="2"/>
  <c r="U208" i="2"/>
  <c r="U209" i="2"/>
  <c r="U210" i="2"/>
  <c r="U211" i="2"/>
  <c r="U212" i="2"/>
  <c r="U213" i="2"/>
  <c r="U214" i="2"/>
  <c r="U215" i="2"/>
  <c r="U216" i="2"/>
  <c r="U217" i="2"/>
  <c r="U218" i="2"/>
  <c r="U219" i="2"/>
  <c r="U220" i="2"/>
  <c r="U221" i="2"/>
  <c r="U222" i="2"/>
  <c r="U223" i="2"/>
  <c r="U224" i="2"/>
  <c r="U225" i="2"/>
  <c r="U226" i="2"/>
  <c r="U227" i="2"/>
  <c r="U228" i="2"/>
  <c r="U229" i="2"/>
  <c r="U230" i="2"/>
  <c r="U231" i="2"/>
  <c r="U232" i="2"/>
  <c r="U233" i="2"/>
  <c r="U234" i="2"/>
  <c r="U235" i="2"/>
  <c r="U236" i="2"/>
  <c r="U237" i="2"/>
  <c r="U238" i="2"/>
  <c r="U239" i="2"/>
  <c r="U2" i="2"/>
  <c r="C13" i="1"/>
  <c r="C14" i="1"/>
  <c r="C15" i="1"/>
  <c r="C16" i="1"/>
  <c r="C17" i="1"/>
  <c r="C12" i="1"/>
  <c r="C3" i="1"/>
  <c r="C4" i="1"/>
  <c r="C5" i="1"/>
  <c r="C6" i="1"/>
  <c r="C7" i="1"/>
  <c r="C8" i="1"/>
  <c r="C2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38" i="1"/>
  <c r="F90" i="5"/>
  <c r="G90" i="5" s="1"/>
  <c r="F88" i="5"/>
  <c r="G88" i="5" s="1"/>
  <c r="F59" i="5"/>
  <c r="G59" i="5" s="1"/>
  <c r="F22" i="5"/>
  <c r="G22" i="5" s="1"/>
  <c r="F3" i="5"/>
  <c r="G3" i="5" s="1"/>
  <c r="F4" i="5"/>
  <c r="G4" i="5" s="1"/>
  <c r="F5" i="5"/>
  <c r="G5" i="5" s="1"/>
  <c r="F6" i="5"/>
  <c r="G6" i="5" s="1"/>
  <c r="F7" i="5"/>
  <c r="G7" i="5" s="1"/>
  <c r="F8" i="5"/>
  <c r="G8" i="5" s="1"/>
  <c r="F9" i="5"/>
  <c r="G9" i="5" s="1"/>
  <c r="F10" i="5"/>
  <c r="G10" i="5" s="1"/>
  <c r="F11" i="5"/>
  <c r="G11" i="5" s="1"/>
  <c r="F12" i="5"/>
  <c r="G12" i="5" s="1"/>
  <c r="F13" i="5"/>
  <c r="G13" i="5" s="1"/>
  <c r="F14" i="5"/>
  <c r="G14" i="5" s="1"/>
  <c r="F15" i="5"/>
  <c r="G15" i="5" s="1"/>
  <c r="F16" i="5"/>
  <c r="G16" i="5" s="1"/>
  <c r="F17" i="5"/>
  <c r="G17" i="5" s="1"/>
  <c r="F18" i="5"/>
  <c r="G18" i="5" s="1"/>
  <c r="F19" i="5"/>
  <c r="G19" i="5" s="1"/>
  <c r="F20" i="5"/>
  <c r="G20" i="5" s="1"/>
  <c r="F21" i="5"/>
  <c r="G21" i="5" s="1"/>
  <c r="F23" i="5"/>
  <c r="G23" i="5" s="1"/>
  <c r="F24" i="5"/>
  <c r="G24" i="5" s="1"/>
  <c r="F25" i="5"/>
  <c r="G25" i="5" s="1"/>
  <c r="F26" i="5"/>
  <c r="G26" i="5" s="1"/>
  <c r="F27" i="5"/>
  <c r="G27" i="5" s="1"/>
  <c r="F28" i="5"/>
  <c r="G28" i="5" s="1"/>
  <c r="F29" i="5"/>
  <c r="G29" i="5" s="1"/>
  <c r="F30" i="5"/>
  <c r="G30" i="5" s="1"/>
  <c r="F31" i="5"/>
  <c r="G31" i="5" s="1"/>
  <c r="F32" i="5"/>
  <c r="G32" i="5" s="1"/>
  <c r="F33" i="5"/>
  <c r="G33" i="5" s="1"/>
  <c r="F34" i="5"/>
  <c r="G34" i="5" s="1"/>
  <c r="F35" i="5"/>
  <c r="G35" i="5" s="1"/>
  <c r="F36" i="5"/>
  <c r="G36" i="5" s="1"/>
  <c r="F37" i="5"/>
  <c r="G37" i="5" s="1"/>
  <c r="F38" i="5"/>
  <c r="G38" i="5" s="1"/>
  <c r="F39" i="5"/>
  <c r="G39" i="5" s="1"/>
  <c r="F40" i="5"/>
  <c r="G40" i="5" s="1"/>
  <c r="F41" i="5"/>
  <c r="G41" i="5" s="1"/>
  <c r="F42" i="5"/>
  <c r="G42" i="5" s="1"/>
  <c r="F43" i="5"/>
  <c r="G43" i="5" s="1"/>
  <c r="F44" i="5"/>
  <c r="G44" i="5" s="1"/>
  <c r="F45" i="5"/>
  <c r="G45" i="5" s="1"/>
  <c r="F46" i="5"/>
  <c r="G46" i="5" s="1"/>
  <c r="F47" i="5"/>
  <c r="G47" i="5" s="1"/>
  <c r="F48" i="5"/>
  <c r="G48" i="5" s="1"/>
  <c r="F49" i="5"/>
  <c r="G49" i="5" s="1"/>
  <c r="F50" i="5"/>
  <c r="G50" i="5" s="1"/>
  <c r="F51" i="5"/>
  <c r="G51" i="5" s="1"/>
  <c r="F52" i="5"/>
  <c r="G52" i="5" s="1"/>
  <c r="F53" i="5"/>
  <c r="G53" i="5" s="1"/>
  <c r="F54" i="5"/>
  <c r="G54" i="5" s="1"/>
  <c r="F55" i="5"/>
  <c r="G55" i="5" s="1"/>
  <c r="F56" i="5"/>
  <c r="G56" i="5" s="1"/>
  <c r="F57" i="5"/>
  <c r="G57" i="5" s="1"/>
  <c r="F58" i="5"/>
  <c r="G58" i="5" s="1"/>
  <c r="F60" i="5"/>
  <c r="G60" i="5" s="1"/>
  <c r="F61" i="5"/>
  <c r="G61" i="5" s="1"/>
  <c r="F62" i="5"/>
  <c r="G62" i="5" s="1"/>
  <c r="F63" i="5"/>
  <c r="G63" i="5" s="1"/>
  <c r="F64" i="5"/>
  <c r="G64" i="5" s="1"/>
  <c r="F65" i="5"/>
  <c r="G65" i="5" s="1"/>
  <c r="F66" i="5"/>
  <c r="G66" i="5" s="1"/>
  <c r="F67" i="5"/>
  <c r="G67" i="5" s="1"/>
  <c r="F68" i="5"/>
  <c r="G68" i="5" s="1"/>
  <c r="F69" i="5"/>
  <c r="G69" i="5" s="1"/>
  <c r="F70" i="5"/>
  <c r="G70" i="5" s="1"/>
  <c r="F71" i="5"/>
  <c r="G71" i="5" s="1"/>
  <c r="F72" i="5"/>
  <c r="G72" i="5" s="1"/>
  <c r="F73" i="5"/>
  <c r="G73" i="5" s="1"/>
  <c r="F74" i="5"/>
  <c r="G74" i="5" s="1"/>
  <c r="F75" i="5"/>
  <c r="G75" i="5" s="1"/>
  <c r="F76" i="5"/>
  <c r="G76" i="5" s="1"/>
  <c r="F77" i="5"/>
  <c r="G77" i="5" s="1"/>
  <c r="F78" i="5"/>
  <c r="G78" i="5" s="1"/>
  <c r="F79" i="5"/>
  <c r="G79" i="5" s="1"/>
  <c r="F80" i="5"/>
  <c r="G80" i="5" s="1"/>
  <c r="F81" i="5"/>
  <c r="G81" i="5" s="1"/>
  <c r="F82" i="5"/>
  <c r="G82" i="5" s="1"/>
  <c r="F83" i="5"/>
  <c r="G83" i="5" s="1"/>
  <c r="F84" i="5"/>
  <c r="G84" i="5" s="1"/>
  <c r="F85" i="5"/>
  <c r="G85" i="5" s="1"/>
  <c r="F86" i="5"/>
  <c r="G86" i="5" s="1"/>
  <c r="F87" i="5"/>
  <c r="G87" i="5" s="1"/>
  <c r="F89" i="5"/>
  <c r="G89" i="5" s="1"/>
  <c r="F91" i="5"/>
  <c r="G91" i="5" s="1"/>
  <c r="F92" i="5"/>
  <c r="G92" i="5" s="1"/>
  <c r="F93" i="5"/>
  <c r="G93" i="5" s="1"/>
  <c r="F94" i="5"/>
  <c r="G94" i="5" s="1"/>
  <c r="F95" i="5"/>
  <c r="G95" i="5" s="1"/>
  <c r="F96" i="5"/>
  <c r="G96" i="5" s="1"/>
  <c r="F97" i="5"/>
  <c r="G97" i="5" s="1"/>
  <c r="F98" i="5"/>
  <c r="G98" i="5" s="1"/>
  <c r="F2" i="5"/>
  <c r="G2" i="5" s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67" i="1"/>
  <c r="D139" i="1" l="1"/>
  <c r="D140" i="1"/>
  <c r="D141" i="1"/>
  <c r="D142" i="1"/>
  <c r="D143" i="1"/>
  <c r="D144" i="1"/>
  <c r="D145" i="1"/>
  <c r="D146" i="1"/>
  <c r="D147" i="1"/>
  <c r="D138" i="1"/>
  <c r="H33" i="1"/>
  <c r="H34" i="1"/>
  <c r="H35" i="1"/>
  <c r="H36" i="1"/>
  <c r="H37" i="1"/>
  <c r="H38" i="1"/>
  <c r="H39" i="1"/>
  <c r="H32" i="1"/>
  <c r="H24" i="1"/>
  <c r="H25" i="1"/>
  <c r="H26" i="1"/>
  <c r="H27" i="1"/>
  <c r="H23" i="1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3" i="2"/>
  <c r="I4" i="2"/>
  <c r="I5" i="2"/>
  <c r="I6" i="2"/>
  <c r="I7" i="2"/>
  <c r="I8" i="2"/>
  <c r="I9" i="2"/>
  <c r="I10" i="2"/>
  <c r="I11" i="2"/>
  <c r="I2" i="2"/>
</calcChain>
</file>

<file path=xl/sharedStrings.xml><?xml version="1.0" encoding="utf-8"?>
<sst xmlns="http://schemas.openxmlformats.org/spreadsheetml/2006/main" count="8558" uniqueCount="1534">
  <si>
    <t>Formation</t>
  </si>
  <si>
    <t>Type</t>
  </si>
  <si>
    <t>Prestation</t>
  </si>
  <si>
    <t>PA</t>
  </si>
  <si>
    <t>S3 - Accomp. psycho-pédagogique</t>
  </si>
  <si>
    <t>AS3</t>
  </si>
  <si>
    <t>S4 - Accomp. vers et dans l’emploi</t>
  </si>
  <si>
    <t>AS4</t>
  </si>
  <si>
    <t>S5 - Accomp. médical</t>
  </si>
  <si>
    <t>AS5</t>
  </si>
  <si>
    <t>S6 - Accomp. socio-éducatif</t>
  </si>
  <si>
    <t>AS6</t>
  </si>
  <si>
    <t>S7 - Accomp. des transitions professionnelles</t>
  </si>
  <si>
    <t>AS7</t>
  </si>
  <si>
    <t>Accompagnement VAE (SAVAE)</t>
  </si>
  <si>
    <t>C02</t>
  </si>
  <si>
    <t>Titres 101 - Horticulture - Paysages</t>
  </si>
  <si>
    <t>CC01</t>
  </si>
  <si>
    <t>Titres 102 - Maçonnerie Gros œuvre</t>
  </si>
  <si>
    <t>CC02</t>
  </si>
  <si>
    <t>Titres 103 - Maitrise de chantier Gros œuvre</t>
  </si>
  <si>
    <t>CC03</t>
  </si>
  <si>
    <t>Titres 104 - Métiers du béton</t>
  </si>
  <si>
    <t>CC04</t>
  </si>
  <si>
    <t>Titres 106 - Entretien du bâtiment</t>
  </si>
  <si>
    <t>CC06</t>
  </si>
  <si>
    <t>Titres 107 - Technicien en conduite de travaux bâtiment et travaux publics</t>
  </si>
  <si>
    <t>CC07</t>
  </si>
  <si>
    <t>Titres 108 - Equipement Génie climatique</t>
  </si>
  <si>
    <t>CC08</t>
  </si>
  <si>
    <t>Titres 109 - Maintenance Génie climatique</t>
  </si>
  <si>
    <t>CC09</t>
  </si>
  <si>
    <t>Titres 111 - Aménagements finitions niveau V</t>
  </si>
  <si>
    <t>CC11</t>
  </si>
  <si>
    <t>Titres 112 - Aménagements finitions niveau IV et III</t>
  </si>
  <si>
    <t>CC12</t>
  </si>
  <si>
    <t>Titres 114 - Voierie et Réseaux Divers (VRD) niveau V et IV</t>
  </si>
  <si>
    <t>CC14</t>
  </si>
  <si>
    <t>Titres 115 - Techniciens géomètres et maîtrise de chantier Travaux Publics</t>
  </si>
  <si>
    <t>CC15</t>
  </si>
  <si>
    <t>Titres 116 - Conducteurs d'engins de chantier</t>
  </si>
  <si>
    <t>CC16</t>
  </si>
  <si>
    <t>Titres 117 - Réseaux électriques et de communication</t>
  </si>
  <si>
    <t>CC17</t>
  </si>
  <si>
    <t>Titres 118 - Aluminium Verre</t>
  </si>
  <si>
    <t>CC18</t>
  </si>
  <si>
    <t>Titres 119 - Métallerie et constructions métalliques</t>
  </si>
  <si>
    <t>CC19</t>
  </si>
  <si>
    <t xml:space="preserve">Titres 122 - Travail du bois niveau V, IV </t>
  </si>
  <si>
    <t>CC22</t>
  </si>
  <si>
    <t>Titres 124 - Equipement Electrique</t>
  </si>
  <si>
    <t>CC24</t>
  </si>
  <si>
    <t>Titres 126 - Chaudronnerie et tuyautage</t>
  </si>
  <si>
    <t>CC26</t>
  </si>
  <si>
    <t>Titres 128 - Soudage et contrôle</t>
  </si>
  <si>
    <t>CC28</t>
  </si>
  <si>
    <t>Titres 130 - Fonderie</t>
  </si>
  <si>
    <t>CC30</t>
  </si>
  <si>
    <t>Titres 132 - Etudes - méthodes - Qualité</t>
  </si>
  <si>
    <t>CC32</t>
  </si>
  <si>
    <t>Titres 133 - Aéronautique</t>
  </si>
  <si>
    <t>CC33</t>
  </si>
  <si>
    <t>Titres 134 - Usinage montage outillage</t>
  </si>
  <si>
    <t>CC34</t>
  </si>
  <si>
    <t>Titres 136 - Production industrielle</t>
  </si>
  <si>
    <t>CC36</t>
  </si>
  <si>
    <t>Titres 139 - Electronique automatismes</t>
  </si>
  <si>
    <t>CC39</t>
  </si>
  <si>
    <t>Titres 141 - Froid climatisation niveau V - IV et III</t>
  </si>
  <si>
    <t>CC41</t>
  </si>
  <si>
    <t>Titres 144 - Maintenance industrielle</t>
  </si>
  <si>
    <t>CC44</t>
  </si>
  <si>
    <t>Titres 145 - Maintenance des biens d'équipements électroniques</t>
  </si>
  <si>
    <t>CC45</t>
  </si>
  <si>
    <t>Titres 146 - Métiers de l'habillement et du cuir</t>
  </si>
  <si>
    <t>CC46</t>
  </si>
  <si>
    <t>Titres 148 - Artisanat et services cuir, ameublement et pressing</t>
  </si>
  <si>
    <t>CC48</t>
  </si>
  <si>
    <t>Titres 150 - Chimie</t>
  </si>
  <si>
    <t>CC50</t>
  </si>
  <si>
    <t>Titres 152 - Métiers de l'environnement</t>
  </si>
  <si>
    <t>CC52</t>
  </si>
  <si>
    <t>Titres 153 - Plasturgie processus automatisé</t>
  </si>
  <si>
    <t>CC53</t>
  </si>
  <si>
    <t>Titres 154 - Plasturgie compétences manuelles</t>
  </si>
  <si>
    <t>CC54</t>
  </si>
  <si>
    <t>Titres 155 - Aménagement et réparation mécanique maritime</t>
  </si>
  <si>
    <t>CC55</t>
  </si>
  <si>
    <t>Titres 159 - Secrétariat Assistanat</t>
  </si>
  <si>
    <t>CC59</t>
  </si>
  <si>
    <t>Titres 160 - Comptabilité Gestion</t>
  </si>
  <si>
    <t>CC60</t>
  </si>
  <si>
    <t>Titres 161 - Relations clients à distance</t>
  </si>
  <si>
    <t>CC61</t>
  </si>
  <si>
    <t xml:space="preserve">Titres 162 - Fonction commerciale </t>
  </si>
  <si>
    <t>CC62</t>
  </si>
  <si>
    <t>Titres 163 - Distribution</t>
  </si>
  <si>
    <t>CC63</t>
  </si>
  <si>
    <t>Titres 164 - Informatique et télécommunications</t>
  </si>
  <si>
    <t>CC64</t>
  </si>
  <si>
    <t>Titres 165 - Tourisme et loisirs</t>
  </si>
  <si>
    <t>CC65</t>
  </si>
  <si>
    <t>Titres 166 - Hôtellerie et restauration</t>
  </si>
  <si>
    <t>CC66</t>
  </si>
  <si>
    <t>Titres 167 - Arts graphiques - multimédia - audiovisuel</t>
  </si>
  <si>
    <t>CC67</t>
  </si>
  <si>
    <t>Titres 169 - Carrosserie Peinture</t>
  </si>
  <si>
    <t>CC69</t>
  </si>
  <si>
    <t>Titres 170 - Réparation véhicules légers</t>
  </si>
  <si>
    <t>CC70</t>
  </si>
  <si>
    <t xml:space="preserve">Titres 171 - Réparation de véhicules lourds et d'engins </t>
  </si>
  <si>
    <t>CC71</t>
  </si>
  <si>
    <t>Titres 173 - Conduite routière</t>
  </si>
  <si>
    <t>CC73</t>
  </si>
  <si>
    <t>Titres 174 - Entreposage Magasinage</t>
  </si>
  <si>
    <t>CC74</t>
  </si>
  <si>
    <t xml:space="preserve">Titres 175 - Logistique </t>
  </si>
  <si>
    <t>CC75</t>
  </si>
  <si>
    <t>Titres 176 - Services aux particuliers</t>
  </si>
  <si>
    <t>CC76</t>
  </si>
  <si>
    <t>Titres 177 - Autres Services aux entreprises et aux collectivités</t>
  </si>
  <si>
    <t>CC77</t>
  </si>
  <si>
    <t>Titres 178 - Métiers de la médiation de l'insertion et de la formation</t>
  </si>
  <si>
    <t>CC78</t>
  </si>
  <si>
    <t>Suivi de la PAE</t>
  </si>
  <si>
    <t>F01</t>
  </si>
  <si>
    <t>EAD (enseignement à distance)</t>
  </si>
  <si>
    <t>F02</t>
  </si>
  <si>
    <t>FOAD</t>
  </si>
  <si>
    <t>FD00</t>
  </si>
  <si>
    <t>FP 101 - Horticulture - Paysages</t>
  </si>
  <si>
    <t>FP01</t>
  </si>
  <si>
    <t>FP 102 - Maçonnerie Gros œuvre</t>
  </si>
  <si>
    <t>FP02</t>
  </si>
  <si>
    <t>FP 103 - Maitrise de chantier Gros œuvre</t>
  </si>
  <si>
    <t>FP03</t>
  </si>
  <si>
    <t>FP 104 - Métiers du béton</t>
  </si>
  <si>
    <t>FP04</t>
  </si>
  <si>
    <t>FP 106 - Entretien du bâtiment</t>
  </si>
  <si>
    <t>FP06</t>
  </si>
  <si>
    <t>FP 107 - Technicien en conduite de travaux bâtiment et travaux publics</t>
  </si>
  <si>
    <t>FP07</t>
  </si>
  <si>
    <t>FP 108 - Equipement Génie climatique</t>
  </si>
  <si>
    <t>FP08</t>
  </si>
  <si>
    <t>FP 109 - Maintenance Génie climatique</t>
  </si>
  <si>
    <t>FP09</t>
  </si>
  <si>
    <t>FP 111 - Aménagements finitions niveau V</t>
  </si>
  <si>
    <t>FP11</t>
  </si>
  <si>
    <t>FP 112 - Aménagements finitions niveau IV et III</t>
  </si>
  <si>
    <t>FP12</t>
  </si>
  <si>
    <t>FP 114 - Voierie et Réseaux Divers (VRD) niveau V et IV</t>
  </si>
  <si>
    <t>FP14</t>
  </si>
  <si>
    <t>FP 115 - Techniciens géomètres et maîtrise de chantier Travaux Publics</t>
  </si>
  <si>
    <t>FP15</t>
  </si>
  <si>
    <t>FP 116 - Conducteurs d'engins de chantier</t>
  </si>
  <si>
    <t>FP16</t>
  </si>
  <si>
    <t>FP 117 - Réseaux éléctriques et de communication</t>
  </si>
  <si>
    <t>FP17</t>
  </si>
  <si>
    <t>FP 118 - Aluminium Verre</t>
  </si>
  <si>
    <t>FP18</t>
  </si>
  <si>
    <t>FP 119 - Métallerie et constructions métalliques</t>
  </si>
  <si>
    <t>FP19</t>
  </si>
  <si>
    <t xml:space="preserve">FP 122 - Travail du bois niveau V, IV </t>
  </si>
  <si>
    <t>FP22</t>
  </si>
  <si>
    <t>FP 124 - Equipement Electrique</t>
  </si>
  <si>
    <t>FP24</t>
  </si>
  <si>
    <t>FP 126 - Chaudronnerie et tuyautage</t>
  </si>
  <si>
    <t>FP26</t>
  </si>
  <si>
    <t>FP 128 - Soudage et contrôle</t>
  </si>
  <si>
    <t>FP28</t>
  </si>
  <si>
    <t>FP 130 - Fonderie</t>
  </si>
  <si>
    <t>FP30</t>
  </si>
  <si>
    <t>FP 132 - Etudes - méthodes - Qualité</t>
  </si>
  <si>
    <t>FP32</t>
  </si>
  <si>
    <t>FP 133 - Aéronautique</t>
  </si>
  <si>
    <t>FP33</t>
  </si>
  <si>
    <t>FP 134 - Usinage montage outillage</t>
  </si>
  <si>
    <t>FP34</t>
  </si>
  <si>
    <t>FP 136 - Production industrielle</t>
  </si>
  <si>
    <t>FP36</t>
  </si>
  <si>
    <t>FP 139 - Electronique automatismes</t>
  </si>
  <si>
    <t>FP39</t>
  </si>
  <si>
    <t>FP 141 - Froid climatisation niveau V - IV et III</t>
  </si>
  <si>
    <t>FP41</t>
  </si>
  <si>
    <t>FP 144 - Maintenance industrielle</t>
  </si>
  <si>
    <t>FP44</t>
  </si>
  <si>
    <t>FP 145 - Maintenance des biens d'équipements électroniques</t>
  </si>
  <si>
    <t>FP45</t>
  </si>
  <si>
    <t>FP 146 - Métiers de l'habillement et du cuir</t>
  </si>
  <si>
    <t>FP46</t>
  </si>
  <si>
    <t>FP 148 - Artisanat et services cuir, ameublement et pressing</t>
  </si>
  <si>
    <t>FP48</t>
  </si>
  <si>
    <t>FP 150 - Chimie</t>
  </si>
  <si>
    <t>FP50</t>
  </si>
  <si>
    <t>FP 152 - Métiers de l'environnement</t>
  </si>
  <si>
    <t>FP52</t>
  </si>
  <si>
    <t>FP 153 - Plasturgie processus automatisé</t>
  </si>
  <si>
    <t>FP53</t>
  </si>
  <si>
    <t>FP 154 - Plasturgie compétences manuelles</t>
  </si>
  <si>
    <t>FP54</t>
  </si>
  <si>
    <t>FP 155 - Aménagement et réparation mécanique maritime</t>
  </si>
  <si>
    <t>FP55</t>
  </si>
  <si>
    <t>FP 159 - Secrétariat Assistanat</t>
  </si>
  <si>
    <t>FP59</t>
  </si>
  <si>
    <t>FP 160 - Comptabilité Gestion</t>
  </si>
  <si>
    <t>FP60</t>
  </si>
  <si>
    <t>FP 161 - Relations clients à distance</t>
  </si>
  <si>
    <t>FP61</t>
  </si>
  <si>
    <t xml:space="preserve">FP 162 - Fonction commerciale </t>
  </si>
  <si>
    <t>FP62</t>
  </si>
  <si>
    <t>FP 163 - Distribution</t>
  </si>
  <si>
    <t>FP63</t>
  </si>
  <si>
    <t>FP 164 - Informatique et télécommunications</t>
  </si>
  <si>
    <t>FP64</t>
  </si>
  <si>
    <t>FP 165 - Tourisme et loisirs</t>
  </si>
  <si>
    <t>FP65</t>
  </si>
  <si>
    <t>FP 166 - Hôtellerie et restauration</t>
  </si>
  <si>
    <t>FP66</t>
  </si>
  <si>
    <t>FP 167 - Arts graphiques - multimédia - audiovisuel</t>
  </si>
  <si>
    <t>FP67</t>
  </si>
  <si>
    <t>FP 169 - Carrosserie Peinture</t>
  </si>
  <si>
    <t>FP69</t>
  </si>
  <si>
    <t>FP 170 - Réparation véhicules légers</t>
  </si>
  <si>
    <t>FP70</t>
  </si>
  <si>
    <t xml:space="preserve">FP 171 - Réparation de véhicules lourds et d'engins </t>
  </si>
  <si>
    <t>FP71</t>
  </si>
  <si>
    <t>FP 173 - Conduite routière</t>
  </si>
  <si>
    <t>FP73</t>
  </si>
  <si>
    <t>FP 174 - Entreposage Magasinage</t>
  </si>
  <si>
    <t>FP74</t>
  </si>
  <si>
    <t xml:space="preserve">FP 175 - Logistique </t>
  </si>
  <si>
    <t>FP75</t>
  </si>
  <si>
    <t>FP 176 - Services aux particuliers</t>
  </si>
  <si>
    <t>FP76</t>
  </si>
  <si>
    <t>FP 177 - Autres Services aux entreprises et aux collectivités</t>
  </si>
  <si>
    <t>FP77</t>
  </si>
  <si>
    <t>FP 178 - Métiers de la médiation de l'insertion et de la formation</t>
  </si>
  <si>
    <t>FP78</t>
  </si>
  <si>
    <t>FP 179 - Pré-professionnalisation</t>
  </si>
  <si>
    <t>FP79</t>
  </si>
  <si>
    <t>FP 180 - Pré-insertion</t>
  </si>
  <si>
    <t>FP80</t>
  </si>
  <si>
    <t>Hébergement (interne et externe)</t>
  </si>
  <si>
    <t>H01</t>
  </si>
  <si>
    <t>Restauration</t>
  </si>
  <si>
    <t>H02</t>
  </si>
  <si>
    <t>Conseil - Expertise</t>
  </si>
  <si>
    <t>IN02</t>
  </si>
  <si>
    <t>Appui au SPE</t>
  </si>
  <si>
    <t>IN03</t>
  </si>
  <si>
    <t>Ingenierie de certification hors MNSP</t>
  </si>
  <si>
    <t>IN05</t>
  </si>
  <si>
    <t xml:space="preserve">Bilan de Compétence, bilan à mi carrière </t>
  </si>
  <si>
    <t>OR02</t>
  </si>
  <si>
    <t>Evaluation des Compétences et des Acquis Profes.</t>
  </si>
  <si>
    <t>OR03</t>
  </si>
  <si>
    <t>Autres prestations d'appui individuel à l’orient. prof.</t>
  </si>
  <si>
    <t>OR04</t>
  </si>
  <si>
    <t>Préparation des dossiers</t>
  </si>
  <si>
    <t>R01</t>
  </si>
  <si>
    <t>Etablissement de la paie</t>
  </si>
  <si>
    <t>R02</t>
  </si>
  <si>
    <t>Prestation spécifique régionale</t>
  </si>
  <si>
    <t>Z01</t>
  </si>
  <si>
    <t>Mises à disposition externe</t>
  </si>
  <si>
    <t>Z02</t>
  </si>
  <si>
    <t>Autres activités vendues</t>
  </si>
  <si>
    <t>Z03</t>
  </si>
  <si>
    <t>FCA d'accompagnement - Animation perf.</t>
  </si>
  <si>
    <t>SA01</t>
  </si>
  <si>
    <t>FCA d'accompagnement - Autres activités de support</t>
  </si>
  <si>
    <t>SA99</t>
  </si>
  <si>
    <t>FCA de certification - Animation perf.</t>
  </si>
  <si>
    <t>SC01</t>
  </si>
  <si>
    <t>FCA de certification - Autres activités de support</t>
  </si>
  <si>
    <t>SC99</t>
  </si>
  <si>
    <t>FCA de formation - Animation perf.</t>
  </si>
  <si>
    <t>SF01</t>
  </si>
  <si>
    <t>FCA de formation - Autres activités de support</t>
  </si>
  <si>
    <t>SF99</t>
  </si>
  <si>
    <t>FCA d'Hôtellerie - Animation perf.</t>
  </si>
  <si>
    <t>SH01</t>
  </si>
  <si>
    <t>FCA d'Hôtellerie - Autres activités de support</t>
  </si>
  <si>
    <t>SH99</t>
  </si>
  <si>
    <t>FCA d'Ingénierie-conseil-expertise - Animation perf.</t>
  </si>
  <si>
    <t>SI01</t>
  </si>
  <si>
    <t>FCA d'Ingénierie-conseil-expertise - Autres activités de support</t>
  </si>
  <si>
    <t>SI99</t>
  </si>
  <si>
    <t>FCA d'orientation - Animation perf.</t>
  </si>
  <si>
    <t>SO01</t>
  </si>
  <si>
    <t>FCA d'orientation - Autres activités de support</t>
  </si>
  <si>
    <t>SO99</t>
  </si>
  <si>
    <t>FCTA - Animation perf. des salariés AFPA</t>
  </si>
  <si>
    <t>ST01</t>
  </si>
  <si>
    <t>FCTA - Appui interne</t>
  </si>
  <si>
    <t>ST02</t>
  </si>
  <si>
    <t>FCTA - Autres activités de support</t>
  </si>
  <si>
    <t>ST99</t>
  </si>
  <si>
    <t>Instruction technique dossier VAE (ITV)</t>
  </si>
  <si>
    <t>C01</t>
  </si>
  <si>
    <t>Professionalisation des acteurs</t>
  </si>
  <si>
    <t>C03</t>
  </si>
  <si>
    <t>Préparation au titre</t>
  </si>
  <si>
    <t>C04</t>
  </si>
  <si>
    <t>Professionalisation des jurys</t>
  </si>
  <si>
    <t>C05</t>
  </si>
  <si>
    <t>Accompagnement VAE - MNSP</t>
  </si>
  <si>
    <t>C06</t>
  </si>
  <si>
    <t>ITV hors MNSP</t>
  </si>
  <si>
    <t>C07</t>
  </si>
  <si>
    <t>Ingénierie du titre</t>
  </si>
  <si>
    <t>IN01</t>
  </si>
  <si>
    <t>Ingénierie - autres MNSP</t>
  </si>
  <si>
    <t>IN04</t>
  </si>
  <si>
    <t>Orientation - Pré-insertion</t>
  </si>
  <si>
    <t>OR05</t>
  </si>
  <si>
    <t>Autres (missions nationales de services publics)</t>
  </si>
  <si>
    <t>Z04</t>
  </si>
  <si>
    <t xml:space="preserve">Transfert de plateau MNSP (hors investissement) </t>
  </si>
  <si>
    <t>Z05</t>
  </si>
  <si>
    <t>Formation initiale la Promo 16-18</t>
  </si>
  <si>
    <t>AS8</t>
  </si>
  <si>
    <t>Accompagnement promo 16-18</t>
  </si>
  <si>
    <t>ASE Promo 16-18</t>
  </si>
  <si>
    <t>AS9</t>
  </si>
  <si>
    <t>Ingénierie Promo 16-18</t>
  </si>
  <si>
    <t>IN06</t>
  </si>
  <si>
    <t>Autres - Promo 16-18</t>
  </si>
  <si>
    <t>Z06</t>
  </si>
  <si>
    <t>IdActivite</t>
  </si>
  <si>
    <t>Production</t>
  </si>
  <si>
    <t>Service Public</t>
  </si>
  <si>
    <t>FCA</t>
  </si>
  <si>
    <t>FCTA</t>
  </si>
  <si>
    <t>FCTA Spe</t>
  </si>
  <si>
    <t>MNSP</t>
  </si>
  <si>
    <t>ActivitesParTypes</t>
  </si>
  <si>
    <t>Activité de production</t>
  </si>
  <si>
    <t>Missions Nationales de Service Public</t>
  </si>
  <si>
    <t>Perfectionnement</t>
  </si>
  <si>
    <t>Mandat</t>
  </si>
  <si>
    <t>Autres activités de support</t>
  </si>
  <si>
    <t>type</t>
  </si>
  <si>
    <t>activite</t>
  </si>
  <si>
    <t>UP</t>
  </si>
  <si>
    <t>LIBELLE GRN</t>
  </si>
  <si>
    <t>102</t>
  </si>
  <si>
    <t>Maçonnerie Gros Œuvre</t>
  </si>
  <si>
    <t>106</t>
  </si>
  <si>
    <t>Entretien du bâtiment</t>
  </si>
  <si>
    <t>108</t>
  </si>
  <si>
    <t>Equipement Génie climatique</t>
  </si>
  <si>
    <t>109</t>
  </si>
  <si>
    <t>Maintenance Génie climatique</t>
  </si>
  <si>
    <t>111</t>
  </si>
  <si>
    <t>Aménagements finitions   niveau V</t>
  </si>
  <si>
    <t>114</t>
  </si>
  <si>
    <t>Voiries réseaux divers</t>
  </si>
  <si>
    <t>119</t>
  </si>
  <si>
    <t>Métallerie Constructions métalliques</t>
  </si>
  <si>
    <t>122</t>
  </si>
  <si>
    <t>Travail du bois</t>
  </si>
  <si>
    <t>124</t>
  </si>
  <si>
    <t>Equipement électrique</t>
  </si>
  <si>
    <t>144</t>
  </si>
  <si>
    <t>Maintenance industrielle</t>
  </si>
  <si>
    <t>153</t>
  </si>
  <si>
    <t>Plasturgie Procédés automatisés</t>
  </si>
  <si>
    <t>159</t>
  </si>
  <si>
    <t>Secrétariat</t>
  </si>
  <si>
    <t>160</t>
  </si>
  <si>
    <t>Comptabilité Gestion</t>
  </si>
  <si>
    <t>163</t>
  </si>
  <si>
    <t>Distribution</t>
  </si>
  <si>
    <t>166</t>
  </si>
  <si>
    <t>Hôtellerie Restauration</t>
  </si>
  <si>
    <t>170</t>
  </si>
  <si>
    <t>Réparation véhicules légers</t>
  </si>
  <si>
    <t>171</t>
  </si>
  <si>
    <t>Réparation véhicules lourds</t>
  </si>
  <si>
    <t>173</t>
  </si>
  <si>
    <t>Conduite routière</t>
  </si>
  <si>
    <t>176</t>
  </si>
  <si>
    <t>Services aux particuliers</t>
  </si>
  <si>
    <t>178</t>
  </si>
  <si>
    <t>Insertion Formation</t>
  </si>
  <si>
    <t>179</t>
  </si>
  <si>
    <t>Prépro</t>
  </si>
  <si>
    <t>180</t>
  </si>
  <si>
    <t>Préinsertion</t>
  </si>
  <si>
    <t>190</t>
  </si>
  <si>
    <t>Plateformes de Services (EAD)</t>
  </si>
  <si>
    <t>191</t>
  </si>
  <si>
    <t>Sécurisation des parcours</t>
  </si>
  <si>
    <t>192</t>
  </si>
  <si>
    <t>Conseil en formation</t>
  </si>
  <si>
    <t>104</t>
  </si>
  <si>
    <t>Métiers du béton</t>
  </si>
  <si>
    <t>116</t>
  </si>
  <si>
    <t>Conduite engins de chantier</t>
  </si>
  <si>
    <t>136</t>
  </si>
  <si>
    <t>Production industrielle</t>
  </si>
  <si>
    <t>141</t>
  </si>
  <si>
    <t>Froid Climatisation</t>
  </si>
  <si>
    <t>174</t>
  </si>
  <si>
    <t>Entreposage Magasinage</t>
  </si>
  <si>
    <t>175</t>
  </si>
  <si>
    <t>Logistique</t>
  </si>
  <si>
    <t>128</t>
  </si>
  <si>
    <t>Soudage et contrôle</t>
  </si>
  <si>
    <t>139</t>
  </si>
  <si>
    <t>Electronique Automatismes</t>
  </si>
  <si>
    <t>161</t>
  </si>
  <si>
    <t>Relation clients à distance</t>
  </si>
  <si>
    <t>164</t>
  </si>
  <si>
    <t>Informatique Télécomm</t>
  </si>
  <si>
    <t>165</t>
  </si>
  <si>
    <t>Tourisme et loisirs</t>
  </si>
  <si>
    <t>177</t>
  </si>
  <si>
    <t>Services aux entreprises et collectivités</t>
  </si>
  <si>
    <t>107</t>
  </si>
  <si>
    <t>Technicien travaux Bâtiment</t>
  </si>
  <si>
    <t>112</t>
  </si>
  <si>
    <t>Aménagements finitions   niveau IV et III</t>
  </si>
  <si>
    <t>126</t>
  </si>
  <si>
    <t>Chaudronnerie tuyautage</t>
  </si>
  <si>
    <t>134</t>
  </si>
  <si>
    <t>Usinage Montage Outillage</t>
  </si>
  <si>
    <t>162</t>
  </si>
  <si>
    <t>Fonction commerciale</t>
  </si>
  <si>
    <t>167</t>
  </si>
  <si>
    <t>Arts graphiques</t>
  </si>
  <si>
    <t>103</t>
  </si>
  <si>
    <t>Maitrise de chantier Gros œuvre</t>
  </si>
  <si>
    <t>117</t>
  </si>
  <si>
    <t>Réseaux électriques et de communication</t>
  </si>
  <si>
    <t>132</t>
  </si>
  <si>
    <t>Etudes Méthodes et Qualité</t>
  </si>
  <si>
    <t>145</t>
  </si>
  <si>
    <t>Maintenance équipements électriques</t>
  </si>
  <si>
    <t>169</t>
  </si>
  <si>
    <t>Carrosserie peinture</t>
  </si>
  <si>
    <t>152</t>
  </si>
  <si>
    <t>Environnement</t>
  </si>
  <si>
    <t>150</t>
  </si>
  <si>
    <t>Chimie</t>
  </si>
  <si>
    <t>118</t>
  </si>
  <si>
    <t>Aluminium Verre</t>
  </si>
  <si>
    <t>101</t>
  </si>
  <si>
    <t>Horticulture Paysage</t>
  </si>
  <si>
    <t>133</t>
  </si>
  <si>
    <t>Aéronautique</t>
  </si>
  <si>
    <t>UO</t>
  </si>
  <si>
    <t>Centres</t>
  </si>
  <si>
    <t>CODE
CENTRE</t>
  </si>
  <si>
    <t>CENTRE</t>
  </si>
  <si>
    <t>02011</t>
  </si>
  <si>
    <t>Laon</t>
  </si>
  <si>
    <t>59010</t>
  </si>
  <si>
    <t>Douai Cantin</t>
  </si>
  <si>
    <t>59011</t>
  </si>
  <si>
    <t>Dunkerque</t>
  </si>
  <si>
    <t>59012</t>
  </si>
  <si>
    <t>Maubeuge Rousies</t>
  </si>
  <si>
    <t>59013</t>
  </si>
  <si>
    <t>Roubaix</t>
  </si>
  <si>
    <t>59014</t>
  </si>
  <si>
    <t>Valenciennes Sentinelle</t>
  </si>
  <si>
    <t>59015</t>
  </si>
  <si>
    <t>Lille Lomme</t>
  </si>
  <si>
    <t>59016</t>
  </si>
  <si>
    <t>Hazebrouck</t>
  </si>
  <si>
    <t>59017</t>
  </si>
  <si>
    <t>Wattrelos</t>
  </si>
  <si>
    <t>59018</t>
  </si>
  <si>
    <t>Cambrai</t>
  </si>
  <si>
    <t>60010</t>
  </si>
  <si>
    <t>Beauvais</t>
  </si>
  <si>
    <t>60011</t>
  </si>
  <si>
    <t>Compiègne</t>
  </si>
  <si>
    <t>60012</t>
  </si>
  <si>
    <t>Creil</t>
  </si>
  <si>
    <t>62011</t>
  </si>
  <si>
    <t>Berck sur Mer</t>
  </si>
  <si>
    <t>62012</t>
  </si>
  <si>
    <t>Calais</t>
  </si>
  <si>
    <t>62014</t>
  </si>
  <si>
    <t>Liévin</t>
  </si>
  <si>
    <t>62016</t>
  </si>
  <si>
    <t>Boulogne sur Mer</t>
  </si>
  <si>
    <t>62018</t>
  </si>
  <si>
    <t>Arras</t>
  </si>
  <si>
    <t>80010</t>
  </si>
  <si>
    <t>Amiens</t>
  </si>
  <si>
    <t>Motifs</t>
  </si>
  <si>
    <t>Projets</t>
  </si>
  <si>
    <t>1.1 secrétariat des instances</t>
  </si>
  <si>
    <t>23RSDI120001</t>
  </si>
  <si>
    <t>1.2 Gestion des Documents et Archives de la Formation Professionnelle</t>
  </si>
  <si>
    <t>95NGCNA17001</t>
  </si>
  <si>
    <t>1.3.1 Campagne d'appels visant de nouveaux membres de jurys</t>
  </si>
  <si>
    <t>95NJURY17001</t>
  </si>
  <si>
    <t>1.3.2 Analyse du système de jurys de professionnels</t>
  </si>
  <si>
    <t>95NJURY17002</t>
  </si>
  <si>
    <t>1.3.3 Réalisation d'outils de professionnalisation et de promotion</t>
  </si>
  <si>
    <t>95NJURY17003</t>
  </si>
  <si>
    <t>1,3,4, PIJ &amp; PJP -  Professionnalisation initiale des futurs jurys et mise à jour de la professionnalisation de membres de jurys déjà inscrits sur la base CERES</t>
  </si>
  <si>
    <t>95NJURY17004</t>
  </si>
  <si>
    <t>1,3,4, Bis PIJ &amp; PJP -  Professionnalisation initiale des futurs jurys et mise à jour de la professionnalisation de membres de jurys déjà inscrits sur la base CERES</t>
  </si>
  <si>
    <t>1,3,5, IHJ  - Instruction technique des demandes d'habilitation de jurys pour le compte des UT et sur leur demande</t>
  </si>
  <si>
    <t>95NCERJ19001</t>
  </si>
  <si>
    <t>1,3,5, Bis IHJ  - Instruction technique des demandes d'habilitation de jurys pour le compte des UT et sur leur demande</t>
  </si>
  <si>
    <t>1.3.6 Pilotage national et régional des actions liées aux jurys</t>
  </si>
  <si>
    <t>95NJURY17006</t>
  </si>
  <si>
    <t xml:space="preserve">1.4.1 Présentation aux sessions d'examen pour les candidats de l'AFPA </t>
  </si>
  <si>
    <t>sans</t>
  </si>
  <si>
    <t>ccxx</t>
  </si>
  <si>
    <t>1,4,2, PTV - Préparation au Titre pour les candidats VAE et les candidats accueillis pour le compte de tiers dans le cadre de la charte</t>
  </si>
  <si>
    <t>1.4.3 Présentation aux sessions d'examen pour le compte de tiers dans le cadre de la charte</t>
  </si>
  <si>
    <t>1.4.4 Unité de gestion des épreuves de validation</t>
  </si>
  <si>
    <t>23RGEV120001</t>
  </si>
  <si>
    <t xml:space="preserve">1.4.5 Présentation RSFP </t>
  </si>
  <si>
    <t>95NRSFP20001</t>
  </si>
  <si>
    <t>1.4.6 Transferts de plateaux de certification et maintien en conformité avec les Référentiels d’évaluation.</t>
  </si>
  <si>
    <t>95NPLAT20001</t>
  </si>
  <si>
    <t>1.5.1 Information – communication sur les évolutions des titres ou filières</t>
  </si>
  <si>
    <t>95NDEPL21001</t>
  </si>
  <si>
    <t>1.5.2 Appui technique aux DIRECCTE/UD  et aux  centres agréés</t>
  </si>
  <si>
    <t>95NDEPL21002</t>
  </si>
  <si>
    <t>1.5.3 Appui au déploiement du dispositif RSFP dans les régions</t>
  </si>
  <si>
    <t>95NDEPL21003</t>
  </si>
  <si>
    <t>1.5.4 Missions et sujétions de service public incombant à l’EPIC Afpa en tant qu’organisme de certification de référence de la politique du titre professionnel </t>
  </si>
  <si>
    <t>95NDEPL21004</t>
  </si>
  <si>
    <t>1,6,1, PDA - Sessions d'information collectives de présentation des titres professionnels dans le cadre d'une VAE</t>
  </si>
  <si>
    <t>95NVAEI17001</t>
  </si>
  <si>
    <t>1,6,2, ITV &amp; POV -  Instruction technique des dossiers de validation des acquis de l'expérience et positionnement candidats VAE</t>
  </si>
  <si>
    <t>1.6.3 Appui à l'ingénierie de la VAE</t>
  </si>
  <si>
    <t>95NIVAE18001</t>
  </si>
  <si>
    <t>1.6.3 BIS Accompagnement réussite partielle VAE</t>
  </si>
  <si>
    <t>95NACCV21001</t>
  </si>
  <si>
    <t>1.6.4 Certification relative aux compétences acquises dans l’exercice d’un mandat de représentant du personnel ou d’un mandat syndical - Accompagnement</t>
  </si>
  <si>
    <t>95NVAEM19001</t>
  </si>
  <si>
    <t>1.6.4 Certification relative aux compétences acquises dans l’exercice d’un mandat de représentant du personnel ou d’un mandat syndical - Ingénierie</t>
  </si>
  <si>
    <t>1.6.4 Certification relative aux compétences acquises dans l’exercice d’un mandat de représentant du personnel ou d’un mandat syndical - Session certification</t>
  </si>
  <si>
    <t>SANS</t>
  </si>
  <si>
    <t>CCXX</t>
  </si>
  <si>
    <t>1.6.5 Certification Maître d'Apprentissage - Accompagnement</t>
  </si>
  <si>
    <t>95NCMAP19001</t>
  </si>
  <si>
    <t>1.6.5 Certification Maître d'Apprentissage  - Ingénierie</t>
  </si>
  <si>
    <t>1.6.5 Certification Maître d'Apprentissage - session certification</t>
  </si>
  <si>
    <t>CCxx</t>
  </si>
  <si>
    <t>1.7 Enquêtes de placement dans l'emploi et enquêtes de satisfaction des stagiaires</t>
  </si>
  <si>
    <t>95NOBST17001</t>
  </si>
  <si>
    <t>1.8 Etudes- Ingénierie de certification pour le compte du ministère de l’emploi</t>
  </si>
  <si>
    <t>95NINCE18001</t>
  </si>
  <si>
    <t xml:space="preserve">1.9 Appui aux missions de coopération internationale de la France dans le champ du travail, de l'emploi et de la certification professionnelle </t>
  </si>
  <si>
    <t>95NCIIC17001</t>
  </si>
  <si>
    <t>1.10 Appui aux politiques de l’Etat dans les DROM COM</t>
  </si>
  <si>
    <t>95NPDOM17001</t>
  </si>
  <si>
    <t>1.11.1.1 Mission 1 : Parchemins, Livrets de certification, CCS</t>
  </si>
  <si>
    <t>95NPARC22001</t>
  </si>
  <si>
    <t>1.11.2 Mission 1 : Notification équivalences</t>
  </si>
  <si>
    <t>95NNOEQ22001</t>
  </si>
  <si>
    <t>2.1 Programme R&amp;D - Métiers d'avenir</t>
  </si>
  <si>
    <t>95NRETD17001</t>
  </si>
  <si>
    <t>2,1,1, Politique RSE</t>
  </si>
  <si>
    <t>95NRSEN23001</t>
  </si>
  <si>
    <t>2.2.1. Projets incubateurs - Pilotage</t>
  </si>
  <si>
    <t>95NPCUB17001</t>
  </si>
  <si>
    <t>2.2.10 Incubateur Développeur Intégrateur en Informatique Industrielle (D3I)</t>
  </si>
  <si>
    <t>95NPCUB19003</t>
  </si>
  <si>
    <t>2.2.12 Incubateur Monteur en Tuyauterie et chaudronnerie sur site industriel sensible</t>
  </si>
  <si>
    <t>95NPCUB21001</t>
  </si>
  <si>
    <t>2.2.13 Incubateur Agent de Comissionnement du Bâtiment</t>
  </si>
  <si>
    <t>95NPCUB21002</t>
  </si>
  <si>
    <t>2.2.14 Incubateur Chaudronnerie-Tuyauterie-Soudage- Adaptation Hydrogène et énergie</t>
  </si>
  <si>
    <t>95NPCUB22001</t>
  </si>
  <si>
    <t>2.2.15 Incubateur Technicien de maintenance industrielle colorisée Hydrogène</t>
  </si>
  <si>
    <t>95NPCUB22002</t>
  </si>
  <si>
    <t>2.2.16 Incubateur Pilote d'installation Hydrogène</t>
  </si>
  <si>
    <t>95NPCUB22003</t>
  </si>
  <si>
    <t>2.2.17 Incubateur Monteur mécanicien  véhicules lourds hydrogène </t>
  </si>
  <si>
    <t>95NPCUB22004</t>
  </si>
  <si>
    <t>2.2.18 Incubateur Rétrofit : électrifier un véhicule thermique pour réduire les polluants atmosphériques</t>
  </si>
  <si>
    <t>95NPCUB22005</t>
  </si>
  <si>
    <t xml:space="preserve">2.2.19 Incubateur Technicien des dispositifs d'assistance respiratoire à domicile </t>
  </si>
  <si>
    <t>95NPCUB22006</t>
  </si>
  <si>
    <t>2.2.20 Incubateur Réparateur outdoor</t>
  </si>
  <si>
    <t>95NPCUB22007</t>
  </si>
  <si>
    <t>2.2.21 Incubateur Animateur Artistique</t>
  </si>
  <si>
    <t>95NPCUB22008</t>
  </si>
  <si>
    <t>2.2.23 Incubateur Concepteur Médiatiseur Pédagogique</t>
  </si>
  <si>
    <t>95NPCUB22009</t>
  </si>
  <si>
    <t>2.2.24 Incubateur Concepteur de Technologie immersive</t>
  </si>
  <si>
    <t>95NPCUB22010</t>
  </si>
  <si>
    <t>3.1 Ingénierie - Expertise nationale au service de l’anticipation et le développement de l’emploi</t>
  </si>
  <si>
    <t>95NGPEM17001</t>
  </si>
  <si>
    <t>3.1 Pilotage - Expertise nationale au service de l’anticipation et le développement de l’emploi</t>
  </si>
  <si>
    <t>3.2  Ingénierie - Expertise prospective et anticipation des évolutions du marché de l’emploi et des compétences au service des territoires</t>
  </si>
  <si>
    <t>95NGPET17001</t>
  </si>
  <si>
    <t>3.2 Pilotage - Expertise prospective et anticipation des évolutions du marché de l’emploi et des compétences au service des territoires</t>
  </si>
  <si>
    <t>4.1 Services d'appui aux acteurs du CEP</t>
  </si>
  <si>
    <t>95NICEP17001</t>
  </si>
  <si>
    <t>Declic Atelier 1: découverte métiers</t>
  </si>
  <si>
    <t>95NDECL17001</t>
  </si>
  <si>
    <t>DECLIC Atelier 1bis: découverte métier pour les non francophones</t>
  </si>
  <si>
    <t>95NDECL20012</t>
  </si>
  <si>
    <t>Declic Atelier 2: Construire son projet professionnel</t>
  </si>
  <si>
    <t>95NDECL17002</t>
  </si>
  <si>
    <t>DECLIC Atelier 2 bis Construire son projet professionnel pour les non francophones</t>
  </si>
  <si>
    <t>95NDECL20013</t>
  </si>
  <si>
    <t>Declic Atelier 3: Développer ses capacités et ses ressources</t>
  </si>
  <si>
    <t>95NDECL17003</t>
  </si>
  <si>
    <t>Declic Atelier 4: Repérer ses savoirs de base</t>
  </si>
  <si>
    <t>95NDECL17004</t>
  </si>
  <si>
    <t>Declic Atelier 5 : s'approprier les outils du numérique de mon futur métier</t>
  </si>
  <si>
    <t>95NDECL19009</t>
  </si>
  <si>
    <t>Declic Atelier 6 : Objectif code de la route</t>
  </si>
  <si>
    <t>95NDECL19010</t>
  </si>
  <si>
    <t>Declic Atelier 6 bis : Objectif code de la route pour non francophones</t>
  </si>
  <si>
    <t>95NDECL20011</t>
  </si>
  <si>
    <t>Declic Animation vie collective et citoyenneté</t>
  </si>
  <si>
    <t>95NDECL17005</t>
  </si>
  <si>
    <t>Declic Pilotage &amp; Coordination dispositif</t>
  </si>
  <si>
    <t>95NDECL17006</t>
  </si>
  <si>
    <t>Déclic Hébergeement</t>
  </si>
  <si>
    <t>Déclic Restauration</t>
  </si>
  <si>
    <t xml:space="preserve"> Declic Ingénierie et pilotage du dispositif</t>
  </si>
  <si>
    <t>95NDECL17007</t>
  </si>
  <si>
    <t xml:space="preserve"> Declic Evaluation triennale du dispositif</t>
  </si>
  <si>
    <t>95NDECL18008</t>
  </si>
  <si>
    <t>4.2.2 Appui à l'insertion professionnelle des personnes résidant dans les quartiers prioritaires de la politique de la ville - Ingénierie</t>
  </si>
  <si>
    <t>95NPSNI17001</t>
  </si>
  <si>
    <t>4.2.2 Agir dans les quartiers - Appui à l'insertion professionnelle des personnes résidant dans les quartiers prioritaires de la politique de la ville - Autres MNSP</t>
  </si>
  <si>
    <t>4.2.3 Développer la mixité professionnelle Ingénierie</t>
  </si>
  <si>
    <t>95NMIXI17001</t>
  </si>
  <si>
    <t>4.2.3 Développer la mixité professionnelle Autres prestations</t>
  </si>
  <si>
    <t>4.2.3 Reconduire « les Trophées de la mixité 2022 »</t>
  </si>
  <si>
    <t>4.2.4 Travail, Handicap et Formation Professionnelle - Ingénierie</t>
  </si>
  <si>
    <t>95NTHFP17001</t>
  </si>
  <si>
    <t>4.2.4 Travail, Handicap et Formation Professionnelle - Autres prestations</t>
  </si>
  <si>
    <t>4.2.4. Bis Ingénierie public sénior</t>
  </si>
  <si>
    <t>95NSENI23001</t>
  </si>
  <si>
    <t>HOPE  Accompagnement intégration HOPE Gisèle Halimi</t>
  </si>
  <si>
    <t>95NHOPE21001</t>
  </si>
  <si>
    <t>HOPE  Accompagnement intégration HOPE Promotion 2022 Josephine Baker</t>
  </si>
  <si>
    <t>95NHOPE22001</t>
  </si>
  <si>
    <t>HOPE  Accompagnement intégration HOPE Promotion 2023</t>
  </si>
  <si>
    <t>95NHOPE23001</t>
  </si>
  <si>
    <t>4.3Appui à l'ingénierie de projets territoriaux favorisant l'accès à l'emploi et la à qualification des demandeurs d'emploi et des personnes en parcours d'insertion - Ingénierie</t>
  </si>
  <si>
    <t>95NINIT18001</t>
  </si>
  <si>
    <t>4.3 Appui à l'ingénierie de projets territoriaux favorisant l'accès à l'emploi et la à qualification des demandeurs d'emploi et des personnes en parcours d'insertion - Pilotage</t>
  </si>
  <si>
    <t>5 Pilotage et suivi national du plan d’actions 2023 déployé dans le cadre de l’exécution des missions de service public</t>
  </si>
  <si>
    <t>95NPILN17001</t>
  </si>
  <si>
    <t xml:space="preserve">EPIC PREPA COMP  Pilotage et animation du dispostif </t>
  </si>
  <si>
    <t>95NGCPI18001</t>
  </si>
  <si>
    <t>EPIC PREPA COMP  Atelier 1</t>
  </si>
  <si>
    <t>95NGCA118001</t>
  </si>
  <si>
    <t xml:space="preserve">EPIC PREPA COMP  Atelier 2 </t>
  </si>
  <si>
    <t>95NGCA218001</t>
  </si>
  <si>
    <t>EPIC PREPA COMP  Atelier 3</t>
  </si>
  <si>
    <t xml:space="preserve">95NGCA318001 </t>
  </si>
  <si>
    <t xml:space="preserve">EPIC PREPA COMP  Atelier 4 </t>
  </si>
  <si>
    <t>95NGCA418001</t>
  </si>
  <si>
    <t xml:space="preserve">EPIC PREPA COMP  Atelier 5 </t>
  </si>
  <si>
    <t xml:space="preserve">95NGCA518001 </t>
  </si>
  <si>
    <t xml:space="preserve">EPIC PREPA COMP  Atelier 6 </t>
  </si>
  <si>
    <t xml:space="preserve">95NGCA618001 </t>
  </si>
  <si>
    <t>EPIC PREPA COMP Atelier 7 Club PREPA</t>
  </si>
  <si>
    <t>95NGCA720001</t>
  </si>
  <si>
    <t>EPIC PREPA COMP  Atelier 8 CPF</t>
  </si>
  <si>
    <t>95NGCA820001</t>
  </si>
  <si>
    <t xml:space="preserve">EPIC PREPA COMP  Atelier 9 : Se construire un Territoire facilitant </t>
  </si>
  <si>
    <t>95NGCA921001</t>
  </si>
  <si>
    <t>EPIC PREPA COMP Atelier 10 : Cartographier ses compétences</t>
  </si>
  <si>
    <t>95NGCA102101</t>
  </si>
  <si>
    <t>EPIC PREPA COMP  Suivis individuels par les référents de parcours</t>
  </si>
  <si>
    <t>95NGCAC18001</t>
  </si>
  <si>
    <t>PREPA COMP  Perfectionnement des acteurs</t>
  </si>
  <si>
    <t>PREPA COMP  Prestations d'ingénierie</t>
  </si>
  <si>
    <t>2.2.10 Incubateur Développeur Intégrateur en Informatique Industrielle (D3I)-Formation</t>
  </si>
  <si>
    <t>2.2.12 Incubateur Monteur en Tuyauterie et chaudronnerie sur site industriel sensible-Formation</t>
  </si>
  <si>
    <t>2.2.13 Incubateur Agent de Comissionnement du Bâtiment-Formation</t>
  </si>
  <si>
    <t>2.2.14 Incubateur Chaudronnerie-Tuyauterie-Soudage- Adaptation Hydrogène et énergie-Formation</t>
  </si>
  <si>
    <t>2.2.15 Incubateur Technicien de maintenance industrielle colorisée Hydrogène-Formation</t>
  </si>
  <si>
    <t>2.2.16 Incubateur Pilote d'installation Hydrogène-Formation</t>
  </si>
  <si>
    <t>2.2.17 Incubateur Monteur mécanicien  véhicules lourds hydrogène -Formation</t>
  </si>
  <si>
    <t>2.2.18 Incubateur Rétrofit : électrifier un véhicule thermique pour réduire les polluants atmosphériques-Formation</t>
  </si>
  <si>
    <t>2.2.19 Incubateur Technicien des dispositifs d'assistance respiratoire à domicile -Formation</t>
  </si>
  <si>
    <t>2.2.20 Incubateur Réparateur outdoor-Formation</t>
  </si>
  <si>
    <t>2.2.21 Incubateur Animateur Artistique-Formation</t>
  </si>
  <si>
    <t>2.2.23 Incubateur Concepteur Médiatiseur Pédagogique-Formation</t>
  </si>
  <si>
    <t>2.2.24 Incubateur Concepteur de Technologie immersive-Formation</t>
  </si>
  <si>
    <t>2.2.10 Incubateur Développeur Intégrateur en Informatique Industrielle (D3I)-Autres MNSP</t>
  </si>
  <si>
    <t>2.2.12 Incubateur Monteur en Tuyauterie et chaudronnerie sur site industriel sensible-Autres MNSP</t>
  </si>
  <si>
    <t>2.2.13 Incubateur Agent de Comissionnement du Bâtiment-Autres MNSP</t>
  </si>
  <si>
    <t>2.2.14 Incubateur Chaudronnerie-Tuyauterie-Soudage- Adaptation Hydrogène et énergie-Autres MNSP</t>
  </si>
  <si>
    <t>2.2.15 Incubateur Technicien de maintenance industrielle colorisée Hydrogène-Autres MNSP</t>
  </si>
  <si>
    <t>2.2.16 Incubateur Pilote d'installation Hydrogène-Autres MNSP</t>
  </si>
  <si>
    <t>2.2.17 Incubateur Monteur mécanicien  véhicules lourds hydrogène -Autres MNSP</t>
  </si>
  <si>
    <t>2.2.18 Incubateur Rétrofit : électrifier un véhicule thermique pour réduire les polluants atmosphériques-Autres MNSP</t>
  </si>
  <si>
    <t>2.2.19 Incubateur Technicien des dispositifs d'assistance respiratoire à domicile -Autres MNSP</t>
  </si>
  <si>
    <t>2.2.20 Incubateur Réparateur outdoor-Autres MNSP</t>
  </si>
  <si>
    <t>2.2.21 Incubateur Animateur Artistique-Autres MNSP</t>
  </si>
  <si>
    <t>2.2.23 Incubateur Concepteur Médiatiseur Pédagogique-Autres MNSP</t>
  </si>
  <si>
    <t>2.2.24 Incubateur Concepteur de Technologie immersive-Autres MNSP</t>
  </si>
  <si>
    <t>2.2.10 Incubateur Développeur Intégrateur en Informatique Industrielle (D3I)-Restauration</t>
  </si>
  <si>
    <t>2.2.12 Incubateur Monteur en Tuyauterie et chaudronnerie sur site industriel sensible-Restauration</t>
  </si>
  <si>
    <t>2.2.13 Incubateur Agent de Comissionnement du Bâtiment-Restauration</t>
  </si>
  <si>
    <t>2.2.14 Incubateur Chaudronnerie-Tuyauterie-Soudage- Adaptation Hydrogène et énergie-Restauration</t>
  </si>
  <si>
    <t>2.2.15 Incubateur Technicien de maintenance industrielle colorisée Hydrogène-Restauration</t>
  </si>
  <si>
    <t>2.2.16 Incubateur Pilote d'installation Hydrogène-Restauration</t>
  </si>
  <si>
    <t>2.2.17 Incubateur Monteur mécanicien  véhicules lourds hydrogène -Restauration</t>
  </si>
  <si>
    <t>2.2.18 Incubateur Rétrofit : électrifier un véhicule thermique pour réduire les polluants atmosphériques-Restauration</t>
  </si>
  <si>
    <t>2.2.19 Incubateur Technicien des dispositifs d'assistance respiratoire à domicile -Restauration</t>
  </si>
  <si>
    <t>2.2.20 Incubateur Réparateur outdoor-Restauration</t>
  </si>
  <si>
    <t>2.2.21 Incubateur Animateur Artistique-Restauration</t>
  </si>
  <si>
    <t>2.2.23 Incubateur Concepteur Médiatiseur Pédagogique-Restauration</t>
  </si>
  <si>
    <t>2.2.24 Incubateur Concepteur de Technologie immersive-Restauration</t>
  </si>
  <si>
    <t>2.2.10 Incubateur Développeur Intégrateur en Informatique Industrielle (D3I)-hébergement</t>
  </si>
  <si>
    <t>2.2.12 Incubateur Monteur en Tuyauterie et chaudronnerie sur site industriel sensible-hébergement</t>
  </si>
  <si>
    <t>2.2.13 Incubateur Agent de Comissionnement du Bâtiment-hébergement</t>
  </si>
  <si>
    <t>2.2.14 Incubateur Chaudronnerie-Tuyauterie-Soudage- Adaptation Hydrogène et énergie-hébergement</t>
  </si>
  <si>
    <t>2.2.15 Incubateur Technicien de maintenance industrielle colorisée Hydrogène-hébergement</t>
  </si>
  <si>
    <t>2.2.16 Incubateur Pilote d'installation Hydrogène-hébergement</t>
  </si>
  <si>
    <t>2.2.17 Incubateur Monteur mécanicien  véhicules lourds hydrogène -hébergement</t>
  </si>
  <si>
    <t>2.2.18 Incubateur Rétrofit : électrifier un véhicule thermique pour réduire les polluants atmosphériques-hébergement</t>
  </si>
  <si>
    <t>2.2.19 Incubateur Technicien des dispositifs d'assistance respiratoire à domicile -hébergement</t>
  </si>
  <si>
    <t>2.2.20 Incubateur Réparateur outdoor-hébergement</t>
  </si>
  <si>
    <t>2.2.21 Incubateur Animateur Artistique-hébergement</t>
  </si>
  <si>
    <t>2.2.23 Incubateur Concepteur Médiatiseur Pédagogique-hébergement</t>
  </si>
  <si>
    <t>2.2.24 Incubateur Concepteur de Technologie immersive-hébergement</t>
  </si>
  <si>
    <t>2.2.10 Incubateur Développeur Intégrateur en Informatique Industrielle (D3I)-A distance</t>
  </si>
  <si>
    <t>2.2.12 Incubateur Monteur en Tuyauterie et chaudronnerie sur site industriel sensible-A distance</t>
  </si>
  <si>
    <t>2.2.13 Incubateur Agent de Comissionnement du Bâtiment-A distance</t>
  </si>
  <si>
    <t>2.2.14 Incubateur Chaudronnerie-Tuyauterie-Soudage- Adaptation Hydrogène et énergie-A distance</t>
  </si>
  <si>
    <t>2.2.15 Incubateur Technicien de maintenance industrielle colorisée Hydrogène-A distance</t>
  </si>
  <si>
    <t>2.2.16 Incubateur Pilote d'installation Hydrogène-A distance</t>
  </si>
  <si>
    <t>2.2.17 Incubateur Monteur mécanicien  véhicules lourds hydrogène -A distance</t>
  </si>
  <si>
    <t>2.2.18 Incubateur Rétrofit : électrifier un véhicule thermique pour réduire les polluants atmosphériques-A distance</t>
  </si>
  <si>
    <t>2.2.19 Incubateur Technicien des dispositifs d'assistance respiratoire à domicile -A distance</t>
  </si>
  <si>
    <t>2.2.20 Incubateur Réparateur outdoor-A distance</t>
  </si>
  <si>
    <t>2.2.21 Incubateur Animateur Artistique-A distance</t>
  </si>
  <si>
    <t>2.2.23 Incubateur Concepteur Médiatiseur Pédagogique-A distance</t>
  </si>
  <si>
    <t>2.2.24 Incubateur Concepteur de Technologie immersive-A distance</t>
  </si>
  <si>
    <t>2.2.10 Incubateur Développeur Intégrateur en Informatique Industrielle (D3I)-Orientation</t>
  </si>
  <si>
    <t>2.2.12 Incubateur Monteur en Tuyauterie et chaudronnerie sur site industriel sensible-Orientation</t>
  </si>
  <si>
    <t>2.2.13 Incubateur Agent de Comissionnement du Bâtiment-Orientation</t>
  </si>
  <si>
    <t>2.2.14 Incubateur Chaudronnerie-Tuyauterie-Soudage- Adaptation Hydrogène et énergie-Orientation</t>
  </si>
  <si>
    <t>2.2.15 Incubateur Technicien de maintenance industrielle colorisée Hydrogène-Orientation</t>
  </si>
  <si>
    <t>2.2.16 Incubateur Pilote d'installation Hydrogène-Orientation</t>
  </si>
  <si>
    <t>2.2.17 Incubateur Monteur mécanicien  véhicules lourds hydrogène -Orientation</t>
  </si>
  <si>
    <t>2.2.18 Incubateur Rétrofit : électrifier un véhicule thermique pour réduire les polluants atmosphériques-Orientation</t>
  </si>
  <si>
    <t>2.2.19 Incubateur Technicien des dispositifs d'assistance respiratoire à domicile -Orientation</t>
  </si>
  <si>
    <t>2.2.20 Incubateur Réparateur outdoor-Orientation</t>
  </si>
  <si>
    <t>2.2.21 Incubateur Animateur Artistique-Orientation</t>
  </si>
  <si>
    <t>2.2.23 Incubateur Concepteur Médiatiseur Pédagogique-Orientation</t>
  </si>
  <si>
    <t>2.2.24 Incubateur Concepteur de Technologie immersive-Orientation</t>
  </si>
  <si>
    <t>2.2.10 Incubateur Développeur Intégrateur en Informatique Industrielle (D3I)-S4</t>
  </si>
  <si>
    <t>AS04</t>
  </si>
  <si>
    <t>2.2.12 Incubateur Monteur en Tuyauterie et chaudronnerie sur site industriel sensible-S4</t>
  </si>
  <si>
    <t>2.2.13 Incubateur Agent de Comissionnement du Bâtiment-S4</t>
  </si>
  <si>
    <t>2.2.14 Incubateur Chaudronnerie-Tuyauterie-Soudage- Adaptation Hydrogène et énergie-S4</t>
  </si>
  <si>
    <t>2.2.15 Incubateur Technicien de maintenance industrielle colorisée Hydrogène-S4</t>
  </si>
  <si>
    <t>2.2.16 Incubateur Pilote d'installation Hydrogène-S4</t>
  </si>
  <si>
    <t>2.2.17 Incubateur Monteur mécanicien  véhicules lourds hydrogène -S4</t>
  </si>
  <si>
    <t>2.2.18 Incubateur Rétrofit : électrifier un véhicule thermique pour réduire les polluants atmosphériques-S4</t>
  </si>
  <si>
    <t>2.2.19 Incubateur Technicien des dispositifs d'assistance respiratoire à domicile -S4</t>
  </si>
  <si>
    <t>2.2.20 Incubateur Réparateur outdoor-S4</t>
  </si>
  <si>
    <t>2.2.21 Incubateur Animateur Artistique-S4</t>
  </si>
  <si>
    <t>2.2.23 Incubateur Concepteur Médiatiseur Pédagogique-S4</t>
  </si>
  <si>
    <t>2.2.24 Incubateur Concepteur de Technologie immersive-S4</t>
  </si>
  <si>
    <t>Promo 16-18 Coordination - Pilotage - admin</t>
  </si>
  <si>
    <t>95NPILP20001</t>
  </si>
  <si>
    <t>Promo 16-18 Accompagnement - Engagement</t>
  </si>
  <si>
    <t>95NACCP20001</t>
  </si>
  <si>
    <t>Promo 16-18 Accompagnement - Réflexion</t>
  </si>
  <si>
    <t>95NACCP20002</t>
  </si>
  <si>
    <t>Promo 16-18 Accompagnement - Initiation</t>
  </si>
  <si>
    <t>95NACCP20003</t>
  </si>
  <si>
    <t>Promo 16-18 Accompagnement - Construction</t>
  </si>
  <si>
    <t>95NACCP20004</t>
  </si>
  <si>
    <t>Promo 16-18 Accompagnement - Préparation</t>
  </si>
  <si>
    <t>95NACCP20005</t>
  </si>
  <si>
    <t>Promo 16-18 Accompagnement - Choix</t>
  </si>
  <si>
    <t>95NACCP20006</t>
  </si>
  <si>
    <t>Promo 16-18 Orientation - Sourcing</t>
  </si>
  <si>
    <t>95NSOUP20001</t>
  </si>
  <si>
    <t>Promo 16-18 Surveillance - Initiation</t>
  </si>
  <si>
    <t>95NSURP20001</t>
  </si>
  <si>
    <t>Promo 16-18 Surveillance - Construction</t>
  </si>
  <si>
    <t>95NSURP20002</t>
  </si>
  <si>
    <t>Promo 16-18 Animation - Initiation</t>
  </si>
  <si>
    <t>95NANIP20001</t>
  </si>
  <si>
    <t>Promo 16-18 Animation - Construction</t>
  </si>
  <si>
    <t>95NANIP20002</t>
  </si>
  <si>
    <t>Promo 16-18 Déplacement - Initiation</t>
  </si>
  <si>
    <t>95NDEPP20001</t>
  </si>
  <si>
    <t>Promo 16-18 Déplacement - Construction</t>
  </si>
  <si>
    <t>95NDEPP20002</t>
  </si>
  <si>
    <t>Promo 16-18 Ingénierie</t>
  </si>
  <si>
    <t>Promo 16-18 Formation initiale</t>
  </si>
  <si>
    <t>95NFORP20001</t>
  </si>
  <si>
    <t>AAE  PREPA COMP Pilotage et Ingénierie</t>
  </si>
  <si>
    <t>97NGCPI18001</t>
  </si>
  <si>
    <t>AAE  PREPA COMP Atelier 1 confirmation de projet</t>
  </si>
  <si>
    <t>97NGCA118001</t>
  </si>
  <si>
    <t>AAE  PREPA COMP Atelier 2 Découverte des métiers</t>
  </si>
  <si>
    <t>97NGCA218001</t>
  </si>
  <si>
    <t>AAE PREPA COMP Atelier 3 Compétences numériques</t>
  </si>
  <si>
    <t>97NGCA318001</t>
  </si>
  <si>
    <t>AAE PREPA COMP  Atelier 4 Compétences de base métiers</t>
  </si>
  <si>
    <t>97NGCA418001</t>
  </si>
  <si>
    <t>AAE PREPA COMP Atelier 5 Développer ses compétences à conduire son projet dans la durée</t>
  </si>
  <si>
    <t>97NGCA518001</t>
  </si>
  <si>
    <t>AAE PREPA COMP Atelier 6 Plan de qualification personnalisé</t>
  </si>
  <si>
    <t>97NGCA618001</t>
  </si>
  <si>
    <t>AAE PREPA COMP  Atelier 7 Club PREPA</t>
  </si>
  <si>
    <t>97NGCA720001</t>
  </si>
  <si>
    <t>AAE PREPA COMP  Atelier 8 CPF</t>
  </si>
  <si>
    <t>97NGCA820001</t>
  </si>
  <si>
    <t xml:space="preserve">AAE PREPA COMP  Atelier 9 : Se construire un Territoire facilitant </t>
  </si>
  <si>
    <t>97NGCA921001</t>
  </si>
  <si>
    <t>AAE PREPA COMP  Atelier 10 : Cartographier ses compétences</t>
  </si>
  <si>
    <t>97NGCA102101</t>
  </si>
  <si>
    <t>AAE PREPA COMP Prestations de suivi accompagnement (référent parcours)</t>
  </si>
  <si>
    <t>97NGCAC18001</t>
  </si>
  <si>
    <t>VAE PEC</t>
  </si>
  <si>
    <t>VAE PEC Coordination et management du dispositif</t>
  </si>
  <si>
    <t>95NVPEC19001</t>
  </si>
  <si>
    <t xml:space="preserve">VAE PEC Appui administratif </t>
  </si>
  <si>
    <t>VAE PEC  ETAPE 1 - ETAPE2- ETAPE 3 - ETAPE 4</t>
  </si>
  <si>
    <t>VAE PEC ETAPE 5 - ITV</t>
  </si>
  <si>
    <t>VAE PEC ETAPE 5- PTV</t>
  </si>
  <si>
    <t>VAE PEC ETAPE 5 - ITR RSFP</t>
  </si>
  <si>
    <t>VAE PEC ETAPE 5- PSF RSFP</t>
  </si>
  <si>
    <t>VAE PEC ETAPE 5 - CLEA CEF</t>
  </si>
  <si>
    <t xml:space="preserve">VAE Prim Arriv Coordination et management du dispositif </t>
  </si>
  <si>
    <t>95NVAPA19001</t>
  </si>
  <si>
    <t xml:space="preserve">VAE Prim Arriv Appui administratif </t>
  </si>
  <si>
    <t>VAE Prim Arriv INFO COLLECTIVE</t>
  </si>
  <si>
    <t>VAE Prim Arriv Appui certif - 1ER RDV</t>
  </si>
  <si>
    <t xml:space="preserve">VAE Prim Arriv ITV -  2EME RDV </t>
  </si>
  <si>
    <t>VAE Prim Arriv 4 ateliers d'accompagenement et preparation à la session</t>
  </si>
  <si>
    <t>VAE Prim Arriv PTV Préparation à la sessio d'évaluation</t>
  </si>
  <si>
    <t xml:space="preserve">VAE Prim Arriv Appui à la certf. Démarche RSFP </t>
  </si>
  <si>
    <t>VAE Prim Arriv ITR Instruction technique RSFP</t>
  </si>
  <si>
    <t>VAE Prim Arriv PSF Préparation à la session d'évaluation</t>
  </si>
  <si>
    <t>mnsp</t>
  </si>
  <si>
    <t>projet</t>
  </si>
  <si>
    <t>code</t>
  </si>
  <si>
    <t>idActivite</t>
  </si>
  <si>
    <t>idPresta</t>
  </si>
  <si>
    <t>95SPIM210001</t>
  </si>
  <si>
    <t>95SPIM210002</t>
  </si>
  <si>
    <t>95SPIM210003</t>
  </si>
  <si>
    <t>95SPIM210004</t>
  </si>
  <si>
    <t>95SPIM210005</t>
  </si>
  <si>
    <t>95SPIM210006</t>
  </si>
  <si>
    <t>Plateforme Digitale Front-Office</t>
  </si>
  <si>
    <t>EPM</t>
  </si>
  <si>
    <t>Dataviz / Power BI</t>
  </si>
  <si>
    <t xml:space="preserve">ERP Formation </t>
  </si>
  <si>
    <t>Métis</t>
  </si>
  <si>
    <t>SI Immobilier</t>
  </si>
  <si>
    <t>95NHAN210001</t>
  </si>
  <si>
    <t>Accompagnement intégration HOPE Promotion 2022</t>
  </si>
  <si>
    <t>Accompagnement intégration HOPE Promotion 2023</t>
  </si>
  <si>
    <t>95NEPIC17001</t>
  </si>
  <si>
    <t>95NFAAE17001</t>
  </si>
  <si>
    <t>95NFESI17001</t>
  </si>
  <si>
    <t>95NFAMI18001</t>
  </si>
  <si>
    <t>95NVINC19001</t>
  </si>
  <si>
    <t>95NSHOP19001</t>
  </si>
  <si>
    <t>95NPMCT21001</t>
  </si>
  <si>
    <t>95NCAMP21001</t>
  </si>
  <si>
    <t>CAMPUS 2023</t>
  </si>
  <si>
    <t>95NLIN210001</t>
  </si>
  <si>
    <t>95NLIR210001</t>
  </si>
  <si>
    <t>95NGCA318001</t>
  </si>
  <si>
    <t>95NGCA518001</t>
  </si>
  <si>
    <t>95NGCA618001</t>
  </si>
  <si>
    <t>VAE PRIMO AR</t>
  </si>
  <si>
    <t>RIVANTS</t>
  </si>
  <si>
    <t>95NIJV150001</t>
  </si>
  <si>
    <t>95NIRP120001</t>
  </si>
  <si>
    <t>95NLCR160001</t>
  </si>
  <si>
    <t>95NMPH130001</t>
  </si>
  <si>
    <t>95NOF2160001</t>
  </si>
  <si>
    <t>95NPEC190001</t>
  </si>
  <si>
    <t>95NPLA160001</t>
  </si>
  <si>
    <t>95NPLA160002</t>
  </si>
  <si>
    <t>95NPLA160003</t>
  </si>
  <si>
    <t>95NPLR160001</t>
  </si>
  <si>
    <t>95NPMA160001</t>
  </si>
  <si>
    <t>95NPSE190001</t>
  </si>
  <si>
    <t>95NPSR180001</t>
  </si>
  <si>
    <t>95NPTH080001</t>
  </si>
  <si>
    <t>95NPTJ160001</t>
  </si>
  <si>
    <t>95NPTR190001</t>
  </si>
  <si>
    <t>95NREMT18001</t>
  </si>
  <si>
    <t>95NRPC170001</t>
  </si>
  <si>
    <t>95NRTE180001</t>
  </si>
  <si>
    <t>95NSEC070002</t>
  </si>
  <si>
    <t>95NSEM180001</t>
  </si>
  <si>
    <t>95NSES170001</t>
  </si>
  <si>
    <t>95NSHD180001</t>
  </si>
  <si>
    <t>95NTPM150001</t>
  </si>
  <si>
    <t>95NTPM180001</t>
  </si>
  <si>
    <t>95NVDS190001</t>
  </si>
  <si>
    <t>95RALL160001</t>
  </si>
  <si>
    <t>97NGAE180001</t>
  </si>
  <si>
    <t>97NMAE180001</t>
  </si>
  <si>
    <t>98NGEN180001</t>
  </si>
  <si>
    <t>98NMEN180001</t>
  </si>
  <si>
    <t>Animation vie collective et citoyenneté</t>
  </si>
  <si>
    <t>Coordination du dispositif</t>
  </si>
  <si>
    <t>Ingénierie</t>
  </si>
  <si>
    <t>STEP VINCI</t>
  </si>
  <si>
    <t>Start HOPE</t>
  </si>
  <si>
    <t>la MAIN le CŒUR la TETE</t>
  </si>
  <si>
    <t>CSP LIN LOT NATIONAL</t>
  </si>
  <si>
    <t>CSP LIR LOTS REGIONAUX</t>
  </si>
  <si>
    <t>Accompagnement BENEFICIAIRES HANDICAPES</t>
  </si>
  <si>
    <t>GC - Suivis individuels Accompagnement</t>
  </si>
  <si>
    <t>Garantie Compétences - Pilotage</t>
  </si>
  <si>
    <t>Prestations de suivi Accompagnement (référent parcours)</t>
  </si>
  <si>
    <t>Indemnité forfaitaire Jurys inscrits dans VALCE</t>
  </si>
  <si>
    <t>suivi Frais Liés aux IRP</t>
  </si>
  <si>
    <t>Marché LCR Pôle Emploi</t>
  </si>
  <si>
    <t>Mission nationale Personnes Handicapées</t>
  </si>
  <si>
    <t>Accompagnement à la Mise en ½uvre du parcours Emploi Compétence (PEC)</t>
  </si>
  <si>
    <t>Plan réfugiés</t>
  </si>
  <si>
    <t>Déménagement plateau - PSR</t>
  </si>
  <si>
    <t>Accord T. Handicapé</t>
  </si>
  <si>
    <t>Plateforme Transition Jeunes</t>
  </si>
  <si>
    <t>Coûts de restructur régions pour transfert activité centre à autre dans cadre Plan transformation</t>
  </si>
  <si>
    <t>Remise des titres</t>
  </si>
  <si>
    <t>la route des métiers</t>
  </si>
  <si>
    <t>Opérations de sécurité</t>
  </si>
  <si>
    <t>TP Mobile</t>
  </si>
  <si>
    <t>Parc véhicules de service</t>
  </si>
  <si>
    <t>Alliance AFPA</t>
  </si>
  <si>
    <t>2ème PLAN MIGRANTS AFPA 2016-2017</t>
  </si>
  <si>
    <t>AFPA 2022</t>
  </si>
  <si>
    <t>Appui à la Filiale Accès A l'Emploi</t>
  </si>
  <si>
    <t>Appui à la Filiale Entreprises, Salariés et International</t>
  </si>
  <si>
    <t>Appui à l'EPIC</t>
  </si>
  <si>
    <t>Atelier 1 confirmation de projet</t>
  </si>
  <si>
    <t>Atelier 1: découverte métiers</t>
  </si>
  <si>
    <t>Atelier 1bis: découverte métier pour les non francophones</t>
  </si>
  <si>
    <t>Atelier 2 : Construire son projet professionnel</t>
  </si>
  <si>
    <t>Atelier 2 bis Construire son projet professionnel pour les non francophones</t>
  </si>
  <si>
    <t>Atelier 2 Découverte des métiers</t>
  </si>
  <si>
    <t>Atelier 3 : Développer ses capacités et ses ressources</t>
  </si>
  <si>
    <t>Atelier 3 Compétences numériques</t>
  </si>
  <si>
    <t>Atelier 4 : Repérer ses savoirs de base</t>
  </si>
  <si>
    <t>Atelier 4 Compétences de base métiers</t>
  </si>
  <si>
    <t>Atelier 5 - S'approprier les outils numériques dans son futur métier</t>
  </si>
  <si>
    <t>Atelier 5 Développer ses compétences à conduire son projet dans la durée</t>
  </si>
  <si>
    <t>Atelier 6 - Objectif code de la route</t>
  </si>
  <si>
    <t>Atelier 6 bis : Objectif code de la route pour non francophones</t>
  </si>
  <si>
    <t>Atelier 6 Plan de qualification personnalisé</t>
  </si>
  <si>
    <t>CSP conduite d'engin</t>
  </si>
  <si>
    <t>EPIC PREPA COMP  Atelier 10 : Cartographier ses compétences</t>
  </si>
  <si>
    <t>EPIC PREPA COMP  Atelier 9 : Se construire un Territoire facilitant</t>
  </si>
  <si>
    <t>FAMI - Une voix-e vers l'emploi</t>
  </si>
  <si>
    <t>GC - Atelier 1 : Diagnostic - Je construis mon projet de réentrainement</t>
  </si>
  <si>
    <t>GC - Atelier 2 : Mise en situation pratique</t>
  </si>
  <si>
    <t>GC - Atelier 3 : S'entrainer aux compétences numériques</t>
  </si>
  <si>
    <t>GC - Atelier 4 : S'entrainer aux compétences de base du métier</t>
  </si>
  <si>
    <t>GC - Atelier 5 : Conduite d'un projet de formation</t>
  </si>
  <si>
    <t>GC - Atelier 6 : Elaboration et formalisation du parcours de formation</t>
  </si>
  <si>
    <t>GPECC- AFPA Accès à l'emploi -Classes 2 à 13</t>
  </si>
  <si>
    <t>GPECC- AFPA Entreprises -Classes 2 à 13</t>
  </si>
  <si>
    <t>Mesures de mobilité - AFPA Accès à l'emploi -Classes 14 et plus</t>
  </si>
  <si>
    <t>Mesures de mobilité - AFPA Entreprises -Classes 14 et plus</t>
  </si>
  <si>
    <t>Mise en place de l'activité réservataire Produits courts</t>
  </si>
  <si>
    <t>OF 2.0</t>
  </si>
  <si>
    <t>Plan 10 000 VAE - Conduite du projet, ingénierie</t>
  </si>
  <si>
    <t>Plan 10.000 VAE - Bilans, évaluation et enquêtes</t>
  </si>
  <si>
    <t>Plan 10.000 VAE - Parcours intégré candidat</t>
  </si>
  <si>
    <t>PSE pour l¿EPIC</t>
  </si>
  <si>
    <t>SET APP ERASMUS +</t>
  </si>
  <si>
    <t>SIEG 2018 HDF Dynamique vers l'emploi</t>
  </si>
  <si>
    <t>code projet</t>
  </si>
  <si>
    <t>libelle projet</t>
  </si>
  <si>
    <t>Prestations 1ère partie</t>
  </si>
  <si>
    <t>Prestations 2ème partie</t>
  </si>
  <si>
    <t>idprojet</t>
  </si>
  <si>
    <t>pas de projet</t>
  </si>
  <si>
    <t>Associations</t>
  </si>
  <si>
    <t>motif</t>
  </si>
  <si>
    <t>uo</t>
  </si>
  <si>
    <t>Code</t>
  </si>
  <si>
    <t>Libellé du motif</t>
  </si>
  <si>
    <t>Développement</t>
  </si>
  <si>
    <t>08</t>
  </si>
  <si>
    <t>Prospection et relation clients</t>
  </si>
  <si>
    <t>09</t>
  </si>
  <si>
    <t>Réponse aux appels d'offres et montage des conventions</t>
  </si>
  <si>
    <t>10</t>
  </si>
  <si>
    <t>Suivi - Pilotage  et gestion des conventions</t>
  </si>
  <si>
    <t>01</t>
  </si>
  <si>
    <t>Actions d'expertise internes ( y compris Audit des centres)</t>
  </si>
  <si>
    <t>02</t>
  </si>
  <si>
    <t>Appui appels d'offres Dir Dev</t>
  </si>
  <si>
    <t>03</t>
  </si>
  <si>
    <t>Appui DRH</t>
  </si>
  <si>
    <t>04</t>
  </si>
  <si>
    <t>Bilans et essais</t>
  </si>
  <si>
    <t>05</t>
  </si>
  <si>
    <t>CNA</t>
  </si>
  <si>
    <t>06</t>
  </si>
  <si>
    <t>Recrutement des salariés AFPA</t>
  </si>
  <si>
    <t>07</t>
  </si>
  <si>
    <t>Missions déléguées (Qualité, PPM…)</t>
  </si>
  <si>
    <t>11</t>
  </si>
  <si>
    <t xml:space="preserve">Secrétariat des instances </t>
  </si>
  <si>
    <t>12</t>
  </si>
  <si>
    <t xml:space="preserve">Gestion des épreuves finales </t>
  </si>
  <si>
    <t>13</t>
  </si>
  <si>
    <t xml:space="preserve">Appui aux organismes TH </t>
  </si>
  <si>
    <t>IRP</t>
  </si>
  <si>
    <t>21</t>
  </si>
  <si>
    <t xml:space="preserve">Tps réunion IRP                                      </t>
  </si>
  <si>
    <t>22</t>
  </si>
  <si>
    <t>Heures/décharges IRP</t>
  </si>
  <si>
    <t>23</t>
  </si>
  <si>
    <t>Délégué syndical</t>
  </si>
  <si>
    <t>24</t>
  </si>
  <si>
    <t>Heures/décharges syndicales</t>
  </si>
  <si>
    <t>25</t>
  </si>
  <si>
    <t>Temps de réunion syndical</t>
  </si>
  <si>
    <t>26</t>
  </si>
  <si>
    <t>Autres motifs syndicaux</t>
  </si>
  <si>
    <t>27</t>
  </si>
  <si>
    <t>Mandats externes</t>
  </si>
  <si>
    <t>31</t>
  </si>
  <si>
    <t>perfectionnement : formation initiale</t>
  </si>
  <si>
    <t>32</t>
  </si>
  <si>
    <t>perfectionnement : formation continue</t>
  </si>
  <si>
    <t>33</t>
  </si>
  <si>
    <t>perfectionnement : autre</t>
  </si>
  <si>
    <t>41</t>
  </si>
  <si>
    <t>Petit déjeuner</t>
  </si>
  <si>
    <t>42</t>
  </si>
  <si>
    <t>Déjeuner</t>
  </si>
  <si>
    <t>43</t>
  </si>
  <si>
    <t>Repas du soir</t>
  </si>
  <si>
    <t>Tps réunion IRP</t>
  </si>
  <si>
    <t>Role</t>
  </si>
  <si>
    <t>non connecte</t>
  </si>
  <si>
    <t>agent</t>
  </si>
  <si>
    <t>manager</t>
  </si>
  <si>
    <t>assistante</t>
  </si>
  <si>
    <t>admin</t>
  </si>
  <si>
    <t>DANEL SYLVIE</t>
  </si>
  <si>
    <t>BECU LOIC</t>
  </si>
  <si>
    <t>CRISPILS STEPHANIE</t>
  </si>
  <si>
    <t>DISTANTI ANNE</t>
  </si>
  <si>
    <t>GOBFERT SANDRINE</t>
  </si>
  <si>
    <t>LACHEVRE DOROTHEE</t>
  </si>
  <si>
    <t>MARECHAL MARYLINE</t>
  </si>
  <si>
    <t>SCHMIDLIN ROSE MARIE</t>
  </si>
  <si>
    <t>WALLOT PASCALE</t>
  </si>
  <si>
    <t>DELESCLUSE FREDERIC</t>
  </si>
  <si>
    <t>BLONDEEL LUDOVIC</t>
  </si>
  <si>
    <t>FARDEL FANNY</t>
  </si>
  <si>
    <t>HANNEQUIN SYLVIE</t>
  </si>
  <si>
    <t>LAGOUARDILLE ANDRE</t>
  </si>
  <si>
    <t>POUDRE CLEMENT</t>
  </si>
  <si>
    <t>DEREMETZ THOMAS</t>
  </si>
  <si>
    <t>AGEZ ADELAIDE</t>
  </si>
  <si>
    <t>BONVOISIN NICOLAS</t>
  </si>
  <si>
    <t>COLIN AUDREY</t>
  </si>
  <si>
    <t>TAFFIN DAVID</t>
  </si>
  <si>
    <t>FERARE HERVE</t>
  </si>
  <si>
    <t>DELATTRE LUDOVIC</t>
  </si>
  <si>
    <t>DUQUENOY LUDOVIC</t>
  </si>
  <si>
    <t>EVRARD BLANDINE</t>
  </si>
  <si>
    <t>FERAND FRANCK</t>
  </si>
  <si>
    <t>FOURE OLIVIER</t>
  </si>
  <si>
    <t>GUILLOT SOPHIE</t>
  </si>
  <si>
    <t>HAVARD FRANCIS</t>
  </si>
  <si>
    <t>JACQUET JACQUELINE</t>
  </si>
  <si>
    <t>JOUSSE HERVE</t>
  </si>
  <si>
    <t>KHEMSINE YANIS</t>
  </si>
  <si>
    <t>LAFORCE ALBERT</t>
  </si>
  <si>
    <t>LHERBIER XAVIER</t>
  </si>
  <si>
    <t>OFFRE PASCAL</t>
  </si>
  <si>
    <t>POURE BARBARA</t>
  </si>
  <si>
    <t>REYMBAUT MARIE HELENE</t>
  </si>
  <si>
    <t>RIVET PIERRE</t>
  </si>
  <si>
    <t>ROUVILLOIS DAVID</t>
  </si>
  <si>
    <t>VANBAELINGHEM CHRISTOPHE</t>
  </si>
  <si>
    <t>ZAGDOUDI SALSABIL</t>
  </si>
  <si>
    <t>VEZILIER PHILIPPE</t>
  </si>
  <si>
    <t>HOUITTE CHRISTOPHE</t>
  </si>
  <si>
    <t>BALLET STEPHANE</t>
  </si>
  <si>
    <t>BATSIK JEAN PAUL</t>
  </si>
  <si>
    <t>BUTTERDROGHE HERVE</t>
  </si>
  <si>
    <t>DEBUCHY STEPHANIE</t>
  </si>
  <si>
    <t>DEBUE FRANCOIS</t>
  </si>
  <si>
    <t>DEGROOTE ELODIE</t>
  </si>
  <si>
    <t>DEHEM JEAN BERNARD</t>
  </si>
  <si>
    <t>DELPIERRE NATHALIE</t>
  </si>
  <si>
    <t>DEREBREU AMELIE</t>
  </si>
  <si>
    <t>DEVRED ROMAIN</t>
  </si>
  <si>
    <t>DEWET VIRGINIE</t>
  </si>
  <si>
    <t>DOIGNEAUX SABRINA</t>
  </si>
  <si>
    <t>DUCHESNE OLIVIER</t>
  </si>
  <si>
    <t>FAUT ALEXANDRE</t>
  </si>
  <si>
    <t>FICQUET CHRISTOPHE</t>
  </si>
  <si>
    <t>FONTOWICZ FREDERIC</t>
  </si>
  <si>
    <t>FOURNET HELENE</t>
  </si>
  <si>
    <t>GHARBI KARIM</t>
  </si>
  <si>
    <t>KOWALEWSKI CEDRIC</t>
  </si>
  <si>
    <t>LECLERCQ SYLVIE</t>
  </si>
  <si>
    <t>MELSEN MARYLINE</t>
  </si>
  <si>
    <t>MILLE CHRISTOPHE</t>
  </si>
  <si>
    <t>PETIT CHARLOTTE</t>
  </si>
  <si>
    <t>PLANCKE MARIE</t>
  </si>
  <si>
    <t>SINNAEVE ARNAUD</t>
  </si>
  <si>
    <t>THOMAS FREDERIC</t>
  </si>
  <si>
    <t>VILCOT ANNE</t>
  </si>
  <si>
    <t>VITSE XAVIER</t>
  </si>
  <si>
    <t>JOLY CHRISTELLE</t>
  </si>
  <si>
    <t>BOCQUET LAURENCE</t>
  </si>
  <si>
    <t>BREMONT VALERIE</t>
  </si>
  <si>
    <t>CARON LAURENCE</t>
  </si>
  <si>
    <t>DELESCLUSE CATHERINE</t>
  </si>
  <si>
    <t>DISSAUX KARINE</t>
  </si>
  <si>
    <t>DUFOSSE ESTHERINA</t>
  </si>
  <si>
    <t>FAUQUEMBERGUE CATHERINE</t>
  </si>
  <si>
    <t>GALANT MARIE</t>
  </si>
  <si>
    <t>GENU VALERIE</t>
  </si>
  <si>
    <t>JACQUART SYLVIE</t>
  </si>
  <si>
    <t>LANDRAGIN MARIE CATHERINE</t>
  </si>
  <si>
    <t>LOGEZ CAROLE</t>
  </si>
  <si>
    <t>MONSTERLET VANESSA</t>
  </si>
  <si>
    <t>MONTUY AMANDINE</t>
  </si>
  <si>
    <t>PODGORSKI AUDREY</t>
  </si>
  <si>
    <t>RICHARD VALERIE</t>
  </si>
  <si>
    <t>SONNECK JEAN RENE</t>
  </si>
  <si>
    <t>VANDEN BERGUE VERONIQUE</t>
  </si>
  <si>
    <t>VEROVE CELINE</t>
  </si>
  <si>
    <t>VINCENT CATHERINE</t>
  </si>
  <si>
    <t>VITSE BETTINA</t>
  </si>
  <si>
    <t>ZIEMNIAK ELISABETH</t>
  </si>
  <si>
    <t>idUser</t>
  </si>
  <si>
    <t>Conversions</t>
  </si>
  <si>
    <t>Fermeture</t>
  </si>
  <si>
    <t>insert into Fermetures(null,"2023-05-19")</t>
  </si>
  <si>
    <t>Activités</t>
  </si>
  <si>
    <t>Gestion administrative (dont Direction)</t>
  </si>
  <si>
    <t>CSP Comptabilité</t>
  </si>
  <si>
    <t>Contrôle de gestion et ADV</t>
  </si>
  <si>
    <t>Ressources humaines</t>
  </si>
  <si>
    <t>Communication</t>
  </si>
  <si>
    <t>Déploiement SI</t>
  </si>
  <si>
    <t>Achat</t>
  </si>
  <si>
    <t>Commercial</t>
  </si>
  <si>
    <t>Développement service public et accompagnement</t>
  </si>
  <si>
    <t>Patrimoine</t>
  </si>
  <si>
    <t>Energie - Fluide</t>
  </si>
  <si>
    <t>Exploitation</t>
  </si>
  <si>
    <t>Services et moyens généraux</t>
  </si>
  <si>
    <t>014</t>
  </si>
  <si>
    <t>onglet</t>
  </si>
  <si>
    <t>matricule</t>
  </si>
  <si>
    <t>centre</t>
  </si>
  <si>
    <t>idUO</t>
  </si>
  <si>
    <t>mail</t>
  </si>
  <si>
    <t>role</t>
  </si>
  <si>
    <t>idManager</t>
  </si>
  <si>
    <t>04pd005</t>
  </si>
  <si>
    <t>99AY013</t>
  </si>
  <si>
    <t>93B0097</t>
  </si>
  <si>
    <t>0902661</t>
  </si>
  <si>
    <t>HOUZIAUX ALBIN</t>
  </si>
  <si>
    <t>99AY006</t>
  </si>
  <si>
    <t>59a3995</t>
  </si>
  <si>
    <t>0502056</t>
  </si>
  <si>
    <t>96ay011</t>
  </si>
  <si>
    <t>01CN016</t>
  </si>
  <si>
    <t>0801355</t>
  </si>
  <si>
    <t>0700760</t>
  </si>
  <si>
    <t>VERRAES DELPHINE</t>
  </si>
  <si>
    <t>0601295</t>
  </si>
  <si>
    <t>94A0021</t>
  </si>
  <si>
    <t>95BX011</t>
  </si>
  <si>
    <t>0603230</t>
  </si>
  <si>
    <t>99AY015</t>
  </si>
  <si>
    <t>0600290</t>
  </si>
  <si>
    <t>0700804</t>
  </si>
  <si>
    <t>00AM013</t>
  </si>
  <si>
    <t>0703770</t>
  </si>
  <si>
    <t>03CF044</t>
  </si>
  <si>
    <t>POIX MARTINE</t>
  </si>
  <si>
    <t>89CN003</t>
  </si>
  <si>
    <t>98CD008</t>
  </si>
  <si>
    <t>99AY014</t>
  </si>
  <si>
    <t>83CN008</t>
  </si>
  <si>
    <t>97AM007</t>
  </si>
  <si>
    <t>91CN005</t>
  </si>
  <si>
    <t>92AY004</t>
  </si>
  <si>
    <t>02BX015</t>
  </si>
  <si>
    <t>82CN001</t>
  </si>
  <si>
    <t>01AM007</t>
  </si>
  <si>
    <t>02CG006</t>
  </si>
  <si>
    <t>CHRISTELLE.JOLY@afpa.fr</t>
  </si>
  <si>
    <t>CHRISTOPHE.HOUITTE@afpa.fr</t>
  </si>
  <si>
    <t>FREDERIC.DELESCLUSE@afpa.fr</t>
  </si>
  <si>
    <t>HERVE.FERARE@afpa.fr</t>
  </si>
  <si>
    <t>SYLVIE.DANEL@afpa.fr</t>
  </si>
  <si>
    <t>THOMAS.DEREMETZ@afpa.fr</t>
  </si>
  <si>
    <t>ADELAIDE.AGEZ@afpa.fr</t>
  </si>
  <si>
    <t>ALBERT.LAFORCE@afpa.fr</t>
  </si>
  <si>
    <t>ALBIN.HOUZIAUX@afpa.fr</t>
  </si>
  <si>
    <t>ALEXANDRE.FAUT@afpa.fr</t>
  </si>
  <si>
    <t>AMANDINE.MONTUY@afpa.fr</t>
  </si>
  <si>
    <t>AMELIE.DEREBREU@afpa.fr</t>
  </si>
  <si>
    <t>ANDRE.LAGOUARDILLE@afpa.fr</t>
  </si>
  <si>
    <t>ANNE.DISTANTI@afpa.fr</t>
  </si>
  <si>
    <t>ANNE.VILCOT@afpa.fr</t>
  </si>
  <si>
    <t>ARNAUD.SINNAEVE@afpa.fr</t>
  </si>
  <si>
    <t>AUDREY.COLIN@afpa.fr</t>
  </si>
  <si>
    <t>AUDREY.PODGORSKI@afpa.fr</t>
  </si>
  <si>
    <t>BARBARA.POURE@afpa.fr</t>
  </si>
  <si>
    <t>BETTINA.VITSE@afpa.fr</t>
  </si>
  <si>
    <t>BLANDINE.EVRARD@afpa.fr</t>
  </si>
  <si>
    <t>CAROLE.LOGEZ@afpa.fr</t>
  </si>
  <si>
    <t>CATHERINE.DELESCLUSE@afpa.fr</t>
  </si>
  <si>
    <t>CATHERINE.FAUQUEMBERGUE@afpa.fr</t>
  </si>
  <si>
    <t>CATHERINE.VINCENT@afpa.fr</t>
  </si>
  <si>
    <t>CEDRIC.KOWALEWSKI@afpa.fr</t>
  </si>
  <si>
    <t>CELINE.VEROVE@afpa.fr</t>
  </si>
  <si>
    <t>CHARLOTTE.PETIT@afpa.fr</t>
  </si>
  <si>
    <t>CHRISTOPHE.FICQUET@afpa.fr</t>
  </si>
  <si>
    <t>CHRISTOPHE.MILLE@afpa.fr</t>
  </si>
  <si>
    <t>CHRISTOPHE.VANBAELINGHEM@afpa.fr</t>
  </si>
  <si>
    <t>CLEMENT.POUDRE@afpa.fr</t>
  </si>
  <si>
    <t>DAVID.ROUVILLOIS@afpa.fr</t>
  </si>
  <si>
    <t>DAVID.TAFFIN@afpa.fr</t>
  </si>
  <si>
    <t>DELPHINE.VERRAES@afpa.fr</t>
  </si>
  <si>
    <t>DOROTHEE.LACHEVRE@afpa.fr</t>
  </si>
  <si>
    <t>ELISABETH.ZIEMNIAK@afpa.fr</t>
  </si>
  <si>
    <t>ELODIE.DEGROOTE@afpa.fr</t>
  </si>
  <si>
    <t>ESTHERINA.DUFOSSE@afpa.fr</t>
  </si>
  <si>
    <t>FANNY.FARDEL@afpa.fr</t>
  </si>
  <si>
    <t>FRANCIS.HAVARD@afpa.fr</t>
  </si>
  <si>
    <t>FRANCK.FERAND@afpa.fr</t>
  </si>
  <si>
    <t>FRANCOIS.DEBUE@afpa.fr</t>
  </si>
  <si>
    <t>FREDERIC.FONTOWICZ@afpa.fr</t>
  </si>
  <si>
    <t>FREDERIC.THOMAS@afpa.fr</t>
  </si>
  <si>
    <t>HELENE.FOURNET@afpa.fr</t>
  </si>
  <si>
    <t>HERVE.BUTTERDROGHE@afpa.fr</t>
  </si>
  <si>
    <t>HERVE.JOUSSE@afpa.fr</t>
  </si>
  <si>
    <t>JACQUELINE.JACQUET@afpa.fr</t>
  </si>
  <si>
    <t>JEAN-BERNARD.DEHEM@afpa.fr</t>
  </si>
  <si>
    <t>JEAN-PAUL.BATSIK@afpa.fr</t>
  </si>
  <si>
    <t>JEAN-RENE.SONNECK@afpa.fr</t>
  </si>
  <si>
    <t>KARIM.GHARBI@afpa.fr</t>
  </si>
  <si>
    <t>KARINE.DISSAUX@afpa.fr</t>
  </si>
  <si>
    <t>LAURENCE.BOCQUET@afpa.fr</t>
  </si>
  <si>
    <t>LAURENCE.CARON@afpa.fr</t>
  </si>
  <si>
    <t>LOIC.BECU@afpa.fr</t>
  </si>
  <si>
    <t>LUDOVIC.BLONDEEL@afpa.fr</t>
  </si>
  <si>
    <t>LUDOVIC.DELATTRE@afpa.fr</t>
  </si>
  <si>
    <t>LUDOVIC.DUQUENOY@afpa.fr</t>
  </si>
  <si>
    <t>MARIE.GALANT@afpa.fr</t>
  </si>
  <si>
    <t>MARIE.PLANCKE@afpa.fr</t>
  </si>
  <si>
    <t>MARIE-CATHERINE.LANDRAGIN@afpa.fr</t>
  </si>
  <si>
    <t>MARIE-HELENE.REYMBAUT@afpa.fr</t>
  </si>
  <si>
    <t>MARTINE.POIX@afpa.fr</t>
  </si>
  <si>
    <t>MARYLINE.MARECHAL@afpa.fr</t>
  </si>
  <si>
    <t>MARYLINE.MELSEN@afpa.fr</t>
  </si>
  <si>
    <t>NATHALIE.DELPIERRE@afpa.fr</t>
  </si>
  <si>
    <t>NICOLAS.BONVOISIN@afpa.fr</t>
  </si>
  <si>
    <t>OLIVIER.DUCHESNE@afpa.fr</t>
  </si>
  <si>
    <t>OLIVIER.FOURE@afpa.fr</t>
  </si>
  <si>
    <t>PASCAL.OFFRE@afpa.fr</t>
  </si>
  <si>
    <t>PASCALE.WALLOT@afpa.fr</t>
  </si>
  <si>
    <t>PHILIPPE.VEZILIER@afpa.fr</t>
  </si>
  <si>
    <t>PIERRE.RIVET@afpa.fr</t>
  </si>
  <si>
    <t>ROMAIN.DEVRED@afpa.fr</t>
  </si>
  <si>
    <t>ROSE-MARIE.SCHMIDLIN@afpa.fr</t>
  </si>
  <si>
    <t>SABRINA.DOIGNEAUX@afpa.fr</t>
  </si>
  <si>
    <t>SALSABIL.ZAGDOUDI@afpa.fr</t>
  </si>
  <si>
    <t>SANDRINE.GOBFERT@afpa.fr</t>
  </si>
  <si>
    <t>SOPHIE.GUILLOT@afpa.fr</t>
  </si>
  <si>
    <t>STEPHANE.BALLET@afpa.fr</t>
  </si>
  <si>
    <t>STEPHANIE.CRISPILS@afpa.fr</t>
  </si>
  <si>
    <t>STEPHANIE.DEBUCHY@afpa.fr</t>
  </si>
  <si>
    <t>SYLVIE.HANNEQUIN@afpa.fr</t>
  </si>
  <si>
    <t>SYLVIE.JACQUART@afpa.fr</t>
  </si>
  <si>
    <t>SYLVIE.LECLERCQ@afpa.fr</t>
  </si>
  <si>
    <t>VALERIE.BREMONT@afpa.fr</t>
  </si>
  <si>
    <t>VALERIE.GENU@afpa.fr</t>
  </si>
  <si>
    <t>VALERIE.RICHARD@afpa.fr</t>
  </si>
  <si>
    <t>VANESSA.MONSTERLET@afpa.fr</t>
  </si>
  <si>
    <t>VERONIQUE.VANDENBERGUE@afpa.fr</t>
  </si>
  <si>
    <t>VIRGINIE.DEWET@afpa.fr</t>
  </si>
  <si>
    <t>XAVIER.LHERBIER@afpa.fr</t>
  </si>
  <si>
    <t>XAVIER.VITSE@afpa.fr</t>
  </si>
  <si>
    <t>YANIS.KHEMSINE@afpa.fr</t>
  </si>
  <si>
    <t>2023-01-01</t>
  </si>
  <si>
    <t>2099-12-31</t>
  </si>
  <si>
    <t>idCentre</t>
  </si>
  <si>
    <t>Admin</t>
  </si>
  <si>
    <t>Absences</t>
  </si>
  <si>
    <t>idpresta</t>
  </si>
  <si>
    <t>nom</t>
  </si>
  <si>
    <t>presta</t>
  </si>
  <si>
    <t>idTypePresta</t>
  </si>
  <si>
    <t>idMotif</t>
  </si>
  <si>
    <t>idUo</t>
  </si>
  <si>
    <t>idProjet</t>
  </si>
  <si>
    <t>Type2</t>
  </si>
  <si>
    <t>Type5</t>
  </si>
  <si>
    <t>Contrôle</t>
  </si>
  <si>
    <t>2.2.18 Incubateur Rétrofit : électrifier un véhicule 
thermique pour réduire les polluants atmosphériques - Suivi PE</t>
  </si>
  <si>
    <t>Type1</t>
  </si>
  <si>
    <t>saisie code projet (ex prod immo)</t>
  </si>
  <si>
    <t>1.8 Etudes - R&amp;D  Ingénierie de certification</t>
  </si>
  <si>
    <t>BEAUGRAND VERONIQUE</t>
  </si>
  <si>
    <t>Type3</t>
  </si>
  <si>
    <t>N1145 021</t>
  </si>
  <si>
    <t>BENSAADA ANISSA</t>
  </si>
  <si>
    <t xml:space="preserve">Type2		</t>
  </si>
  <si>
    <t>LDF</t>
  </si>
  <si>
    <t>BOMBLE DELPHINE</t>
  </si>
  <si>
    <t>BONNET NATHALIE</t>
  </si>
  <si>
    <t>95NLIR21001 - CSP LIR LOTS REGIONAUX</t>
  </si>
  <si>
    <t>DUNKERQUE</t>
  </si>
  <si>
    <t>1.6.1 PDA - Sessions d'information collectives de présentation des titres professionnels dans le cadre d'une VAE</t>
  </si>
  <si>
    <t>2.2.16 Incubateur Opérateur de production hydrogène - Ingénierie</t>
  </si>
  <si>
    <t>95NINCE18001 - Ingénierie de Certification</t>
  </si>
  <si>
    <t>Suiv Admin / Mails / Messages</t>
  </si>
  <si>
    <t xml:space="preserve">DOSSIERS FI </t>
  </si>
  <si>
    <t>Contacts / admin VAE</t>
  </si>
  <si>
    <t>Specifique VAE / PEC ...</t>
  </si>
  <si>
    <t>Accomp VAE</t>
  </si>
  <si>
    <t>1.6.2 ITV &amp; POV -  Instruction technique des dossiers de validation des acquis de l'expérience et positionnement candidats VAE</t>
  </si>
  <si>
    <t>JPO</t>
  </si>
  <si>
    <t>Séminaire Accompagn</t>
  </si>
  <si>
    <t>CAZIN ANNE FREDERIQUE</t>
  </si>
  <si>
    <t> </t>
  </si>
  <si>
    <t>Type4</t>
  </si>
  <si>
    <t xml:space="preserve"> Contrôle </t>
  </si>
  <si>
    <t>15RPIM210001</t>
  </si>
  <si>
    <t>2.2.15 Incubateur Maintenance industrielle colorisée  "Hydrogène"  - Ingénierie</t>
  </si>
  <si>
    <t>2.2.12 Incubateur monteur en tuyauterie -  Ingénierie</t>
  </si>
  <si>
    <t>AMINES 80010</t>
  </si>
  <si>
    <t>Liévin 62014</t>
  </si>
  <si>
    <t>DEGARDIN CINDY</t>
  </si>
  <si>
    <t>calais</t>
  </si>
  <si>
    <t>dunkerque</t>
  </si>
  <si>
    <t>Titre professionnel Gestionnaire de paie</t>
  </si>
  <si>
    <t>---</t>
  </si>
  <si>
    <t>GRN160</t>
  </si>
  <si>
    <t>Titre professionnel Comptable Assistant</t>
  </si>
  <si>
    <t>Titre professionnel Secrétaire Comptable</t>
  </si>
  <si>
    <t>GRN 159</t>
  </si>
  <si>
    <t>GRN 160</t>
  </si>
  <si>
    <t>Plan Charbon</t>
  </si>
  <si>
    <t>oR04</t>
  </si>
  <si>
    <t>Plan Charbon-</t>
  </si>
  <si>
    <t>95NSHD180001 - SIEG 2018 HDF Dynamique vers l'emploi</t>
  </si>
  <si>
    <t>oRO4</t>
  </si>
  <si>
    <t>Evaluation CléA Initiale et Finale</t>
  </si>
  <si>
    <t>95NSHD180001-SIEG 2018 HDF Dynamique vers l'emploi</t>
  </si>
  <si>
    <t>95NSHD180001-SIEG2018HDF Dynamique Vers l'Emploi</t>
  </si>
  <si>
    <t>Evaluation Cléa Initiale et finale</t>
  </si>
  <si>
    <t>95NSHD180001-SIEG2018HDFDynamique Vers l'Emploi</t>
  </si>
  <si>
    <t>95NSHD18001</t>
  </si>
  <si>
    <t>DESCHAMPS CHRISTELLE</t>
  </si>
  <si>
    <t>62012 176 CALAIS</t>
  </si>
  <si>
    <t>ATELIER 2</t>
  </si>
  <si>
    <t xml:space="preserve">95NGCA218001 </t>
  </si>
  <si>
    <t>ATELIER 3</t>
  </si>
  <si>
    <t>ATELIER 4</t>
  </si>
  <si>
    <t>ATELIER 5</t>
  </si>
  <si>
    <t>ATELIER 8 CPF</t>
  </si>
  <si>
    <t>95NGCA818001</t>
  </si>
  <si>
    <t xml:space="preserve">Atelier 9 : Se construire un Territoire facilitant </t>
  </si>
  <si>
    <t>95NGCA918001</t>
  </si>
  <si>
    <t>Atelier 10 : Cartographier ses compétences</t>
  </si>
  <si>
    <t>Administratif</t>
  </si>
  <si>
    <t>95NGCA1021001</t>
  </si>
  <si>
    <t>ATELIER 1</t>
  </si>
  <si>
    <t xml:space="preserve">Conseiller transition CSP </t>
  </si>
  <si>
    <t>casc</t>
  </si>
  <si>
    <t>CALAIS</t>
  </si>
  <si>
    <t>S6</t>
  </si>
  <si>
    <t>95NHAN210001- ACCOMPAGNEMENT BENEFICIAIRES HANDICAPES</t>
  </si>
  <si>
    <t>MDM</t>
  </si>
  <si>
    <t>HOPE  Accompagnement intégration HOPE Promotion 2022</t>
  </si>
  <si>
    <t>CSEE Douai</t>
  </si>
  <si>
    <t>INRS 2115</t>
  </si>
  <si>
    <t>PERS SIT HAN N1102</t>
  </si>
  <si>
    <t>METIS - TETHYS</t>
  </si>
  <si>
    <t>csr</t>
  </si>
  <si>
    <t>Formation METIS</t>
  </si>
  <si>
    <t>Formation MPM</t>
  </si>
  <si>
    <t>N1167 Mètis</t>
  </si>
  <si>
    <t>Mètis N1175</t>
  </si>
  <si>
    <t>Sowesigne</t>
  </si>
  <si>
    <t>Mètis</t>
  </si>
  <si>
    <t>2.2.16 Incubateur Opérateur de production hydrogène - Formation</t>
  </si>
  <si>
    <t>ESSAI PRO</t>
  </si>
  <si>
    <t>TBSO</t>
  </si>
  <si>
    <t>ITS</t>
  </si>
  <si>
    <t>ITS TIECC</t>
  </si>
  <si>
    <t>TBSO 102</t>
  </si>
  <si>
    <t>preparations plateau 12 jours du metiers</t>
  </si>
  <si>
    <t>grn 106</t>
  </si>
  <si>
    <t>tbso</t>
  </si>
  <si>
    <t>tiecc</t>
  </si>
  <si>
    <t>amecc</t>
  </si>
  <si>
    <t>MS etancheur barde</t>
  </si>
  <si>
    <t>12 jours 10 métiers</t>
  </si>
  <si>
    <t>2 STAGIAIRES</t>
  </si>
  <si>
    <t>Geeks</t>
  </si>
  <si>
    <t>grn 912</t>
  </si>
  <si>
    <t>4.2.3 Développer la mixité professionnelle - Autres prestations</t>
  </si>
  <si>
    <t>EVAL CLEA INITIALE</t>
  </si>
  <si>
    <t>st99</t>
  </si>
  <si>
    <t xml:space="preserve">DUNKERQUE </t>
  </si>
  <si>
    <t>MAUBEUGE 59012</t>
  </si>
  <si>
    <t>QUENTIN  62012188</t>
  </si>
  <si>
    <t>VALENCIENNES</t>
  </si>
  <si>
    <t>2.2.15 Incubateur Maintenance industrielle 
colorisée  "Hydrogène"  - Accompagnement Emploi</t>
  </si>
  <si>
    <t>2.2.15 Incubateur Maintenance industrielle 
colorisée  "Hydrogène"  - Sourcing Orientation</t>
  </si>
  <si>
    <t>FP</t>
  </si>
  <si>
    <t>sieg pilotage</t>
  </si>
  <si>
    <t>z04</t>
  </si>
  <si>
    <t>95NSHD180001 -</t>
  </si>
  <si>
    <t>la mer est à vous</t>
  </si>
  <si>
    <t>95NLMV200001</t>
  </si>
  <si>
    <t>csp</t>
  </si>
  <si>
    <t>cartographie et pilotage</t>
  </si>
  <si>
    <t>15RPAP200001 - Plan d'accompagnement pour les apprentis</t>
  </si>
  <si>
    <t>c03</t>
  </si>
  <si>
    <t>n1102</t>
  </si>
  <si>
    <t>n0599</t>
  </si>
  <si>
    <t>La mer est à vous</t>
  </si>
  <si>
    <t>Plan d'accompagnement pour les apprentis</t>
  </si>
  <si>
    <t>15RPAP000001</t>
  </si>
  <si>
    <t>Total activités</t>
  </si>
  <si>
    <t>15RPIM21001</t>
  </si>
  <si>
    <t>Formation "préventeur" Direction générale Gendarmerie Nationale</t>
  </si>
  <si>
    <t>Accueil sécurité CIP EAA</t>
  </si>
  <si>
    <t>Formation préventeur Gendarmerie Nationale</t>
  </si>
  <si>
    <t xml:space="preserve">Accueil sécurité CIP </t>
  </si>
  <si>
    <t>reunion irp</t>
  </si>
  <si>
    <t>decharges irp</t>
  </si>
  <si>
    <t>DS</t>
  </si>
  <si>
    <t>décharge OS</t>
  </si>
  <si>
    <t>reunion OS</t>
  </si>
  <si>
    <t>autres motifs OS</t>
  </si>
  <si>
    <t>MAC Formateur SST</t>
  </si>
  <si>
    <t>LEBERRE JULIEN</t>
  </si>
  <si>
    <t>MEURY KATY</t>
  </si>
  <si>
    <t>Conseillère transition CSP</t>
  </si>
  <si>
    <t>95NLIR210001 - CSP LIN LOTS REGIONAUX</t>
  </si>
  <si>
    <t>95nlir21001</t>
  </si>
  <si>
    <t>MORMENTYN VIRGINIE</t>
  </si>
  <si>
    <t>RENAULT CALAIS</t>
  </si>
  <si>
    <t>RENAULT EVREUX</t>
  </si>
  <si>
    <t>CALAIS/AFPA</t>
  </si>
  <si>
    <t>FORMATION/RENAULT</t>
  </si>
  <si>
    <t>action RENAULT</t>
  </si>
  <si>
    <t xml:space="preserve"> RENAULT EVREUX</t>
  </si>
  <si>
    <t>FORMATION RENAULT</t>
  </si>
  <si>
    <t>ACTION RENAULT préparation</t>
  </si>
  <si>
    <t>RENAULT</t>
  </si>
  <si>
    <t>ACTION RENAULT face à face</t>
  </si>
  <si>
    <t>ACTION RENAULT CALAIS</t>
  </si>
  <si>
    <t>Eval cléa initiale et finale</t>
  </si>
  <si>
    <t>or04</t>
  </si>
  <si>
    <t>or05</t>
  </si>
  <si>
    <t>prepa app</t>
  </si>
  <si>
    <t>Plan d'accompagment pour les apprentis</t>
  </si>
  <si>
    <t>15RPAP200001</t>
  </si>
  <si>
    <t>2115 inrs</t>
  </si>
  <si>
    <t>PREPA AP CARTOGRAPHIE ET ATELIER</t>
  </si>
  <si>
    <t>EVAL CLEA INITIAL ET FINAL</t>
  </si>
  <si>
    <t>15RPAP2000001</t>
  </si>
  <si>
    <t>eval cléa initiale et finale dunkerque</t>
  </si>
  <si>
    <t>eval cléa initiale et finale calais</t>
  </si>
  <si>
    <t>PREPA AP CARTOGRAPHIE + ATELIER</t>
  </si>
  <si>
    <t>Eval cléa calais</t>
  </si>
  <si>
    <t>La mer est à vous sangatte / gravelines</t>
  </si>
  <si>
    <t>Prépa apprentissage carto+atelier</t>
  </si>
  <si>
    <t>La mer est à vous Sangatte/ Gravelines</t>
  </si>
  <si>
    <t>Prépa apprentissage carto + ateliers</t>
  </si>
  <si>
    <t>AMB</t>
  </si>
  <si>
    <t>CDA</t>
  </si>
  <si>
    <t>AMB Penitencier</t>
  </si>
  <si>
    <t>reunion révison titres</t>
  </si>
  <si>
    <t>PIJ &amp; PJP -  Professionnalisation initiale des futurs jurys et mise à jour de la professionnalisation de membres de jurys déjà inscrits sur la base CERES</t>
  </si>
  <si>
    <t>Support</t>
  </si>
  <si>
    <t>formation</t>
  </si>
  <si>
    <t>certification</t>
  </si>
  <si>
    <t>Saint-Omer</t>
  </si>
  <si>
    <t>FP 163- Distribution</t>
  </si>
  <si>
    <t>Formation ADVF</t>
  </si>
  <si>
    <t>Formation ADVF 176</t>
  </si>
  <si>
    <t>Titre 176 - Services aux particuliers</t>
  </si>
  <si>
    <t>PREPA COMP  Atelier 1</t>
  </si>
  <si>
    <t>PREPA COMP  Suivis individuels par les référents de parcours</t>
  </si>
  <si>
    <t xml:space="preserve">PREPA COMP  Atelier 6 </t>
  </si>
  <si>
    <t>10J/10M</t>
  </si>
  <si>
    <t>TAILAME PIERRE</t>
  </si>
  <si>
    <t>TENEUR ALINE</t>
  </si>
  <si>
    <t>THOMAS ANDRE</t>
  </si>
  <si>
    <t>ETI</t>
  </si>
  <si>
    <t>IHJ  - Instruction technique des demandes d'habilitation de jurys pour le compte des UT et sur leur demande</t>
  </si>
  <si>
    <t>VEROVE CELINE2</t>
  </si>
  <si>
    <t>95NLIN210001 - CSP LIN LOT NATIONAL</t>
  </si>
  <si>
    <t>95NLIN210001 - CSP LIR LOTS REGIONAUX</t>
  </si>
  <si>
    <t>PLAN CHARBON</t>
  </si>
  <si>
    <t>95 NLIN200001-CSP LIN LOT NATIONAL</t>
  </si>
  <si>
    <t>95 NLIR200001-CSP LIR LOTS REGIONAUX</t>
  </si>
  <si>
    <t>FP 108 - Equipement Genie Climatique</t>
  </si>
  <si>
    <t>Titres 108 - Equipement Genie Climatique</t>
  </si>
  <si>
    <t>CC108</t>
  </si>
  <si>
    <t>FP 132 - Etudes - Méthodes - Qualité</t>
  </si>
  <si>
    <t>FP108</t>
  </si>
  <si>
    <t>LIEVIN</t>
  </si>
  <si>
    <t>DK</t>
  </si>
  <si>
    <t>VULLO MYRIAME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</si>
</sst>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mm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sz val="8"/>
      <name val="Calibri"/>
      <family val="2"/>
      <scheme val="minor"/>
    </font>
    <font>
      <sz val="11"/>
      <name val="Arial"/>
      <family val="2"/>
    </font>
    <font>
      <sz val="1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1"/>
      <color theme="1"/>
      <name val="Calibri"/>
      <family val="2"/>
    </font>
    <font>
      <sz val="14"/>
      <color rgb="FFFF0000"/>
      <name val="Calibri"/>
      <family val="2"/>
    </font>
    <font>
      <sz val="11"/>
      <name val="Calibri"/>
      <family val="2"/>
    </font>
    <font>
      <sz val="11"/>
      <color rgb="FFFF0000"/>
      <name val="Calibri"/>
      <family val="2"/>
    </font>
    <font>
      <i/>
      <sz val="11"/>
      <name val="Arial"/>
      <family val="2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color rgb="FF000000"/>
      <name val="Calibri"/>
      <family val="2"/>
    </font>
    <font>
      <sz val="1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0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theme="8" tint="-0.2499465926084170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BFD2E2"/>
      </patternFill>
    </fill>
    <fill>
      <patternFill patternType="solid">
        <fgColor theme="9" tint="0.79998168889431442"/>
        <bgColor indexed="64"/>
      </patternFill>
    </fill>
  </fills>
  <borders count="20">
    <border>
      <left/>
      <right/>
      <top/>
      <bottom/>
      <diagonal/>
    </border>
    <border>
      <left/>
      <right style="thin">
        <color theme="8" tint="-0.24994659260841701"/>
      </right>
      <top style="thin">
        <color theme="8" tint="-0.24994659260841701"/>
      </top>
      <bottom style="thin">
        <color theme="8" tint="-0.24994659260841701"/>
      </bottom>
      <diagonal/>
    </border>
    <border>
      <left style="thin">
        <color theme="8" tint="-0.24994659260841701"/>
      </left>
      <right/>
      <top style="thin">
        <color theme="8" tint="-0.24994659260841701"/>
      </top>
      <bottom style="thin">
        <color theme="8" tint="-0.24994659260841701"/>
      </bottom>
      <diagonal/>
    </border>
    <border>
      <left style="thin">
        <color theme="8" tint="-0.24994659260841701"/>
      </left>
      <right style="thin">
        <color theme="8" tint="-0.24994659260841701"/>
      </right>
      <top style="thin">
        <color theme="8" tint="-0.24994659260841701"/>
      </top>
      <bottom style="thin">
        <color theme="8" tint="-0.24994659260841701"/>
      </bottom>
      <diagonal/>
    </border>
    <border>
      <left style="thin">
        <color theme="8" tint="-0.24994659260841701"/>
      </left>
      <right style="thin">
        <color theme="8" tint="-0.2499465926084170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8" tint="-0.24994659260841701"/>
      </left>
      <right style="thin">
        <color theme="8" tint="-0.24994659260841701"/>
      </right>
      <top style="thin">
        <color auto="1"/>
      </top>
      <bottom style="thin">
        <color theme="8" tint="-0.24994659260841701"/>
      </bottom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medium">
        <color rgb="FF93B1CD"/>
      </left>
      <right style="medium">
        <color rgb="FF93B1CD"/>
      </right>
      <top style="medium">
        <color rgb="FF93B1CD"/>
      </top>
      <bottom style="medium">
        <color rgb="FF93B1CD"/>
      </bottom>
      <diagonal/>
    </border>
    <border>
      <left style="medium">
        <color rgb="FF93B1CD"/>
      </left>
      <right style="medium">
        <color rgb="FF93B1CD"/>
      </right>
      <top/>
      <bottom style="medium">
        <color rgb="FF93B1CD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0" fontId="9" fillId="0" borderId="0"/>
  </cellStyleXfs>
  <cellXfs count="100">
    <xf numFmtId="0" fontId="0" fillId="0" borderId="0" xfId="0"/>
    <xf numFmtId="0" fontId="4" fillId="2" borderId="1" xfId="0" applyFont="1" applyFill="1" applyBorder="1" applyAlignment="1">
      <alignment horizontal="left"/>
    </xf>
    <xf numFmtId="164" fontId="0" fillId="0" borderId="1" xfId="0" applyNumberFormat="1" applyBorder="1" applyAlignment="1">
      <alignment horizontal="left"/>
    </xf>
    <xf numFmtId="0" fontId="4" fillId="2" borderId="2" xfId="0" applyFont="1" applyFill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4" fillId="2" borderId="3" xfId="0" applyFont="1" applyFill="1" applyBorder="1"/>
    <xf numFmtId="0" fontId="4" fillId="2" borderId="3" xfId="0" applyFont="1" applyFill="1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center"/>
    </xf>
    <xf numFmtId="0" fontId="5" fillId="0" borderId="3" xfId="0" applyFont="1" applyBorder="1"/>
    <xf numFmtId="0" fontId="5" fillId="0" borderId="3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3" borderId="4" xfId="0" applyFill="1" applyBorder="1"/>
    <xf numFmtId="0" fontId="0" fillId="3" borderId="4" xfId="0" applyFill="1" applyBorder="1" applyAlignment="1">
      <alignment horizontal="center"/>
    </xf>
    <xf numFmtId="0" fontId="3" fillId="4" borderId="7" xfId="1" applyFont="1" applyFill="1" applyBorder="1" applyAlignment="1">
      <alignment horizontal="center" vertical="center" wrapText="1"/>
    </xf>
    <xf numFmtId="0" fontId="1" fillId="0" borderId="8" xfId="1" applyBorder="1" applyAlignment="1">
      <alignment horizontal="center"/>
    </xf>
    <xf numFmtId="0" fontId="1" fillId="0" borderId="8" xfId="1" applyBorder="1"/>
    <xf numFmtId="0" fontId="8" fillId="0" borderId="7" xfId="2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6" borderId="7" xfId="2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8" fillId="0" borderId="0" xfId="2" applyFont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" fillId="0" borderId="7" xfId="2" applyBorder="1" applyAlignment="1">
      <alignment vertical="center"/>
    </xf>
    <xf numFmtId="0" fontId="8" fillId="0" borderId="7" xfId="2" applyFont="1" applyBorder="1" applyAlignment="1">
      <alignment horizontal="left" vertical="center"/>
    </xf>
    <xf numFmtId="0" fontId="8" fillId="0" borderId="0" xfId="2" applyFont="1" applyAlignment="1">
      <alignment horizontal="left" vertical="center"/>
    </xf>
    <xf numFmtId="0" fontId="12" fillId="7" borderId="10" xfId="0" applyFont="1" applyFill="1" applyBorder="1" applyAlignment="1">
      <alignment vertical="center"/>
    </xf>
    <xf numFmtId="0" fontId="1" fillId="0" borderId="10" xfId="2" applyBorder="1" applyAlignment="1">
      <alignment vertical="center"/>
    </xf>
    <xf numFmtId="0" fontId="14" fillId="0" borderId="7" xfId="0" applyFont="1" applyBorder="1" applyAlignment="1">
      <alignment horizontal="center" vertical="center"/>
    </xf>
    <xf numFmtId="0" fontId="2" fillId="0" borderId="7" xfId="2" applyFont="1" applyBorder="1" applyAlignment="1">
      <alignment horizontal="center" vertical="center"/>
    </xf>
    <xf numFmtId="0" fontId="8" fillId="0" borderId="13" xfId="0" applyFont="1" applyBorder="1" applyAlignment="1">
      <alignment vertical="center"/>
    </xf>
    <xf numFmtId="0" fontId="11" fillId="0" borderId="0" xfId="0" applyFont="1" applyAlignment="1">
      <alignment horizont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9" fillId="6" borderId="7" xfId="0" applyFont="1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16" fillId="0" borderId="0" xfId="3" applyFont="1" applyAlignment="1">
      <alignment horizontal="left" vertical="center"/>
    </xf>
    <xf numFmtId="0" fontId="17" fillId="0" borderId="0" xfId="3" applyFont="1" applyAlignment="1">
      <alignment horizontal="left" vertical="center"/>
    </xf>
    <xf numFmtId="0" fontId="16" fillId="8" borderId="18" xfId="0" applyFont="1" applyFill="1" applyBorder="1" applyAlignment="1">
      <alignment vertical="center"/>
    </xf>
    <xf numFmtId="0" fontId="16" fillId="8" borderId="0" xfId="0" applyFont="1" applyFill="1" applyAlignment="1">
      <alignment vertical="center"/>
    </xf>
    <xf numFmtId="0" fontId="18" fillId="9" borderId="5" xfId="0" applyFont="1" applyFill="1" applyBorder="1" applyAlignment="1">
      <alignment vertical="center"/>
    </xf>
    <xf numFmtId="0" fontId="18" fillId="9" borderId="6" xfId="0" applyFont="1" applyFill="1" applyBorder="1" applyAlignment="1">
      <alignment vertical="center"/>
    </xf>
    <xf numFmtId="0" fontId="13" fillId="9" borderId="6" xfId="0" applyFont="1" applyFill="1" applyBorder="1" applyAlignment="1">
      <alignment vertical="center"/>
    </xf>
    <xf numFmtId="0" fontId="8" fillId="10" borderId="0" xfId="2" applyFont="1" applyFill="1" applyAlignment="1">
      <alignment horizontal="left" vertical="center"/>
    </xf>
    <xf numFmtId="0" fontId="18" fillId="0" borderId="6" xfId="0" applyFont="1" applyBorder="1" applyAlignment="1">
      <alignment vertical="center"/>
    </xf>
    <xf numFmtId="0" fontId="20" fillId="0" borderId="0" xfId="2" applyFont="1" applyAlignment="1">
      <alignment horizontal="center" vertical="center"/>
    </xf>
    <xf numFmtId="0" fontId="19" fillId="0" borderId="10" xfId="0" applyFont="1" applyBorder="1" applyAlignment="1">
      <alignment horizontal="left" vertical="center"/>
    </xf>
    <xf numFmtId="0" fontId="19" fillId="0" borderId="10" xfId="0" applyFont="1" applyBorder="1" applyAlignment="1">
      <alignment vertical="center"/>
    </xf>
    <xf numFmtId="0" fontId="7" fillId="0" borderId="7" xfId="2" applyFont="1" applyBorder="1" applyAlignment="1">
      <alignment horizontal="left" vertical="center"/>
    </xf>
    <xf numFmtId="0" fontId="7" fillId="5" borderId="7" xfId="2" applyFont="1" applyFill="1" applyBorder="1" applyAlignment="1">
      <alignment horizontal="left" vertical="center"/>
    </xf>
    <xf numFmtId="0" fontId="9" fillId="0" borderId="9" xfId="0" applyFont="1" applyBorder="1" applyAlignment="1">
      <alignment vertical="center"/>
    </xf>
    <xf numFmtId="0" fontId="10" fillId="6" borderId="7" xfId="0" applyFont="1" applyFill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13" fillId="6" borderId="7" xfId="0" applyFont="1" applyFill="1" applyBorder="1" applyAlignment="1">
      <alignment horizontal="center" vertical="center"/>
    </xf>
    <xf numFmtId="0" fontId="8" fillId="6" borderId="11" xfId="0" applyFont="1" applyFill="1" applyBorder="1" applyAlignment="1">
      <alignment horizontal="left" vertical="center"/>
    </xf>
    <xf numFmtId="0" fontId="8" fillId="6" borderId="7" xfId="0" applyFont="1" applyFill="1" applyBorder="1" applyAlignment="1">
      <alignment horizontal="center" vertical="center"/>
    </xf>
    <xf numFmtId="0" fontId="8" fillId="0" borderId="12" xfId="0" applyFont="1" applyBorder="1" applyAlignment="1">
      <alignment horizontal="left" vertical="center"/>
    </xf>
    <xf numFmtId="0" fontId="8" fillId="0" borderId="13" xfId="0" applyFont="1" applyBorder="1" applyAlignment="1"/>
    <xf numFmtId="0" fontId="2" fillId="0" borderId="13" xfId="0" applyFont="1" applyBorder="1" applyAlignment="1"/>
    <xf numFmtId="0" fontId="0" fillId="0" borderId="13" xfId="0" applyBorder="1" applyAlignment="1">
      <alignment vertical="center"/>
    </xf>
    <xf numFmtId="0" fontId="0" fillId="0" borderId="13" xfId="0" applyBorder="1" applyAlignment="1">
      <alignment horizontal="left" vertical="center"/>
    </xf>
    <xf numFmtId="0" fontId="15" fillId="0" borderId="7" xfId="2" applyFont="1" applyBorder="1" applyAlignment="1">
      <alignment horizontal="left" vertical="center"/>
    </xf>
    <xf numFmtId="0" fontId="0" fillId="0" borderId="16" xfId="0" applyBorder="1" applyAlignment="1">
      <alignment horizontal="center" vertical="center"/>
    </xf>
    <xf numFmtId="0" fontId="19" fillId="10" borderId="10" xfId="0" applyFont="1" applyFill="1" applyBorder="1" applyAlignment="1">
      <alignment vertical="center"/>
    </xf>
    <xf numFmtId="0" fontId="0" fillId="11" borderId="0" xfId="0" applyFill="1"/>
    <xf numFmtId="0" fontId="19" fillId="5" borderId="18" xfId="0" applyFont="1" applyFill="1" applyBorder="1" applyAlignment="1">
      <alignment vertical="center"/>
    </xf>
    <xf numFmtId="0" fontId="19" fillId="13" borderId="18" xfId="0" applyFont="1" applyFill="1" applyBorder="1" applyAlignment="1">
      <alignment vertical="center"/>
    </xf>
    <xf numFmtId="0" fontId="16" fillId="5" borderId="19" xfId="0" applyFont="1" applyFill="1" applyBorder="1" applyAlignment="1">
      <alignment vertical="center"/>
    </xf>
    <xf numFmtId="0" fontId="16" fillId="5" borderId="18" xfId="0" applyFont="1" applyFill="1" applyBorder="1" applyAlignment="1">
      <alignment vertical="center"/>
    </xf>
    <xf numFmtId="0" fontId="22" fillId="9" borderId="18" xfId="0" applyFont="1" applyFill="1" applyBorder="1" applyAlignment="1">
      <alignment vertical="center"/>
    </xf>
    <xf numFmtId="0" fontId="16" fillId="9" borderId="18" xfId="0" applyFont="1" applyFill="1" applyBorder="1" applyAlignment="1">
      <alignment vertical="center"/>
    </xf>
    <xf numFmtId="0" fontId="16" fillId="14" borderId="18" xfId="0" applyFont="1" applyFill="1" applyBorder="1" applyAlignment="1">
      <alignment vertical="center"/>
    </xf>
    <xf numFmtId="0" fontId="21" fillId="8" borderId="18" xfId="0" applyFont="1" applyFill="1" applyBorder="1" applyAlignment="1">
      <alignment vertical="center"/>
    </xf>
    <xf numFmtId="0" fontId="16" fillId="14" borderId="19" xfId="0" applyFont="1" applyFill="1" applyBorder="1" applyAlignment="1">
      <alignment vertical="center"/>
    </xf>
    <xf numFmtId="0" fontId="8" fillId="12" borderId="18" xfId="0" applyFont="1" applyFill="1" applyBorder="1" applyAlignment="1">
      <alignment horizontal="center" vertical="center" wrapText="1"/>
    </xf>
    <xf numFmtId="0" fontId="16" fillId="5" borderId="7" xfId="0" applyFont="1" applyFill="1" applyBorder="1" applyAlignment="1">
      <alignment vertical="center"/>
    </xf>
    <xf numFmtId="0" fontId="13" fillId="12" borderId="18" xfId="0" applyFont="1" applyFill="1" applyBorder="1" applyAlignment="1">
      <alignment horizontal="center" vertical="center"/>
    </xf>
    <xf numFmtId="0" fontId="19" fillId="5" borderId="7" xfId="0" applyFont="1" applyFill="1" applyBorder="1" applyAlignment="1">
      <alignment vertical="center"/>
    </xf>
    <xf numFmtId="0" fontId="16" fillId="14" borderId="7" xfId="0" applyFont="1" applyFill="1" applyBorder="1" applyAlignment="1">
      <alignment vertical="center"/>
    </xf>
    <xf numFmtId="0" fontId="8" fillId="12" borderId="18" xfId="2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4" fillId="2" borderId="2" xfId="0" applyFont="1" applyFill="1" applyBorder="1"/>
    <xf numFmtId="0" fontId="0" fillId="0" borderId="2" xfId="0" applyBorder="1"/>
    <xf numFmtId="0" fontId="1" fillId="0" borderId="0" xfId="1" applyFill="1" applyBorder="1" applyAlignment="1">
      <alignment horizontal="center"/>
    </xf>
    <xf numFmtId="0" fontId="23" fillId="15" borderId="7" xfId="0" applyFont="1" applyFill="1" applyBorder="1" applyAlignment="1" applyProtection="1">
      <alignment horizontal="center" vertical="center"/>
      <protection locked="0"/>
    </xf>
    <xf numFmtId="14" fontId="0" fillId="0" borderId="0" xfId="0" applyNumberFormat="1"/>
    <xf numFmtId="0" fontId="1" fillId="0" borderId="0" xfId="1"/>
    <xf numFmtId="0" fontId="1" fillId="0" borderId="8" xfId="1" quotePrefix="1" applyBorder="1" applyAlignment="1">
      <alignment horizontal="center"/>
    </xf>
    <xf numFmtId="0" fontId="1" fillId="0" borderId="0" xfId="1" quotePrefix="1"/>
    <xf numFmtId="0" fontId="2" fillId="0" borderId="0" xfId="0" applyFont="1"/>
    <xf numFmtId="0" fontId="2" fillId="0" borderId="0" xfId="0" applyFont="1" applyAlignment="1">
      <alignment horizontal="right"/>
    </xf>
    <xf numFmtId="0" fontId="2" fillId="0" borderId="0" xfId="0" quotePrefix="1" applyFont="1" applyAlignment="1">
      <alignment horizontal="right"/>
    </xf>
    <xf numFmtId="0" fontId="2" fillId="0" borderId="0" xfId="0" quotePrefix="1" applyFont="1"/>
    <xf numFmtId="0" fontId="2" fillId="6" borderId="0" xfId="0" applyFont="1" applyFill="1"/>
    <xf numFmtId="0" fontId="2" fillId="6" borderId="0" xfId="0" applyFont="1" applyFill="1" applyAlignment="1">
      <alignment horizontal="right"/>
    </xf>
    <xf numFmtId="0" fontId="2" fillId="6" borderId="0" xfId="0" quotePrefix="1" applyFont="1" applyFill="1" applyAlignment="1">
      <alignment horizontal="right"/>
    </xf>
    <xf numFmtId="0" fontId="0" fillId="0" borderId="0" xfId="0" quotePrefix="1"/>
    <xf numFmtId="0" fontId="0" fillId="0" borderId="0" xfId="0" applyAlignment="1"/>
  </cellXfs>
  <cellStyles count="4">
    <cellStyle name="Normal" xfId="0" builtinId="0"/>
    <cellStyle name="Normal 18 2" xfId="2"/>
    <cellStyle name="Normal 19 2" xfId="1"/>
    <cellStyle name="Normal 2" xfId="3"/>
  </cellStyles>
  <dxfs count="4"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1701871/Downloads/gta_prestations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ta_prestations"/>
    </sheetNames>
    <sheetDataSet>
      <sheetData sheetId="0">
        <row r="1">
          <cell r="B1" t="str">
            <v>libellePrestation</v>
          </cell>
          <cell r="C1" t="str">
            <v>idActivite</v>
          </cell>
          <cell r="D1" t="str">
            <v>idPrestation</v>
          </cell>
        </row>
        <row r="2">
          <cell r="B2" t="str">
            <v>Absences Hors RTT</v>
          </cell>
          <cell r="C2">
            <v>1</v>
          </cell>
          <cell r="D2">
            <v>1</v>
          </cell>
        </row>
        <row r="3">
          <cell r="B3" t="str">
            <v>1.1 secrétariat des instances</v>
          </cell>
          <cell r="C3">
            <v>7</v>
          </cell>
          <cell r="D3">
            <v>2</v>
          </cell>
        </row>
        <row r="4">
          <cell r="B4" t="str">
            <v>1.2 Gestion des Documents et Archives de la Formation Professionnelle</v>
          </cell>
          <cell r="C4">
            <v>7</v>
          </cell>
          <cell r="D4">
            <v>3</v>
          </cell>
        </row>
        <row r="5">
          <cell r="B5" t="str">
            <v>1.3.1 Campagne d'appels visant de nouveaux membres de jurys</v>
          </cell>
          <cell r="C5">
            <v>7</v>
          </cell>
          <cell r="D5">
            <v>4</v>
          </cell>
        </row>
        <row r="6">
          <cell r="B6" t="str">
            <v>1.3.2 Analyse du système de jurys de professionnels</v>
          </cell>
          <cell r="C6">
            <v>7</v>
          </cell>
          <cell r="D6">
            <v>5</v>
          </cell>
        </row>
        <row r="7">
          <cell r="B7" t="str">
            <v>1.3.3 Réalisation d'outils de professionnalisation et de promotion</v>
          </cell>
          <cell r="C7">
            <v>7</v>
          </cell>
          <cell r="D7">
            <v>6</v>
          </cell>
        </row>
        <row r="8">
          <cell r="B8" t="str">
            <v>1,3,4, PIJ &amp; PJP -  Professionnalisation initiale des futurs jurys et mise à jour de la professionnalisation de membres de jurys déjà inscrits sur la base CERES</v>
          </cell>
          <cell r="C8">
            <v>7</v>
          </cell>
          <cell r="D8">
            <v>7</v>
          </cell>
        </row>
        <row r="9">
          <cell r="B9" t="str">
            <v>1,3,4, Bis PIJ &amp; PJP -  Professionnalisation initiale des futurs jurys et mise à jour de la professionnalisation de membres de jurys déjà inscrits sur la base CERES</v>
          </cell>
          <cell r="C9">
            <v>7</v>
          </cell>
          <cell r="D9">
            <v>8</v>
          </cell>
        </row>
        <row r="10">
          <cell r="B10" t="str">
            <v>1,3,5, IHJ  - Instruction technique des demandes d'habilitation de jurys pour le compte des UT et sur leur demande</v>
          </cell>
          <cell r="C10">
            <v>7</v>
          </cell>
          <cell r="D10">
            <v>9</v>
          </cell>
        </row>
        <row r="11">
          <cell r="B11" t="str">
            <v>1,3,5, Bis IHJ  - Instruction technique des demandes d'habilitation de jurys pour le compte des UT et sur leur demande</v>
          </cell>
          <cell r="C11">
            <v>7</v>
          </cell>
          <cell r="D11">
            <v>10</v>
          </cell>
        </row>
        <row r="12">
          <cell r="B12" t="str">
            <v>1.3.6 Pilotage national et régional des actions liées aux jurys</v>
          </cell>
          <cell r="C12">
            <v>7</v>
          </cell>
          <cell r="D12">
            <v>11</v>
          </cell>
        </row>
        <row r="13">
          <cell r="B13" t="str">
            <v xml:space="preserve">1.4.1 Présentation aux sessions d'examen pour les candidats de l'AFPA </v>
          </cell>
          <cell r="C13">
            <v>7</v>
          </cell>
          <cell r="D13">
            <v>12</v>
          </cell>
        </row>
        <row r="14">
          <cell r="B14" t="str">
            <v>1,4,2, PTV - Préparation au Titre pour les candidats VAE et les candidats accueillis pour le compte de tiers dans le cadre de la charte</v>
          </cell>
          <cell r="C14">
            <v>7</v>
          </cell>
          <cell r="D14">
            <v>13</v>
          </cell>
        </row>
        <row r="15">
          <cell r="B15" t="str">
            <v>1.4.3 Présentation aux sessions d'examen pour le compte de tiers dans le cadre de la charte</v>
          </cell>
          <cell r="C15">
            <v>7</v>
          </cell>
          <cell r="D15">
            <v>14</v>
          </cell>
        </row>
        <row r="16">
          <cell r="B16" t="str">
            <v>1.4.4 Unité de gestion des épreuves de validation</v>
          </cell>
          <cell r="C16">
            <v>7</v>
          </cell>
          <cell r="D16">
            <v>15</v>
          </cell>
        </row>
        <row r="17">
          <cell r="B17" t="str">
            <v xml:space="preserve">1.4.5 Présentation RSFP </v>
          </cell>
          <cell r="C17">
            <v>7</v>
          </cell>
          <cell r="D17">
            <v>16</v>
          </cell>
        </row>
        <row r="18">
          <cell r="B18" t="str">
            <v>1.4.6 Transferts de plateaux de certification et maintien en conformité avec les Référentiels d’évaluation.</v>
          </cell>
          <cell r="C18">
            <v>7</v>
          </cell>
          <cell r="D18">
            <v>17</v>
          </cell>
        </row>
        <row r="19">
          <cell r="B19" t="str">
            <v>1.5.1 Information – communication sur les évolutions des titres ou filières</v>
          </cell>
          <cell r="C19">
            <v>7</v>
          </cell>
          <cell r="D19">
            <v>18</v>
          </cell>
        </row>
        <row r="20">
          <cell r="B20" t="str">
            <v>1.5.2 Appui technique aux DIRECCTE/UD  et aux  centres agréés</v>
          </cell>
          <cell r="C20">
            <v>7</v>
          </cell>
          <cell r="D20">
            <v>19</v>
          </cell>
        </row>
        <row r="21">
          <cell r="B21" t="str">
            <v>1.5.3 Appui au déploiement du dispositif RSFP dans les régions</v>
          </cell>
          <cell r="C21">
            <v>7</v>
          </cell>
          <cell r="D21">
            <v>20</v>
          </cell>
        </row>
        <row r="22">
          <cell r="B22" t="str">
            <v>1.5.4 Missions et sujétions de service public incombant à l’EPIC Afpa en tant qu’organisme de certification de référence de la politique du titre professionnel </v>
          </cell>
          <cell r="C22">
            <v>7</v>
          </cell>
          <cell r="D22">
            <v>21</v>
          </cell>
        </row>
        <row r="23">
          <cell r="B23" t="str">
            <v>1,6,1, PDA - Sessions d'information collectives de présentation des titres professionnels dans le cadre d'une VAE</v>
          </cell>
          <cell r="C23">
            <v>7</v>
          </cell>
          <cell r="D23">
            <v>22</v>
          </cell>
        </row>
        <row r="24">
          <cell r="B24" t="str">
            <v>1,6,2, ITV &amp; POV -  Instruction technique des dossiers de validation des acquis de l'expérience et positionnement candidats VAE</v>
          </cell>
          <cell r="C24">
            <v>7</v>
          </cell>
          <cell r="D24">
            <v>23</v>
          </cell>
        </row>
        <row r="25">
          <cell r="B25" t="str">
            <v>1.6.3 Appui à l'ingénierie de la VAE</v>
          </cell>
          <cell r="C25">
            <v>7</v>
          </cell>
          <cell r="D25">
            <v>24</v>
          </cell>
        </row>
        <row r="26">
          <cell r="B26" t="str">
            <v>1.6.3 BIS Accompagnement réussite partielle VAE</v>
          </cell>
          <cell r="C26">
            <v>7</v>
          </cell>
          <cell r="D26">
            <v>25</v>
          </cell>
        </row>
        <row r="27">
          <cell r="B27" t="str">
            <v>1.6.4 Certification relative aux compétences acquises dans l’exercice d’un mandat de représentant du personnel ou d’un mandat syndical - Accompagnement</v>
          </cell>
          <cell r="C27">
            <v>7</v>
          </cell>
          <cell r="D27">
            <v>26</v>
          </cell>
        </row>
        <row r="28">
          <cell r="B28" t="str">
            <v>1.6.4 Certification relative aux compétences acquises dans l’exercice d’un mandat de représentant du personnel ou d’un mandat syndical - Ingénierie</v>
          </cell>
          <cell r="C28">
            <v>7</v>
          </cell>
          <cell r="D28">
            <v>27</v>
          </cell>
        </row>
        <row r="29">
          <cell r="B29" t="str">
            <v>1.6.4 Certification relative aux compétences acquises dans l’exercice d’un mandat de représentant du personnel ou d’un mandat syndical - Session certification</v>
          </cell>
          <cell r="C29">
            <v>7</v>
          </cell>
          <cell r="D29">
            <v>28</v>
          </cell>
        </row>
        <row r="30">
          <cell r="B30" t="str">
            <v>1.6.5 Certification Maître d'Apprentissage - Accompagnement</v>
          </cell>
          <cell r="C30">
            <v>7</v>
          </cell>
          <cell r="D30">
            <v>29</v>
          </cell>
        </row>
        <row r="31">
          <cell r="B31" t="str">
            <v>1.6.5 Certification Maître d'Apprentissage  - Ingénierie</v>
          </cell>
          <cell r="C31">
            <v>7</v>
          </cell>
          <cell r="D31">
            <v>30</v>
          </cell>
        </row>
        <row r="32">
          <cell r="B32" t="str">
            <v>1.6.5 Certification Maître d'Apprentissage - session certification</v>
          </cell>
          <cell r="C32">
            <v>7</v>
          </cell>
          <cell r="D32">
            <v>31</v>
          </cell>
        </row>
        <row r="33">
          <cell r="B33" t="str">
            <v>1.7 Enquêtes de placement dans l'emploi et enquêtes de satisfaction des stagiaires</v>
          </cell>
          <cell r="C33">
            <v>7</v>
          </cell>
          <cell r="D33">
            <v>32</v>
          </cell>
        </row>
        <row r="34">
          <cell r="B34" t="str">
            <v>1.8 Etudes- Ingénierie de certification pour le compte du ministère de l’emploi</v>
          </cell>
          <cell r="C34">
            <v>7</v>
          </cell>
          <cell r="D34">
            <v>33</v>
          </cell>
        </row>
        <row r="35">
          <cell r="B35" t="str">
            <v xml:space="preserve">1.9 Appui aux missions de coopération internationale de la France dans le champ du travail, de l'emploi et de la certification professionnelle </v>
          </cell>
          <cell r="C35">
            <v>7</v>
          </cell>
          <cell r="D35">
            <v>34</v>
          </cell>
        </row>
        <row r="36">
          <cell r="B36" t="str">
            <v>1.10 Appui aux politiques de l’Etat dans les DROM COM</v>
          </cell>
          <cell r="C36">
            <v>7</v>
          </cell>
          <cell r="D36">
            <v>35</v>
          </cell>
        </row>
        <row r="37">
          <cell r="B37" t="str">
            <v>1.11.1.1 Mission 1 : Parchemins, Livrets de certification, CCS</v>
          </cell>
          <cell r="C37">
            <v>7</v>
          </cell>
          <cell r="D37">
            <v>36</v>
          </cell>
        </row>
        <row r="38">
          <cell r="B38" t="str">
            <v>1.11.2 Mission 1 : Notification équivalences</v>
          </cell>
          <cell r="C38">
            <v>7</v>
          </cell>
          <cell r="D38">
            <v>37</v>
          </cell>
        </row>
        <row r="39">
          <cell r="B39" t="str">
            <v>2.1 Programme R&amp;D - Métiers d'avenir</v>
          </cell>
          <cell r="C39">
            <v>7</v>
          </cell>
          <cell r="D39">
            <v>38</v>
          </cell>
        </row>
        <row r="40">
          <cell r="B40" t="str">
            <v>2.1 Programme R&amp;D - Métiers d'avenir</v>
          </cell>
          <cell r="C40">
            <v>7</v>
          </cell>
          <cell r="D40">
            <v>39</v>
          </cell>
        </row>
        <row r="41">
          <cell r="B41" t="str">
            <v>2,1,1, Politique RSE</v>
          </cell>
          <cell r="C41">
            <v>7</v>
          </cell>
          <cell r="D41">
            <v>40</v>
          </cell>
        </row>
        <row r="42">
          <cell r="B42" t="str">
            <v>2.2.1. Projets incubateurs - Pilotage</v>
          </cell>
          <cell r="C42">
            <v>7</v>
          </cell>
          <cell r="D42">
            <v>41</v>
          </cell>
        </row>
        <row r="43">
          <cell r="B43" t="str">
            <v>2.2.10 Incubateur Développeur Intégrateur en Informatique Industrielle (D3I)</v>
          </cell>
          <cell r="C43">
            <v>7</v>
          </cell>
          <cell r="D43">
            <v>42</v>
          </cell>
        </row>
        <row r="44">
          <cell r="B44" t="str">
            <v>2.2.12 Incubateur Monteur en Tuyauterie et chaudronnerie sur site industriel sensible</v>
          </cell>
          <cell r="C44">
            <v>7</v>
          </cell>
          <cell r="D44">
            <v>43</v>
          </cell>
        </row>
        <row r="45">
          <cell r="B45" t="str">
            <v>2.2.13 Incubateur Agent de Comissionnement du Bâtiment</v>
          </cell>
          <cell r="C45">
            <v>7</v>
          </cell>
          <cell r="D45">
            <v>44</v>
          </cell>
        </row>
        <row r="46">
          <cell r="B46" t="str">
            <v>2.2.14 Incubateur Chaudronnerie-Tuyauterie-Soudage- Adaptation Hydrogène et énergie</v>
          </cell>
          <cell r="C46">
            <v>7</v>
          </cell>
          <cell r="D46">
            <v>45</v>
          </cell>
        </row>
        <row r="47">
          <cell r="B47" t="str">
            <v>2.2.15 Incubateur Technicien de maintenance industrielle colorisée Hydrogène</v>
          </cell>
          <cell r="C47">
            <v>7</v>
          </cell>
          <cell r="D47">
            <v>46</v>
          </cell>
        </row>
        <row r="48">
          <cell r="B48" t="str">
            <v>2.2.16 Incubateur Pilote d'installation Hydrogène</v>
          </cell>
          <cell r="C48">
            <v>7</v>
          </cell>
          <cell r="D48">
            <v>47</v>
          </cell>
        </row>
        <row r="49">
          <cell r="B49" t="str">
            <v>2.2.17 Incubateur Monteur mécanicien  véhicules lourds hydrogène </v>
          </cell>
          <cell r="C49">
            <v>7</v>
          </cell>
          <cell r="D49">
            <v>48</v>
          </cell>
        </row>
        <row r="50">
          <cell r="B50" t="str">
            <v>2.2.18 Incubateur Rétrofit : électrifier un véhicule thermique pour réduire les polluants atmosphériques</v>
          </cell>
          <cell r="C50">
            <v>7</v>
          </cell>
          <cell r="D50">
            <v>49</v>
          </cell>
        </row>
        <row r="51">
          <cell r="B51" t="str">
            <v xml:space="preserve">2.2.19 Incubateur Technicien des dispositifs d'assistance respiratoire à domicile </v>
          </cell>
          <cell r="C51">
            <v>7</v>
          </cell>
          <cell r="D51">
            <v>50</v>
          </cell>
        </row>
        <row r="52">
          <cell r="B52" t="str">
            <v>2.2.20 Incubateur Réparateur outdoor</v>
          </cell>
          <cell r="C52">
            <v>7</v>
          </cell>
          <cell r="D52">
            <v>51</v>
          </cell>
        </row>
        <row r="53">
          <cell r="B53" t="str">
            <v>2.2.21 Incubateur Animateur Artistique</v>
          </cell>
          <cell r="C53">
            <v>7</v>
          </cell>
          <cell r="D53">
            <v>52</v>
          </cell>
        </row>
        <row r="54">
          <cell r="B54" t="str">
            <v>2.2.23 Incubateur Concepteur Médiatiseur Pédagogique</v>
          </cell>
          <cell r="C54">
            <v>7</v>
          </cell>
          <cell r="D54">
            <v>53</v>
          </cell>
        </row>
        <row r="55">
          <cell r="B55" t="str">
            <v>2.2.24 Incubateur Concepteur de Technologie immersive</v>
          </cell>
          <cell r="C55">
            <v>7</v>
          </cell>
          <cell r="D55">
            <v>54</v>
          </cell>
        </row>
        <row r="56">
          <cell r="B56" t="str">
            <v>3.1 Ingénierie - Expertise nationale au service de l’anticipation et le développement de l’emploi</v>
          </cell>
          <cell r="C56">
            <v>7</v>
          </cell>
          <cell r="D56">
            <v>55</v>
          </cell>
        </row>
        <row r="57">
          <cell r="B57" t="str">
            <v>3.1 Pilotage - Expertise nationale au service de l’anticipation et le développement de l’emploi</v>
          </cell>
          <cell r="C57">
            <v>7</v>
          </cell>
          <cell r="D57">
            <v>56</v>
          </cell>
        </row>
        <row r="58">
          <cell r="B58" t="str">
            <v>3.2  Ingénierie - Expertise prospective et anticipation des évolutions du marché de l’emploi et des compétences au service des territoires</v>
          </cell>
          <cell r="C58">
            <v>7</v>
          </cell>
          <cell r="D58">
            <v>57</v>
          </cell>
        </row>
        <row r="59">
          <cell r="B59" t="str">
            <v>3.2 Pilotage - Expertise prospective et anticipation des évolutions du marché de l’emploi et des compétences au service des territoires</v>
          </cell>
          <cell r="C59">
            <v>7</v>
          </cell>
          <cell r="D59">
            <v>58</v>
          </cell>
        </row>
        <row r="60">
          <cell r="B60" t="str">
            <v>4.1 Services d'appui aux acteurs du CEP</v>
          </cell>
          <cell r="C60">
            <v>7</v>
          </cell>
          <cell r="D60">
            <v>59</v>
          </cell>
        </row>
        <row r="61">
          <cell r="B61" t="str">
            <v>Declic Atelier 1: découverte métiers</v>
          </cell>
          <cell r="C61">
            <v>7</v>
          </cell>
          <cell r="D61">
            <v>60</v>
          </cell>
        </row>
        <row r="62">
          <cell r="B62" t="str">
            <v>DECLIC Atelier 1bis: découverte métier pour les non francophones</v>
          </cell>
          <cell r="C62">
            <v>7</v>
          </cell>
          <cell r="D62">
            <v>61</v>
          </cell>
        </row>
        <row r="63">
          <cell r="B63" t="str">
            <v>Declic Atelier 2: Construire son projet professionnel</v>
          </cell>
          <cell r="C63">
            <v>7</v>
          </cell>
          <cell r="D63">
            <v>62</v>
          </cell>
        </row>
        <row r="64">
          <cell r="B64" t="str">
            <v>DECLIC Atelier 2 bis Construire son projet professionnel pour les non francophones</v>
          </cell>
          <cell r="C64">
            <v>7</v>
          </cell>
          <cell r="D64">
            <v>63</v>
          </cell>
        </row>
        <row r="65">
          <cell r="B65" t="str">
            <v>Declic Atelier 3: Développer ses capacités et ses ressources</v>
          </cell>
          <cell r="C65">
            <v>7</v>
          </cell>
          <cell r="D65">
            <v>64</v>
          </cell>
        </row>
        <row r="66">
          <cell r="B66" t="str">
            <v>Declic Atelier 4: Repérer ses savoirs de base</v>
          </cell>
          <cell r="C66">
            <v>7</v>
          </cell>
          <cell r="D66">
            <v>65</v>
          </cell>
        </row>
        <row r="67">
          <cell r="B67" t="str">
            <v>Declic Atelier 5 : s'approprier les outils du numérique de mon futur métier</v>
          </cell>
          <cell r="C67">
            <v>7</v>
          </cell>
          <cell r="D67">
            <v>66</v>
          </cell>
        </row>
        <row r="68">
          <cell r="B68" t="str">
            <v>Declic Atelier 6 : Objectif code de la route</v>
          </cell>
          <cell r="C68">
            <v>7</v>
          </cell>
          <cell r="D68">
            <v>67</v>
          </cell>
        </row>
        <row r="69">
          <cell r="B69" t="str">
            <v>Declic Atelier 6 bis : Objectif code de la route pour non francophones</v>
          </cell>
          <cell r="C69">
            <v>7</v>
          </cell>
          <cell r="D69">
            <v>68</v>
          </cell>
        </row>
        <row r="70">
          <cell r="B70" t="str">
            <v>Declic Animation vie collective et citoyenneté</v>
          </cell>
          <cell r="C70">
            <v>7</v>
          </cell>
          <cell r="D70">
            <v>69</v>
          </cell>
        </row>
        <row r="71">
          <cell r="B71" t="str">
            <v>Declic Pilotage &amp; Coordination dispositif</v>
          </cell>
          <cell r="C71">
            <v>7</v>
          </cell>
          <cell r="D71">
            <v>70</v>
          </cell>
        </row>
        <row r="72">
          <cell r="B72" t="str">
            <v>Déclic Hébergeement</v>
          </cell>
          <cell r="C72">
            <v>7</v>
          </cell>
          <cell r="D72">
            <v>71</v>
          </cell>
        </row>
        <row r="73">
          <cell r="B73" t="str">
            <v>Déclic Restauration</v>
          </cell>
          <cell r="C73">
            <v>7</v>
          </cell>
          <cell r="D73">
            <v>72</v>
          </cell>
        </row>
        <row r="74">
          <cell r="B74" t="str">
            <v xml:space="preserve"> Declic Ingénierie et pilotage du dispositif</v>
          </cell>
          <cell r="C74">
            <v>7</v>
          </cell>
          <cell r="D74">
            <v>73</v>
          </cell>
        </row>
        <row r="75">
          <cell r="B75" t="str">
            <v xml:space="preserve"> Declic Evaluation triennale du dispositif</v>
          </cell>
          <cell r="C75">
            <v>7</v>
          </cell>
          <cell r="D75">
            <v>74</v>
          </cell>
        </row>
        <row r="76">
          <cell r="B76" t="str">
            <v>4.2.2 Appui à l'insertion professionnelle des personnes résidant dans les quartiers prioritaires de la politique de la ville - Ingénierie</v>
          </cell>
          <cell r="C76">
            <v>7</v>
          </cell>
          <cell r="D76">
            <v>75</v>
          </cell>
        </row>
        <row r="77">
          <cell r="B77" t="str">
            <v>4.2.2 Agir dans les quartiers - Appui à l'insertion professionnelle des personnes résidant dans les quartiers prioritaires de la politique de la ville - Autres MNSP</v>
          </cell>
          <cell r="C77">
            <v>7</v>
          </cell>
          <cell r="D77">
            <v>76</v>
          </cell>
        </row>
        <row r="78">
          <cell r="B78" t="str">
            <v>4.2.3 Développer la mixité professionnelle Ingénierie</v>
          </cell>
          <cell r="C78">
            <v>7</v>
          </cell>
          <cell r="D78">
            <v>77</v>
          </cell>
        </row>
        <row r="79">
          <cell r="B79" t="str">
            <v>4.2.3 Développer la mixité professionnelle Autres prestations</v>
          </cell>
          <cell r="C79">
            <v>7</v>
          </cell>
          <cell r="D79">
            <v>78</v>
          </cell>
        </row>
        <row r="80">
          <cell r="B80" t="str">
            <v>4.2.3 Reconduire « les Trophées de la mixité 2022 »</v>
          </cell>
          <cell r="C80">
            <v>7</v>
          </cell>
          <cell r="D80">
            <v>79</v>
          </cell>
        </row>
        <row r="81">
          <cell r="B81" t="str">
            <v>4.2.4 Travail, Handicap et Formation Professionnelle - Ingénierie</v>
          </cell>
          <cell r="C81">
            <v>7</v>
          </cell>
          <cell r="D81">
            <v>80</v>
          </cell>
        </row>
        <row r="82">
          <cell r="B82" t="str">
            <v>4.2.4 Travail, Handicap et Formation Professionnelle - Autres prestations</v>
          </cell>
          <cell r="C82">
            <v>7</v>
          </cell>
          <cell r="D82">
            <v>81</v>
          </cell>
        </row>
        <row r="83">
          <cell r="B83" t="str">
            <v>4.2.4. Bis Ingénierie public sénior</v>
          </cell>
          <cell r="C83">
            <v>7</v>
          </cell>
          <cell r="D83">
            <v>82</v>
          </cell>
        </row>
        <row r="84">
          <cell r="B84" t="str">
            <v>HOPE  Accompagnement intégration HOPE Gisèle Halimi</v>
          </cell>
          <cell r="C84">
            <v>7</v>
          </cell>
          <cell r="D84">
            <v>83</v>
          </cell>
        </row>
        <row r="85">
          <cell r="B85" t="str">
            <v>HOPE  Accompagnement intégration HOPE Promotion 2022 Josephine Baker</v>
          </cell>
          <cell r="C85">
            <v>7</v>
          </cell>
          <cell r="D85">
            <v>84</v>
          </cell>
        </row>
        <row r="86">
          <cell r="B86" t="str">
            <v>HOPE  Accompagnement intégration HOPE Promotion 2023</v>
          </cell>
          <cell r="C86">
            <v>7</v>
          </cell>
          <cell r="D86">
            <v>85</v>
          </cell>
        </row>
        <row r="87">
          <cell r="B87" t="str">
            <v>4.3Appui à l'ingénierie de projets territoriaux favorisant l'accès à l'emploi et la à qualification des demandeurs d'emploi et des personnes en parcours d'insertion - Ingénierie</v>
          </cell>
          <cell r="C87">
            <v>7</v>
          </cell>
          <cell r="D87">
            <v>86</v>
          </cell>
        </row>
        <row r="88">
          <cell r="B88" t="str">
            <v>4.3 Appui à l'ingénierie de projets territoriaux favorisant l'accès à l'emploi et la à qualification des demandeurs d'emploi et des personnes en parcours d'insertion - Pilotage</v>
          </cell>
          <cell r="C88">
            <v>7</v>
          </cell>
          <cell r="D88">
            <v>87</v>
          </cell>
        </row>
        <row r="89">
          <cell r="B89" t="str">
            <v>5 Pilotage et suivi national du plan d’actions 2023 déployé dans le cadre de l’exécution des missions de service public</v>
          </cell>
          <cell r="C89">
            <v>7</v>
          </cell>
          <cell r="D89">
            <v>88</v>
          </cell>
        </row>
        <row r="90">
          <cell r="B90" t="str">
            <v xml:space="preserve">EPIC PREPA COMP  Pilotage et animation du dispostif </v>
          </cell>
          <cell r="C90">
            <v>7</v>
          </cell>
          <cell r="D90">
            <v>89</v>
          </cell>
        </row>
        <row r="91">
          <cell r="B91" t="str">
            <v>EPIC PREPA COMP  Atelier 1</v>
          </cell>
          <cell r="C91">
            <v>7</v>
          </cell>
          <cell r="D91">
            <v>90</v>
          </cell>
        </row>
        <row r="92">
          <cell r="B92" t="str">
            <v xml:space="preserve">EPIC PREPA COMP  Atelier 2 </v>
          </cell>
          <cell r="C92">
            <v>7</v>
          </cell>
          <cell r="D92">
            <v>91</v>
          </cell>
        </row>
        <row r="93">
          <cell r="B93" t="str">
            <v>EPIC PREPA COMP  Atelier 3</v>
          </cell>
          <cell r="C93">
            <v>7</v>
          </cell>
          <cell r="D93">
            <v>92</v>
          </cell>
        </row>
        <row r="94">
          <cell r="B94" t="str">
            <v xml:space="preserve">EPIC PREPA COMP  Atelier 4 </v>
          </cell>
          <cell r="C94">
            <v>7</v>
          </cell>
          <cell r="D94">
            <v>93</v>
          </cell>
        </row>
        <row r="95">
          <cell r="B95" t="str">
            <v xml:space="preserve">EPIC PREPA COMP  Atelier 5 </v>
          </cell>
          <cell r="C95">
            <v>7</v>
          </cell>
          <cell r="D95">
            <v>94</v>
          </cell>
        </row>
        <row r="96">
          <cell r="B96" t="str">
            <v xml:space="preserve">EPIC PREPA COMP  Atelier 6 </v>
          </cell>
          <cell r="C96">
            <v>7</v>
          </cell>
          <cell r="D96">
            <v>95</v>
          </cell>
        </row>
        <row r="97">
          <cell r="B97" t="str">
            <v>EPIC PREPA COMP Atelier 7 Club PREPA</v>
          </cell>
          <cell r="C97">
            <v>7</v>
          </cell>
          <cell r="D97">
            <v>96</v>
          </cell>
        </row>
        <row r="98">
          <cell r="B98" t="str">
            <v>EPIC PREPA COMP  Atelier 8 CPF</v>
          </cell>
          <cell r="C98">
            <v>7</v>
          </cell>
          <cell r="D98">
            <v>97</v>
          </cell>
        </row>
        <row r="99">
          <cell r="B99" t="str">
            <v xml:space="preserve">EPIC PREPA COMP  Atelier 9 : Se construire un Territoire facilitant </v>
          </cell>
          <cell r="C99">
            <v>7</v>
          </cell>
          <cell r="D99">
            <v>98</v>
          </cell>
        </row>
        <row r="100">
          <cell r="B100" t="str">
            <v>EPIC PREPA COMP Atelier 10 : Cartographier ses compétences</v>
          </cell>
          <cell r="C100">
            <v>7</v>
          </cell>
          <cell r="D100">
            <v>99</v>
          </cell>
        </row>
        <row r="101">
          <cell r="B101" t="str">
            <v>EPIC PREPA COMP  Suivis individuels par les référents de parcours</v>
          </cell>
          <cell r="C101">
            <v>7</v>
          </cell>
          <cell r="D101">
            <v>100</v>
          </cell>
        </row>
        <row r="102">
          <cell r="B102" t="str">
            <v>PREPA COMP  Perfectionnement des acteurs</v>
          </cell>
          <cell r="C102">
            <v>7</v>
          </cell>
          <cell r="D102">
            <v>101</v>
          </cell>
        </row>
        <row r="103">
          <cell r="B103" t="str">
            <v>PREPA COMP  Prestations d'ingénierie</v>
          </cell>
          <cell r="C103">
            <v>7</v>
          </cell>
          <cell r="D103">
            <v>102</v>
          </cell>
        </row>
        <row r="104">
          <cell r="B104" t="str">
            <v>2.2.10 Incubateur Développeur Intégrateur en Informatique Industrielle (D3I)-Formation</v>
          </cell>
          <cell r="C104">
            <v>7</v>
          </cell>
          <cell r="D104">
            <v>103</v>
          </cell>
        </row>
        <row r="105">
          <cell r="B105" t="str">
            <v>2.2.12 Incubateur Monteur en Tuyauterie et chaudronnerie sur site industriel sensible-Formation</v>
          </cell>
          <cell r="C105">
            <v>7</v>
          </cell>
          <cell r="D105">
            <v>104</v>
          </cell>
        </row>
        <row r="106">
          <cell r="B106" t="str">
            <v>2.2.13 Incubateur Agent de Comissionnement du Bâtiment-Formation</v>
          </cell>
          <cell r="C106">
            <v>7</v>
          </cell>
          <cell r="D106">
            <v>105</v>
          </cell>
        </row>
        <row r="107">
          <cell r="B107" t="str">
            <v>2.2.14 Incubateur Chaudronnerie-Tuyauterie-Soudage- Adaptation Hydrogène et énergie-Formation</v>
          </cell>
          <cell r="C107">
            <v>7</v>
          </cell>
          <cell r="D107">
            <v>106</v>
          </cell>
        </row>
        <row r="108">
          <cell r="B108" t="str">
            <v>2.2.15 Incubateur Technicien de maintenance industrielle colorisée Hydrogène-Formation</v>
          </cell>
          <cell r="C108">
            <v>7</v>
          </cell>
          <cell r="D108">
            <v>107</v>
          </cell>
        </row>
        <row r="109">
          <cell r="B109" t="str">
            <v>2.2.16 Incubateur Pilote d'installation Hydrogène-Formation</v>
          </cell>
          <cell r="C109">
            <v>7</v>
          </cell>
          <cell r="D109">
            <v>108</v>
          </cell>
        </row>
        <row r="110">
          <cell r="B110" t="str">
            <v>2.2.17 Incubateur Monteur mécanicien  véhicules lourds hydrogène -Formation</v>
          </cell>
          <cell r="C110">
            <v>7</v>
          </cell>
          <cell r="D110">
            <v>109</v>
          </cell>
        </row>
        <row r="111">
          <cell r="B111" t="str">
            <v>2.2.18 Incubateur Rétrofit : électrifier un véhicule thermique pour réduire les polluants atmosphériques-Formation</v>
          </cell>
          <cell r="C111">
            <v>7</v>
          </cell>
          <cell r="D111">
            <v>110</v>
          </cell>
        </row>
        <row r="112">
          <cell r="B112" t="str">
            <v>2.2.19 Incubateur Technicien des dispositifs d'assistance respiratoire à domicile -Formation</v>
          </cell>
          <cell r="C112">
            <v>7</v>
          </cell>
          <cell r="D112">
            <v>111</v>
          </cell>
        </row>
        <row r="113">
          <cell r="B113" t="str">
            <v>2.2.20 Incubateur Réparateur outdoor-Formation</v>
          </cell>
          <cell r="C113">
            <v>7</v>
          </cell>
          <cell r="D113">
            <v>112</v>
          </cell>
        </row>
        <row r="114">
          <cell r="B114" t="str">
            <v>2.2.21 Incubateur Animateur Artistique-Formation</v>
          </cell>
          <cell r="C114">
            <v>7</v>
          </cell>
          <cell r="D114">
            <v>113</v>
          </cell>
        </row>
        <row r="115">
          <cell r="B115" t="str">
            <v>2.2.23 Incubateur Concepteur Médiatiseur Pédagogique-Formation</v>
          </cell>
          <cell r="C115">
            <v>7</v>
          </cell>
          <cell r="D115">
            <v>114</v>
          </cell>
        </row>
        <row r="116">
          <cell r="B116" t="str">
            <v>2.2.24 Incubateur Concepteur de Technologie immersive-Formation</v>
          </cell>
          <cell r="C116">
            <v>7</v>
          </cell>
          <cell r="D116">
            <v>115</v>
          </cell>
        </row>
        <row r="117">
          <cell r="B117" t="str">
            <v>2.2.10 Incubateur Développeur Intégrateur en Informatique Industrielle (D3I)-Autres MNSP</v>
          </cell>
          <cell r="C117">
            <v>7</v>
          </cell>
          <cell r="D117">
            <v>116</v>
          </cell>
        </row>
        <row r="118">
          <cell r="B118" t="str">
            <v>2.2.12 Incubateur Monteur en Tuyauterie et chaudronnerie sur site industriel sensible-Autres MNSP</v>
          </cell>
          <cell r="C118">
            <v>7</v>
          </cell>
          <cell r="D118">
            <v>117</v>
          </cell>
        </row>
        <row r="119">
          <cell r="B119" t="str">
            <v>2.2.13 Incubateur Agent de Comissionnement du Bâtiment-Autres MNSP</v>
          </cell>
          <cell r="C119">
            <v>7</v>
          </cell>
          <cell r="D119">
            <v>118</v>
          </cell>
        </row>
        <row r="120">
          <cell r="B120" t="str">
            <v>2.2.14 Incubateur Chaudronnerie-Tuyauterie-Soudage- Adaptation Hydrogène et énergie-Autres MNSP</v>
          </cell>
          <cell r="C120">
            <v>7</v>
          </cell>
          <cell r="D120">
            <v>119</v>
          </cell>
        </row>
        <row r="121">
          <cell r="B121" t="str">
            <v>2.2.15 Incubateur Technicien de maintenance industrielle colorisée Hydrogène-Autres MNSP</v>
          </cell>
          <cell r="C121">
            <v>7</v>
          </cell>
          <cell r="D121">
            <v>120</v>
          </cell>
        </row>
        <row r="122">
          <cell r="B122" t="str">
            <v>2.2.16 Incubateur Pilote d'installation Hydrogène-Autres MNSP</v>
          </cell>
          <cell r="C122">
            <v>7</v>
          </cell>
          <cell r="D122">
            <v>121</v>
          </cell>
        </row>
        <row r="123">
          <cell r="B123" t="str">
            <v>2.2.17 Incubateur Monteur mécanicien  véhicules lourds hydrogène -Autres MNSP</v>
          </cell>
          <cell r="C123">
            <v>7</v>
          </cell>
          <cell r="D123">
            <v>122</v>
          </cell>
        </row>
        <row r="124">
          <cell r="B124" t="str">
            <v>2.2.18 Incubateur Rétrofit : électrifier un véhicule thermique pour réduire les polluants atmosphériques-Autres MNSP</v>
          </cell>
          <cell r="C124">
            <v>7</v>
          </cell>
          <cell r="D124">
            <v>123</v>
          </cell>
        </row>
        <row r="125">
          <cell r="B125" t="str">
            <v>2.2.19 Incubateur Technicien des dispositifs d'assistance respiratoire à domicile -Autres MNSP</v>
          </cell>
          <cell r="C125">
            <v>7</v>
          </cell>
          <cell r="D125">
            <v>124</v>
          </cell>
        </row>
        <row r="126">
          <cell r="B126" t="str">
            <v>2.2.20 Incubateur Réparateur outdoor-Autres MNSP</v>
          </cell>
          <cell r="C126">
            <v>7</v>
          </cell>
          <cell r="D126">
            <v>125</v>
          </cell>
        </row>
        <row r="127">
          <cell r="B127" t="str">
            <v>2.2.21 Incubateur Animateur Artistique-Autres MNSP</v>
          </cell>
          <cell r="C127">
            <v>7</v>
          </cell>
          <cell r="D127">
            <v>126</v>
          </cell>
        </row>
        <row r="128">
          <cell r="B128" t="str">
            <v>2.2.23 Incubateur Concepteur Médiatiseur Pédagogique-Autres MNSP</v>
          </cell>
          <cell r="C128">
            <v>7</v>
          </cell>
          <cell r="D128">
            <v>127</v>
          </cell>
        </row>
        <row r="129">
          <cell r="B129" t="str">
            <v>2.2.24 Incubateur Concepteur de Technologie immersive-Autres MNSP</v>
          </cell>
          <cell r="C129">
            <v>7</v>
          </cell>
          <cell r="D129">
            <v>128</v>
          </cell>
        </row>
        <row r="130">
          <cell r="B130" t="str">
            <v>2.2.10 Incubateur Développeur Intégrateur en Informatique Industrielle (D3I)-Restauration</v>
          </cell>
          <cell r="C130">
            <v>7</v>
          </cell>
          <cell r="D130">
            <v>129</v>
          </cell>
        </row>
        <row r="131">
          <cell r="B131" t="str">
            <v>2.2.12 Incubateur Monteur en Tuyauterie et chaudronnerie sur site industriel sensible-Restauration</v>
          </cell>
          <cell r="C131">
            <v>7</v>
          </cell>
          <cell r="D131">
            <v>130</v>
          </cell>
        </row>
        <row r="132">
          <cell r="B132" t="str">
            <v>2.2.13 Incubateur Agent de Comissionnement du Bâtiment-Restauration</v>
          </cell>
          <cell r="C132">
            <v>7</v>
          </cell>
          <cell r="D132">
            <v>131</v>
          </cell>
        </row>
        <row r="133">
          <cell r="B133" t="str">
            <v>2.2.14 Incubateur Chaudronnerie-Tuyauterie-Soudage- Adaptation Hydrogène et énergie-Restauration</v>
          </cell>
          <cell r="C133">
            <v>7</v>
          </cell>
          <cell r="D133">
            <v>132</v>
          </cell>
        </row>
        <row r="134">
          <cell r="B134" t="str">
            <v>2.2.15 Incubateur Technicien de maintenance industrielle colorisée Hydrogène-Restauration</v>
          </cell>
          <cell r="C134">
            <v>7</v>
          </cell>
          <cell r="D134">
            <v>133</v>
          </cell>
        </row>
        <row r="135">
          <cell r="B135" t="str">
            <v>2.2.16 Incubateur Pilote d'installation Hydrogène-Restauration</v>
          </cell>
          <cell r="C135">
            <v>7</v>
          </cell>
          <cell r="D135">
            <v>134</v>
          </cell>
        </row>
        <row r="136">
          <cell r="B136" t="str">
            <v>2.2.17 Incubateur Monteur mécanicien  véhicules lourds hydrogène -Restauration</v>
          </cell>
          <cell r="C136">
            <v>7</v>
          </cell>
          <cell r="D136">
            <v>135</v>
          </cell>
        </row>
        <row r="137">
          <cell r="B137" t="str">
            <v>2.2.18 Incubateur Rétrofit : électrifier un véhicule thermique pour réduire les polluants atmosphériques-Restauration</v>
          </cell>
          <cell r="C137">
            <v>7</v>
          </cell>
          <cell r="D137">
            <v>136</v>
          </cell>
        </row>
        <row r="138">
          <cell r="B138" t="str">
            <v>2.2.19 Incubateur Technicien des dispositifs d'assistance respiratoire à domicile -Restauration</v>
          </cell>
          <cell r="C138">
            <v>7</v>
          </cell>
          <cell r="D138">
            <v>137</v>
          </cell>
        </row>
        <row r="139">
          <cell r="B139" t="str">
            <v>2.2.20 Incubateur Réparateur outdoor-Restauration</v>
          </cell>
          <cell r="C139">
            <v>7</v>
          </cell>
          <cell r="D139">
            <v>138</v>
          </cell>
        </row>
        <row r="140">
          <cell r="B140" t="str">
            <v>2.2.21 Incubateur Animateur Artistique-Restauration</v>
          </cell>
          <cell r="C140">
            <v>7</v>
          </cell>
          <cell r="D140">
            <v>139</v>
          </cell>
        </row>
        <row r="141">
          <cell r="B141" t="str">
            <v>2.2.23 Incubateur Concepteur Médiatiseur Pédagogique-Restauration</v>
          </cell>
          <cell r="C141">
            <v>7</v>
          </cell>
          <cell r="D141">
            <v>140</v>
          </cell>
        </row>
        <row r="142">
          <cell r="B142" t="str">
            <v>2.2.24 Incubateur Concepteur de Technologie immersive-Restauration</v>
          </cell>
          <cell r="C142">
            <v>7</v>
          </cell>
          <cell r="D142">
            <v>141</v>
          </cell>
        </row>
        <row r="143">
          <cell r="B143" t="str">
            <v>2.2.10 Incubateur Développeur Intégrateur en Informatique Industrielle (D3I)-hébergement</v>
          </cell>
          <cell r="C143">
            <v>7</v>
          </cell>
          <cell r="D143">
            <v>142</v>
          </cell>
        </row>
        <row r="144">
          <cell r="B144" t="str">
            <v>2.2.12 Incubateur Monteur en Tuyauterie et chaudronnerie sur site industriel sensible-hébergement</v>
          </cell>
          <cell r="C144">
            <v>7</v>
          </cell>
          <cell r="D144">
            <v>143</v>
          </cell>
        </row>
        <row r="145">
          <cell r="B145" t="str">
            <v>2.2.13 Incubateur Agent de Comissionnement du Bâtiment-hébergement</v>
          </cell>
          <cell r="C145">
            <v>7</v>
          </cell>
          <cell r="D145">
            <v>144</v>
          </cell>
        </row>
        <row r="146">
          <cell r="B146" t="str">
            <v>2.2.14 Incubateur Chaudronnerie-Tuyauterie-Soudage- Adaptation Hydrogène et énergie-hébergement</v>
          </cell>
          <cell r="C146">
            <v>7</v>
          </cell>
          <cell r="D146">
            <v>145</v>
          </cell>
        </row>
        <row r="147">
          <cell r="B147" t="str">
            <v>2.2.15 Incubateur Technicien de maintenance industrielle colorisée Hydrogène-hébergement</v>
          </cell>
          <cell r="C147">
            <v>7</v>
          </cell>
          <cell r="D147">
            <v>146</v>
          </cell>
        </row>
        <row r="148">
          <cell r="B148" t="str">
            <v>2.2.16 Incubateur Pilote d'installation Hydrogène-hébergement</v>
          </cell>
          <cell r="C148">
            <v>7</v>
          </cell>
          <cell r="D148">
            <v>147</v>
          </cell>
        </row>
        <row r="149">
          <cell r="B149" t="str">
            <v>2.2.17 Incubateur Monteur mécanicien  véhicules lourds hydrogène -hébergement</v>
          </cell>
          <cell r="C149">
            <v>7</v>
          </cell>
          <cell r="D149">
            <v>148</v>
          </cell>
        </row>
        <row r="150">
          <cell r="B150" t="str">
            <v>2.2.18 Incubateur Rétrofit : électrifier un véhicule thermique pour réduire les polluants atmosphériques-hébergement</v>
          </cell>
          <cell r="C150">
            <v>7</v>
          </cell>
          <cell r="D150">
            <v>149</v>
          </cell>
        </row>
        <row r="151">
          <cell r="B151" t="str">
            <v>2.2.19 Incubateur Technicien des dispositifs d'assistance respiratoire à domicile -hébergement</v>
          </cell>
          <cell r="C151">
            <v>7</v>
          </cell>
          <cell r="D151">
            <v>150</v>
          </cell>
        </row>
        <row r="152">
          <cell r="B152" t="str">
            <v>2.2.20 Incubateur Réparateur outdoor-hébergement</v>
          </cell>
          <cell r="C152">
            <v>7</v>
          </cell>
          <cell r="D152">
            <v>151</v>
          </cell>
        </row>
        <row r="153">
          <cell r="B153" t="str">
            <v>2.2.21 Incubateur Animateur Artistique-hébergement</v>
          </cell>
          <cell r="C153">
            <v>7</v>
          </cell>
          <cell r="D153">
            <v>152</v>
          </cell>
        </row>
        <row r="154">
          <cell r="B154" t="str">
            <v>2.2.23 Incubateur Concepteur Médiatiseur Pédagogique-hébergement</v>
          </cell>
          <cell r="C154">
            <v>7</v>
          </cell>
          <cell r="D154">
            <v>153</v>
          </cell>
        </row>
        <row r="155">
          <cell r="B155" t="str">
            <v>2.2.24 Incubateur Concepteur de Technologie immersive-hébergement</v>
          </cell>
          <cell r="C155">
            <v>7</v>
          </cell>
          <cell r="D155">
            <v>154</v>
          </cell>
        </row>
        <row r="156">
          <cell r="B156" t="str">
            <v>2.2.10 Incubateur Développeur Intégrateur en Informatique Industrielle (D3I)-A distance</v>
          </cell>
          <cell r="C156">
            <v>7</v>
          </cell>
          <cell r="D156">
            <v>155</v>
          </cell>
        </row>
        <row r="157">
          <cell r="B157" t="str">
            <v>2.2.12 Incubateur Monteur en Tuyauterie et chaudronnerie sur site industriel sensible-A distance</v>
          </cell>
          <cell r="C157">
            <v>7</v>
          </cell>
          <cell r="D157">
            <v>156</v>
          </cell>
        </row>
        <row r="158">
          <cell r="B158" t="str">
            <v>2.2.13 Incubateur Agent de Comissionnement du Bâtiment-A distance</v>
          </cell>
          <cell r="C158">
            <v>7</v>
          </cell>
          <cell r="D158">
            <v>157</v>
          </cell>
        </row>
        <row r="159">
          <cell r="B159" t="str">
            <v>2.2.14 Incubateur Chaudronnerie-Tuyauterie-Soudage- Adaptation Hydrogène et énergie-A distance</v>
          </cell>
          <cell r="C159">
            <v>7</v>
          </cell>
          <cell r="D159">
            <v>158</v>
          </cell>
        </row>
        <row r="160">
          <cell r="B160" t="str">
            <v>2.2.15 Incubateur Technicien de maintenance industrielle colorisée Hydrogène-A distance</v>
          </cell>
          <cell r="C160">
            <v>7</v>
          </cell>
          <cell r="D160">
            <v>159</v>
          </cell>
        </row>
        <row r="161">
          <cell r="B161" t="str">
            <v>2.2.16 Incubateur Pilote d'installation Hydrogène-A distance</v>
          </cell>
          <cell r="C161">
            <v>7</v>
          </cell>
          <cell r="D161">
            <v>160</v>
          </cell>
        </row>
        <row r="162">
          <cell r="B162" t="str">
            <v>2.2.17 Incubateur Monteur mécanicien  véhicules lourds hydrogène -A distance</v>
          </cell>
          <cell r="C162">
            <v>7</v>
          </cell>
          <cell r="D162">
            <v>161</v>
          </cell>
        </row>
        <row r="163">
          <cell r="B163" t="str">
            <v>2.2.18 Incubateur Rétrofit : électrifier un véhicule thermique pour réduire les polluants atmosphériques-A distance</v>
          </cell>
          <cell r="C163">
            <v>7</v>
          </cell>
          <cell r="D163">
            <v>162</v>
          </cell>
        </row>
        <row r="164">
          <cell r="B164" t="str">
            <v>2.2.19 Incubateur Technicien des dispositifs d'assistance respiratoire à domicile -A distance</v>
          </cell>
          <cell r="C164">
            <v>7</v>
          </cell>
          <cell r="D164">
            <v>163</v>
          </cell>
        </row>
        <row r="165">
          <cell r="B165" t="str">
            <v>2.2.20 Incubateur Réparateur outdoor-A distance</v>
          </cell>
          <cell r="C165">
            <v>7</v>
          </cell>
          <cell r="D165">
            <v>164</v>
          </cell>
        </row>
        <row r="166">
          <cell r="B166" t="str">
            <v>2.2.21 Incubateur Animateur Artistique-A distance</v>
          </cell>
          <cell r="C166">
            <v>7</v>
          </cell>
          <cell r="D166">
            <v>165</v>
          </cell>
        </row>
        <row r="167">
          <cell r="B167" t="str">
            <v>2.2.23 Incubateur Concepteur Médiatiseur Pédagogique-A distance</v>
          </cell>
          <cell r="C167">
            <v>7</v>
          </cell>
          <cell r="D167">
            <v>166</v>
          </cell>
        </row>
        <row r="168">
          <cell r="B168" t="str">
            <v>2.2.24 Incubateur Concepteur de Technologie immersive-A distance</v>
          </cell>
          <cell r="C168">
            <v>7</v>
          </cell>
          <cell r="D168">
            <v>167</v>
          </cell>
        </row>
        <row r="169">
          <cell r="B169" t="str">
            <v>2.2.10 Incubateur Développeur Intégrateur en Informatique Industrielle (D3I)-Orientation</v>
          </cell>
          <cell r="C169">
            <v>7</v>
          </cell>
          <cell r="D169">
            <v>168</v>
          </cell>
        </row>
        <row r="170">
          <cell r="B170" t="str">
            <v>2.2.12 Incubateur Monteur en Tuyauterie et chaudronnerie sur site industriel sensible-Orientation</v>
          </cell>
          <cell r="C170">
            <v>7</v>
          </cell>
          <cell r="D170">
            <v>169</v>
          </cell>
        </row>
        <row r="171">
          <cell r="B171" t="str">
            <v>2.2.13 Incubateur Agent de Comissionnement du Bâtiment-Orientation</v>
          </cell>
          <cell r="C171">
            <v>7</v>
          </cell>
          <cell r="D171">
            <v>170</v>
          </cell>
        </row>
        <row r="172">
          <cell r="B172" t="str">
            <v>2.2.14 Incubateur Chaudronnerie-Tuyauterie-Soudage- Adaptation Hydrogène et énergie-Orientation</v>
          </cell>
          <cell r="C172">
            <v>7</v>
          </cell>
          <cell r="D172">
            <v>171</v>
          </cell>
        </row>
        <row r="173">
          <cell r="B173" t="str">
            <v>2.2.15 Incubateur Technicien de maintenance industrielle colorisée Hydrogène-Orientation</v>
          </cell>
          <cell r="C173">
            <v>7</v>
          </cell>
          <cell r="D173">
            <v>172</v>
          </cell>
        </row>
        <row r="174">
          <cell r="B174" t="str">
            <v>2.2.16 Incubateur Pilote d'installation Hydrogène-Orientation</v>
          </cell>
          <cell r="C174">
            <v>7</v>
          </cell>
          <cell r="D174">
            <v>173</v>
          </cell>
        </row>
        <row r="175">
          <cell r="B175" t="str">
            <v>2.2.17 Incubateur Monteur mécanicien  véhicules lourds hydrogène -Orientation</v>
          </cell>
          <cell r="C175">
            <v>7</v>
          </cell>
          <cell r="D175">
            <v>174</v>
          </cell>
        </row>
        <row r="176">
          <cell r="B176" t="str">
            <v>2.2.18 Incubateur Rétrofit : électrifier un véhicule thermique pour réduire les polluants atmosphériques-Orientation</v>
          </cell>
          <cell r="C176">
            <v>7</v>
          </cell>
          <cell r="D176">
            <v>175</v>
          </cell>
        </row>
        <row r="177">
          <cell r="B177" t="str">
            <v>2.2.19 Incubateur Technicien des dispositifs d'assistance respiratoire à domicile -Orientation</v>
          </cell>
          <cell r="C177">
            <v>7</v>
          </cell>
          <cell r="D177">
            <v>176</v>
          </cell>
        </row>
        <row r="178">
          <cell r="B178" t="str">
            <v>2.2.20 Incubateur Réparateur outdoor-Orientation</v>
          </cell>
          <cell r="C178">
            <v>7</v>
          </cell>
          <cell r="D178">
            <v>177</v>
          </cell>
        </row>
        <row r="179">
          <cell r="B179" t="str">
            <v>2.2.21 Incubateur Animateur Artistique-Orientation</v>
          </cell>
          <cell r="C179">
            <v>7</v>
          </cell>
          <cell r="D179">
            <v>178</v>
          </cell>
        </row>
        <row r="180">
          <cell r="B180" t="str">
            <v>2.2.23 Incubateur Concepteur Médiatiseur Pédagogique-Orientation</v>
          </cell>
          <cell r="C180">
            <v>7</v>
          </cell>
          <cell r="D180">
            <v>179</v>
          </cell>
        </row>
        <row r="181">
          <cell r="B181" t="str">
            <v>2.2.24 Incubateur Concepteur de Technologie immersive-Orientation</v>
          </cell>
          <cell r="C181">
            <v>7</v>
          </cell>
          <cell r="D181">
            <v>180</v>
          </cell>
        </row>
        <row r="182">
          <cell r="B182" t="str">
            <v>2.2.10 Incubateur Développeur Intégrateur en Informatique Industrielle (D3I)-S4</v>
          </cell>
          <cell r="C182">
            <v>7</v>
          </cell>
          <cell r="D182">
            <v>181</v>
          </cell>
        </row>
        <row r="183">
          <cell r="B183" t="str">
            <v>2.2.12 Incubateur Monteur en Tuyauterie et chaudronnerie sur site industriel sensible-S4</v>
          </cell>
          <cell r="C183">
            <v>7</v>
          </cell>
          <cell r="D183">
            <v>182</v>
          </cell>
        </row>
        <row r="184">
          <cell r="B184" t="str">
            <v>2.2.13 Incubateur Agent de Comissionnement du Bâtiment-S4</v>
          </cell>
          <cell r="C184">
            <v>7</v>
          </cell>
          <cell r="D184">
            <v>183</v>
          </cell>
        </row>
        <row r="185">
          <cell r="B185" t="str">
            <v>2.2.14 Incubateur Chaudronnerie-Tuyauterie-Soudage- Adaptation Hydrogène et énergie-S4</v>
          </cell>
          <cell r="C185">
            <v>7</v>
          </cell>
          <cell r="D185">
            <v>184</v>
          </cell>
        </row>
        <row r="186">
          <cell r="B186" t="str">
            <v>2.2.15 Incubateur Technicien de maintenance industrielle colorisée Hydrogène-S4</v>
          </cell>
          <cell r="C186">
            <v>7</v>
          </cell>
          <cell r="D186">
            <v>185</v>
          </cell>
        </row>
        <row r="187">
          <cell r="B187" t="str">
            <v>2.2.16 Incubateur Pilote d'installation Hydrogène-S4</v>
          </cell>
          <cell r="C187">
            <v>7</v>
          </cell>
          <cell r="D187">
            <v>186</v>
          </cell>
        </row>
        <row r="188">
          <cell r="B188" t="str">
            <v>2.2.17 Incubateur Monteur mécanicien  véhicules lourds hydrogène -S4</v>
          </cell>
          <cell r="C188">
            <v>7</v>
          </cell>
          <cell r="D188">
            <v>187</v>
          </cell>
        </row>
        <row r="189">
          <cell r="B189" t="str">
            <v>2.2.18 Incubateur Rétrofit : électrifier un véhicule thermique pour réduire les polluants atmosphériques-S4</v>
          </cell>
          <cell r="C189">
            <v>7</v>
          </cell>
          <cell r="D189">
            <v>188</v>
          </cell>
        </row>
        <row r="190">
          <cell r="B190" t="str">
            <v>2.2.19 Incubateur Technicien des dispositifs d'assistance respiratoire à domicile -S4</v>
          </cell>
          <cell r="C190">
            <v>7</v>
          </cell>
          <cell r="D190">
            <v>189</v>
          </cell>
        </row>
        <row r="191">
          <cell r="B191" t="str">
            <v>2.2.20 Incubateur Réparateur outdoor-S4</v>
          </cell>
          <cell r="C191">
            <v>7</v>
          </cell>
          <cell r="D191">
            <v>190</v>
          </cell>
        </row>
        <row r="192">
          <cell r="B192" t="str">
            <v>2.2.21 Incubateur Animateur Artistique-S4</v>
          </cell>
          <cell r="C192">
            <v>7</v>
          </cell>
          <cell r="D192">
            <v>191</v>
          </cell>
        </row>
        <row r="193">
          <cell r="B193" t="str">
            <v>2.2.23 Incubateur Concepteur Médiatiseur Pédagogique-S4</v>
          </cell>
          <cell r="C193">
            <v>7</v>
          </cell>
          <cell r="D193">
            <v>192</v>
          </cell>
        </row>
        <row r="194">
          <cell r="B194" t="str">
            <v>2.2.24 Incubateur Concepteur de Technologie immersive-S4</v>
          </cell>
          <cell r="C194">
            <v>7</v>
          </cell>
          <cell r="D194">
            <v>193</v>
          </cell>
        </row>
        <row r="195">
          <cell r="B195" t="str">
            <v>Promo 16-18 Coordination - Pilotage - admin</v>
          </cell>
          <cell r="C195">
            <v>7</v>
          </cell>
          <cell r="D195">
            <v>194</v>
          </cell>
        </row>
        <row r="196">
          <cell r="B196" t="str">
            <v>Promo 16-18 Accompagnement - Engagement</v>
          </cell>
          <cell r="C196">
            <v>7</v>
          </cell>
          <cell r="D196">
            <v>195</v>
          </cell>
        </row>
        <row r="197">
          <cell r="B197" t="str">
            <v>Promo 16-18 Accompagnement - Réflexion</v>
          </cell>
          <cell r="C197">
            <v>7</v>
          </cell>
          <cell r="D197">
            <v>196</v>
          </cell>
        </row>
        <row r="198">
          <cell r="B198" t="str">
            <v>Promo 16-18 Accompagnement - Initiation</v>
          </cell>
          <cell r="C198">
            <v>7</v>
          </cell>
          <cell r="D198">
            <v>197</v>
          </cell>
        </row>
        <row r="199">
          <cell r="B199" t="str">
            <v>Promo 16-18 Accompagnement - Construction</v>
          </cell>
          <cell r="C199">
            <v>7</v>
          </cell>
          <cell r="D199">
            <v>198</v>
          </cell>
        </row>
        <row r="200">
          <cell r="B200" t="str">
            <v>Promo 16-18 Accompagnement - Préparation</v>
          </cell>
          <cell r="C200">
            <v>7</v>
          </cell>
          <cell r="D200">
            <v>199</v>
          </cell>
        </row>
        <row r="201">
          <cell r="B201" t="str">
            <v>Promo 16-18 Accompagnement - Choix</v>
          </cell>
          <cell r="C201">
            <v>7</v>
          </cell>
          <cell r="D201">
            <v>200</v>
          </cell>
        </row>
        <row r="202">
          <cell r="B202" t="str">
            <v>Promo 16-18 Orientation - Sourcing</v>
          </cell>
          <cell r="C202">
            <v>7</v>
          </cell>
          <cell r="D202">
            <v>201</v>
          </cell>
        </row>
        <row r="203">
          <cell r="B203" t="str">
            <v>Promo 16-18 Surveillance - Initiation</v>
          </cell>
          <cell r="C203">
            <v>7</v>
          </cell>
          <cell r="D203">
            <v>202</v>
          </cell>
        </row>
        <row r="204">
          <cell r="B204" t="str">
            <v>Promo 16-18 Surveillance - Construction</v>
          </cell>
          <cell r="C204">
            <v>7</v>
          </cell>
          <cell r="D204">
            <v>203</v>
          </cell>
        </row>
        <row r="205">
          <cell r="B205" t="str">
            <v>Promo 16-18 Animation - Initiation</v>
          </cell>
          <cell r="C205">
            <v>7</v>
          </cell>
          <cell r="D205">
            <v>204</v>
          </cell>
        </row>
        <row r="206">
          <cell r="B206" t="str">
            <v>Promo 16-18 Animation - Construction</v>
          </cell>
          <cell r="C206">
            <v>7</v>
          </cell>
          <cell r="D206">
            <v>205</v>
          </cell>
        </row>
        <row r="207">
          <cell r="B207" t="str">
            <v>Promo 16-18 Déplacement - Initiation</v>
          </cell>
          <cell r="C207">
            <v>7</v>
          </cell>
          <cell r="D207">
            <v>206</v>
          </cell>
        </row>
        <row r="208">
          <cell r="B208" t="str">
            <v>Promo 16-18 Déplacement - Construction</v>
          </cell>
          <cell r="C208">
            <v>7</v>
          </cell>
          <cell r="D208">
            <v>207</v>
          </cell>
        </row>
        <row r="209">
          <cell r="B209" t="str">
            <v>Promo 16-18 Ingénierie</v>
          </cell>
          <cell r="C209">
            <v>7</v>
          </cell>
          <cell r="D209">
            <v>208</v>
          </cell>
        </row>
        <row r="210">
          <cell r="B210" t="str">
            <v>Promo 16-18 Formation initiale</v>
          </cell>
          <cell r="C210">
            <v>7</v>
          </cell>
          <cell r="D210">
            <v>209</v>
          </cell>
        </row>
        <row r="211">
          <cell r="B211" t="str">
            <v>AAE  PREPA COMP Pilotage et Ingénierie</v>
          </cell>
          <cell r="C211">
            <v>7</v>
          </cell>
          <cell r="D211">
            <v>210</v>
          </cell>
        </row>
        <row r="212">
          <cell r="B212" t="str">
            <v>AAE  PREPA COMP Atelier 1 confirmation de projet</v>
          </cell>
          <cell r="C212">
            <v>7</v>
          </cell>
          <cell r="D212">
            <v>211</v>
          </cell>
        </row>
        <row r="213">
          <cell r="B213" t="str">
            <v>AAE  PREPA COMP Atelier 2 Découverte des métiers</v>
          </cell>
          <cell r="C213">
            <v>7</v>
          </cell>
          <cell r="D213">
            <v>212</v>
          </cell>
        </row>
        <row r="214">
          <cell r="B214" t="str">
            <v>AAE PREPA COMP Atelier 3 Compétences numériques</v>
          </cell>
          <cell r="C214">
            <v>7</v>
          </cell>
          <cell r="D214">
            <v>213</v>
          </cell>
        </row>
        <row r="215">
          <cell r="B215" t="str">
            <v>AAE PREPA COMP  Atelier 4 Compétences de base métiers</v>
          </cell>
          <cell r="C215">
            <v>7</v>
          </cell>
          <cell r="D215">
            <v>214</v>
          </cell>
        </row>
        <row r="216">
          <cell r="B216" t="str">
            <v>AAE PREPA COMP Atelier 5 Développer ses compétences à conduire son projet dans la durée</v>
          </cell>
          <cell r="C216">
            <v>7</v>
          </cell>
          <cell r="D216">
            <v>215</v>
          </cell>
        </row>
        <row r="217">
          <cell r="B217" t="str">
            <v>AAE PREPA COMP Atelier 6 Plan de qualification personnalisé</v>
          </cell>
          <cell r="C217">
            <v>7</v>
          </cell>
          <cell r="D217">
            <v>216</v>
          </cell>
        </row>
        <row r="218">
          <cell r="B218" t="str">
            <v>AAE PREPA COMP  Atelier 7 Club PREPA</v>
          </cell>
          <cell r="C218">
            <v>7</v>
          </cell>
          <cell r="D218">
            <v>217</v>
          </cell>
        </row>
        <row r="219">
          <cell r="B219" t="str">
            <v>AAE PREPA COMP  Atelier 8 CPF</v>
          </cell>
          <cell r="C219">
            <v>7</v>
          </cell>
          <cell r="D219">
            <v>218</v>
          </cell>
        </row>
        <row r="220">
          <cell r="B220" t="str">
            <v xml:space="preserve">AAE PREPA COMP  Atelier 9 : Se construire un Territoire facilitant </v>
          </cell>
          <cell r="C220">
            <v>7</v>
          </cell>
          <cell r="D220">
            <v>219</v>
          </cell>
        </row>
        <row r="221">
          <cell r="B221" t="str">
            <v>AAE PREPA COMP  Atelier 10 : Cartographier ses compétences</v>
          </cell>
          <cell r="C221">
            <v>7</v>
          </cell>
          <cell r="D221">
            <v>220</v>
          </cell>
        </row>
        <row r="222">
          <cell r="B222" t="str">
            <v>AAE PREPA COMP Prestations de suivi accompagnement (référent parcours)</v>
          </cell>
          <cell r="C222">
            <v>7</v>
          </cell>
          <cell r="D222">
            <v>221</v>
          </cell>
        </row>
        <row r="223">
          <cell r="B223" t="str">
            <v>VAE PEC Coordination et management du dispositif</v>
          </cell>
          <cell r="C223">
            <v>7</v>
          </cell>
          <cell r="D223">
            <v>222</v>
          </cell>
        </row>
        <row r="224">
          <cell r="B224" t="str">
            <v xml:space="preserve">VAE PEC Appui administratif </v>
          </cell>
          <cell r="C224">
            <v>7</v>
          </cell>
          <cell r="D224">
            <v>223</v>
          </cell>
        </row>
        <row r="225">
          <cell r="B225" t="str">
            <v>VAE PEC  ETAPE 1 - ETAPE2- ETAPE 3 - ETAPE 4</v>
          </cell>
          <cell r="C225">
            <v>7</v>
          </cell>
          <cell r="D225">
            <v>224</v>
          </cell>
        </row>
        <row r="226">
          <cell r="B226" t="str">
            <v>VAE PEC ETAPE 5 - ITV</v>
          </cell>
          <cell r="C226">
            <v>7</v>
          </cell>
          <cell r="D226">
            <v>225</v>
          </cell>
        </row>
        <row r="227">
          <cell r="B227" t="str">
            <v>VAE PEC ETAPE 5- PTV</v>
          </cell>
          <cell r="C227">
            <v>7</v>
          </cell>
          <cell r="D227">
            <v>226</v>
          </cell>
        </row>
        <row r="228">
          <cell r="B228" t="str">
            <v>VAE PEC ETAPE 5 - ITR RSFP</v>
          </cell>
          <cell r="C228">
            <v>7</v>
          </cell>
          <cell r="D228">
            <v>227</v>
          </cell>
        </row>
        <row r="229">
          <cell r="B229" t="str">
            <v>VAE PEC ETAPE 5- PSF RSFP</v>
          </cell>
          <cell r="C229">
            <v>7</v>
          </cell>
          <cell r="D229">
            <v>228</v>
          </cell>
        </row>
        <row r="230">
          <cell r="B230" t="str">
            <v>VAE PEC ETAPE 5 - CLEA CEF</v>
          </cell>
          <cell r="C230">
            <v>7</v>
          </cell>
          <cell r="D230">
            <v>229</v>
          </cell>
        </row>
        <row r="231">
          <cell r="B231" t="str">
            <v xml:space="preserve">VAE Prim Arriv Coordination et management du dispositif </v>
          </cell>
          <cell r="C231">
            <v>7</v>
          </cell>
          <cell r="D231">
            <v>230</v>
          </cell>
        </row>
        <row r="232">
          <cell r="B232" t="str">
            <v xml:space="preserve">VAE Prim Arriv Appui administratif </v>
          </cell>
          <cell r="C232">
            <v>7</v>
          </cell>
          <cell r="D232">
            <v>231</v>
          </cell>
        </row>
        <row r="233">
          <cell r="B233" t="str">
            <v>VAE Prim Arriv INFO COLLECTIVE</v>
          </cell>
          <cell r="C233">
            <v>7</v>
          </cell>
          <cell r="D233">
            <v>232</v>
          </cell>
        </row>
        <row r="234">
          <cell r="B234" t="str">
            <v>VAE Prim Arriv Appui certif - 1ER RDV</v>
          </cell>
          <cell r="C234">
            <v>7</v>
          </cell>
          <cell r="D234">
            <v>233</v>
          </cell>
        </row>
        <row r="235">
          <cell r="B235" t="str">
            <v xml:space="preserve">VAE Prim Arriv ITV -  2EME RDV </v>
          </cell>
          <cell r="C235">
            <v>7</v>
          </cell>
          <cell r="D235">
            <v>234</v>
          </cell>
        </row>
        <row r="236">
          <cell r="B236" t="str">
            <v>VAE Prim Arriv 4 ateliers d'accompagenement et preparation à la session</v>
          </cell>
          <cell r="C236">
            <v>7</v>
          </cell>
          <cell r="D236">
            <v>235</v>
          </cell>
        </row>
        <row r="237">
          <cell r="B237" t="str">
            <v>VAE Prim Arriv PTV Préparation à la sessio d'évaluation</v>
          </cell>
          <cell r="C237">
            <v>7</v>
          </cell>
          <cell r="D237">
            <v>236</v>
          </cell>
        </row>
        <row r="238">
          <cell r="B238" t="str">
            <v xml:space="preserve">VAE Prim Arriv Appui à la certf. Démarche RSFP </v>
          </cell>
          <cell r="C238">
            <v>7</v>
          </cell>
          <cell r="D238">
            <v>237</v>
          </cell>
        </row>
        <row r="239">
          <cell r="B239" t="str">
            <v>VAE Prim Arriv ITR Instruction technique RSFP</v>
          </cell>
          <cell r="C239">
            <v>7</v>
          </cell>
          <cell r="D239">
            <v>238</v>
          </cell>
        </row>
        <row r="240">
          <cell r="B240" t="str">
            <v>VAE Prim Arriv PSF Préparation à la session d'évaluation</v>
          </cell>
          <cell r="C240">
            <v>7</v>
          </cell>
          <cell r="D240">
            <v>239</v>
          </cell>
        </row>
        <row r="241">
          <cell r="B241" t="str">
            <v>S3 - Accomp. psycho-pédagogique</v>
          </cell>
          <cell r="C241">
            <v>2</v>
          </cell>
          <cell r="D241">
            <v>240</v>
          </cell>
        </row>
        <row r="242">
          <cell r="B242" t="str">
            <v>S4 - Accomp. vers et dans l’emploi</v>
          </cell>
          <cell r="C242">
            <v>2</v>
          </cell>
          <cell r="D242">
            <v>241</v>
          </cell>
        </row>
        <row r="243">
          <cell r="B243" t="str">
            <v>S5 - Accomp. médical</v>
          </cell>
          <cell r="C243">
            <v>2</v>
          </cell>
          <cell r="D243">
            <v>242</v>
          </cell>
        </row>
        <row r="244">
          <cell r="B244" t="str">
            <v>S6 - Accomp. socio-éducatif</v>
          </cell>
          <cell r="C244">
            <v>2</v>
          </cell>
          <cell r="D244">
            <v>243</v>
          </cell>
        </row>
        <row r="245">
          <cell r="B245" t="str">
            <v>S7 - Accomp. des transitions professionnelles</v>
          </cell>
          <cell r="C245">
            <v>2</v>
          </cell>
          <cell r="D245">
            <v>244</v>
          </cell>
        </row>
        <row r="246">
          <cell r="B246" t="str">
            <v>Accompagnement VAE (SAVAE)</v>
          </cell>
          <cell r="C246">
            <v>2</v>
          </cell>
          <cell r="D246">
            <v>245</v>
          </cell>
        </row>
        <row r="247">
          <cell r="B247" t="str">
            <v>Titres 101 - Horticulture - Paysages</v>
          </cell>
          <cell r="C247">
            <v>2</v>
          </cell>
          <cell r="D247">
            <v>246</v>
          </cell>
        </row>
        <row r="248">
          <cell r="B248" t="str">
            <v>Titres 102 - Maçonnerie Gros œuvre</v>
          </cell>
          <cell r="C248">
            <v>2</v>
          </cell>
          <cell r="D248">
            <v>247</v>
          </cell>
        </row>
        <row r="249">
          <cell r="B249" t="str">
            <v>Titres 103 - Maitrise de chantier Gros œuvre</v>
          </cell>
          <cell r="C249">
            <v>2</v>
          </cell>
          <cell r="D249">
            <v>248</v>
          </cell>
        </row>
        <row r="250">
          <cell r="B250" t="str">
            <v>Titres 104 - Métiers du béton</v>
          </cell>
          <cell r="C250">
            <v>2</v>
          </cell>
          <cell r="D250">
            <v>249</v>
          </cell>
        </row>
        <row r="251">
          <cell r="B251" t="str">
            <v>Titres 106 - Entretien du bâtiment</v>
          </cell>
          <cell r="C251">
            <v>2</v>
          </cell>
          <cell r="D251">
            <v>250</v>
          </cell>
        </row>
        <row r="252">
          <cell r="B252" t="str">
            <v>Titres 107 - Technicien en conduite de travaux bâtiment et travaux publics</v>
          </cell>
          <cell r="C252">
            <v>2</v>
          </cell>
          <cell r="D252">
            <v>251</v>
          </cell>
        </row>
        <row r="253">
          <cell r="B253" t="str">
            <v>Titres 108 - Equipement Génie climatique</v>
          </cell>
          <cell r="C253">
            <v>2</v>
          </cell>
          <cell r="D253">
            <v>252</v>
          </cell>
        </row>
        <row r="254">
          <cell r="B254" t="str">
            <v>Titres 109 - Maintenance Génie climatique</v>
          </cell>
          <cell r="C254">
            <v>2</v>
          </cell>
          <cell r="D254">
            <v>253</v>
          </cell>
        </row>
        <row r="255">
          <cell r="B255" t="str">
            <v>Titres 111 - Aménagements finitions niveau V</v>
          </cell>
          <cell r="C255">
            <v>2</v>
          </cell>
          <cell r="D255">
            <v>254</v>
          </cell>
        </row>
        <row r="256">
          <cell r="B256" t="str">
            <v>Titres 112 - Aménagements finitions niveau IV et III</v>
          </cell>
          <cell r="C256">
            <v>2</v>
          </cell>
          <cell r="D256">
            <v>255</v>
          </cell>
        </row>
        <row r="257">
          <cell r="B257" t="str">
            <v>Titres 114 - Voierie et Réseaux Divers (VRD) niveau V et IV</v>
          </cell>
          <cell r="C257">
            <v>2</v>
          </cell>
          <cell r="D257">
            <v>256</v>
          </cell>
        </row>
        <row r="258">
          <cell r="B258" t="str">
            <v>Titres 115 - Techniciens géomètres et maîtrise de chantier Travaux Publics</v>
          </cell>
          <cell r="C258">
            <v>2</v>
          </cell>
          <cell r="D258">
            <v>257</v>
          </cell>
        </row>
        <row r="259">
          <cell r="B259" t="str">
            <v>Titres 116 - Conducteurs d'engins de chantier</v>
          </cell>
          <cell r="C259">
            <v>2</v>
          </cell>
          <cell r="D259">
            <v>258</v>
          </cell>
        </row>
        <row r="260">
          <cell r="B260" t="str">
            <v>Titres 117 - Réseaux électriques et de communication</v>
          </cell>
          <cell r="C260">
            <v>2</v>
          </cell>
          <cell r="D260">
            <v>259</v>
          </cell>
        </row>
        <row r="261">
          <cell r="B261" t="str">
            <v>Titres 118 - Aluminium Verre</v>
          </cell>
          <cell r="C261">
            <v>2</v>
          </cell>
          <cell r="D261">
            <v>260</v>
          </cell>
        </row>
        <row r="262">
          <cell r="B262" t="str">
            <v>Titres 119 - Métallerie et constructions métalliques</v>
          </cell>
          <cell r="C262">
            <v>2</v>
          </cell>
          <cell r="D262">
            <v>261</v>
          </cell>
        </row>
        <row r="263">
          <cell r="B263" t="str">
            <v xml:space="preserve">Titres 122 - Travail du bois niveau V, IV </v>
          </cell>
          <cell r="C263">
            <v>2</v>
          </cell>
          <cell r="D263">
            <v>262</v>
          </cell>
        </row>
        <row r="264">
          <cell r="B264" t="str">
            <v>Titres 124 - Equipement Electrique</v>
          </cell>
          <cell r="C264">
            <v>2</v>
          </cell>
          <cell r="D264">
            <v>263</v>
          </cell>
        </row>
        <row r="265">
          <cell r="B265" t="str">
            <v>Titres 126 - Chaudronnerie et tuyautage</v>
          </cell>
          <cell r="C265">
            <v>2</v>
          </cell>
          <cell r="D265">
            <v>264</v>
          </cell>
        </row>
        <row r="266">
          <cell r="B266" t="str">
            <v>Titres 128 - Soudage et contrôle</v>
          </cell>
          <cell r="C266">
            <v>2</v>
          </cell>
          <cell r="D266">
            <v>265</v>
          </cell>
        </row>
        <row r="267">
          <cell r="B267" t="str">
            <v>Titres 130 - Fonderie</v>
          </cell>
          <cell r="C267">
            <v>2</v>
          </cell>
          <cell r="D267">
            <v>266</v>
          </cell>
        </row>
        <row r="268">
          <cell r="B268" t="str">
            <v>Titres 132 - Etudes - méthodes - Qualité</v>
          </cell>
          <cell r="C268">
            <v>2</v>
          </cell>
          <cell r="D268">
            <v>267</v>
          </cell>
        </row>
        <row r="269">
          <cell r="B269" t="str">
            <v>Titres 133 - Aéronautique</v>
          </cell>
          <cell r="C269">
            <v>2</v>
          </cell>
          <cell r="D269">
            <v>268</v>
          </cell>
        </row>
        <row r="270">
          <cell r="B270" t="str">
            <v>Titres 134 - Usinage montage outillage</v>
          </cell>
          <cell r="C270">
            <v>2</v>
          </cell>
          <cell r="D270">
            <v>269</v>
          </cell>
        </row>
        <row r="271">
          <cell r="B271" t="str">
            <v>Titres 136 - Production industrielle</v>
          </cell>
          <cell r="C271">
            <v>2</v>
          </cell>
          <cell r="D271">
            <v>270</v>
          </cell>
        </row>
        <row r="272">
          <cell r="B272" t="str">
            <v>Titres 139 - Electronique automatismes</v>
          </cell>
          <cell r="C272">
            <v>2</v>
          </cell>
          <cell r="D272">
            <v>271</v>
          </cell>
        </row>
        <row r="273">
          <cell r="B273" t="str">
            <v>Titres 141 - Froid climatisation niveau V - IV et III</v>
          </cell>
          <cell r="C273">
            <v>2</v>
          </cell>
          <cell r="D273">
            <v>272</v>
          </cell>
        </row>
        <row r="274">
          <cell r="B274" t="str">
            <v>Titres 144 - Maintenance industrielle</v>
          </cell>
          <cell r="C274">
            <v>2</v>
          </cell>
          <cell r="D274">
            <v>273</v>
          </cell>
        </row>
        <row r="275">
          <cell r="B275" t="str">
            <v>Titres 145 - Maintenance des biens d'équipements électroniques</v>
          </cell>
          <cell r="C275">
            <v>2</v>
          </cell>
          <cell r="D275">
            <v>274</v>
          </cell>
        </row>
        <row r="276">
          <cell r="B276" t="str">
            <v>Titres 146 - Métiers de l'habillement et du cuir</v>
          </cell>
          <cell r="C276">
            <v>2</v>
          </cell>
          <cell r="D276">
            <v>275</v>
          </cell>
        </row>
        <row r="277">
          <cell r="B277" t="str">
            <v>Titres 148 - Artisanat et services cuir, ameublement et pressing</v>
          </cell>
          <cell r="C277">
            <v>2</v>
          </cell>
          <cell r="D277">
            <v>276</v>
          </cell>
        </row>
        <row r="278">
          <cell r="B278" t="str">
            <v>Titres 150 - Chimie</v>
          </cell>
          <cell r="C278">
            <v>2</v>
          </cell>
          <cell r="D278">
            <v>277</v>
          </cell>
        </row>
        <row r="279">
          <cell r="B279" t="str">
            <v>Titres 152 - Métiers de l'environnement</v>
          </cell>
          <cell r="C279">
            <v>2</v>
          </cell>
          <cell r="D279">
            <v>278</v>
          </cell>
        </row>
        <row r="280">
          <cell r="B280" t="str">
            <v>Titres 153 - Plasturgie processus automatisé</v>
          </cell>
          <cell r="C280">
            <v>2</v>
          </cell>
          <cell r="D280">
            <v>279</v>
          </cell>
        </row>
        <row r="281">
          <cell r="B281" t="str">
            <v>Titres 154 - Plasturgie compétences manuelles</v>
          </cell>
          <cell r="C281">
            <v>2</v>
          </cell>
          <cell r="D281">
            <v>280</v>
          </cell>
        </row>
        <row r="282">
          <cell r="B282" t="str">
            <v>Titres 155 - Aménagement et réparation mécanique maritime</v>
          </cell>
          <cell r="C282">
            <v>2</v>
          </cell>
          <cell r="D282">
            <v>281</v>
          </cell>
        </row>
        <row r="283">
          <cell r="B283" t="str">
            <v>Titres 159 - Secrétariat Assistanat</v>
          </cell>
          <cell r="C283">
            <v>2</v>
          </cell>
          <cell r="D283">
            <v>282</v>
          </cell>
        </row>
        <row r="284">
          <cell r="B284" t="str">
            <v>Titres 160 - Comptabilité Gestion</v>
          </cell>
          <cell r="C284">
            <v>2</v>
          </cell>
          <cell r="D284">
            <v>283</v>
          </cell>
        </row>
        <row r="285">
          <cell r="B285" t="str">
            <v>Titres 161 - Relations clients à distance</v>
          </cell>
          <cell r="C285">
            <v>2</v>
          </cell>
          <cell r="D285">
            <v>284</v>
          </cell>
        </row>
        <row r="286">
          <cell r="B286" t="str">
            <v xml:space="preserve">Titres 162 - Fonction commerciale </v>
          </cell>
          <cell r="C286">
            <v>2</v>
          </cell>
          <cell r="D286">
            <v>285</v>
          </cell>
        </row>
        <row r="287">
          <cell r="B287" t="str">
            <v>Titres 163 - Distribution</v>
          </cell>
          <cell r="C287">
            <v>2</v>
          </cell>
          <cell r="D287">
            <v>286</v>
          </cell>
        </row>
        <row r="288">
          <cell r="B288" t="str">
            <v>Titres 164 - Informatique et télécommunications</v>
          </cell>
          <cell r="C288">
            <v>2</v>
          </cell>
          <cell r="D288">
            <v>287</v>
          </cell>
        </row>
        <row r="289">
          <cell r="B289" t="str">
            <v>Titres 165 - Tourisme et loisirs</v>
          </cell>
          <cell r="C289">
            <v>2</v>
          </cell>
          <cell r="D289">
            <v>288</v>
          </cell>
        </row>
        <row r="290">
          <cell r="B290" t="str">
            <v>Titres 166 - Hôtellerie et restauration</v>
          </cell>
          <cell r="C290">
            <v>2</v>
          </cell>
          <cell r="D290">
            <v>289</v>
          </cell>
        </row>
        <row r="291">
          <cell r="B291" t="str">
            <v>Titres 167 - Arts graphiques - multimédia - audiovisuel</v>
          </cell>
          <cell r="C291">
            <v>2</v>
          </cell>
          <cell r="D291">
            <v>290</v>
          </cell>
        </row>
        <row r="292">
          <cell r="B292" t="str">
            <v>Titres 169 - Carrosserie Peinture</v>
          </cell>
          <cell r="C292">
            <v>2</v>
          </cell>
          <cell r="D292">
            <v>291</v>
          </cell>
        </row>
        <row r="293">
          <cell r="B293" t="str">
            <v>Titres 170 - Réparation véhicules légers</v>
          </cell>
          <cell r="C293">
            <v>2</v>
          </cell>
          <cell r="D293">
            <v>292</v>
          </cell>
        </row>
        <row r="294">
          <cell r="B294" t="str">
            <v xml:space="preserve">Titres 171 - Réparation de véhicules lourds et d'engins </v>
          </cell>
          <cell r="C294">
            <v>2</v>
          </cell>
          <cell r="D294">
            <v>293</v>
          </cell>
        </row>
        <row r="295">
          <cell r="B295" t="str">
            <v>Titres 173 - Conduite routière</v>
          </cell>
          <cell r="C295">
            <v>2</v>
          </cell>
          <cell r="D295">
            <v>294</v>
          </cell>
        </row>
        <row r="296">
          <cell r="B296" t="str">
            <v>Titres 174 - Entreposage Magasinage</v>
          </cell>
          <cell r="C296">
            <v>2</v>
          </cell>
          <cell r="D296">
            <v>295</v>
          </cell>
        </row>
        <row r="297">
          <cell r="B297" t="str">
            <v xml:space="preserve">Titres 175 - Logistique </v>
          </cell>
          <cell r="C297">
            <v>2</v>
          </cell>
          <cell r="D297">
            <v>296</v>
          </cell>
        </row>
        <row r="298">
          <cell r="B298" t="str">
            <v>Titres 176 - Services aux particuliers</v>
          </cell>
          <cell r="C298">
            <v>2</v>
          </cell>
          <cell r="D298">
            <v>297</v>
          </cell>
        </row>
        <row r="299">
          <cell r="B299" t="str">
            <v>Titres 177 - Autres Services aux entreprises et aux collectivités</v>
          </cell>
          <cell r="C299">
            <v>2</v>
          </cell>
          <cell r="D299">
            <v>298</v>
          </cell>
        </row>
        <row r="300">
          <cell r="B300" t="str">
            <v>Titres 178 - Métiers de la médiation de l'insertion et de la formation</v>
          </cell>
          <cell r="C300">
            <v>2</v>
          </cell>
          <cell r="D300">
            <v>299</v>
          </cell>
        </row>
        <row r="301">
          <cell r="B301" t="str">
            <v>Suivi de la PAE</v>
          </cell>
          <cell r="C301">
            <v>2</v>
          </cell>
          <cell r="D301">
            <v>300</v>
          </cell>
        </row>
        <row r="302">
          <cell r="B302" t="str">
            <v>EAD (enseignement à distance)</v>
          </cell>
          <cell r="C302">
            <v>2</v>
          </cell>
          <cell r="D302">
            <v>301</v>
          </cell>
        </row>
        <row r="303">
          <cell r="B303" t="str">
            <v>FOAD</v>
          </cell>
          <cell r="C303">
            <v>2</v>
          </cell>
          <cell r="D303">
            <v>302</v>
          </cell>
        </row>
        <row r="304">
          <cell r="B304" t="str">
            <v>FP 101 - Horticulture - Paysages</v>
          </cell>
          <cell r="C304">
            <v>2</v>
          </cell>
          <cell r="D304">
            <v>303</v>
          </cell>
        </row>
        <row r="305">
          <cell r="B305" t="str">
            <v>FP 102 - Maçonnerie Gros œuvre</v>
          </cell>
          <cell r="C305">
            <v>2</v>
          </cell>
          <cell r="D305">
            <v>304</v>
          </cell>
        </row>
        <row r="306">
          <cell r="B306" t="str">
            <v>FP 103 - Maitrise de chantier Gros œuvre</v>
          </cell>
          <cell r="C306">
            <v>2</v>
          </cell>
          <cell r="D306">
            <v>305</v>
          </cell>
        </row>
        <row r="307">
          <cell r="B307" t="str">
            <v>FP 104 - Métiers du béton</v>
          </cell>
          <cell r="C307">
            <v>2</v>
          </cell>
          <cell r="D307">
            <v>306</v>
          </cell>
        </row>
        <row r="308">
          <cell r="B308" t="str">
            <v>FP 106 - Entretien du bâtiment</v>
          </cell>
          <cell r="C308">
            <v>2</v>
          </cell>
          <cell r="D308">
            <v>307</v>
          </cell>
        </row>
        <row r="309">
          <cell r="B309" t="str">
            <v>FP 107 - Technicien en conduite de travaux bâtiment et travaux publics</v>
          </cell>
          <cell r="C309">
            <v>2</v>
          </cell>
          <cell r="D309">
            <v>308</v>
          </cell>
        </row>
        <row r="310">
          <cell r="B310" t="str">
            <v>FP 108 - Equipement Génie climatique</v>
          </cell>
          <cell r="C310">
            <v>2</v>
          </cell>
          <cell r="D310">
            <v>309</v>
          </cell>
        </row>
        <row r="311">
          <cell r="B311" t="str">
            <v>FP 109 - Maintenance Génie climatique</v>
          </cell>
          <cell r="C311">
            <v>2</v>
          </cell>
          <cell r="D311">
            <v>310</v>
          </cell>
        </row>
        <row r="312">
          <cell r="B312" t="str">
            <v>FP 111 - Aménagements finitions niveau V</v>
          </cell>
          <cell r="C312">
            <v>2</v>
          </cell>
          <cell r="D312">
            <v>311</v>
          </cell>
        </row>
        <row r="313">
          <cell r="B313" t="str">
            <v>FP 112 - Aménagements finitions niveau IV et III</v>
          </cell>
          <cell r="C313">
            <v>2</v>
          </cell>
          <cell r="D313">
            <v>312</v>
          </cell>
        </row>
        <row r="314">
          <cell r="B314" t="str">
            <v>FP 114 - Voierie et Réseaux Divers (VRD) niveau V et IV</v>
          </cell>
          <cell r="C314">
            <v>2</v>
          </cell>
          <cell r="D314">
            <v>313</v>
          </cell>
        </row>
        <row r="315">
          <cell r="B315" t="str">
            <v>FP 115 - Techniciens géomètres et maîtrise de chantier Travaux Publics</v>
          </cell>
          <cell r="C315">
            <v>2</v>
          </cell>
          <cell r="D315">
            <v>314</v>
          </cell>
        </row>
        <row r="316">
          <cell r="B316" t="str">
            <v>FP 116 - Conducteurs d'engins de chantier</v>
          </cell>
          <cell r="C316">
            <v>2</v>
          </cell>
          <cell r="D316">
            <v>315</v>
          </cell>
        </row>
        <row r="317">
          <cell r="B317" t="str">
            <v>FP 117 - Réseaux éléctriques et de communication</v>
          </cell>
          <cell r="C317">
            <v>2</v>
          </cell>
          <cell r="D317">
            <v>316</v>
          </cell>
        </row>
        <row r="318">
          <cell r="B318" t="str">
            <v>FP 118 - Aluminium Verre</v>
          </cell>
          <cell r="C318">
            <v>2</v>
          </cell>
          <cell r="D318">
            <v>317</v>
          </cell>
        </row>
        <row r="319">
          <cell r="B319" t="str">
            <v>FP 119 - Métallerie et constructions métalliques</v>
          </cell>
          <cell r="C319">
            <v>2</v>
          </cell>
          <cell r="D319">
            <v>318</v>
          </cell>
        </row>
        <row r="320">
          <cell r="B320" t="str">
            <v xml:space="preserve">FP 122 - Travail du bois niveau V, IV </v>
          </cell>
          <cell r="C320">
            <v>2</v>
          </cell>
          <cell r="D320">
            <v>319</v>
          </cell>
        </row>
        <row r="321">
          <cell r="B321" t="str">
            <v>FP 124 - Equipement Electrique</v>
          </cell>
          <cell r="C321">
            <v>2</v>
          </cell>
          <cell r="D321">
            <v>320</v>
          </cell>
        </row>
        <row r="322">
          <cell r="B322" t="str">
            <v>FP 126 - Chaudronnerie et tuyautage</v>
          </cell>
          <cell r="C322">
            <v>2</v>
          </cell>
          <cell r="D322">
            <v>321</v>
          </cell>
        </row>
        <row r="323">
          <cell r="B323" t="str">
            <v>FP 128 - Soudage et contrôle</v>
          </cell>
          <cell r="C323">
            <v>2</v>
          </cell>
          <cell r="D323">
            <v>322</v>
          </cell>
        </row>
        <row r="324">
          <cell r="B324" t="str">
            <v>FP 130 - Fonderie</v>
          </cell>
          <cell r="C324">
            <v>2</v>
          </cell>
          <cell r="D324">
            <v>323</v>
          </cell>
        </row>
        <row r="325">
          <cell r="B325" t="str">
            <v>FP 132 - Etudes - méthodes - Qualité</v>
          </cell>
          <cell r="C325">
            <v>2</v>
          </cell>
          <cell r="D325">
            <v>324</v>
          </cell>
        </row>
        <row r="326">
          <cell r="B326" t="str">
            <v>FP 133 - Aéronautique</v>
          </cell>
          <cell r="C326">
            <v>2</v>
          </cell>
          <cell r="D326">
            <v>325</v>
          </cell>
        </row>
        <row r="327">
          <cell r="B327" t="str">
            <v>FP 134 - Usinage montage outillage</v>
          </cell>
          <cell r="C327">
            <v>2</v>
          </cell>
          <cell r="D327">
            <v>326</v>
          </cell>
        </row>
        <row r="328">
          <cell r="B328" t="str">
            <v>FP 136 - Production industrielle</v>
          </cell>
          <cell r="C328">
            <v>2</v>
          </cell>
          <cell r="D328">
            <v>327</v>
          </cell>
        </row>
        <row r="329">
          <cell r="B329" t="str">
            <v>FP 139 - Electronique automatismes</v>
          </cell>
          <cell r="C329">
            <v>2</v>
          </cell>
          <cell r="D329">
            <v>328</v>
          </cell>
        </row>
        <row r="330">
          <cell r="B330" t="str">
            <v>FP 141 - Froid climatisation niveau V - IV et III</v>
          </cell>
          <cell r="C330">
            <v>2</v>
          </cell>
          <cell r="D330">
            <v>329</v>
          </cell>
        </row>
        <row r="331">
          <cell r="B331" t="str">
            <v>FP 144 - Maintenance industrielle</v>
          </cell>
          <cell r="C331">
            <v>2</v>
          </cell>
          <cell r="D331">
            <v>330</v>
          </cell>
        </row>
        <row r="332">
          <cell r="B332" t="str">
            <v>FP 145 - Maintenance des biens d'équipements électroniques</v>
          </cell>
          <cell r="C332">
            <v>2</v>
          </cell>
          <cell r="D332">
            <v>331</v>
          </cell>
        </row>
        <row r="333">
          <cell r="B333" t="str">
            <v>FP 146 - Métiers de l'habillement et du cuir</v>
          </cell>
          <cell r="C333">
            <v>2</v>
          </cell>
          <cell r="D333">
            <v>332</v>
          </cell>
        </row>
        <row r="334">
          <cell r="B334" t="str">
            <v>FP 148 - Artisanat et services cuir, ameublement et pressing</v>
          </cell>
          <cell r="C334">
            <v>2</v>
          </cell>
          <cell r="D334">
            <v>333</v>
          </cell>
        </row>
        <row r="335">
          <cell r="B335" t="str">
            <v>FP 150 - Chimie</v>
          </cell>
          <cell r="C335">
            <v>2</v>
          </cell>
          <cell r="D335">
            <v>334</v>
          </cell>
        </row>
        <row r="336">
          <cell r="B336" t="str">
            <v>FP 152 - Métiers de l'environnement</v>
          </cell>
          <cell r="C336">
            <v>2</v>
          </cell>
          <cell r="D336">
            <v>335</v>
          </cell>
        </row>
        <row r="337">
          <cell r="B337" t="str">
            <v>FP 153 - Plasturgie processus automatisé</v>
          </cell>
          <cell r="C337">
            <v>2</v>
          </cell>
          <cell r="D337">
            <v>336</v>
          </cell>
        </row>
        <row r="338">
          <cell r="B338" t="str">
            <v>FP 154 - Plasturgie compétences manuelles</v>
          </cell>
          <cell r="C338">
            <v>2</v>
          </cell>
          <cell r="D338">
            <v>337</v>
          </cell>
        </row>
        <row r="339">
          <cell r="B339" t="str">
            <v>FP 155 - Aménagement et réparation mécanique maritime</v>
          </cell>
          <cell r="C339">
            <v>2</v>
          </cell>
          <cell r="D339">
            <v>338</v>
          </cell>
        </row>
        <row r="340">
          <cell r="B340" t="str">
            <v>FP 159 - Secrétariat Assistanat</v>
          </cell>
          <cell r="C340">
            <v>2</v>
          </cell>
          <cell r="D340">
            <v>339</v>
          </cell>
        </row>
        <row r="341">
          <cell r="B341" t="str">
            <v>FP 160 - Comptabilité Gestion</v>
          </cell>
          <cell r="C341">
            <v>2</v>
          </cell>
          <cell r="D341">
            <v>340</v>
          </cell>
        </row>
        <row r="342">
          <cell r="B342" t="str">
            <v>FP 161 - Relations clients à distance</v>
          </cell>
          <cell r="C342">
            <v>2</v>
          </cell>
          <cell r="D342">
            <v>341</v>
          </cell>
        </row>
        <row r="343">
          <cell r="B343" t="str">
            <v xml:space="preserve">FP 162 - Fonction commerciale </v>
          </cell>
          <cell r="C343">
            <v>2</v>
          </cell>
          <cell r="D343">
            <v>342</v>
          </cell>
        </row>
        <row r="344">
          <cell r="B344" t="str">
            <v>FP 163 - Distribution</v>
          </cell>
          <cell r="C344">
            <v>2</v>
          </cell>
          <cell r="D344">
            <v>343</v>
          </cell>
        </row>
        <row r="345">
          <cell r="B345" t="str">
            <v>FP 164 - Informatique et télécommunications</v>
          </cell>
          <cell r="C345">
            <v>2</v>
          </cell>
          <cell r="D345">
            <v>344</v>
          </cell>
        </row>
        <row r="346">
          <cell r="B346" t="str">
            <v>FP 165 - Tourisme et loisirs</v>
          </cell>
          <cell r="C346">
            <v>2</v>
          </cell>
          <cell r="D346">
            <v>345</v>
          </cell>
        </row>
        <row r="347">
          <cell r="B347" t="str">
            <v>FP 166 - Hôtellerie et restauration</v>
          </cell>
          <cell r="C347">
            <v>2</v>
          </cell>
          <cell r="D347">
            <v>346</v>
          </cell>
        </row>
        <row r="348">
          <cell r="B348" t="str">
            <v>FP 167 - Arts graphiques - multimédia - audiovisuel</v>
          </cell>
          <cell r="C348">
            <v>2</v>
          </cell>
          <cell r="D348">
            <v>347</v>
          </cell>
        </row>
        <row r="349">
          <cell r="B349" t="str">
            <v>FP 169 - Carrosserie Peinture</v>
          </cell>
          <cell r="C349">
            <v>2</v>
          </cell>
          <cell r="D349">
            <v>348</v>
          </cell>
        </row>
        <row r="350">
          <cell r="B350" t="str">
            <v>FP 170 - Réparation véhicules légers</v>
          </cell>
          <cell r="C350">
            <v>2</v>
          </cell>
          <cell r="D350">
            <v>349</v>
          </cell>
        </row>
        <row r="351">
          <cell r="B351" t="str">
            <v xml:space="preserve">FP 171 - Réparation de véhicules lourds et d'engins </v>
          </cell>
          <cell r="C351">
            <v>2</v>
          </cell>
          <cell r="D351">
            <v>350</v>
          </cell>
        </row>
        <row r="352">
          <cell r="B352" t="str">
            <v>FP 173 - Conduite routière</v>
          </cell>
          <cell r="C352">
            <v>2</v>
          </cell>
          <cell r="D352">
            <v>351</v>
          </cell>
        </row>
        <row r="353">
          <cell r="B353" t="str">
            <v>FP 174 - Entreposage Magasinage</v>
          </cell>
          <cell r="C353">
            <v>2</v>
          </cell>
          <cell r="D353">
            <v>352</v>
          </cell>
        </row>
        <row r="354">
          <cell r="B354" t="str">
            <v xml:space="preserve">FP 175 - Logistique </v>
          </cell>
          <cell r="C354">
            <v>2</v>
          </cell>
          <cell r="D354">
            <v>353</v>
          </cell>
        </row>
        <row r="355">
          <cell r="B355" t="str">
            <v>FP 176 - Services aux particuliers</v>
          </cell>
          <cell r="C355">
            <v>2</v>
          </cell>
          <cell r="D355">
            <v>354</v>
          </cell>
        </row>
        <row r="356">
          <cell r="B356" t="str">
            <v>FP 177 - Autres Services aux entreprises et aux collectivités</v>
          </cell>
          <cell r="C356">
            <v>2</v>
          </cell>
          <cell r="D356">
            <v>355</v>
          </cell>
        </row>
        <row r="357">
          <cell r="B357" t="str">
            <v>FP 178 - Métiers de la médiation de l'insertion et de la formation</v>
          </cell>
          <cell r="C357">
            <v>2</v>
          </cell>
          <cell r="D357">
            <v>356</v>
          </cell>
        </row>
        <row r="358">
          <cell r="B358" t="str">
            <v>FP 179 - Pré-professionnalisation</v>
          </cell>
          <cell r="C358">
            <v>2</v>
          </cell>
          <cell r="D358">
            <v>357</v>
          </cell>
        </row>
        <row r="359">
          <cell r="B359" t="str">
            <v>FP 180 - Pré-insertion</v>
          </cell>
          <cell r="C359">
            <v>2</v>
          </cell>
          <cell r="D359">
            <v>358</v>
          </cell>
        </row>
        <row r="360">
          <cell r="B360" t="str">
            <v>Hébergement (interne et externe)</v>
          </cell>
          <cell r="C360">
            <v>2</v>
          </cell>
          <cell r="D360">
            <v>359</v>
          </cell>
        </row>
        <row r="361">
          <cell r="B361" t="str">
            <v>Restauration</v>
          </cell>
          <cell r="C361">
            <v>2</v>
          </cell>
          <cell r="D361">
            <v>360</v>
          </cell>
        </row>
        <row r="362">
          <cell r="B362" t="str">
            <v>Conseil - Expertise</v>
          </cell>
          <cell r="C362">
            <v>2</v>
          </cell>
          <cell r="D362">
            <v>361</v>
          </cell>
        </row>
        <row r="363">
          <cell r="B363" t="str">
            <v>Appui au SPE</v>
          </cell>
          <cell r="C363">
            <v>2</v>
          </cell>
          <cell r="D363">
            <v>362</v>
          </cell>
        </row>
        <row r="364">
          <cell r="B364" t="str">
            <v>Ingenierie de certification hors MNSP</v>
          </cell>
          <cell r="C364">
            <v>2</v>
          </cell>
          <cell r="D364">
            <v>363</v>
          </cell>
        </row>
        <row r="365">
          <cell r="B365" t="str">
            <v xml:space="preserve">Bilan de Compétence, bilan à mi carrière </v>
          </cell>
          <cell r="C365">
            <v>2</v>
          </cell>
          <cell r="D365">
            <v>364</v>
          </cell>
        </row>
        <row r="366">
          <cell r="B366" t="str">
            <v>Evaluation des Compétences et des Acquis Profes.</v>
          </cell>
          <cell r="C366">
            <v>2</v>
          </cell>
          <cell r="D366">
            <v>365</v>
          </cell>
        </row>
        <row r="367">
          <cell r="B367" t="str">
            <v>Autres prestations d'appui individuel à l’orient. prof.</v>
          </cell>
          <cell r="C367">
            <v>2</v>
          </cell>
          <cell r="D367">
            <v>366</v>
          </cell>
        </row>
        <row r="368">
          <cell r="B368" t="str">
            <v>Préparation des dossiers</v>
          </cell>
          <cell r="C368">
            <v>2</v>
          </cell>
          <cell r="D368">
            <v>367</v>
          </cell>
        </row>
        <row r="369">
          <cell r="B369" t="str">
            <v>Etablissement de la paie</v>
          </cell>
          <cell r="C369">
            <v>2</v>
          </cell>
          <cell r="D369">
            <v>368</v>
          </cell>
        </row>
        <row r="370">
          <cell r="B370" t="str">
            <v>Prestation spécifique régionale</v>
          </cell>
          <cell r="C370">
            <v>2</v>
          </cell>
          <cell r="D370">
            <v>369</v>
          </cell>
        </row>
        <row r="371">
          <cell r="B371" t="str">
            <v>Mises à disposition externe</v>
          </cell>
          <cell r="C371">
            <v>2</v>
          </cell>
          <cell r="D371">
            <v>370</v>
          </cell>
        </row>
        <row r="372">
          <cell r="B372" t="str">
            <v>Autres activités vendues</v>
          </cell>
          <cell r="C372">
            <v>2</v>
          </cell>
          <cell r="D372">
            <v>371</v>
          </cell>
        </row>
        <row r="373">
          <cell r="B373" t="str">
            <v>FCA d'accompagnement - Animation perf.</v>
          </cell>
          <cell r="C373">
            <v>4</v>
          </cell>
          <cell r="D373">
            <v>372</v>
          </cell>
        </row>
        <row r="374">
          <cell r="B374" t="str">
            <v>FCA d'accompagnement - Autres activités de support</v>
          </cell>
          <cell r="C374">
            <v>4</v>
          </cell>
          <cell r="D374">
            <v>373</v>
          </cell>
        </row>
        <row r="375">
          <cell r="B375" t="str">
            <v>FCA de certification - Animation perf.</v>
          </cell>
          <cell r="C375">
            <v>4</v>
          </cell>
          <cell r="D375">
            <v>374</v>
          </cell>
        </row>
        <row r="376">
          <cell r="B376" t="str">
            <v>FCA de certification - Autres activités de support</v>
          </cell>
          <cell r="C376">
            <v>4</v>
          </cell>
          <cell r="D376">
            <v>375</v>
          </cell>
        </row>
        <row r="377">
          <cell r="B377" t="str">
            <v>FCA de formation - Animation perf.</v>
          </cell>
          <cell r="C377">
            <v>4</v>
          </cell>
          <cell r="D377">
            <v>376</v>
          </cell>
        </row>
        <row r="378">
          <cell r="B378" t="str">
            <v>FCA de formation - Autres activités de support</v>
          </cell>
          <cell r="C378">
            <v>4</v>
          </cell>
          <cell r="D378">
            <v>377</v>
          </cell>
        </row>
        <row r="379">
          <cell r="B379" t="str">
            <v>FCA d'Hôtellerie - Animation perf.</v>
          </cell>
          <cell r="C379">
            <v>4</v>
          </cell>
          <cell r="D379">
            <v>378</v>
          </cell>
        </row>
        <row r="380">
          <cell r="B380" t="str">
            <v>FCA d'Hôtellerie - Autres activités de support</v>
          </cell>
          <cell r="C380">
            <v>4</v>
          </cell>
          <cell r="D380">
            <v>379</v>
          </cell>
        </row>
        <row r="381">
          <cell r="B381" t="str">
            <v>FCA d'Ingénierie-conseil-expertise - Animation perf.</v>
          </cell>
          <cell r="C381">
            <v>4</v>
          </cell>
          <cell r="D381">
            <v>380</v>
          </cell>
        </row>
        <row r="382">
          <cell r="B382" t="str">
            <v>FCA d'Ingénierie-conseil-expertise - Autres activités de support</v>
          </cell>
          <cell r="C382">
            <v>4</v>
          </cell>
          <cell r="D382">
            <v>381</v>
          </cell>
        </row>
        <row r="383">
          <cell r="B383" t="str">
            <v>FCA d'orientation - Animation perf.</v>
          </cell>
          <cell r="C383">
            <v>4</v>
          </cell>
          <cell r="D383">
            <v>382</v>
          </cell>
        </row>
        <row r="384">
          <cell r="B384" t="str">
            <v>FCA d'orientation - Autres activités de support</v>
          </cell>
          <cell r="C384">
            <v>4</v>
          </cell>
          <cell r="D384">
            <v>383</v>
          </cell>
        </row>
        <row r="385">
          <cell r="B385" t="str">
            <v>FCTA - Animation perf. des salariés AFPA</v>
          </cell>
          <cell r="C385">
            <v>5</v>
          </cell>
          <cell r="D385">
            <v>384</v>
          </cell>
        </row>
        <row r="386">
          <cell r="B386" t="str">
            <v>FCTA - Appui interne</v>
          </cell>
          <cell r="C386">
            <v>5</v>
          </cell>
          <cell r="D386">
            <v>385</v>
          </cell>
        </row>
        <row r="387">
          <cell r="B387" t="str">
            <v>FCTA - Autres activités de support</v>
          </cell>
          <cell r="C387">
            <v>6</v>
          </cell>
          <cell r="D387">
            <v>386</v>
          </cell>
        </row>
        <row r="388">
          <cell r="B388" t="str">
            <v>Instruction technique dossier VAE (ITV)</v>
          </cell>
          <cell r="C388">
            <v>3</v>
          </cell>
          <cell r="D388">
            <v>387</v>
          </cell>
        </row>
        <row r="389">
          <cell r="B389" t="str">
            <v>Professionalisation des acteurs</v>
          </cell>
          <cell r="C389">
            <v>3</v>
          </cell>
          <cell r="D389">
            <v>388</v>
          </cell>
        </row>
        <row r="390">
          <cell r="B390" t="str">
            <v>Préparation au titre</v>
          </cell>
          <cell r="C390">
            <v>3</v>
          </cell>
          <cell r="D390">
            <v>389</v>
          </cell>
        </row>
        <row r="391">
          <cell r="B391" t="str">
            <v>Professionalisation des jurys</v>
          </cell>
          <cell r="C391">
            <v>3</v>
          </cell>
          <cell r="D391">
            <v>390</v>
          </cell>
        </row>
        <row r="392">
          <cell r="B392" t="str">
            <v>Accompagnement VAE - MNSP</v>
          </cell>
          <cell r="C392">
            <v>3</v>
          </cell>
          <cell r="D392">
            <v>391</v>
          </cell>
        </row>
        <row r="393">
          <cell r="B393" t="str">
            <v>ITV hors MNSP</v>
          </cell>
          <cell r="C393">
            <v>3</v>
          </cell>
          <cell r="D393">
            <v>392</v>
          </cell>
        </row>
        <row r="394">
          <cell r="B394" t="str">
            <v>Ingénierie du titre</v>
          </cell>
          <cell r="C394">
            <v>3</v>
          </cell>
          <cell r="D394">
            <v>393</v>
          </cell>
        </row>
        <row r="395">
          <cell r="B395" t="str">
            <v>Ingénierie - autres MNSP</v>
          </cell>
          <cell r="C395">
            <v>3</v>
          </cell>
          <cell r="D395">
            <v>394</v>
          </cell>
        </row>
        <row r="396">
          <cell r="B396" t="str">
            <v>Orientation - Pré-insertion</v>
          </cell>
          <cell r="C396">
            <v>3</v>
          </cell>
          <cell r="D396">
            <v>395</v>
          </cell>
        </row>
        <row r="397">
          <cell r="B397" t="str">
            <v>S6 - Accomp. socio-éducatif</v>
          </cell>
          <cell r="C397">
            <v>3</v>
          </cell>
          <cell r="D397">
            <v>396</v>
          </cell>
        </row>
        <row r="398">
          <cell r="B398" t="str">
            <v>Autres (missions nationales de services publics)</v>
          </cell>
          <cell r="C398">
            <v>3</v>
          </cell>
          <cell r="D398">
            <v>397</v>
          </cell>
        </row>
        <row r="399">
          <cell r="B399" t="str">
            <v xml:space="preserve">Transfert de plateau MNSP (hors investissement) </v>
          </cell>
          <cell r="C399">
            <v>3</v>
          </cell>
          <cell r="D399">
            <v>398</v>
          </cell>
        </row>
        <row r="400">
          <cell r="B400" t="str">
            <v>Formation initiale la Promo 16-18</v>
          </cell>
          <cell r="C400">
            <v>3</v>
          </cell>
          <cell r="D400">
            <v>399</v>
          </cell>
        </row>
        <row r="401">
          <cell r="B401" t="str">
            <v>Accompagnement promo 16-18</v>
          </cell>
          <cell r="C401">
            <v>3</v>
          </cell>
          <cell r="D401">
            <v>400</v>
          </cell>
        </row>
        <row r="402">
          <cell r="B402" t="str">
            <v>ASE Promo 16-18</v>
          </cell>
          <cell r="C402">
            <v>3</v>
          </cell>
          <cell r="D402">
            <v>401</v>
          </cell>
        </row>
        <row r="403">
          <cell r="B403" t="str">
            <v>Ingénierie Promo 16-18</v>
          </cell>
          <cell r="C403">
            <v>3</v>
          </cell>
          <cell r="D403">
            <v>402</v>
          </cell>
        </row>
        <row r="404">
          <cell r="B404" t="str">
            <v>Autres - Promo 16-18</v>
          </cell>
          <cell r="C404">
            <v>3</v>
          </cell>
          <cell r="D404">
            <v>403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/>
  <dimension ref="A1:H147"/>
  <sheetViews>
    <sheetView topLeftCell="A76" workbookViewId="0">
      <selection activeCell="E138" sqref="E138:E147"/>
    </sheetView>
  </sheetViews>
  <sheetFormatPr baseColWidth="10" defaultRowHeight="15" x14ac:dyDescent="0.25"/>
  <cols>
    <col min="2" max="2" width="33.7109375" bestFit="1" customWidth="1"/>
    <col min="3" max="3" width="79" customWidth="1"/>
  </cols>
  <sheetData>
    <row r="1" spans="1:6" x14ac:dyDescent="0.25">
      <c r="B1" s="1" t="s">
        <v>1154</v>
      </c>
    </row>
    <row r="2" spans="1:6" x14ac:dyDescent="0.25">
      <c r="A2">
        <v>1</v>
      </c>
      <c r="B2" s="4" t="s">
        <v>1311</v>
      </c>
      <c r="C2" t="str">
        <f>"insert into gta_Activites values("&amp;A2&amp;","""&amp;PROPER(B2)&amp;""""&amp;");"</f>
        <v>insert into gta_Activites values(1,"Absences");</v>
      </c>
    </row>
    <row r="3" spans="1:6" x14ac:dyDescent="0.25">
      <c r="A3">
        <v>2</v>
      </c>
      <c r="B3" s="4" t="s">
        <v>330</v>
      </c>
      <c r="C3" t="str">
        <f t="shared" ref="C3:C8" si="0">"insert into gta_Activites values("&amp;A3&amp;","""&amp;PROPER(B3)&amp;""""&amp;");"</f>
        <v>insert into gta_Activites values(2,"Production");</v>
      </c>
    </row>
    <row r="4" spans="1:6" x14ac:dyDescent="0.25">
      <c r="A4">
        <v>3</v>
      </c>
      <c r="B4" s="4" t="s">
        <v>331</v>
      </c>
      <c r="C4" t="str">
        <f t="shared" si="0"/>
        <v>insert into gta_Activites values(3,"Service Public");</v>
      </c>
    </row>
    <row r="5" spans="1:6" x14ac:dyDescent="0.25">
      <c r="A5">
        <v>4</v>
      </c>
      <c r="B5" s="4" t="s">
        <v>332</v>
      </c>
      <c r="C5" t="str">
        <f t="shared" si="0"/>
        <v>insert into gta_Activites values(4,"Fca");</v>
      </c>
    </row>
    <row r="6" spans="1:6" x14ac:dyDescent="0.25">
      <c r="A6">
        <v>5</v>
      </c>
      <c r="B6" s="4" t="s">
        <v>333</v>
      </c>
      <c r="C6" t="str">
        <f t="shared" si="0"/>
        <v>insert into gta_Activites values(5,"Fcta");</v>
      </c>
    </row>
    <row r="7" spans="1:6" x14ac:dyDescent="0.25">
      <c r="A7">
        <v>6</v>
      </c>
      <c r="B7" s="4" t="s">
        <v>334</v>
      </c>
      <c r="C7" t="str">
        <f t="shared" si="0"/>
        <v>insert into gta_Activites values(6,"Fcta Spe");</v>
      </c>
    </row>
    <row r="8" spans="1:6" x14ac:dyDescent="0.25">
      <c r="A8">
        <v>7</v>
      </c>
      <c r="B8" s="4" t="s">
        <v>335</v>
      </c>
      <c r="C8" t="str">
        <f t="shared" si="0"/>
        <v>insert into gta_Activites values(7,"Mnsp");</v>
      </c>
    </row>
    <row r="11" spans="1:6" x14ac:dyDescent="0.25">
      <c r="B11" s="3" t="s">
        <v>1</v>
      </c>
      <c r="D11" t="s">
        <v>992</v>
      </c>
      <c r="E11" t="s">
        <v>993</v>
      </c>
      <c r="F11" t="s">
        <v>849</v>
      </c>
    </row>
    <row r="12" spans="1:6" x14ac:dyDescent="0.25">
      <c r="A12">
        <v>1</v>
      </c>
      <c r="B12" t="s">
        <v>1311</v>
      </c>
      <c r="C12" t="str">
        <f>"insert into gta_TypePrestations (numeroTypePrestation,libelleTypePrestation,motifRequis,uoRequis,projetRequis) values("&amp;A12&amp;","""&amp;PROPER(B12)&amp;""""&amp;","&amp;D12&amp;","&amp;E12&amp;","&amp;F12&amp;");"</f>
        <v>insert into gta_TypePrestations (numeroTypePrestation,libelleTypePrestation,motifRequis,uoRequis,projetRequis) values(1,"Absences",0,0,0);</v>
      </c>
      <c r="D12">
        <v>0</v>
      </c>
      <c r="E12">
        <v>0</v>
      </c>
      <c r="F12">
        <v>0</v>
      </c>
    </row>
    <row r="13" spans="1:6" x14ac:dyDescent="0.25">
      <c r="A13">
        <v>2</v>
      </c>
      <c r="B13" s="4" t="s">
        <v>337</v>
      </c>
      <c r="C13" t="str">
        <f t="shared" ref="C13:C17" si="1">"insert into gta_TypePrestations (numeroTypePrestation,libelleTypePrestation,motifRequis,uoRequis,projetRequis) values("&amp;A13&amp;","""&amp;PROPER(B13)&amp;""""&amp;","&amp;D13&amp;","&amp;E13&amp;","&amp;F13&amp;");"</f>
        <v>insert into gta_TypePrestations (numeroTypePrestation,libelleTypePrestation,motifRequis,uoRequis,projetRequis) values(2,"Activité De Production",0,1,1);</v>
      </c>
      <c r="D13">
        <v>0</v>
      </c>
      <c r="E13">
        <v>1</v>
      </c>
      <c r="F13">
        <v>1</v>
      </c>
    </row>
    <row r="14" spans="1:6" x14ac:dyDescent="0.25">
      <c r="A14">
        <v>3</v>
      </c>
      <c r="B14" s="4" t="s">
        <v>338</v>
      </c>
      <c r="C14" t="str">
        <f t="shared" si="1"/>
        <v>insert into gta_TypePrestations (numeroTypePrestation,libelleTypePrestation,motifRequis,uoRequis,projetRequis) values(3,"Missions Nationales De Service Public",0,1,1);</v>
      </c>
      <c r="D14">
        <v>0</v>
      </c>
      <c r="E14">
        <v>1</v>
      </c>
      <c r="F14">
        <v>1</v>
      </c>
    </row>
    <row r="15" spans="1:6" x14ac:dyDescent="0.25">
      <c r="A15">
        <v>4</v>
      </c>
      <c r="B15" s="4" t="s">
        <v>339</v>
      </c>
      <c r="C15" t="str">
        <f t="shared" si="1"/>
        <v>insert into gta_TypePrestations (numeroTypePrestation,libelleTypePrestation,motifRequis,uoRequis,projetRequis) values(4,"Perfectionnement",1,0,1);</v>
      </c>
      <c r="D15">
        <v>1</v>
      </c>
      <c r="E15">
        <v>0</v>
      </c>
      <c r="F15">
        <v>1</v>
      </c>
    </row>
    <row r="16" spans="1:6" x14ac:dyDescent="0.25">
      <c r="A16">
        <v>5</v>
      </c>
      <c r="B16" s="4" t="s">
        <v>340</v>
      </c>
      <c r="C16" t="str">
        <f t="shared" si="1"/>
        <v>insert into gta_TypePrestations (numeroTypePrestation,libelleTypePrestation,motifRequis,uoRequis,projetRequis) values(5,"Mandat",1,1,0);</v>
      </c>
      <c r="D16">
        <v>1</v>
      </c>
      <c r="E16">
        <v>1</v>
      </c>
      <c r="F16">
        <v>0</v>
      </c>
    </row>
    <row r="17" spans="1:8" x14ac:dyDescent="0.25">
      <c r="A17">
        <v>6</v>
      </c>
      <c r="B17" s="4" t="s">
        <v>341</v>
      </c>
      <c r="C17" t="str">
        <f t="shared" si="1"/>
        <v>insert into gta_TypePrestations (numeroTypePrestation,libelleTypePrestation,motifRequis,uoRequis,projetRequis) values(6,"Autres Activités De Support",0,1,1);</v>
      </c>
      <c r="D17">
        <v>0</v>
      </c>
      <c r="E17">
        <v>1</v>
      </c>
      <c r="F17">
        <v>1</v>
      </c>
    </row>
    <row r="20" spans="1:8" x14ac:dyDescent="0.25">
      <c r="B20" s="3" t="s">
        <v>336</v>
      </c>
    </row>
    <row r="21" spans="1:8" x14ac:dyDescent="0.25">
      <c r="A21" t="s">
        <v>342</v>
      </c>
      <c r="B21" t="s">
        <v>343</v>
      </c>
    </row>
    <row r="22" spans="1:8" x14ac:dyDescent="0.25">
      <c r="A22">
        <v>1</v>
      </c>
      <c r="B22">
        <v>1</v>
      </c>
      <c r="C22" t="str">
        <f>"insert into gta_ActivitesParTypes (idTypePrestation,idActivite) values("&amp;A22&amp;","&amp;B22&amp;");"</f>
        <v>insert into gta_ActivitesParTypes (idTypePrestation,idActivite) values(1,1);</v>
      </c>
      <c r="F22" s="3" t="s">
        <v>1051</v>
      </c>
    </row>
    <row r="23" spans="1:8" x14ac:dyDescent="0.25">
      <c r="A23">
        <v>2</v>
      </c>
      <c r="B23">
        <v>2</v>
      </c>
      <c r="C23" t="str">
        <f t="shared" ref="C23:C34" si="2">"insert into gta_ActivitesParTypes (idTypePrestation,idActivite) values("&amp;A23&amp;","&amp;B23&amp;");"</f>
        <v>insert into gta_ActivitesParTypes (idTypePrestation,idActivite) values(2,2);</v>
      </c>
      <c r="F23">
        <v>0</v>
      </c>
      <c r="G23" t="s">
        <v>1052</v>
      </c>
      <c r="H23" t="str">
        <f>"insert into Roles  values("&amp;F23&amp;","""&amp;G23&amp;""");"</f>
        <v>insert into Roles  values(0,"non connecte");</v>
      </c>
    </row>
    <row r="24" spans="1:8" x14ac:dyDescent="0.25">
      <c r="A24">
        <v>2</v>
      </c>
      <c r="B24">
        <v>3</v>
      </c>
      <c r="C24" t="str">
        <f t="shared" si="2"/>
        <v>insert into gta_ActivitesParTypes (idTypePrestation,idActivite) values(2,3);</v>
      </c>
      <c r="F24">
        <v>1</v>
      </c>
      <c r="G24" t="s">
        <v>1053</v>
      </c>
      <c r="H24" t="str">
        <f t="shared" ref="H24:H27" si="3">"insert into Roles  values("&amp;F24&amp;","""&amp;G24&amp;""");"</f>
        <v>insert into Roles  values(1,"agent");</v>
      </c>
    </row>
    <row r="25" spans="1:8" x14ac:dyDescent="0.25">
      <c r="A25">
        <v>3</v>
      </c>
      <c r="B25">
        <v>7</v>
      </c>
      <c r="C25" t="str">
        <f t="shared" si="2"/>
        <v>insert into gta_ActivitesParTypes (idTypePrestation,idActivite) values(3,7);</v>
      </c>
      <c r="F25">
        <v>2</v>
      </c>
      <c r="G25" t="s">
        <v>1054</v>
      </c>
      <c r="H25" t="str">
        <f t="shared" si="3"/>
        <v>insert into Roles  values(2,"manager");</v>
      </c>
    </row>
    <row r="26" spans="1:8" x14ac:dyDescent="0.25">
      <c r="A26">
        <v>4</v>
      </c>
      <c r="B26">
        <v>2</v>
      </c>
      <c r="C26" t="str">
        <f t="shared" si="2"/>
        <v>insert into gta_ActivitesParTypes (idTypePrestation,idActivite) values(4,2);</v>
      </c>
      <c r="F26">
        <v>3</v>
      </c>
      <c r="G26" t="s">
        <v>1055</v>
      </c>
      <c r="H26" t="str">
        <f t="shared" si="3"/>
        <v>insert into Roles  values(3,"assistante");</v>
      </c>
    </row>
    <row r="27" spans="1:8" x14ac:dyDescent="0.25">
      <c r="A27">
        <v>4</v>
      </c>
      <c r="B27">
        <v>3</v>
      </c>
      <c r="C27" t="str">
        <f t="shared" si="2"/>
        <v>insert into gta_ActivitesParTypes (idTypePrestation,idActivite) values(4,3);</v>
      </c>
      <c r="F27">
        <v>4</v>
      </c>
      <c r="G27" t="s">
        <v>1056</v>
      </c>
      <c r="H27" t="str">
        <f t="shared" si="3"/>
        <v>insert into Roles  values(4,"admin");</v>
      </c>
    </row>
    <row r="28" spans="1:8" x14ac:dyDescent="0.25">
      <c r="A28">
        <v>4</v>
      </c>
      <c r="B28">
        <v>4</v>
      </c>
      <c r="C28" t="str">
        <f t="shared" si="2"/>
        <v>insert into gta_ActivitesParTypes (idTypePrestation,idActivite) values(4,4);</v>
      </c>
    </row>
    <row r="29" spans="1:8" x14ac:dyDescent="0.25">
      <c r="A29">
        <v>4</v>
      </c>
      <c r="B29">
        <v>5</v>
      </c>
      <c r="C29" t="str">
        <f t="shared" si="2"/>
        <v>insert into gta_ActivitesParTypes (idTypePrestation,idActivite) values(4,5);</v>
      </c>
    </row>
    <row r="30" spans="1:8" x14ac:dyDescent="0.25">
      <c r="A30">
        <v>4</v>
      </c>
      <c r="B30">
        <v>6</v>
      </c>
      <c r="C30" t="str">
        <f t="shared" si="2"/>
        <v>insert into gta_ActivitesParTypes (idTypePrestation,idActivite) values(4,6);</v>
      </c>
    </row>
    <row r="31" spans="1:8" x14ac:dyDescent="0.25">
      <c r="A31">
        <v>5</v>
      </c>
      <c r="B31">
        <v>5</v>
      </c>
      <c r="C31" t="str">
        <f t="shared" si="2"/>
        <v>insert into gta_ActivitesParTypes (idTypePrestation,idActivite) values(5,5);</v>
      </c>
      <c r="F31" s="3" t="s">
        <v>1151</v>
      </c>
    </row>
    <row r="32" spans="1:8" x14ac:dyDescent="0.25">
      <c r="A32">
        <v>6</v>
      </c>
      <c r="B32">
        <v>3</v>
      </c>
      <c r="C32" t="str">
        <f t="shared" si="2"/>
        <v>insert into gta_ActivitesParTypes (idTypePrestation,idActivite) values(6,3);</v>
      </c>
      <c r="F32" s="86">
        <v>1</v>
      </c>
      <c r="G32" s="86">
        <v>0.15</v>
      </c>
      <c r="H32" t="str">
        <f>"insert into Conversions  values(null,"&amp;F32&amp;","""&amp;G32&amp;""");"</f>
        <v>insert into Conversions  values(null,1,"0,15");</v>
      </c>
    </row>
    <row r="33" spans="1:8" x14ac:dyDescent="0.25">
      <c r="A33">
        <v>6</v>
      </c>
      <c r="B33">
        <v>4</v>
      </c>
      <c r="C33" t="str">
        <f t="shared" si="2"/>
        <v>insert into gta_ActivitesParTypes (idTypePrestation,idActivite) values(6,4);</v>
      </c>
      <c r="F33" s="86">
        <v>2</v>
      </c>
      <c r="G33" s="86">
        <v>0.3</v>
      </c>
      <c r="H33" t="str">
        <f t="shared" ref="H33:H39" si="4">"insert into Conversions  values(null,"&amp;F33&amp;","""&amp;G33&amp;""");"</f>
        <v>insert into Conversions  values(null,2,"0,3");</v>
      </c>
    </row>
    <row r="34" spans="1:8" x14ac:dyDescent="0.25">
      <c r="A34">
        <v>6</v>
      </c>
      <c r="B34">
        <v>5</v>
      </c>
      <c r="C34" t="str">
        <f t="shared" si="2"/>
        <v>insert into gta_ActivitesParTypes (idTypePrestation,idActivite) values(6,5);</v>
      </c>
      <c r="F34" s="86">
        <v>3</v>
      </c>
      <c r="G34" s="86">
        <v>0.4</v>
      </c>
      <c r="H34" t="str">
        <f t="shared" si="4"/>
        <v>insert into Conversions  values(null,3,"0,4");</v>
      </c>
    </row>
    <row r="35" spans="1:8" x14ac:dyDescent="0.25">
      <c r="F35" s="86">
        <v>4</v>
      </c>
      <c r="G35" s="86">
        <v>0.5</v>
      </c>
      <c r="H35" t="str">
        <f t="shared" si="4"/>
        <v>insert into Conversions  values(null,4,"0,5");</v>
      </c>
    </row>
    <row r="36" spans="1:8" x14ac:dyDescent="0.25">
      <c r="B36" s="3" t="s">
        <v>453</v>
      </c>
      <c r="F36" s="86">
        <v>5</v>
      </c>
      <c r="G36" s="86">
        <v>0.6</v>
      </c>
      <c r="H36" t="str">
        <f t="shared" si="4"/>
        <v>insert into Conversions  values(null,5,"0,6");</v>
      </c>
    </row>
    <row r="37" spans="1:8" ht="30" x14ac:dyDescent="0.25">
      <c r="A37" s="14" t="s">
        <v>454</v>
      </c>
      <c r="B37" s="14" t="s">
        <v>455</v>
      </c>
      <c r="F37" s="86">
        <v>6</v>
      </c>
      <c r="G37" s="86">
        <v>0.8</v>
      </c>
      <c r="H37" t="str">
        <f t="shared" si="4"/>
        <v>insert into Conversions  values(null,6,"0,8");</v>
      </c>
    </row>
    <row r="38" spans="1:8" x14ac:dyDescent="0.25">
      <c r="A38" s="15" t="s">
        <v>456</v>
      </c>
      <c r="B38" s="16" t="s">
        <v>457</v>
      </c>
      <c r="C38" t="str">
        <f>"insert into gta_Centres (idCentre, numeroCentre,nomCentre) values("&amp;D38&amp;","""&amp;A38&amp;""","""&amp;B38&amp;""");"</f>
        <v>insert into gta_Centres (idCentre, numeroCentre,nomCentre) values(1,"02011","Laon");</v>
      </c>
      <c r="D38">
        <v>1</v>
      </c>
      <c r="F38" s="86">
        <v>7</v>
      </c>
      <c r="G38" s="86">
        <v>0.9</v>
      </c>
      <c r="H38" t="str">
        <f t="shared" si="4"/>
        <v>insert into Conversions  values(null,7,"0,9");</v>
      </c>
    </row>
    <row r="39" spans="1:8" x14ac:dyDescent="0.25">
      <c r="A39" s="15" t="s">
        <v>458</v>
      </c>
      <c r="B39" s="16" t="s">
        <v>459</v>
      </c>
      <c r="C39" t="str">
        <f t="shared" ref="C39:C58" si="5">"insert into gta_Centres (idCentre, numeroCentre,nomCentre) values("&amp;D39&amp;","""&amp;A39&amp;""","""&amp;B39&amp;""");"</f>
        <v>insert into gta_Centres (idCentre, numeroCentre,nomCentre) values(2,"59010","Douai Cantin");</v>
      </c>
      <c r="D39">
        <v>2</v>
      </c>
      <c r="F39" s="86">
        <v>8</v>
      </c>
      <c r="G39" s="86">
        <v>1</v>
      </c>
      <c r="H39" t="str">
        <f t="shared" si="4"/>
        <v>insert into Conversions  values(null,8,"1");</v>
      </c>
    </row>
    <row r="40" spans="1:8" x14ac:dyDescent="0.25">
      <c r="A40" s="15" t="s">
        <v>460</v>
      </c>
      <c r="B40" s="16" t="s">
        <v>461</v>
      </c>
      <c r="C40" t="str">
        <f t="shared" si="5"/>
        <v>insert into gta_Centres (idCentre, numeroCentre,nomCentre) values(3,"59011","Dunkerque");</v>
      </c>
      <c r="D40">
        <v>3</v>
      </c>
    </row>
    <row r="41" spans="1:8" x14ac:dyDescent="0.25">
      <c r="A41" s="15" t="s">
        <v>462</v>
      </c>
      <c r="B41" s="16" t="s">
        <v>463</v>
      </c>
      <c r="C41" t="str">
        <f t="shared" si="5"/>
        <v>insert into gta_Centres (idCentre, numeroCentre,nomCentre) values(4,"59012","Maubeuge Rousies");</v>
      </c>
      <c r="D41">
        <v>4</v>
      </c>
    </row>
    <row r="42" spans="1:8" x14ac:dyDescent="0.25">
      <c r="A42" s="15" t="s">
        <v>464</v>
      </c>
      <c r="B42" s="16" t="s">
        <v>465</v>
      </c>
      <c r="C42" t="str">
        <f t="shared" si="5"/>
        <v>insert into gta_Centres (idCentre, numeroCentre,nomCentre) values(5,"59013","Roubaix");</v>
      </c>
      <c r="D42">
        <v>5</v>
      </c>
    </row>
    <row r="43" spans="1:8" x14ac:dyDescent="0.25">
      <c r="A43" s="15" t="s">
        <v>466</v>
      </c>
      <c r="B43" s="16" t="s">
        <v>467</v>
      </c>
      <c r="C43" t="str">
        <f t="shared" si="5"/>
        <v>insert into gta_Centres (idCentre, numeroCentre,nomCentre) values(6,"59014","Valenciennes Sentinelle");</v>
      </c>
      <c r="D43">
        <v>6</v>
      </c>
      <c r="F43" s="3" t="s">
        <v>1152</v>
      </c>
    </row>
    <row r="44" spans="1:8" x14ac:dyDescent="0.25">
      <c r="A44" s="15" t="s">
        <v>468</v>
      </c>
      <c r="B44" s="16" t="s">
        <v>469</v>
      </c>
      <c r="C44" t="str">
        <f t="shared" si="5"/>
        <v>insert into gta_Centres (idCentre, numeroCentre,nomCentre) values(7,"59015","Lille Lomme");</v>
      </c>
      <c r="D44">
        <v>7</v>
      </c>
      <c r="F44" s="87">
        <v>45065</v>
      </c>
      <c r="G44" t="s">
        <v>1153</v>
      </c>
    </row>
    <row r="45" spans="1:8" x14ac:dyDescent="0.25">
      <c r="A45" s="15" t="s">
        <v>470</v>
      </c>
      <c r="B45" s="16" t="s">
        <v>471</v>
      </c>
      <c r="C45" t="str">
        <f t="shared" si="5"/>
        <v>insert into gta_Centres (idCentre, numeroCentre,nomCentre) values(8,"59016","Hazebrouck");</v>
      </c>
      <c r="D45">
        <v>8</v>
      </c>
    </row>
    <row r="46" spans="1:8" x14ac:dyDescent="0.25">
      <c r="A46" s="15" t="s">
        <v>472</v>
      </c>
      <c r="B46" s="16" t="s">
        <v>473</v>
      </c>
      <c r="C46" t="str">
        <f t="shared" si="5"/>
        <v>insert into gta_Centres (idCentre, numeroCentre,nomCentre) values(9,"59017","Wattrelos");</v>
      </c>
      <c r="D46">
        <v>9</v>
      </c>
    </row>
    <row r="47" spans="1:8" x14ac:dyDescent="0.25">
      <c r="A47" s="15" t="s">
        <v>474</v>
      </c>
      <c r="B47" s="16" t="s">
        <v>475</v>
      </c>
      <c r="C47" t="str">
        <f t="shared" si="5"/>
        <v>insert into gta_Centres (idCentre, numeroCentre,nomCentre) values(10,"59018","Cambrai");</v>
      </c>
      <c r="D47">
        <v>10</v>
      </c>
    </row>
    <row r="48" spans="1:8" x14ac:dyDescent="0.25">
      <c r="A48" s="15" t="s">
        <v>476</v>
      </c>
      <c r="B48" s="16" t="s">
        <v>477</v>
      </c>
      <c r="C48" t="str">
        <f t="shared" si="5"/>
        <v>insert into gta_Centres (idCentre, numeroCentre,nomCentre) values(11,"60010","Beauvais");</v>
      </c>
      <c r="D48">
        <v>11</v>
      </c>
    </row>
    <row r="49" spans="1:4" x14ac:dyDescent="0.25">
      <c r="A49" s="15" t="s">
        <v>478</v>
      </c>
      <c r="B49" s="16" t="s">
        <v>479</v>
      </c>
      <c r="C49" t="str">
        <f t="shared" si="5"/>
        <v>insert into gta_Centres (idCentre, numeroCentre,nomCentre) values(12,"60011","Compiègne");</v>
      </c>
      <c r="D49">
        <v>12</v>
      </c>
    </row>
    <row r="50" spans="1:4" x14ac:dyDescent="0.25">
      <c r="A50" s="15" t="s">
        <v>480</v>
      </c>
      <c r="B50" s="16" t="s">
        <v>481</v>
      </c>
      <c r="C50" t="str">
        <f t="shared" si="5"/>
        <v>insert into gta_Centres (idCentre, numeroCentre,nomCentre) values(13,"60012","Creil");</v>
      </c>
      <c r="D50">
        <v>13</v>
      </c>
    </row>
    <row r="51" spans="1:4" x14ac:dyDescent="0.25">
      <c r="A51" s="15" t="s">
        <v>482</v>
      </c>
      <c r="B51" s="16" t="s">
        <v>483</v>
      </c>
      <c r="C51" t="str">
        <f t="shared" si="5"/>
        <v>insert into gta_Centres (idCentre, numeroCentre,nomCentre) values(14,"62011","Berck sur Mer");</v>
      </c>
      <c r="D51">
        <v>14</v>
      </c>
    </row>
    <row r="52" spans="1:4" x14ac:dyDescent="0.25">
      <c r="A52" s="15" t="s">
        <v>484</v>
      </c>
      <c r="B52" s="16" t="s">
        <v>485</v>
      </c>
      <c r="C52" t="str">
        <f t="shared" si="5"/>
        <v>insert into gta_Centres (idCentre, numeroCentre,nomCentre) values(15,"62012","Calais");</v>
      </c>
      <c r="D52">
        <v>15</v>
      </c>
    </row>
    <row r="53" spans="1:4" x14ac:dyDescent="0.25">
      <c r="A53" s="15" t="s">
        <v>486</v>
      </c>
      <c r="B53" s="16" t="s">
        <v>487</v>
      </c>
      <c r="C53" t="str">
        <f t="shared" si="5"/>
        <v>insert into gta_Centres (idCentre, numeroCentre,nomCentre) values(16,"62014","Liévin");</v>
      </c>
      <c r="D53">
        <v>16</v>
      </c>
    </row>
    <row r="54" spans="1:4" x14ac:dyDescent="0.25">
      <c r="A54" s="15" t="s">
        <v>488</v>
      </c>
      <c r="B54" s="16" t="s">
        <v>489</v>
      </c>
      <c r="C54" t="str">
        <f t="shared" si="5"/>
        <v>insert into gta_Centres (idCentre, numeroCentre,nomCentre) values(17,"62016","Boulogne sur Mer");</v>
      </c>
      <c r="D54">
        <v>17</v>
      </c>
    </row>
    <row r="55" spans="1:4" x14ac:dyDescent="0.25">
      <c r="A55" s="15" t="s">
        <v>490</v>
      </c>
      <c r="B55" s="16" t="s">
        <v>491</v>
      </c>
      <c r="C55" t="str">
        <f t="shared" si="5"/>
        <v>insert into gta_Centres (idCentre, numeroCentre,nomCentre) values(18,"62018","Arras");</v>
      </c>
      <c r="D55">
        <v>18</v>
      </c>
    </row>
    <row r="56" spans="1:4" x14ac:dyDescent="0.25">
      <c r="A56" s="15" t="s">
        <v>492</v>
      </c>
      <c r="B56" s="16" t="s">
        <v>493</v>
      </c>
      <c r="C56" t="str">
        <f t="shared" si="5"/>
        <v>insert into gta_Centres (idCentre, numeroCentre,nomCentre) values(19,"80010","Amiens");</v>
      </c>
      <c r="D56">
        <v>19</v>
      </c>
    </row>
    <row r="57" spans="1:4" x14ac:dyDescent="0.25">
      <c r="A57" s="15">
        <v>59000</v>
      </c>
      <c r="B57">
        <v>59000</v>
      </c>
      <c r="C57" t="str">
        <f t="shared" si="5"/>
        <v>insert into gta_Centres (idCentre, numeroCentre,nomCentre) values(20,"59000","59000");</v>
      </c>
      <c r="D57">
        <v>20</v>
      </c>
    </row>
    <row r="58" spans="1:4" x14ac:dyDescent="0.25">
      <c r="A58" s="15">
        <v>97015</v>
      </c>
      <c r="B58">
        <v>97015</v>
      </c>
      <c r="C58" t="str">
        <f t="shared" si="5"/>
        <v>insert into gta_Centres (idCentre, numeroCentre,nomCentre) values(21,"97015","97015");</v>
      </c>
      <c r="D58">
        <v>21</v>
      </c>
    </row>
    <row r="66" spans="1:4" x14ac:dyDescent="0.25">
      <c r="B66" s="3" t="s">
        <v>452</v>
      </c>
      <c r="C66" s="3" t="s">
        <v>345</v>
      </c>
    </row>
    <row r="67" spans="1:4" x14ac:dyDescent="0.25">
      <c r="A67" s="15">
        <v>101</v>
      </c>
      <c r="B67" s="16" t="s">
        <v>449</v>
      </c>
      <c r="C67" t="str">
        <f>"insert into gta_UOs (idUO,numeroUO,libelleUO) values("&amp;D67&amp;","&amp;A67&amp;","""&amp;B67&amp;""");"</f>
        <v>insert into gta_UOs (idUO,numeroUO,libelleUO) values(1,101,"Horticulture Paysage");</v>
      </c>
      <c r="D67">
        <v>1</v>
      </c>
    </row>
    <row r="68" spans="1:4" x14ac:dyDescent="0.25">
      <c r="A68" s="15">
        <v>102</v>
      </c>
      <c r="B68" s="16" t="s">
        <v>347</v>
      </c>
      <c r="C68" t="str">
        <f t="shared" ref="C68:C131" si="6">"insert into gta_UOs (idUO,numeroUO,libelleUO) values("&amp;D68&amp;","&amp;A68&amp;","""&amp;B68&amp;""");"</f>
        <v>insert into gta_UOs (idUO,numeroUO,libelleUO) values(2,102,"Maçonnerie Gros Œuvre");</v>
      </c>
      <c r="D68">
        <v>2</v>
      </c>
    </row>
    <row r="69" spans="1:4" x14ac:dyDescent="0.25">
      <c r="A69" s="15">
        <v>103</v>
      </c>
      <c r="B69" s="16" t="s">
        <v>433</v>
      </c>
      <c r="C69" t="str">
        <f t="shared" si="6"/>
        <v>insert into gta_UOs (idUO,numeroUO,libelleUO) values(3,103,"Maitrise de chantier Gros œuvre");</v>
      </c>
      <c r="D69">
        <v>3</v>
      </c>
    </row>
    <row r="70" spans="1:4" x14ac:dyDescent="0.25">
      <c r="A70" s="15">
        <v>104</v>
      </c>
      <c r="B70" s="16" t="s">
        <v>397</v>
      </c>
      <c r="C70" t="str">
        <f t="shared" si="6"/>
        <v>insert into gta_UOs (idUO,numeroUO,libelleUO) values(4,104,"Métiers du béton");</v>
      </c>
      <c r="D70">
        <v>4</v>
      </c>
    </row>
    <row r="71" spans="1:4" x14ac:dyDescent="0.25">
      <c r="A71" s="15">
        <v>106</v>
      </c>
      <c r="B71" s="16" t="s">
        <v>349</v>
      </c>
      <c r="C71" t="str">
        <f t="shared" si="6"/>
        <v>insert into gta_UOs (idUO,numeroUO,libelleUO) values(5,106,"Entretien du bâtiment");</v>
      </c>
      <c r="D71">
        <v>5</v>
      </c>
    </row>
    <row r="72" spans="1:4" x14ac:dyDescent="0.25">
      <c r="A72" s="15">
        <v>107</v>
      </c>
      <c r="B72" s="16" t="s">
        <v>421</v>
      </c>
      <c r="C72" t="str">
        <f t="shared" si="6"/>
        <v>insert into gta_UOs (idUO,numeroUO,libelleUO) values(6,107,"Technicien travaux Bâtiment");</v>
      </c>
      <c r="D72">
        <v>6</v>
      </c>
    </row>
    <row r="73" spans="1:4" x14ac:dyDescent="0.25">
      <c r="A73" s="15">
        <v>108</v>
      </c>
      <c r="B73" s="16" t="s">
        <v>351</v>
      </c>
      <c r="C73" t="str">
        <f t="shared" si="6"/>
        <v>insert into gta_UOs (idUO,numeroUO,libelleUO) values(7,108,"Equipement Génie climatique");</v>
      </c>
      <c r="D73">
        <v>7</v>
      </c>
    </row>
    <row r="74" spans="1:4" x14ac:dyDescent="0.25">
      <c r="A74" s="15">
        <v>109</v>
      </c>
      <c r="B74" s="16" t="s">
        <v>353</v>
      </c>
      <c r="C74" t="str">
        <f t="shared" si="6"/>
        <v>insert into gta_UOs (idUO,numeroUO,libelleUO) values(8,109,"Maintenance Génie climatique");</v>
      </c>
      <c r="D74">
        <v>8</v>
      </c>
    </row>
    <row r="75" spans="1:4" x14ac:dyDescent="0.25">
      <c r="A75" s="15">
        <v>111</v>
      </c>
      <c r="B75" s="16" t="s">
        <v>355</v>
      </c>
      <c r="C75" t="str">
        <f t="shared" si="6"/>
        <v>insert into gta_UOs (idUO,numeroUO,libelleUO) values(9,111,"Aménagements finitions   niveau V");</v>
      </c>
      <c r="D75">
        <v>9</v>
      </c>
    </row>
    <row r="76" spans="1:4" x14ac:dyDescent="0.25">
      <c r="A76" s="15">
        <v>112</v>
      </c>
      <c r="B76" s="16" t="s">
        <v>423</v>
      </c>
      <c r="C76" t="str">
        <f t="shared" si="6"/>
        <v>insert into gta_UOs (idUO,numeroUO,libelleUO) values(10,112,"Aménagements finitions   niveau IV et III");</v>
      </c>
      <c r="D76">
        <v>10</v>
      </c>
    </row>
    <row r="77" spans="1:4" x14ac:dyDescent="0.25">
      <c r="A77" s="15">
        <v>114</v>
      </c>
      <c r="B77" s="16" t="s">
        <v>357</v>
      </c>
      <c r="C77" t="str">
        <f t="shared" si="6"/>
        <v>insert into gta_UOs (idUO,numeroUO,libelleUO) values(11,114,"Voiries réseaux divers");</v>
      </c>
      <c r="D77">
        <v>11</v>
      </c>
    </row>
    <row r="78" spans="1:4" x14ac:dyDescent="0.25">
      <c r="A78" s="15">
        <v>116</v>
      </c>
      <c r="B78" s="16" t="s">
        <v>399</v>
      </c>
      <c r="C78" t="str">
        <f t="shared" si="6"/>
        <v>insert into gta_UOs (idUO,numeroUO,libelleUO) values(12,116,"Conduite engins de chantier");</v>
      </c>
      <c r="D78">
        <v>12</v>
      </c>
    </row>
    <row r="79" spans="1:4" x14ac:dyDescent="0.25">
      <c r="A79" s="15">
        <v>117</v>
      </c>
      <c r="B79" s="16" t="s">
        <v>435</v>
      </c>
      <c r="C79" t="str">
        <f t="shared" si="6"/>
        <v>insert into gta_UOs (idUO,numeroUO,libelleUO) values(13,117,"Réseaux électriques et de communication");</v>
      </c>
      <c r="D79">
        <v>13</v>
      </c>
    </row>
    <row r="80" spans="1:4" x14ac:dyDescent="0.25">
      <c r="A80" s="15">
        <v>118</v>
      </c>
      <c r="B80" s="16" t="s">
        <v>447</v>
      </c>
      <c r="C80" t="str">
        <f t="shared" si="6"/>
        <v>insert into gta_UOs (idUO,numeroUO,libelleUO) values(14,118,"Aluminium Verre");</v>
      </c>
      <c r="D80">
        <v>14</v>
      </c>
    </row>
    <row r="81" spans="1:4" x14ac:dyDescent="0.25">
      <c r="A81" s="15">
        <v>119</v>
      </c>
      <c r="B81" s="16" t="s">
        <v>359</v>
      </c>
      <c r="C81" t="str">
        <f t="shared" si="6"/>
        <v>insert into gta_UOs (idUO,numeroUO,libelleUO) values(15,119,"Métallerie Constructions métalliques");</v>
      </c>
      <c r="D81">
        <v>15</v>
      </c>
    </row>
    <row r="82" spans="1:4" x14ac:dyDescent="0.25">
      <c r="A82" s="15">
        <v>122</v>
      </c>
      <c r="B82" s="16" t="s">
        <v>361</v>
      </c>
      <c r="C82" t="str">
        <f t="shared" si="6"/>
        <v>insert into gta_UOs (idUO,numeroUO,libelleUO) values(16,122,"Travail du bois");</v>
      </c>
      <c r="D82">
        <v>16</v>
      </c>
    </row>
    <row r="83" spans="1:4" x14ac:dyDescent="0.25">
      <c r="A83" s="15">
        <v>124</v>
      </c>
      <c r="B83" s="16" t="s">
        <v>363</v>
      </c>
      <c r="C83" t="str">
        <f t="shared" si="6"/>
        <v>insert into gta_UOs (idUO,numeroUO,libelleUO) values(17,124,"Equipement électrique");</v>
      </c>
      <c r="D83">
        <v>17</v>
      </c>
    </row>
    <row r="84" spans="1:4" x14ac:dyDescent="0.25">
      <c r="A84" s="15">
        <v>126</v>
      </c>
      <c r="B84" s="16" t="s">
        <v>425</v>
      </c>
      <c r="C84" t="str">
        <f t="shared" si="6"/>
        <v>insert into gta_UOs (idUO,numeroUO,libelleUO) values(18,126,"Chaudronnerie tuyautage");</v>
      </c>
      <c r="D84">
        <v>18</v>
      </c>
    </row>
    <row r="85" spans="1:4" x14ac:dyDescent="0.25">
      <c r="A85" s="15">
        <v>128</v>
      </c>
      <c r="B85" s="16" t="s">
        <v>409</v>
      </c>
      <c r="C85" t="str">
        <f t="shared" si="6"/>
        <v>insert into gta_UOs (idUO,numeroUO,libelleUO) values(19,128,"Soudage et contrôle");</v>
      </c>
      <c r="D85">
        <v>19</v>
      </c>
    </row>
    <row r="86" spans="1:4" x14ac:dyDescent="0.25">
      <c r="A86" s="15">
        <v>132</v>
      </c>
      <c r="B86" s="16" t="s">
        <v>437</v>
      </c>
      <c r="C86" t="str">
        <f t="shared" si="6"/>
        <v>insert into gta_UOs (idUO,numeroUO,libelleUO) values(20,132,"Etudes Méthodes et Qualité");</v>
      </c>
      <c r="D86">
        <v>20</v>
      </c>
    </row>
    <row r="87" spans="1:4" x14ac:dyDescent="0.25">
      <c r="A87" s="15">
        <v>133</v>
      </c>
      <c r="B87" s="16" t="s">
        <v>451</v>
      </c>
      <c r="C87" t="str">
        <f t="shared" si="6"/>
        <v>insert into gta_UOs (idUO,numeroUO,libelleUO) values(21,133,"Aéronautique");</v>
      </c>
      <c r="D87">
        <v>21</v>
      </c>
    </row>
    <row r="88" spans="1:4" x14ac:dyDescent="0.25">
      <c r="A88" s="15">
        <v>134</v>
      </c>
      <c r="B88" s="16" t="s">
        <v>427</v>
      </c>
      <c r="C88" t="str">
        <f t="shared" si="6"/>
        <v>insert into gta_UOs (idUO,numeroUO,libelleUO) values(22,134,"Usinage Montage Outillage");</v>
      </c>
      <c r="D88">
        <v>22</v>
      </c>
    </row>
    <row r="89" spans="1:4" x14ac:dyDescent="0.25">
      <c r="A89" s="15">
        <v>136</v>
      </c>
      <c r="B89" s="16" t="s">
        <v>401</v>
      </c>
      <c r="C89" t="str">
        <f t="shared" si="6"/>
        <v>insert into gta_UOs (idUO,numeroUO,libelleUO) values(23,136,"Production industrielle");</v>
      </c>
      <c r="D89">
        <v>23</v>
      </c>
    </row>
    <row r="90" spans="1:4" x14ac:dyDescent="0.25">
      <c r="A90" s="15">
        <v>139</v>
      </c>
      <c r="B90" s="16" t="s">
        <v>411</v>
      </c>
      <c r="C90" t="str">
        <f t="shared" si="6"/>
        <v>insert into gta_UOs (idUO,numeroUO,libelleUO) values(24,139,"Electronique Automatismes");</v>
      </c>
      <c r="D90">
        <v>24</v>
      </c>
    </row>
    <row r="91" spans="1:4" x14ac:dyDescent="0.25">
      <c r="A91" s="15">
        <v>141</v>
      </c>
      <c r="B91" s="16" t="s">
        <v>403</v>
      </c>
      <c r="C91" t="str">
        <f t="shared" si="6"/>
        <v>insert into gta_UOs (idUO,numeroUO,libelleUO) values(25,141,"Froid Climatisation");</v>
      </c>
      <c r="D91">
        <v>25</v>
      </c>
    </row>
    <row r="92" spans="1:4" x14ac:dyDescent="0.25">
      <c r="A92" s="15">
        <v>144</v>
      </c>
      <c r="B92" s="16" t="s">
        <v>365</v>
      </c>
      <c r="C92" t="str">
        <f t="shared" si="6"/>
        <v>insert into gta_UOs (idUO,numeroUO,libelleUO) values(26,144,"Maintenance industrielle");</v>
      </c>
      <c r="D92">
        <v>26</v>
      </c>
    </row>
    <row r="93" spans="1:4" x14ac:dyDescent="0.25">
      <c r="A93" s="15">
        <v>145</v>
      </c>
      <c r="B93" s="16" t="s">
        <v>439</v>
      </c>
      <c r="C93" t="str">
        <f t="shared" si="6"/>
        <v>insert into gta_UOs (idUO,numeroUO,libelleUO) values(27,145,"Maintenance équipements électriques");</v>
      </c>
      <c r="D93">
        <v>27</v>
      </c>
    </row>
    <row r="94" spans="1:4" x14ac:dyDescent="0.25">
      <c r="A94" s="15">
        <v>150</v>
      </c>
      <c r="B94" s="16" t="s">
        <v>445</v>
      </c>
      <c r="C94" t="str">
        <f t="shared" si="6"/>
        <v>insert into gta_UOs (idUO,numeroUO,libelleUO) values(28,150,"Chimie");</v>
      </c>
      <c r="D94">
        <v>28</v>
      </c>
    </row>
    <row r="95" spans="1:4" x14ac:dyDescent="0.25">
      <c r="A95" s="15">
        <v>152</v>
      </c>
      <c r="B95" s="16" t="s">
        <v>443</v>
      </c>
      <c r="C95" t="str">
        <f t="shared" si="6"/>
        <v>insert into gta_UOs (idUO,numeroUO,libelleUO) values(29,152,"Environnement");</v>
      </c>
      <c r="D95">
        <v>29</v>
      </c>
    </row>
    <row r="96" spans="1:4" x14ac:dyDescent="0.25">
      <c r="A96" s="15">
        <v>153</v>
      </c>
      <c r="B96" s="16" t="s">
        <v>367</v>
      </c>
      <c r="C96" t="str">
        <f t="shared" si="6"/>
        <v>insert into gta_UOs (idUO,numeroUO,libelleUO) values(30,153,"Plasturgie Procédés automatisés");</v>
      </c>
      <c r="D96">
        <v>30</v>
      </c>
    </row>
    <row r="97" spans="1:4" x14ac:dyDescent="0.25">
      <c r="A97" s="15">
        <v>159</v>
      </c>
      <c r="B97" s="16" t="s">
        <v>369</v>
      </c>
      <c r="C97" t="str">
        <f t="shared" si="6"/>
        <v>insert into gta_UOs (idUO,numeroUO,libelleUO) values(31,159,"Secrétariat");</v>
      </c>
      <c r="D97">
        <v>31</v>
      </c>
    </row>
    <row r="98" spans="1:4" x14ac:dyDescent="0.25">
      <c r="A98" s="15">
        <v>160</v>
      </c>
      <c r="B98" s="16" t="s">
        <v>371</v>
      </c>
      <c r="C98" t="str">
        <f t="shared" si="6"/>
        <v>insert into gta_UOs (idUO,numeroUO,libelleUO) values(32,160,"Comptabilité Gestion");</v>
      </c>
      <c r="D98">
        <v>32</v>
      </c>
    </row>
    <row r="99" spans="1:4" x14ac:dyDescent="0.25">
      <c r="A99" s="15">
        <v>161</v>
      </c>
      <c r="B99" s="16" t="s">
        <v>413</v>
      </c>
      <c r="C99" t="str">
        <f t="shared" si="6"/>
        <v>insert into gta_UOs (idUO,numeroUO,libelleUO) values(33,161,"Relation clients à distance");</v>
      </c>
      <c r="D99">
        <v>33</v>
      </c>
    </row>
    <row r="100" spans="1:4" x14ac:dyDescent="0.25">
      <c r="A100" s="15">
        <v>162</v>
      </c>
      <c r="B100" s="16" t="s">
        <v>429</v>
      </c>
      <c r="C100" t="str">
        <f t="shared" si="6"/>
        <v>insert into gta_UOs (idUO,numeroUO,libelleUO) values(34,162,"Fonction commerciale");</v>
      </c>
      <c r="D100">
        <v>34</v>
      </c>
    </row>
    <row r="101" spans="1:4" x14ac:dyDescent="0.25">
      <c r="A101" s="15">
        <v>163</v>
      </c>
      <c r="B101" s="16" t="s">
        <v>373</v>
      </c>
      <c r="C101" t="str">
        <f t="shared" si="6"/>
        <v>insert into gta_UOs (idUO,numeroUO,libelleUO) values(35,163,"Distribution");</v>
      </c>
      <c r="D101">
        <v>35</v>
      </c>
    </row>
    <row r="102" spans="1:4" x14ac:dyDescent="0.25">
      <c r="A102" s="15">
        <v>164</v>
      </c>
      <c r="B102" s="16" t="s">
        <v>415</v>
      </c>
      <c r="C102" t="str">
        <f t="shared" si="6"/>
        <v>insert into gta_UOs (idUO,numeroUO,libelleUO) values(36,164,"Informatique Télécomm");</v>
      </c>
      <c r="D102">
        <v>36</v>
      </c>
    </row>
    <row r="103" spans="1:4" x14ac:dyDescent="0.25">
      <c r="A103" s="15">
        <v>165</v>
      </c>
      <c r="B103" s="16" t="s">
        <v>417</v>
      </c>
      <c r="C103" t="str">
        <f t="shared" si="6"/>
        <v>insert into gta_UOs (idUO,numeroUO,libelleUO) values(37,165,"Tourisme et loisirs");</v>
      </c>
      <c r="D103">
        <v>37</v>
      </c>
    </row>
    <row r="104" spans="1:4" x14ac:dyDescent="0.25">
      <c r="A104" s="15">
        <v>166</v>
      </c>
      <c r="B104" s="16" t="s">
        <v>375</v>
      </c>
      <c r="C104" t="str">
        <f t="shared" si="6"/>
        <v>insert into gta_UOs (idUO,numeroUO,libelleUO) values(38,166,"Hôtellerie Restauration");</v>
      </c>
      <c r="D104">
        <v>38</v>
      </c>
    </row>
    <row r="105" spans="1:4" x14ac:dyDescent="0.25">
      <c r="A105" s="15">
        <v>167</v>
      </c>
      <c r="B105" s="16" t="s">
        <v>431</v>
      </c>
      <c r="C105" t="str">
        <f t="shared" si="6"/>
        <v>insert into gta_UOs (idUO,numeroUO,libelleUO) values(39,167,"Arts graphiques");</v>
      </c>
      <c r="D105">
        <v>39</v>
      </c>
    </row>
    <row r="106" spans="1:4" x14ac:dyDescent="0.25">
      <c r="A106" s="15">
        <v>169</v>
      </c>
      <c r="B106" s="16" t="s">
        <v>441</v>
      </c>
      <c r="C106" t="str">
        <f t="shared" si="6"/>
        <v>insert into gta_UOs (idUO,numeroUO,libelleUO) values(40,169,"Carrosserie peinture");</v>
      </c>
      <c r="D106">
        <v>40</v>
      </c>
    </row>
    <row r="107" spans="1:4" x14ac:dyDescent="0.25">
      <c r="A107" s="15">
        <v>170</v>
      </c>
      <c r="B107" s="16" t="s">
        <v>377</v>
      </c>
      <c r="C107" t="str">
        <f t="shared" si="6"/>
        <v>insert into gta_UOs (idUO,numeroUO,libelleUO) values(41,170,"Réparation véhicules légers");</v>
      </c>
      <c r="D107">
        <v>41</v>
      </c>
    </row>
    <row r="108" spans="1:4" x14ac:dyDescent="0.25">
      <c r="A108" s="15">
        <v>171</v>
      </c>
      <c r="B108" s="16" t="s">
        <v>379</v>
      </c>
      <c r="C108" t="str">
        <f t="shared" si="6"/>
        <v>insert into gta_UOs (idUO,numeroUO,libelleUO) values(42,171,"Réparation véhicules lourds");</v>
      </c>
      <c r="D108">
        <v>42</v>
      </c>
    </row>
    <row r="109" spans="1:4" x14ac:dyDescent="0.25">
      <c r="A109" s="15">
        <v>173</v>
      </c>
      <c r="B109" s="16" t="s">
        <v>381</v>
      </c>
      <c r="C109" t="str">
        <f t="shared" si="6"/>
        <v>insert into gta_UOs (idUO,numeroUO,libelleUO) values(43,173,"Conduite routière");</v>
      </c>
      <c r="D109">
        <v>43</v>
      </c>
    </row>
    <row r="110" spans="1:4" x14ac:dyDescent="0.25">
      <c r="A110" s="15">
        <v>174</v>
      </c>
      <c r="B110" s="16" t="s">
        <v>405</v>
      </c>
      <c r="C110" t="str">
        <f t="shared" si="6"/>
        <v>insert into gta_UOs (idUO,numeroUO,libelleUO) values(44,174,"Entreposage Magasinage");</v>
      </c>
      <c r="D110">
        <v>44</v>
      </c>
    </row>
    <row r="111" spans="1:4" x14ac:dyDescent="0.25">
      <c r="A111" s="15">
        <v>175</v>
      </c>
      <c r="B111" s="16" t="s">
        <v>407</v>
      </c>
      <c r="C111" t="str">
        <f t="shared" si="6"/>
        <v>insert into gta_UOs (idUO,numeroUO,libelleUO) values(45,175,"Logistique");</v>
      </c>
      <c r="D111">
        <v>45</v>
      </c>
    </row>
    <row r="112" spans="1:4" x14ac:dyDescent="0.25">
      <c r="A112" s="15">
        <v>176</v>
      </c>
      <c r="B112" s="16" t="s">
        <v>383</v>
      </c>
      <c r="C112" t="str">
        <f t="shared" si="6"/>
        <v>insert into gta_UOs (idUO,numeroUO,libelleUO) values(46,176,"Services aux particuliers");</v>
      </c>
      <c r="D112">
        <v>46</v>
      </c>
    </row>
    <row r="113" spans="1:4" x14ac:dyDescent="0.25">
      <c r="A113" s="15">
        <v>177</v>
      </c>
      <c r="B113" s="16" t="s">
        <v>419</v>
      </c>
      <c r="C113" t="str">
        <f t="shared" si="6"/>
        <v>insert into gta_UOs (idUO,numeroUO,libelleUO) values(47,177,"Services aux entreprises et collectivités");</v>
      </c>
      <c r="D113">
        <v>47</v>
      </c>
    </row>
    <row r="114" spans="1:4" x14ac:dyDescent="0.25">
      <c r="A114" s="15">
        <v>178</v>
      </c>
      <c r="B114" s="16" t="s">
        <v>385</v>
      </c>
      <c r="C114" t="str">
        <f t="shared" si="6"/>
        <v>insert into gta_UOs (idUO,numeroUO,libelleUO) values(48,178,"Insertion Formation");</v>
      </c>
      <c r="D114">
        <v>48</v>
      </c>
    </row>
    <row r="115" spans="1:4" x14ac:dyDescent="0.25">
      <c r="A115" s="15">
        <v>179</v>
      </c>
      <c r="B115" s="16" t="s">
        <v>387</v>
      </c>
      <c r="C115" t="str">
        <f t="shared" si="6"/>
        <v>insert into gta_UOs (idUO,numeroUO,libelleUO) values(49,179,"Prépro");</v>
      </c>
      <c r="D115">
        <v>49</v>
      </c>
    </row>
    <row r="116" spans="1:4" x14ac:dyDescent="0.25">
      <c r="A116" s="15">
        <v>180</v>
      </c>
      <c r="B116" s="16" t="s">
        <v>389</v>
      </c>
      <c r="C116" t="str">
        <f t="shared" si="6"/>
        <v>insert into gta_UOs (idUO,numeroUO,libelleUO) values(50,180,"Préinsertion");</v>
      </c>
      <c r="D116">
        <v>50</v>
      </c>
    </row>
    <row r="117" spans="1:4" x14ac:dyDescent="0.25">
      <c r="A117" s="15">
        <v>190</v>
      </c>
      <c r="B117" s="16" t="s">
        <v>391</v>
      </c>
      <c r="C117" t="str">
        <f t="shared" si="6"/>
        <v>insert into gta_UOs (idUO,numeroUO,libelleUO) values(51,190,"Plateformes de Services (EAD)");</v>
      </c>
      <c r="D117">
        <v>51</v>
      </c>
    </row>
    <row r="118" spans="1:4" x14ac:dyDescent="0.25">
      <c r="A118" s="15">
        <v>191</v>
      </c>
      <c r="B118" s="16" t="s">
        <v>393</v>
      </c>
      <c r="C118" t="str">
        <f t="shared" si="6"/>
        <v>insert into gta_UOs (idUO,numeroUO,libelleUO) values(52,191,"Sécurisation des parcours");</v>
      </c>
      <c r="D118">
        <v>52</v>
      </c>
    </row>
    <row r="119" spans="1:4" x14ac:dyDescent="0.25">
      <c r="A119" s="15">
        <v>192</v>
      </c>
      <c r="B119" s="16" t="s">
        <v>395</v>
      </c>
      <c r="C119" t="str">
        <f t="shared" si="6"/>
        <v>insert into gta_UOs (idUO,numeroUO,libelleUO) values(53,192,"Conseil en formation");</v>
      </c>
      <c r="D119">
        <v>53</v>
      </c>
    </row>
    <row r="120" spans="1:4" x14ac:dyDescent="0.25">
      <c r="A120" s="15">
        <v>901</v>
      </c>
      <c r="B120" s="88" t="s">
        <v>1155</v>
      </c>
      <c r="C120" t="str">
        <f t="shared" si="6"/>
        <v>insert into gta_UOs (idUO,numeroUO,libelleUO) values(54,901,"Gestion administrative (dont Direction)");</v>
      </c>
      <c r="D120">
        <v>54</v>
      </c>
    </row>
    <row r="121" spans="1:4" x14ac:dyDescent="0.25">
      <c r="A121" s="15">
        <v>902</v>
      </c>
      <c r="B121" s="88" t="s">
        <v>1156</v>
      </c>
      <c r="C121" t="str">
        <f t="shared" si="6"/>
        <v>insert into gta_UOs (idUO,numeroUO,libelleUO) values(55,902,"CSP Comptabilité");</v>
      </c>
      <c r="D121">
        <v>55</v>
      </c>
    </row>
    <row r="122" spans="1:4" x14ac:dyDescent="0.25">
      <c r="A122" s="15">
        <v>903</v>
      </c>
      <c r="B122" s="88" t="s">
        <v>1157</v>
      </c>
      <c r="C122" t="str">
        <f t="shared" si="6"/>
        <v>insert into gta_UOs (idUO,numeroUO,libelleUO) values(56,903,"Contrôle de gestion et ADV");</v>
      </c>
      <c r="D122">
        <v>56</v>
      </c>
    </row>
    <row r="123" spans="1:4" x14ac:dyDescent="0.25">
      <c r="A123" s="15">
        <v>904</v>
      </c>
      <c r="B123" s="88" t="s">
        <v>1158</v>
      </c>
      <c r="C123" t="str">
        <f t="shared" si="6"/>
        <v>insert into gta_UOs (idUO,numeroUO,libelleUO) values(57,904,"Ressources humaines");</v>
      </c>
      <c r="D123">
        <v>57</v>
      </c>
    </row>
    <row r="124" spans="1:4" x14ac:dyDescent="0.25">
      <c r="A124" s="15">
        <v>905</v>
      </c>
      <c r="B124" s="88" t="s">
        <v>1159</v>
      </c>
      <c r="C124" t="str">
        <f t="shared" si="6"/>
        <v>insert into gta_UOs (idUO,numeroUO,libelleUO) values(58,905,"Communication");</v>
      </c>
      <c r="D124">
        <v>58</v>
      </c>
    </row>
    <row r="125" spans="1:4" x14ac:dyDescent="0.25">
      <c r="A125" s="15">
        <v>906</v>
      </c>
      <c r="B125" s="88" t="s">
        <v>1160</v>
      </c>
      <c r="C125" t="str">
        <f t="shared" si="6"/>
        <v>insert into gta_UOs (idUO,numeroUO,libelleUO) values(59,906,"Déploiement SI");</v>
      </c>
      <c r="D125">
        <v>59</v>
      </c>
    </row>
    <row r="126" spans="1:4" x14ac:dyDescent="0.25">
      <c r="A126" s="15">
        <v>907</v>
      </c>
      <c r="B126" s="88" t="s">
        <v>1161</v>
      </c>
      <c r="C126" t="str">
        <f t="shared" si="6"/>
        <v>insert into gta_UOs (idUO,numeroUO,libelleUO) values(60,907,"Achat");</v>
      </c>
      <c r="D126">
        <v>60</v>
      </c>
    </row>
    <row r="127" spans="1:4" x14ac:dyDescent="0.25">
      <c r="A127" s="15">
        <v>908</v>
      </c>
      <c r="B127" s="88" t="s">
        <v>1162</v>
      </c>
      <c r="C127" t="str">
        <f t="shared" si="6"/>
        <v>insert into gta_UOs (idUO,numeroUO,libelleUO) values(61,908,"Commercial");</v>
      </c>
      <c r="D127">
        <v>61</v>
      </c>
    </row>
    <row r="128" spans="1:4" x14ac:dyDescent="0.25">
      <c r="A128" s="15">
        <v>909</v>
      </c>
      <c r="B128" s="88" t="s">
        <v>1163</v>
      </c>
      <c r="C128" t="str">
        <f t="shared" si="6"/>
        <v>insert into gta_UOs (idUO,numeroUO,libelleUO) values(62,909,"Développement service public et accompagnement");</v>
      </c>
      <c r="D128">
        <v>62</v>
      </c>
    </row>
    <row r="129" spans="1:5" x14ac:dyDescent="0.25">
      <c r="A129" s="15">
        <v>910</v>
      </c>
      <c r="B129" s="88" t="s">
        <v>1164</v>
      </c>
      <c r="C129" t="str">
        <f t="shared" si="6"/>
        <v>insert into gta_UOs (idUO,numeroUO,libelleUO) values(63,910,"Patrimoine");</v>
      </c>
      <c r="D129">
        <v>63</v>
      </c>
    </row>
    <row r="130" spans="1:5" x14ac:dyDescent="0.25">
      <c r="A130" s="15">
        <v>911</v>
      </c>
      <c r="B130" s="88" t="s">
        <v>1165</v>
      </c>
      <c r="C130" t="str">
        <f t="shared" si="6"/>
        <v>insert into gta_UOs (idUO,numeroUO,libelleUO) values(64,911,"Energie - Fluide");</v>
      </c>
      <c r="D130">
        <v>64</v>
      </c>
    </row>
    <row r="131" spans="1:5" x14ac:dyDescent="0.25">
      <c r="A131" s="15">
        <v>912</v>
      </c>
      <c r="B131" s="88" t="s">
        <v>1166</v>
      </c>
      <c r="C131" t="str">
        <f t="shared" si="6"/>
        <v>insert into gta_UOs (idUO,numeroUO,libelleUO) values(65,912,"Exploitation");</v>
      </c>
      <c r="D131">
        <v>65</v>
      </c>
    </row>
    <row r="132" spans="1:5" x14ac:dyDescent="0.25">
      <c r="A132" s="15">
        <v>914</v>
      </c>
      <c r="B132" s="88" t="s">
        <v>1167</v>
      </c>
      <c r="C132" t="str">
        <f t="shared" ref="C132:C134" si="7">"insert into gta_UOs (idUO,numeroUO,libelleUO) values("&amp;D132&amp;","&amp;A132&amp;","""&amp;B132&amp;""");"</f>
        <v>insert into gta_UOs (idUO,numeroUO,libelleUO) values(66,914,"Services et moyens généraux");</v>
      </c>
      <c r="D132">
        <v>66</v>
      </c>
    </row>
    <row r="133" spans="1:5" x14ac:dyDescent="0.25">
      <c r="A133" s="15">
        <v>188</v>
      </c>
      <c r="B133" s="88">
        <v>188</v>
      </c>
      <c r="C133" t="str">
        <f t="shared" si="7"/>
        <v>insert into gta_UOs (idUO,numeroUO,libelleUO) values(67,188,"188");</v>
      </c>
      <c r="D133">
        <v>67</v>
      </c>
    </row>
    <row r="134" spans="1:5" x14ac:dyDescent="0.25">
      <c r="A134" s="89" t="s">
        <v>1168</v>
      </c>
      <c r="B134" s="90" t="s">
        <v>1168</v>
      </c>
      <c r="C134" t="str">
        <f t="shared" si="7"/>
        <v>insert into gta_UOs (idUO,numeroUO,libelleUO) values(68,014,"014");</v>
      </c>
      <c r="D134">
        <v>68</v>
      </c>
    </row>
    <row r="137" spans="1:5" x14ac:dyDescent="0.25">
      <c r="A137" s="85" t="s">
        <v>1</v>
      </c>
      <c r="B137" s="3" t="s">
        <v>494</v>
      </c>
    </row>
    <row r="138" spans="1:5" x14ac:dyDescent="0.25">
      <c r="A138">
        <v>4</v>
      </c>
      <c r="B138" s="8" t="s">
        <v>1024</v>
      </c>
      <c r="C138" s="84" t="s">
        <v>1050</v>
      </c>
      <c r="D138" t="str">
        <f t="shared" ref="D138:D147" si="8">"insert into Motifs (codeMotif,libelleMotif,idTypePrestation) Values ("&amp;B138&amp;","""&amp;C138&amp;""","&amp;A138&amp;");"</f>
        <v>insert into Motifs (codeMotif,libelleMotif,idTypePrestation) Values (21,"Tps réunion IRP",4);</v>
      </c>
      <c r="E138">
        <v>1</v>
      </c>
    </row>
    <row r="139" spans="1:5" x14ac:dyDescent="0.25">
      <c r="A139">
        <v>4</v>
      </c>
      <c r="B139" s="8" t="s">
        <v>1026</v>
      </c>
      <c r="C139" s="84" t="s">
        <v>1027</v>
      </c>
      <c r="D139" t="str">
        <f t="shared" si="8"/>
        <v>insert into Motifs (codeMotif,libelleMotif,idTypePrestation) Values (22,"Heures/décharges IRP",4);</v>
      </c>
      <c r="E139">
        <v>2</v>
      </c>
    </row>
    <row r="140" spans="1:5" x14ac:dyDescent="0.25">
      <c r="A140">
        <v>4</v>
      </c>
      <c r="B140" s="8" t="s">
        <v>1028</v>
      </c>
      <c r="C140" s="84" t="s">
        <v>1029</v>
      </c>
      <c r="D140" t="str">
        <f t="shared" si="8"/>
        <v>insert into Motifs (codeMotif,libelleMotif,idTypePrestation) Values (23,"Délégué syndical",4);</v>
      </c>
      <c r="E140">
        <v>3</v>
      </c>
    </row>
    <row r="141" spans="1:5" x14ac:dyDescent="0.25">
      <c r="A141">
        <v>4</v>
      </c>
      <c r="B141" s="8" t="s">
        <v>1030</v>
      </c>
      <c r="C141" s="84" t="s">
        <v>1031</v>
      </c>
      <c r="D141" t="str">
        <f t="shared" si="8"/>
        <v>insert into Motifs (codeMotif,libelleMotif,idTypePrestation) Values (24,"Heures/décharges syndicales",4);</v>
      </c>
      <c r="E141">
        <v>4</v>
      </c>
    </row>
    <row r="142" spans="1:5" x14ac:dyDescent="0.25">
      <c r="A142">
        <v>4</v>
      </c>
      <c r="B142" s="8" t="s">
        <v>1032</v>
      </c>
      <c r="C142" s="84" t="s">
        <v>1033</v>
      </c>
      <c r="D142" t="str">
        <f t="shared" si="8"/>
        <v>insert into Motifs (codeMotif,libelleMotif,idTypePrestation) Values (25,"Temps de réunion syndical",4);</v>
      </c>
      <c r="E142">
        <v>5</v>
      </c>
    </row>
    <row r="143" spans="1:5" x14ac:dyDescent="0.25">
      <c r="A143">
        <v>4</v>
      </c>
      <c r="B143" s="8" t="s">
        <v>1034</v>
      </c>
      <c r="C143" s="84" t="s">
        <v>1035</v>
      </c>
      <c r="D143" t="str">
        <f t="shared" si="8"/>
        <v>insert into Motifs (codeMotif,libelleMotif,idTypePrestation) Values (26,"Autres motifs syndicaux",4);</v>
      </c>
      <c r="E143">
        <v>6</v>
      </c>
    </row>
    <row r="144" spans="1:5" x14ac:dyDescent="0.25">
      <c r="A144">
        <v>4</v>
      </c>
      <c r="B144" s="8" t="s">
        <v>1036</v>
      </c>
      <c r="C144" s="84" t="s">
        <v>1037</v>
      </c>
      <c r="D144" t="str">
        <f t="shared" si="8"/>
        <v>insert into Motifs (codeMotif,libelleMotif,idTypePrestation) Values (27,"Mandats externes",4);</v>
      </c>
      <c r="E144">
        <v>7</v>
      </c>
    </row>
    <row r="145" spans="1:5" x14ac:dyDescent="0.25">
      <c r="A145">
        <v>3</v>
      </c>
      <c r="B145" s="8" t="s">
        <v>1038</v>
      </c>
      <c r="C145" s="84" t="s">
        <v>1039</v>
      </c>
      <c r="D145" t="str">
        <f t="shared" si="8"/>
        <v>insert into Motifs (codeMotif,libelleMotif,idTypePrestation) Values (31,"perfectionnement : formation initiale",3);</v>
      </c>
      <c r="E145">
        <v>8</v>
      </c>
    </row>
    <row r="146" spans="1:5" x14ac:dyDescent="0.25">
      <c r="A146">
        <v>3</v>
      </c>
      <c r="B146" s="8" t="s">
        <v>1040</v>
      </c>
      <c r="C146" s="84" t="s">
        <v>1041</v>
      </c>
      <c r="D146" t="str">
        <f t="shared" si="8"/>
        <v>insert into Motifs (codeMotif,libelleMotif,idTypePrestation) Values (32,"perfectionnement : formation continue",3);</v>
      </c>
      <c r="E146">
        <v>9</v>
      </c>
    </row>
    <row r="147" spans="1:5" x14ac:dyDescent="0.25">
      <c r="A147">
        <v>3</v>
      </c>
      <c r="B147" s="8" t="s">
        <v>1042</v>
      </c>
      <c r="C147" s="84" t="s">
        <v>1043</v>
      </c>
      <c r="D147" t="str">
        <f t="shared" si="8"/>
        <v>insert into Motifs (codeMotif,libelleMotif,idTypePrestation) Values (33,"perfectionnement : autre",3);</v>
      </c>
      <c r="E147">
        <v>10</v>
      </c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4"/>
  <dimension ref="A1:L97"/>
  <sheetViews>
    <sheetView topLeftCell="B22" workbookViewId="0">
      <selection activeCell="L2" sqref="L2:L97"/>
    </sheetView>
  </sheetViews>
  <sheetFormatPr baseColWidth="10" defaultRowHeight="15" x14ac:dyDescent="0.25"/>
  <cols>
    <col min="1" max="1" width="27" bestFit="1" customWidth="1"/>
    <col min="8" max="8" width="21.7109375" customWidth="1"/>
  </cols>
  <sheetData>
    <row r="1" spans="1:12" x14ac:dyDescent="0.25">
      <c r="A1" t="s">
        <v>1169</v>
      </c>
      <c r="B1" t="s">
        <v>1170</v>
      </c>
      <c r="C1" t="s">
        <v>1171</v>
      </c>
      <c r="D1" t="s">
        <v>993</v>
      </c>
      <c r="E1" t="s">
        <v>1172</v>
      </c>
      <c r="F1" t="s">
        <v>1150</v>
      </c>
      <c r="G1" t="s">
        <v>1173</v>
      </c>
      <c r="H1" t="s">
        <v>1054</v>
      </c>
      <c r="I1" t="s">
        <v>1174</v>
      </c>
      <c r="J1" t="s">
        <v>1175</v>
      </c>
    </row>
    <row r="2" spans="1:12" x14ac:dyDescent="0.25">
      <c r="A2" t="s">
        <v>1127</v>
      </c>
      <c r="B2" t="s">
        <v>1176</v>
      </c>
      <c r="C2">
        <v>62012</v>
      </c>
      <c r="D2">
        <v>191</v>
      </c>
      <c r="E2">
        <v>52</v>
      </c>
      <c r="F2">
        <v>2</v>
      </c>
      <c r="G2" t="s">
        <v>1211</v>
      </c>
      <c r="H2" t="s">
        <v>1127</v>
      </c>
      <c r="I2">
        <v>2</v>
      </c>
      <c r="J2">
        <v>2</v>
      </c>
      <c r="K2" t="str">
        <f>"insert into gta_Utilisateurs (idUtilisateur,nomUtilisateur,mailUtilisateur,matriculeUtilisateur,passwordUtilisateur,idUO,idRole,idManager) Values ("&amp;F2&amp;","""&amp;UPPER(A2)&amp;""","""&amp;LOWER(G2)&amp;""","""&amp;UPPER(B2)&amp;""",MD5(MD5("""&amp;UPPER(B2)&amp;""")),"&amp;E2&amp;","&amp;I2&amp;","&amp;J2&amp;");"</f>
        <v>insert into gta_Utilisateurs (idUtilisateur,nomUtilisateur,mailUtilisateur,matriculeUtilisateur,passwordUtilisateur,idUO,idRole,idManager) Values (2,"JOLY CHRISTELLE","christelle.joly@afpa.fr","04PD005",MD5(MD5("04PD005")),52,2,2);</v>
      </c>
      <c r="L2" t="str">
        <f>"update gta_Utilisateurs set mailUtilisateur="""&amp;LOWER(G2)&amp;""",  matriculeUtilisateur="""&amp;UPPER(B2)&amp;""" ,   passwordUtilisateur=MD5(MD5("""&amp;UPPER(B2)&amp;""")) where idUtilisateur = "&amp;F2&amp;";"</f>
        <v>update gta_Utilisateurs set mailUtilisateur="christelle.joly@afpa.fr",  matriculeUtilisateur="04PD005" ,   passwordUtilisateur=MD5(MD5("04PD005")) where idUtilisateur = 2;</v>
      </c>
    </row>
    <row r="3" spans="1:12" x14ac:dyDescent="0.25">
      <c r="A3" t="s">
        <v>1098</v>
      </c>
      <c r="B3">
        <v>2103640</v>
      </c>
      <c r="C3">
        <v>59011</v>
      </c>
      <c r="D3">
        <v>912</v>
      </c>
      <c r="E3">
        <v>65</v>
      </c>
      <c r="F3">
        <v>3</v>
      </c>
      <c r="G3" t="s">
        <v>1212</v>
      </c>
      <c r="H3" t="s">
        <v>1098</v>
      </c>
      <c r="I3">
        <v>2</v>
      </c>
      <c r="J3">
        <v>3</v>
      </c>
      <c r="K3" t="str">
        <f t="shared" ref="K3:K66" si="0">"insert into gta_Utilisateurs (idUtilisateur,nomUtilisateur,mailUtilisateur,matriculeUtilisateur,passwordUtilisateur,idUO,idRole,idManager) Values ("&amp;F3&amp;","""&amp;UPPER(A3)&amp;""","""&amp;LOWER(G3)&amp;""","""&amp;UPPER(B3)&amp;""",MD5(MD5("""&amp;UPPER(B3)&amp;""")),"&amp;E3&amp;","&amp;I3&amp;","&amp;J3&amp;");"</f>
        <v>insert into gta_Utilisateurs (idUtilisateur,nomUtilisateur,mailUtilisateur,matriculeUtilisateur,passwordUtilisateur,idUO,idRole,idManager) Values (3,"HOUITTE CHRISTOPHE","christophe.houitte@afpa.fr","2103640",MD5(MD5("2103640")),65,2,3);</v>
      </c>
      <c r="L3" t="str">
        <f t="shared" ref="L3:L66" si="1">"update gta_Utilisateurs set mailUtilisateur="""&amp;LOWER(G3)&amp;""",  matriculeUtilisateur="""&amp;UPPER(B3)&amp;""" ,   passwordUtilisateur=MD5(MD5("""&amp;UPPER(B3)&amp;""")) where idUtilisateur = "&amp;F3&amp;";"</f>
        <v>update gta_Utilisateurs set mailUtilisateur="christophe.houitte@afpa.fr",  matriculeUtilisateur="2103640" ,   passwordUtilisateur=MD5(MD5("2103640")) where idUtilisateur = 3;</v>
      </c>
    </row>
    <row r="4" spans="1:12" x14ac:dyDescent="0.25">
      <c r="A4" t="s">
        <v>1066</v>
      </c>
      <c r="B4" t="s">
        <v>1177</v>
      </c>
      <c r="C4">
        <v>62012</v>
      </c>
      <c r="D4">
        <v>901</v>
      </c>
      <c r="E4">
        <v>54</v>
      </c>
      <c r="F4">
        <v>4</v>
      </c>
      <c r="G4" t="s">
        <v>1213</v>
      </c>
      <c r="H4" t="s">
        <v>1066</v>
      </c>
      <c r="I4">
        <v>2</v>
      </c>
      <c r="J4">
        <v>4</v>
      </c>
      <c r="K4" t="str">
        <f t="shared" si="0"/>
        <v>insert into gta_Utilisateurs (idUtilisateur,nomUtilisateur,mailUtilisateur,matriculeUtilisateur,passwordUtilisateur,idUO,idRole,idManager) Values (4,"DELESCLUSE FREDERIC","frederic.delescluse@afpa.fr","99AY013",MD5(MD5("99AY013")),54,2,4);</v>
      </c>
      <c r="L4" t="str">
        <f t="shared" si="1"/>
        <v>update gta_Utilisateurs set mailUtilisateur="frederic.delescluse@afpa.fr",  matriculeUtilisateur="99AY013" ,   passwordUtilisateur=MD5(MD5("99AY013")) where idUtilisateur = 4;</v>
      </c>
    </row>
    <row r="5" spans="1:12" x14ac:dyDescent="0.25">
      <c r="A5" t="s">
        <v>1077</v>
      </c>
      <c r="B5" s="91" t="s">
        <v>1178</v>
      </c>
      <c r="C5" s="91">
        <v>62012</v>
      </c>
      <c r="D5" s="91">
        <v>912</v>
      </c>
      <c r="E5">
        <v>65</v>
      </c>
      <c r="F5">
        <v>5</v>
      </c>
      <c r="G5" t="s">
        <v>1214</v>
      </c>
      <c r="H5" t="s">
        <v>1077</v>
      </c>
      <c r="I5">
        <v>2</v>
      </c>
      <c r="J5">
        <v>5</v>
      </c>
      <c r="K5" t="str">
        <f t="shared" si="0"/>
        <v>insert into gta_Utilisateurs (idUtilisateur,nomUtilisateur,mailUtilisateur,matriculeUtilisateur,passwordUtilisateur,idUO,idRole,idManager) Values (5,"FERARE HERVE","herve.ferare@afpa.fr","93B0097",MD5(MD5("93B0097")),65,2,5);</v>
      </c>
      <c r="L5" t="str">
        <f t="shared" si="1"/>
        <v>update gta_Utilisateurs set mailUtilisateur="herve.ferare@afpa.fr",  matriculeUtilisateur="93B0097" ,   passwordUtilisateur=MD5(MD5("93B0097")) where idUtilisateur = 5;</v>
      </c>
    </row>
    <row r="6" spans="1:12" x14ac:dyDescent="0.25">
      <c r="A6" t="s">
        <v>1057</v>
      </c>
      <c r="B6" t="s">
        <v>1179</v>
      </c>
      <c r="C6">
        <v>62012</v>
      </c>
      <c r="D6">
        <v>914</v>
      </c>
      <c r="E6">
        <v>66</v>
      </c>
      <c r="F6">
        <v>6</v>
      </c>
      <c r="G6" t="s">
        <v>1215</v>
      </c>
      <c r="H6" t="s">
        <v>1066</v>
      </c>
      <c r="I6">
        <v>2</v>
      </c>
      <c r="J6">
        <v>4</v>
      </c>
      <c r="K6" t="str">
        <f t="shared" si="0"/>
        <v>insert into gta_Utilisateurs (idUtilisateur,nomUtilisateur,mailUtilisateur,matriculeUtilisateur,passwordUtilisateur,idUO,idRole,idManager) Values (6,"DANEL SYLVIE","sylvie.danel@afpa.fr","0902661",MD5(MD5("0902661")),66,2,4);</v>
      </c>
      <c r="L6" t="str">
        <f t="shared" si="1"/>
        <v>update gta_Utilisateurs set mailUtilisateur="sylvie.danel@afpa.fr",  matriculeUtilisateur="0902661" ,   passwordUtilisateur=MD5(MD5("0902661")) where idUtilisateur = 6;</v>
      </c>
    </row>
    <row r="7" spans="1:12" x14ac:dyDescent="0.25">
      <c r="A7" t="s">
        <v>1072</v>
      </c>
      <c r="B7">
        <v>2002914</v>
      </c>
      <c r="C7">
        <v>62012</v>
      </c>
      <c r="D7" s="91">
        <v>188</v>
      </c>
      <c r="E7">
        <v>67</v>
      </c>
      <c r="F7">
        <v>7</v>
      </c>
      <c r="G7" t="s">
        <v>1216</v>
      </c>
      <c r="H7" t="s">
        <v>1072</v>
      </c>
      <c r="I7">
        <v>2</v>
      </c>
      <c r="J7">
        <v>7</v>
      </c>
      <c r="K7" t="str">
        <f t="shared" si="0"/>
        <v>insert into gta_Utilisateurs (idUtilisateur,nomUtilisateur,mailUtilisateur,matriculeUtilisateur,passwordUtilisateur,idUO,idRole,idManager) Values (7,"DEREMETZ THOMAS","thomas.deremetz@afpa.fr","2002914",MD5(MD5("2002914")),67,2,7);</v>
      </c>
      <c r="L7" t="str">
        <f t="shared" si="1"/>
        <v>update gta_Utilisateurs set mailUtilisateur="thomas.deremetz@afpa.fr",  matriculeUtilisateur="2002914" ,   passwordUtilisateur=MD5(MD5("2002914")) where idUtilisateur = 7;</v>
      </c>
    </row>
    <row r="8" spans="1:12" x14ac:dyDescent="0.25">
      <c r="A8" t="s">
        <v>1073</v>
      </c>
      <c r="B8">
        <v>2100565</v>
      </c>
      <c r="C8">
        <v>59011</v>
      </c>
      <c r="D8" s="91">
        <v>188</v>
      </c>
      <c r="E8">
        <v>67</v>
      </c>
      <c r="F8">
        <v>8</v>
      </c>
      <c r="G8" t="s">
        <v>1217</v>
      </c>
      <c r="H8" t="s">
        <v>1072</v>
      </c>
      <c r="I8">
        <v>1</v>
      </c>
      <c r="J8">
        <v>7</v>
      </c>
      <c r="K8" t="str">
        <f t="shared" si="0"/>
        <v>insert into gta_Utilisateurs (idUtilisateur,nomUtilisateur,mailUtilisateur,matriculeUtilisateur,passwordUtilisateur,idUO,idRole,idManager) Values (8,"AGEZ ADELAIDE","adelaide.agez@afpa.fr","2100565",MD5(MD5("2100565")),67,1,7);</v>
      </c>
      <c r="L8" t="str">
        <f t="shared" si="1"/>
        <v>update gta_Utilisateurs set mailUtilisateur="adelaide.agez@afpa.fr",  matriculeUtilisateur="2100565" ,   passwordUtilisateur=MD5(MD5("2100565")) where idUtilisateur = 8;</v>
      </c>
    </row>
    <row r="9" spans="1:12" x14ac:dyDescent="0.25">
      <c r="A9" t="s">
        <v>1088</v>
      </c>
      <c r="B9">
        <v>600941</v>
      </c>
      <c r="C9">
        <v>59011</v>
      </c>
      <c r="D9">
        <v>111</v>
      </c>
      <c r="E9">
        <v>9</v>
      </c>
      <c r="F9">
        <v>9</v>
      </c>
      <c r="G9" t="s">
        <v>1218</v>
      </c>
      <c r="H9" t="s">
        <v>1077</v>
      </c>
      <c r="I9">
        <v>1</v>
      </c>
      <c r="J9">
        <v>5</v>
      </c>
      <c r="K9" t="str">
        <f t="shared" si="0"/>
        <v>insert into gta_Utilisateurs (idUtilisateur,nomUtilisateur,mailUtilisateur,matriculeUtilisateur,passwordUtilisateur,idUO,idRole,idManager) Values (9,"LAFORCE ALBERT","albert.laforce@afpa.fr","600941",MD5(MD5("600941")),9,1,5);</v>
      </c>
      <c r="L9" t="str">
        <f t="shared" si="1"/>
        <v>update gta_Utilisateurs set mailUtilisateur="albert.laforce@afpa.fr",  matriculeUtilisateur="600941" ,   passwordUtilisateur=MD5(MD5("600941")) where idUtilisateur = 9;</v>
      </c>
    </row>
    <row r="10" spans="1:12" x14ac:dyDescent="0.25">
      <c r="A10" t="s">
        <v>1180</v>
      </c>
      <c r="B10">
        <v>2203894</v>
      </c>
      <c r="C10">
        <v>59011</v>
      </c>
      <c r="D10">
        <v>108</v>
      </c>
      <c r="E10">
        <v>7</v>
      </c>
      <c r="F10">
        <v>10</v>
      </c>
      <c r="G10" t="s">
        <v>1219</v>
      </c>
      <c r="H10" t="s">
        <v>1098</v>
      </c>
      <c r="I10">
        <v>1</v>
      </c>
      <c r="J10">
        <v>3</v>
      </c>
      <c r="K10" t="str">
        <f t="shared" si="0"/>
        <v>insert into gta_Utilisateurs (idUtilisateur,nomUtilisateur,mailUtilisateur,matriculeUtilisateur,passwordUtilisateur,idUO,idRole,idManager) Values (10,"HOUZIAUX ALBIN","albin.houziaux@afpa.fr","2203894",MD5(MD5("2203894")),7,1,3);</v>
      </c>
      <c r="L10" t="str">
        <f t="shared" si="1"/>
        <v>update gta_Utilisateurs set mailUtilisateur="albin.houziaux@afpa.fr",  matriculeUtilisateur="2203894" ,   passwordUtilisateur=MD5(MD5("2203894")) where idUtilisateur = 10;</v>
      </c>
    </row>
    <row r="11" spans="1:12" x14ac:dyDescent="0.25">
      <c r="A11" t="s">
        <v>1112</v>
      </c>
      <c r="B11">
        <v>2200230</v>
      </c>
      <c r="C11">
        <v>59011</v>
      </c>
      <c r="D11">
        <v>164</v>
      </c>
      <c r="E11">
        <v>36</v>
      </c>
      <c r="F11">
        <v>11</v>
      </c>
      <c r="G11" t="s">
        <v>1220</v>
      </c>
      <c r="H11" t="s">
        <v>1098</v>
      </c>
      <c r="I11">
        <v>1</v>
      </c>
      <c r="J11">
        <v>3</v>
      </c>
      <c r="K11" t="str">
        <f t="shared" si="0"/>
        <v>insert into gta_Utilisateurs (idUtilisateur,nomUtilisateur,mailUtilisateur,matriculeUtilisateur,passwordUtilisateur,idUO,idRole,idManager) Values (11,"FAUT ALEXANDRE","alexandre.faut@afpa.fr","2200230",MD5(MD5("2200230")),36,1,3);</v>
      </c>
      <c r="L11" t="str">
        <f t="shared" si="1"/>
        <v>update gta_Utilisateurs set mailUtilisateur="alexandre.faut@afpa.fr",  matriculeUtilisateur="2200230" ,   passwordUtilisateur=MD5(MD5("2200230")) where idUtilisateur = 11;</v>
      </c>
    </row>
    <row r="12" spans="1:12" x14ac:dyDescent="0.25">
      <c r="A12" t="s">
        <v>1141</v>
      </c>
      <c r="B12">
        <v>2201719</v>
      </c>
      <c r="C12">
        <v>62012</v>
      </c>
      <c r="D12">
        <v>191</v>
      </c>
      <c r="E12">
        <v>52</v>
      </c>
      <c r="F12">
        <v>12</v>
      </c>
      <c r="G12" t="s">
        <v>1221</v>
      </c>
      <c r="H12" t="s">
        <v>1127</v>
      </c>
      <c r="I12">
        <v>1</v>
      </c>
      <c r="J12">
        <v>2</v>
      </c>
      <c r="K12" t="str">
        <f t="shared" si="0"/>
        <v>insert into gta_Utilisateurs (idUtilisateur,nomUtilisateur,mailUtilisateur,matriculeUtilisateur,passwordUtilisateur,idUO,idRole,idManager) Values (12,"MONTUY AMANDINE","amandine.montuy@afpa.fr","2201719",MD5(MD5("2201719")),52,1,2);</v>
      </c>
      <c r="L12" t="str">
        <f t="shared" si="1"/>
        <v>update gta_Utilisateurs set mailUtilisateur="amandine.montuy@afpa.fr",  matriculeUtilisateur="2201719" ,   passwordUtilisateur=MD5(MD5("2201719")) where idUtilisateur = 12;</v>
      </c>
    </row>
    <row r="13" spans="1:12" x14ac:dyDescent="0.25">
      <c r="A13" t="s">
        <v>1107</v>
      </c>
      <c r="B13">
        <v>1301971</v>
      </c>
      <c r="C13">
        <v>59011</v>
      </c>
      <c r="D13">
        <v>163</v>
      </c>
      <c r="E13">
        <v>35</v>
      </c>
      <c r="F13">
        <v>13</v>
      </c>
      <c r="G13" t="s">
        <v>1222</v>
      </c>
      <c r="H13" t="s">
        <v>1098</v>
      </c>
      <c r="I13">
        <v>1</v>
      </c>
      <c r="J13">
        <v>3</v>
      </c>
      <c r="K13" t="str">
        <f t="shared" si="0"/>
        <v>insert into gta_Utilisateurs (idUtilisateur,nomUtilisateur,mailUtilisateur,matriculeUtilisateur,passwordUtilisateur,idUO,idRole,idManager) Values (13,"DEREBREU AMELIE","amelie.derebreu@afpa.fr","1301971",MD5(MD5("1301971")),35,1,3);</v>
      </c>
      <c r="L13" t="str">
        <f t="shared" si="1"/>
        <v>update gta_Utilisateurs set mailUtilisateur="amelie.derebreu@afpa.fr",  matriculeUtilisateur="1301971" ,   passwordUtilisateur=MD5(MD5("1301971")) where idUtilisateur = 13;</v>
      </c>
    </row>
    <row r="14" spans="1:12" x14ac:dyDescent="0.25">
      <c r="A14" t="s">
        <v>1070</v>
      </c>
      <c r="B14" t="s">
        <v>1181</v>
      </c>
      <c r="C14">
        <v>62012</v>
      </c>
      <c r="D14">
        <v>169</v>
      </c>
      <c r="E14">
        <v>40</v>
      </c>
      <c r="F14">
        <v>14</v>
      </c>
      <c r="G14" t="s">
        <v>1223</v>
      </c>
      <c r="H14" t="s">
        <v>1066</v>
      </c>
      <c r="I14">
        <v>1</v>
      </c>
      <c r="J14">
        <v>4</v>
      </c>
      <c r="K14" t="str">
        <f t="shared" si="0"/>
        <v>insert into gta_Utilisateurs (idUtilisateur,nomUtilisateur,mailUtilisateur,matriculeUtilisateur,passwordUtilisateur,idUO,idRole,idManager) Values (14,"LAGOUARDILLE ANDRE","andre.lagouardille@afpa.fr","99AY006",MD5(MD5("99AY006")),40,1,4);</v>
      </c>
      <c r="L14" t="str">
        <f t="shared" si="1"/>
        <v>update gta_Utilisateurs set mailUtilisateur="andre.lagouardille@afpa.fr",  matriculeUtilisateur="99AY006" ,   passwordUtilisateur=MD5(MD5("99AY006")) where idUtilisateur = 14;</v>
      </c>
    </row>
    <row r="15" spans="1:12" x14ac:dyDescent="0.25">
      <c r="A15" t="s">
        <v>1060</v>
      </c>
      <c r="B15">
        <v>502772</v>
      </c>
      <c r="C15">
        <v>59011</v>
      </c>
      <c r="D15">
        <v>912</v>
      </c>
      <c r="E15">
        <v>65</v>
      </c>
      <c r="F15">
        <v>15</v>
      </c>
      <c r="G15" t="s">
        <v>1224</v>
      </c>
      <c r="H15" t="s">
        <v>1057</v>
      </c>
      <c r="I15">
        <v>1</v>
      </c>
      <c r="J15">
        <v>6</v>
      </c>
      <c r="K15" t="str">
        <f t="shared" si="0"/>
        <v>insert into gta_Utilisateurs (idUtilisateur,nomUtilisateur,mailUtilisateur,matriculeUtilisateur,passwordUtilisateur,idUO,idRole,idManager) Values (15,"DISTANTI ANNE","anne.distanti@afpa.fr","502772",MD5(MD5("502772")),65,1,6);</v>
      </c>
      <c r="L15" t="str">
        <f t="shared" si="1"/>
        <v>update gta_Utilisateurs set mailUtilisateur="anne.distanti@afpa.fr",  matriculeUtilisateur="502772" ,   passwordUtilisateur=MD5(MD5("502772")) where idUtilisateur = 15;</v>
      </c>
    </row>
    <row r="16" spans="1:12" x14ac:dyDescent="0.25">
      <c r="A16" t="s">
        <v>1125</v>
      </c>
      <c r="B16">
        <v>2200146</v>
      </c>
      <c r="C16">
        <v>59011</v>
      </c>
      <c r="D16">
        <v>161</v>
      </c>
      <c r="E16">
        <v>33</v>
      </c>
      <c r="F16">
        <v>16</v>
      </c>
      <c r="G16" t="s">
        <v>1225</v>
      </c>
      <c r="H16" t="s">
        <v>1098</v>
      </c>
      <c r="I16">
        <v>1</v>
      </c>
      <c r="J16">
        <v>3</v>
      </c>
      <c r="K16" t="str">
        <f t="shared" si="0"/>
        <v>insert into gta_Utilisateurs (idUtilisateur,nomUtilisateur,mailUtilisateur,matriculeUtilisateur,passwordUtilisateur,idUO,idRole,idManager) Values (16,"VILCOT ANNE","anne.vilcot@afpa.fr","2200146",MD5(MD5("2200146")),33,1,3);</v>
      </c>
      <c r="L16" t="str">
        <f t="shared" si="1"/>
        <v>update gta_Utilisateurs set mailUtilisateur="anne.vilcot@afpa.fr",  matriculeUtilisateur="2200146" ,   passwordUtilisateur=MD5(MD5("2200146")) where idUtilisateur = 16;</v>
      </c>
    </row>
    <row r="17" spans="1:12" x14ac:dyDescent="0.25">
      <c r="A17" t="s">
        <v>1123</v>
      </c>
      <c r="B17">
        <v>1703666</v>
      </c>
      <c r="C17">
        <v>59011</v>
      </c>
      <c r="D17">
        <v>122</v>
      </c>
      <c r="E17">
        <v>16</v>
      </c>
      <c r="F17">
        <v>17</v>
      </c>
      <c r="G17" t="s">
        <v>1226</v>
      </c>
      <c r="H17" t="s">
        <v>1098</v>
      </c>
      <c r="I17">
        <v>1</v>
      </c>
      <c r="J17">
        <v>3</v>
      </c>
      <c r="K17" t="str">
        <f t="shared" si="0"/>
        <v>insert into gta_Utilisateurs (idUtilisateur,nomUtilisateur,mailUtilisateur,matriculeUtilisateur,passwordUtilisateur,idUO,idRole,idManager) Values (17,"SINNAEVE ARNAUD","arnaud.sinnaeve@afpa.fr","1703666",MD5(MD5("1703666")),16,1,3);</v>
      </c>
      <c r="L17" t="str">
        <f t="shared" si="1"/>
        <v>update gta_Utilisateurs set mailUtilisateur="arnaud.sinnaeve@afpa.fr",  matriculeUtilisateur="1703666" ,   passwordUtilisateur=MD5(MD5("1703666")) where idUtilisateur = 17;</v>
      </c>
    </row>
    <row r="18" spans="1:12" x14ac:dyDescent="0.25">
      <c r="A18" t="s">
        <v>1075</v>
      </c>
      <c r="B18" t="s">
        <v>1182</v>
      </c>
      <c r="C18">
        <v>62012</v>
      </c>
      <c r="D18" s="91">
        <v>191</v>
      </c>
      <c r="E18">
        <v>52</v>
      </c>
      <c r="F18">
        <v>18</v>
      </c>
      <c r="G18" t="s">
        <v>1227</v>
      </c>
      <c r="H18" t="s">
        <v>1072</v>
      </c>
      <c r="I18">
        <v>1</v>
      </c>
      <c r="J18">
        <v>7</v>
      </c>
      <c r="K18" t="str">
        <f t="shared" si="0"/>
        <v>insert into gta_Utilisateurs (idUtilisateur,nomUtilisateur,mailUtilisateur,matriculeUtilisateur,passwordUtilisateur,idUO,idRole,idManager) Values (18,"COLIN AUDREY","audrey.colin@afpa.fr","59A3995",MD5(MD5("59A3995")),52,1,7);</v>
      </c>
      <c r="L18" t="str">
        <f t="shared" si="1"/>
        <v>update gta_Utilisateurs set mailUtilisateur="audrey.colin@afpa.fr",  matriculeUtilisateur="59A3995" ,   passwordUtilisateur=MD5(MD5("59A3995")) where idUtilisateur = 18;</v>
      </c>
    </row>
    <row r="19" spans="1:12" x14ac:dyDescent="0.25">
      <c r="A19" t="s">
        <v>1142</v>
      </c>
      <c r="B19">
        <v>1700684</v>
      </c>
      <c r="C19">
        <v>62012</v>
      </c>
      <c r="D19">
        <v>191</v>
      </c>
      <c r="E19">
        <v>52</v>
      </c>
      <c r="F19">
        <v>19</v>
      </c>
      <c r="G19" t="s">
        <v>1228</v>
      </c>
      <c r="H19" t="s">
        <v>1127</v>
      </c>
      <c r="I19">
        <v>1</v>
      </c>
      <c r="J19">
        <v>2</v>
      </c>
      <c r="K19" t="str">
        <f t="shared" si="0"/>
        <v>insert into gta_Utilisateurs (idUtilisateur,nomUtilisateur,mailUtilisateur,matriculeUtilisateur,passwordUtilisateur,idUO,idRole,idManager) Values (19,"PODGORSKI AUDREY","audrey.podgorski@afpa.fr","1700684",MD5(MD5("1700684")),52,1,2);</v>
      </c>
      <c r="L19" t="str">
        <f t="shared" si="1"/>
        <v>update gta_Utilisateurs set mailUtilisateur="audrey.podgorski@afpa.fr",  matriculeUtilisateur="1700684" ,   passwordUtilisateur=MD5(MD5("1700684")) where idUtilisateur = 19;</v>
      </c>
    </row>
    <row r="20" spans="1:12" x14ac:dyDescent="0.25">
      <c r="A20" t="s">
        <v>1091</v>
      </c>
      <c r="B20">
        <v>2001011</v>
      </c>
      <c r="C20">
        <v>59011</v>
      </c>
      <c r="D20">
        <v>163</v>
      </c>
      <c r="E20">
        <v>35</v>
      </c>
      <c r="F20">
        <v>20</v>
      </c>
      <c r="G20" t="s">
        <v>1229</v>
      </c>
      <c r="H20" t="s">
        <v>1077</v>
      </c>
      <c r="I20">
        <v>1</v>
      </c>
      <c r="J20">
        <v>5</v>
      </c>
      <c r="K20" t="str">
        <f t="shared" si="0"/>
        <v>insert into gta_Utilisateurs (idUtilisateur,nomUtilisateur,mailUtilisateur,matriculeUtilisateur,passwordUtilisateur,idUO,idRole,idManager) Values (20,"POURE BARBARA","barbara.poure@afpa.fr","2001011",MD5(MD5("2001011")),35,1,5);</v>
      </c>
      <c r="L20" t="str">
        <f t="shared" si="1"/>
        <v>update gta_Utilisateurs set mailUtilisateur="barbara.poure@afpa.fr",  matriculeUtilisateur="2001011" ,   passwordUtilisateur=MD5(MD5("2001011")) where idUtilisateur = 20;</v>
      </c>
    </row>
    <row r="21" spans="1:12" x14ac:dyDescent="0.25">
      <c r="A21" t="s">
        <v>1148</v>
      </c>
      <c r="B21" t="s">
        <v>1183</v>
      </c>
      <c r="C21" s="92">
        <v>97015</v>
      </c>
      <c r="D21" s="93" t="s">
        <v>1168</v>
      </c>
      <c r="E21">
        <v>68</v>
      </c>
      <c r="F21">
        <v>21</v>
      </c>
      <c r="G21" t="s">
        <v>1230</v>
      </c>
      <c r="H21" t="s">
        <v>1127</v>
      </c>
      <c r="I21">
        <v>1</v>
      </c>
      <c r="J21">
        <v>2</v>
      </c>
      <c r="K21" t="str">
        <f t="shared" si="0"/>
        <v>insert into gta_Utilisateurs (idUtilisateur,nomUtilisateur,mailUtilisateur,matriculeUtilisateur,passwordUtilisateur,idUO,idRole,idManager) Values (21,"VITSE BETTINA","bettina.vitse@afpa.fr","0502056",MD5(MD5("0502056")),68,1,2);</v>
      </c>
      <c r="L21" t="str">
        <f t="shared" si="1"/>
        <v>update gta_Utilisateurs set mailUtilisateur="bettina.vitse@afpa.fr",  matriculeUtilisateur="0502056" ,   passwordUtilisateur=MD5(MD5("0502056")) where idUtilisateur = 21;</v>
      </c>
    </row>
    <row r="22" spans="1:12" x14ac:dyDescent="0.25">
      <c r="A22" t="s">
        <v>1080</v>
      </c>
      <c r="B22" t="s">
        <v>1184</v>
      </c>
      <c r="C22">
        <v>59011</v>
      </c>
      <c r="D22">
        <v>159</v>
      </c>
      <c r="E22">
        <v>31</v>
      </c>
      <c r="F22">
        <v>22</v>
      </c>
      <c r="G22" t="s">
        <v>1231</v>
      </c>
      <c r="H22" t="s">
        <v>1077</v>
      </c>
      <c r="I22">
        <v>1</v>
      </c>
      <c r="J22">
        <v>5</v>
      </c>
      <c r="K22" t="str">
        <f t="shared" si="0"/>
        <v>insert into gta_Utilisateurs (idUtilisateur,nomUtilisateur,mailUtilisateur,matriculeUtilisateur,passwordUtilisateur,idUO,idRole,idManager) Values (22,"EVRARD BLANDINE","blandine.evrard@afpa.fr","96AY011",MD5(MD5("96AY011")),31,1,5);</v>
      </c>
      <c r="L22" t="str">
        <f t="shared" si="1"/>
        <v>update gta_Utilisateurs set mailUtilisateur="blandine.evrard@afpa.fr",  matriculeUtilisateur="96AY011" ,   passwordUtilisateur=MD5(MD5("96AY011")) where idUtilisateur = 22;</v>
      </c>
    </row>
    <row r="23" spans="1:12" x14ac:dyDescent="0.25">
      <c r="A23" t="s">
        <v>1139</v>
      </c>
      <c r="B23">
        <v>700366</v>
      </c>
      <c r="C23">
        <v>59011</v>
      </c>
      <c r="D23">
        <v>191</v>
      </c>
      <c r="E23">
        <v>52</v>
      </c>
      <c r="F23">
        <v>23</v>
      </c>
      <c r="G23" t="s">
        <v>1232</v>
      </c>
      <c r="H23" t="s">
        <v>1127</v>
      </c>
      <c r="I23">
        <v>1</v>
      </c>
      <c r="J23">
        <v>2</v>
      </c>
      <c r="K23" t="str">
        <f t="shared" si="0"/>
        <v>insert into gta_Utilisateurs (idUtilisateur,nomUtilisateur,mailUtilisateur,matriculeUtilisateur,passwordUtilisateur,idUO,idRole,idManager) Values (23,"LOGEZ CAROLE","carole.logez@afpa.fr","700366",MD5(MD5("700366")),52,1,2);</v>
      </c>
      <c r="L23" t="str">
        <f t="shared" si="1"/>
        <v>update gta_Utilisateurs set mailUtilisateur="carole.logez@afpa.fr",  matriculeUtilisateur="700366" ,   passwordUtilisateur=MD5(MD5("700366")) where idUtilisateur = 23;</v>
      </c>
    </row>
    <row r="24" spans="1:12" x14ac:dyDescent="0.25">
      <c r="A24" t="s">
        <v>1131</v>
      </c>
      <c r="B24">
        <v>1501505</v>
      </c>
      <c r="C24">
        <v>59011</v>
      </c>
      <c r="D24">
        <v>191</v>
      </c>
      <c r="E24">
        <v>52</v>
      </c>
      <c r="F24">
        <v>24</v>
      </c>
      <c r="G24" t="s">
        <v>1233</v>
      </c>
      <c r="H24" t="s">
        <v>1127</v>
      </c>
      <c r="I24">
        <v>1</v>
      </c>
      <c r="J24">
        <v>2</v>
      </c>
      <c r="K24" t="str">
        <f t="shared" si="0"/>
        <v>insert into gta_Utilisateurs (idUtilisateur,nomUtilisateur,mailUtilisateur,matriculeUtilisateur,passwordUtilisateur,idUO,idRole,idManager) Values (24,"DELESCLUSE CATHERINE","catherine.delescluse@afpa.fr","1501505",MD5(MD5("1501505")),52,1,2);</v>
      </c>
      <c r="L24" t="str">
        <f t="shared" si="1"/>
        <v>update gta_Utilisateurs set mailUtilisateur="catherine.delescluse@afpa.fr",  matriculeUtilisateur="1501505" ,   passwordUtilisateur=MD5(MD5("1501505")) where idUtilisateur = 24;</v>
      </c>
    </row>
    <row r="25" spans="1:12" x14ac:dyDescent="0.25">
      <c r="A25" t="s">
        <v>1134</v>
      </c>
      <c r="B25" t="s">
        <v>1185</v>
      </c>
      <c r="C25">
        <v>59011</v>
      </c>
      <c r="D25">
        <v>191</v>
      </c>
      <c r="E25">
        <v>52</v>
      </c>
      <c r="F25">
        <v>25</v>
      </c>
      <c r="G25" t="s">
        <v>1234</v>
      </c>
      <c r="H25" t="s">
        <v>1127</v>
      </c>
      <c r="I25">
        <v>1</v>
      </c>
      <c r="J25">
        <v>2</v>
      </c>
      <c r="K25" t="str">
        <f t="shared" si="0"/>
        <v>insert into gta_Utilisateurs (idUtilisateur,nomUtilisateur,mailUtilisateur,matriculeUtilisateur,passwordUtilisateur,idUO,idRole,idManager) Values (25,"FAUQUEMBERGUE CATHERINE","catherine.fauquembergue@afpa.fr","01CN016",MD5(MD5("01CN016")),52,1,2);</v>
      </c>
      <c r="L25" t="str">
        <f t="shared" si="1"/>
        <v>update gta_Utilisateurs set mailUtilisateur="catherine.fauquembergue@afpa.fr",  matriculeUtilisateur="01CN016" ,   passwordUtilisateur=MD5(MD5("01CN016")) where idUtilisateur = 25;</v>
      </c>
    </row>
    <row r="26" spans="1:12" x14ac:dyDescent="0.25">
      <c r="A26" t="s">
        <v>1147</v>
      </c>
      <c r="B26">
        <v>2001772</v>
      </c>
      <c r="C26">
        <v>62012</v>
      </c>
      <c r="D26">
        <v>191</v>
      </c>
      <c r="E26">
        <v>52</v>
      </c>
      <c r="F26">
        <v>26</v>
      </c>
      <c r="G26" t="s">
        <v>1235</v>
      </c>
      <c r="H26" t="s">
        <v>1127</v>
      </c>
      <c r="I26">
        <v>1</v>
      </c>
      <c r="J26">
        <v>2</v>
      </c>
      <c r="K26" t="str">
        <f t="shared" si="0"/>
        <v>insert into gta_Utilisateurs (idUtilisateur,nomUtilisateur,mailUtilisateur,matriculeUtilisateur,passwordUtilisateur,idUO,idRole,idManager) Values (26,"VINCENT CATHERINE","catherine.vincent@afpa.fr","2001772",MD5(MD5("2001772")),52,1,2);</v>
      </c>
      <c r="L26" t="str">
        <f t="shared" si="1"/>
        <v>update gta_Utilisateurs set mailUtilisateur="catherine.vincent@afpa.fr",  matriculeUtilisateur="2001772" ,   passwordUtilisateur=MD5(MD5("2001772")) where idUtilisateur = 26;</v>
      </c>
    </row>
    <row r="27" spans="1:12" x14ac:dyDescent="0.25">
      <c r="A27" t="s">
        <v>1117</v>
      </c>
      <c r="B27" t="s">
        <v>1186</v>
      </c>
      <c r="C27">
        <v>59011</v>
      </c>
      <c r="D27">
        <v>177</v>
      </c>
      <c r="E27">
        <v>47</v>
      </c>
      <c r="F27">
        <v>27</v>
      </c>
      <c r="G27" t="s">
        <v>1236</v>
      </c>
      <c r="H27" t="s">
        <v>1098</v>
      </c>
      <c r="I27">
        <v>1</v>
      </c>
      <c r="J27">
        <v>3</v>
      </c>
      <c r="K27" t="str">
        <f t="shared" si="0"/>
        <v>insert into gta_Utilisateurs (idUtilisateur,nomUtilisateur,mailUtilisateur,matriculeUtilisateur,passwordUtilisateur,idUO,idRole,idManager) Values (27,"KOWALEWSKI CEDRIC","cedric.kowalewski@afpa.fr","0801355",MD5(MD5("0801355")),47,1,3);</v>
      </c>
      <c r="L27" t="str">
        <f t="shared" si="1"/>
        <v>update gta_Utilisateurs set mailUtilisateur="cedric.kowalewski@afpa.fr",  matriculeUtilisateur="0801355" ,   passwordUtilisateur=MD5(MD5("0801355")) where idUtilisateur = 27;</v>
      </c>
    </row>
    <row r="28" spans="1:12" x14ac:dyDescent="0.25">
      <c r="A28" t="s">
        <v>1146</v>
      </c>
      <c r="B28" s="91">
        <v>2200450</v>
      </c>
      <c r="C28" s="91">
        <v>59011</v>
      </c>
      <c r="D28" s="91">
        <v>191</v>
      </c>
      <c r="E28">
        <v>52</v>
      </c>
      <c r="F28">
        <v>28</v>
      </c>
      <c r="G28" t="s">
        <v>1237</v>
      </c>
      <c r="H28" t="s">
        <v>1127</v>
      </c>
      <c r="I28">
        <v>1</v>
      </c>
      <c r="J28">
        <v>2</v>
      </c>
      <c r="K28" t="str">
        <f t="shared" si="0"/>
        <v>insert into gta_Utilisateurs (idUtilisateur,nomUtilisateur,mailUtilisateur,matriculeUtilisateur,passwordUtilisateur,idUO,idRole,idManager) Values (28,"VEROVE CELINE","celine.verove@afpa.fr","2200450",MD5(MD5("2200450")),52,1,2);</v>
      </c>
      <c r="L28" t="str">
        <f t="shared" si="1"/>
        <v>update gta_Utilisateurs set mailUtilisateur="celine.verove@afpa.fr",  matriculeUtilisateur="2200450" ,   passwordUtilisateur=MD5(MD5("2200450")) where idUtilisateur = 28;</v>
      </c>
    </row>
    <row r="29" spans="1:12" x14ac:dyDescent="0.25">
      <c r="A29" t="s">
        <v>1121</v>
      </c>
      <c r="B29">
        <v>2202862</v>
      </c>
      <c r="C29">
        <v>59011</v>
      </c>
      <c r="D29">
        <v>144</v>
      </c>
      <c r="E29">
        <v>26</v>
      </c>
      <c r="F29">
        <v>29</v>
      </c>
      <c r="G29" t="s">
        <v>1238</v>
      </c>
      <c r="H29" t="s">
        <v>1098</v>
      </c>
      <c r="I29">
        <v>1</v>
      </c>
      <c r="J29">
        <v>3</v>
      </c>
      <c r="K29" t="str">
        <f t="shared" si="0"/>
        <v>insert into gta_Utilisateurs (idUtilisateur,nomUtilisateur,mailUtilisateur,matriculeUtilisateur,passwordUtilisateur,idUO,idRole,idManager) Values (29,"PETIT CHARLOTTE","charlotte.petit@afpa.fr","2202862",MD5(MD5("2202862")),26,1,3);</v>
      </c>
      <c r="L29" t="str">
        <f t="shared" si="1"/>
        <v>update gta_Utilisateurs set mailUtilisateur="charlotte.petit@afpa.fr",  matriculeUtilisateur="2202862" ,   passwordUtilisateur=MD5(MD5("2202862")) where idUtilisateur = 29;</v>
      </c>
    </row>
    <row r="30" spans="1:12" x14ac:dyDescent="0.25">
      <c r="A30" t="s">
        <v>1113</v>
      </c>
      <c r="B30">
        <v>1700978</v>
      </c>
      <c r="C30">
        <v>59011</v>
      </c>
      <c r="D30">
        <v>144</v>
      </c>
      <c r="E30">
        <v>26</v>
      </c>
      <c r="F30">
        <v>30</v>
      </c>
      <c r="G30" t="s">
        <v>1239</v>
      </c>
      <c r="H30" t="s">
        <v>1098</v>
      </c>
      <c r="I30">
        <v>1</v>
      </c>
      <c r="J30">
        <v>3</v>
      </c>
      <c r="K30" t="str">
        <f t="shared" si="0"/>
        <v>insert into gta_Utilisateurs (idUtilisateur,nomUtilisateur,mailUtilisateur,matriculeUtilisateur,passwordUtilisateur,idUO,idRole,idManager) Values (30,"FICQUET CHRISTOPHE","christophe.ficquet@afpa.fr","1700978",MD5(MD5("1700978")),26,1,3);</v>
      </c>
      <c r="L30" t="str">
        <f t="shared" si="1"/>
        <v>update gta_Utilisateurs set mailUtilisateur="christophe.ficquet@afpa.fr",  matriculeUtilisateur="1700978" ,   passwordUtilisateur=MD5(MD5("1700978")) where idUtilisateur = 30;</v>
      </c>
    </row>
    <row r="31" spans="1:12" x14ac:dyDescent="0.25">
      <c r="A31" t="s">
        <v>1120</v>
      </c>
      <c r="B31">
        <v>1800665</v>
      </c>
      <c r="C31">
        <v>59011</v>
      </c>
      <c r="D31">
        <v>144</v>
      </c>
      <c r="E31">
        <v>26</v>
      </c>
      <c r="F31">
        <v>31</v>
      </c>
      <c r="G31" t="s">
        <v>1240</v>
      </c>
      <c r="H31" t="s">
        <v>1098</v>
      </c>
      <c r="I31">
        <v>1</v>
      </c>
      <c r="J31">
        <v>3</v>
      </c>
      <c r="K31" t="str">
        <f t="shared" si="0"/>
        <v>insert into gta_Utilisateurs (idUtilisateur,nomUtilisateur,mailUtilisateur,matriculeUtilisateur,passwordUtilisateur,idUO,idRole,idManager) Values (31,"MILLE CHRISTOPHE","christophe.mille@afpa.fr","1800665",MD5(MD5("1800665")),26,1,3);</v>
      </c>
      <c r="L31" t="str">
        <f t="shared" si="1"/>
        <v>update gta_Utilisateurs set mailUtilisateur="christophe.mille@afpa.fr",  matriculeUtilisateur="1800665" ,   passwordUtilisateur=MD5(MD5("1800665")) where idUtilisateur = 31;</v>
      </c>
    </row>
    <row r="32" spans="1:12" x14ac:dyDescent="0.25">
      <c r="A32" t="s">
        <v>1095</v>
      </c>
      <c r="B32">
        <v>2001329</v>
      </c>
      <c r="C32">
        <v>62012</v>
      </c>
      <c r="D32">
        <v>178</v>
      </c>
      <c r="E32">
        <v>48</v>
      </c>
      <c r="F32">
        <v>32</v>
      </c>
      <c r="G32" t="s">
        <v>1241</v>
      </c>
      <c r="H32" t="s">
        <v>1077</v>
      </c>
      <c r="I32">
        <v>1</v>
      </c>
      <c r="J32">
        <v>5</v>
      </c>
      <c r="K32" t="str">
        <f t="shared" si="0"/>
        <v>insert into gta_Utilisateurs (idUtilisateur,nomUtilisateur,mailUtilisateur,matriculeUtilisateur,passwordUtilisateur,idUO,idRole,idManager) Values (32,"VANBAELINGHEM CHRISTOPHE","christophe.vanbaelinghem@afpa.fr","2001329",MD5(MD5("2001329")),48,1,5);</v>
      </c>
      <c r="L32" t="str">
        <f t="shared" si="1"/>
        <v>update gta_Utilisateurs set mailUtilisateur="christophe.vanbaelinghem@afpa.fr",  matriculeUtilisateur="2001329" ,   passwordUtilisateur=MD5(MD5("2001329")) where idUtilisateur = 32;</v>
      </c>
    </row>
    <row r="33" spans="1:12" x14ac:dyDescent="0.25">
      <c r="A33" t="s">
        <v>1071</v>
      </c>
      <c r="B33">
        <v>1902692</v>
      </c>
      <c r="C33">
        <v>59011</v>
      </c>
      <c r="D33">
        <v>901</v>
      </c>
      <c r="E33">
        <v>54</v>
      </c>
      <c r="F33">
        <v>33</v>
      </c>
      <c r="G33" t="s">
        <v>1242</v>
      </c>
      <c r="H33" t="s">
        <v>1066</v>
      </c>
      <c r="I33">
        <v>1</v>
      </c>
      <c r="J33">
        <v>4</v>
      </c>
      <c r="K33" t="str">
        <f t="shared" si="0"/>
        <v>insert into gta_Utilisateurs (idUtilisateur,nomUtilisateur,mailUtilisateur,matriculeUtilisateur,passwordUtilisateur,idUO,idRole,idManager) Values (33,"POUDRE CLEMENT","clement.poudre@afpa.fr","1902692",MD5(MD5("1902692")),54,1,4);</v>
      </c>
      <c r="L33" t="str">
        <f t="shared" si="1"/>
        <v>update gta_Utilisateurs set mailUtilisateur="clement.poudre@afpa.fr",  matriculeUtilisateur="1902692" ,   passwordUtilisateur=MD5(MD5("1902692")) where idUtilisateur = 33;</v>
      </c>
    </row>
    <row r="34" spans="1:12" x14ac:dyDescent="0.25">
      <c r="A34" t="s">
        <v>1094</v>
      </c>
      <c r="B34" t="s">
        <v>1187</v>
      </c>
      <c r="C34">
        <v>59011</v>
      </c>
      <c r="D34">
        <v>122</v>
      </c>
      <c r="E34">
        <v>16</v>
      </c>
      <c r="F34">
        <v>34</v>
      </c>
      <c r="G34" t="s">
        <v>1243</v>
      </c>
      <c r="H34" t="s">
        <v>1077</v>
      </c>
      <c r="I34">
        <v>1</v>
      </c>
      <c r="J34">
        <v>5</v>
      </c>
      <c r="K34" t="str">
        <f t="shared" si="0"/>
        <v>insert into gta_Utilisateurs (idUtilisateur,nomUtilisateur,mailUtilisateur,matriculeUtilisateur,passwordUtilisateur,idUO,idRole,idManager) Values (34,"ROUVILLOIS DAVID","david.rouvillois@afpa.fr","0700760",MD5(MD5("0700760")),16,1,5);</v>
      </c>
      <c r="L34" t="str">
        <f t="shared" si="1"/>
        <v>update gta_Utilisateurs set mailUtilisateur="david.rouvillois@afpa.fr",  matriculeUtilisateur="0700760" ,   passwordUtilisateur=MD5(MD5("0700760")) where idUtilisateur = 34;</v>
      </c>
    </row>
    <row r="35" spans="1:12" x14ac:dyDescent="0.25">
      <c r="A35" t="s">
        <v>1076</v>
      </c>
      <c r="B35">
        <v>2100904</v>
      </c>
      <c r="C35">
        <v>62012</v>
      </c>
      <c r="D35">
        <v>188</v>
      </c>
      <c r="E35">
        <v>67</v>
      </c>
      <c r="F35">
        <v>35</v>
      </c>
      <c r="G35" t="s">
        <v>1244</v>
      </c>
      <c r="H35" t="s">
        <v>1072</v>
      </c>
      <c r="I35">
        <v>1</v>
      </c>
      <c r="J35">
        <v>7</v>
      </c>
      <c r="K35" t="str">
        <f t="shared" si="0"/>
        <v>insert into gta_Utilisateurs (idUtilisateur,nomUtilisateur,mailUtilisateur,matriculeUtilisateur,passwordUtilisateur,idUO,idRole,idManager) Values (35,"TAFFIN DAVID","david.taffin@afpa.fr","2100904",MD5(MD5("2100904")),67,1,7);</v>
      </c>
      <c r="L35" t="str">
        <f t="shared" si="1"/>
        <v>update gta_Utilisateurs set mailUtilisateur="david.taffin@afpa.fr",  matriculeUtilisateur="2100904" ,   passwordUtilisateur=MD5(MD5("2100904")) where idUtilisateur = 35;</v>
      </c>
    </row>
    <row r="36" spans="1:12" x14ac:dyDescent="0.25">
      <c r="A36" t="s">
        <v>1188</v>
      </c>
      <c r="B36" t="s">
        <v>1189</v>
      </c>
      <c r="C36">
        <v>59011</v>
      </c>
      <c r="D36">
        <v>912</v>
      </c>
      <c r="E36">
        <v>65</v>
      </c>
      <c r="F36">
        <v>36</v>
      </c>
      <c r="G36" t="s">
        <v>1245</v>
      </c>
      <c r="H36" t="s">
        <v>1057</v>
      </c>
      <c r="I36">
        <v>1</v>
      </c>
      <c r="J36">
        <v>6</v>
      </c>
      <c r="K36" t="str">
        <f t="shared" si="0"/>
        <v>insert into gta_Utilisateurs (idUtilisateur,nomUtilisateur,mailUtilisateur,matriculeUtilisateur,passwordUtilisateur,idUO,idRole,idManager) Values (36,"VERRAES DELPHINE","delphine.verraes@afpa.fr","0601295",MD5(MD5("0601295")),65,1,6);</v>
      </c>
      <c r="L36" t="str">
        <f t="shared" si="1"/>
        <v>update gta_Utilisateurs set mailUtilisateur="delphine.verraes@afpa.fr",  matriculeUtilisateur="0601295" ,   passwordUtilisateur=MD5(MD5("0601295")) where idUtilisateur = 36;</v>
      </c>
    </row>
    <row r="37" spans="1:12" x14ac:dyDescent="0.25">
      <c r="A37" t="s">
        <v>1062</v>
      </c>
      <c r="B37">
        <v>1603026</v>
      </c>
      <c r="C37">
        <v>62012</v>
      </c>
      <c r="D37">
        <v>912</v>
      </c>
      <c r="E37">
        <v>65</v>
      </c>
      <c r="F37">
        <v>37</v>
      </c>
      <c r="G37" t="s">
        <v>1246</v>
      </c>
      <c r="H37" t="s">
        <v>1057</v>
      </c>
      <c r="I37">
        <v>1</v>
      </c>
      <c r="J37">
        <v>6</v>
      </c>
      <c r="K37" t="str">
        <f t="shared" si="0"/>
        <v>insert into gta_Utilisateurs (idUtilisateur,nomUtilisateur,mailUtilisateur,matriculeUtilisateur,passwordUtilisateur,idUO,idRole,idManager) Values (37,"LACHEVRE DOROTHEE","dorothee.lachevre@afpa.fr","1603026",MD5(MD5("1603026")),65,1,6);</v>
      </c>
      <c r="L37" t="str">
        <f t="shared" si="1"/>
        <v>update gta_Utilisateurs set mailUtilisateur="dorothee.lachevre@afpa.fr",  matriculeUtilisateur="1603026" ,   passwordUtilisateur=MD5(MD5("1603026")) where idUtilisateur = 37;</v>
      </c>
    </row>
    <row r="38" spans="1:12" x14ac:dyDescent="0.25">
      <c r="A38" t="s">
        <v>1149</v>
      </c>
      <c r="B38">
        <v>2002421</v>
      </c>
      <c r="C38">
        <v>59011</v>
      </c>
      <c r="D38">
        <v>191</v>
      </c>
      <c r="E38">
        <v>52</v>
      </c>
      <c r="F38">
        <v>38</v>
      </c>
      <c r="G38" t="s">
        <v>1247</v>
      </c>
      <c r="H38" t="s">
        <v>1127</v>
      </c>
      <c r="I38">
        <v>1</v>
      </c>
      <c r="J38">
        <v>2</v>
      </c>
      <c r="K38" t="str">
        <f t="shared" si="0"/>
        <v>insert into gta_Utilisateurs (idUtilisateur,nomUtilisateur,mailUtilisateur,matriculeUtilisateur,passwordUtilisateur,idUO,idRole,idManager) Values (38,"ZIEMNIAK ELISABETH","elisabeth.ziemniak@afpa.fr","2002421",MD5(MD5("2002421")),52,1,2);</v>
      </c>
      <c r="L38" t="str">
        <f t="shared" si="1"/>
        <v>update gta_Utilisateurs set mailUtilisateur="elisabeth.ziemniak@afpa.fr",  matriculeUtilisateur="2002421" ,   passwordUtilisateur=MD5(MD5("2002421")) where idUtilisateur = 38;</v>
      </c>
    </row>
    <row r="39" spans="1:12" x14ac:dyDescent="0.25">
      <c r="A39" t="s">
        <v>1104</v>
      </c>
      <c r="B39">
        <v>700665</v>
      </c>
      <c r="C39">
        <v>59011</v>
      </c>
      <c r="D39">
        <v>176</v>
      </c>
      <c r="E39">
        <v>46</v>
      </c>
      <c r="F39">
        <v>39</v>
      </c>
      <c r="G39" t="s">
        <v>1248</v>
      </c>
      <c r="H39" t="s">
        <v>1098</v>
      </c>
      <c r="I39">
        <v>1</v>
      </c>
      <c r="J39">
        <v>3</v>
      </c>
      <c r="K39" t="str">
        <f t="shared" si="0"/>
        <v>insert into gta_Utilisateurs (idUtilisateur,nomUtilisateur,mailUtilisateur,matriculeUtilisateur,passwordUtilisateur,idUO,idRole,idManager) Values (39,"DEGROOTE ELODIE","elodie.degroote@afpa.fr","700665",MD5(MD5("700665")),46,1,3);</v>
      </c>
      <c r="L39" t="str">
        <f t="shared" si="1"/>
        <v>update gta_Utilisateurs set mailUtilisateur="elodie.degroote@afpa.fr",  matriculeUtilisateur="700665" ,   passwordUtilisateur=MD5(MD5("700665")) where idUtilisateur = 39;</v>
      </c>
    </row>
    <row r="40" spans="1:12" x14ac:dyDescent="0.25">
      <c r="A40" t="s">
        <v>1133</v>
      </c>
      <c r="B40">
        <v>1903048</v>
      </c>
      <c r="C40">
        <v>62012</v>
      </c>
      <c r="D40">
        <v>191</v>
      </c>
      <c r="E40">
        <v>52</v>
      </c>
      <c r="F40">
        <v>40</v>
      </c>
      <c r="G40" t="s">
        <v>1249</v>
      </c>
      <c r="H40" t="s">
        <v>1127</v>
      </c>
      <c r="I40">
        <v>1</v>
      </c>
      <c r="J40">
        <v>2</v>
      </c>
      <c r="K40" t="str">
        <f t="shared" si="0"/>
        <v>insert into gta_Utilisateurs (idUtilisateur,nomUtilisateur,mailUtilisateur,matriculeUtilisateur,passwordUtilisateur,idUO,idRole,idManager) Values (40,"DUFOSSE ESTHERINA","estherina.dufosse@afpa.fr","1903048",MD5(MD5("1903048")),52,1,2);</v>
      </c>
      <c r="L40" t="str">
        <f t="shared" si="1"/>
        <v>update gta_Utilisateurs set mailUtilisateur="estherina.dufosse@afpa.fr",  matriculeUtilisateur="1903048" ,   passwordUtilisateur=MD5(MD5("1903048")) where idUtilisateur = 40;</v>
      </c>
    </row>
    <row r="41" spans="1:12" x14ac:dyDescent="0.25">
      <c r="A41" t="s">
        <v>1068</v>
      </c>
      <c r="B41">
        <v>2202749</v>
      </c>
      <c r="C41">
        <v>59011</v>
      </c>
      <c r="D41">
        <v>901</v>
      </c>
      <c r="E41">
        <v>54</v>
      </c>
      <c r="F41">
        <v>41</v>
      </c>
      <c r="G41" t="s">
        <v>1250</v>
      </c>
      <c r="H41" t="s">
        <v>1066</v>
      </c>
      <c r="I41">
        <v>1</v>
      </c>
      <c r="J41">
        <v>4</v>
      </c>
      <c r="K41" t="str">
        <f t="shared" si="0"/>
        <v>insert into gta_Utilisateurs (idUtilisateur,nomUtilisateur,mailUtilisateur,matriculeUtilisateur,passwordUtilisateur,idUO,idRole,idManager) Values (41,"FARDEL FANNY","fanny.fardel@afpa.fr","2202749",MD5(MD5("2202749")),54,1,4);</v>
      </c>
      <c r="L41" t="str">
        <f t="shared" si="1"/>
        <v>update gta_Utilisateurs set mailUtilisateur="fanny.fardel@afpa.fr",  matriculeUtilisateur="2202749" ,   passwordUtilisateur=MD5(MD5("2202749")) where idUtilisateur = 41;</v>
      </c>
    </row>
    <row r="42" spans="1:12" x14ac:dyDescent="0.25">
      <c r="A42" t="s">
        <v>1084</v>
      </c>
      <c r="B42" t="s">
        <v>1190</v>
      </c>
      <c r="C42">
        <v>59011</v>
      </c>
      <c r="D42">
        <v>111</v>
      </c>
      <c r="E42">
        <v>9</v>
      </c>
      <c r="F42">
        <v>42</v>
      </c>
      <c r="G42" t="s">
        <v>1251</v>
      </c>
      <c r="H42" t="s">
        <v>1077</v>
      </c>
      <c r="I42">
        <v>1</v>
      </c>
      <c r="J42">
        <v>5</v>
      </c>
      <c r="K42" t="str">
        <f t="shared" si="0"/>
        <v>insert into gta_Utilisateurs (idUtilisateur,nomUtilisateur,mailUtilisateur,matriculeUtilisateur,passwordUtilisateur,idUO,idRole,idManager) Values (42,"HAVARD FRANCIS","francis.havard@afpa.fr","94A0021",MD5(MD5("94A0021")),9,1,5);</v>
      </c>
      <c r="L42" t="str">
        <f t="shared" si="1"/>
        <v>update gta_Utilisateurs set mailUtilisateur="francis.havard@afpa.fr",  matriculeUtilisateur="94A0021" ,   passwordUtilisateur=MD5(MD5("94A0021")) where idUtilisateur = 42;</v>
      </c>
    </row>
    <row r="43" spans="1:12" x14ac:dyDescent="0.25">
      <c r="A43" t="s">
        <v>1081</v>
      </c>
      <c r="B43" t="s">
        <v>1191</v>
      </c>
      <c r="C43">
        <v>59011</v>
      </c>
      <c r="D43">
        <v>910</v>
      </c>
      <c r="E43">
        <v>63</v>
      </c>
      <c r="F43">
        <v>43</v>
      </c>
      <c r="G43" t="s">
        <v>1252</v>
      </c>
      <c r="H43" t="s">
        <v>1077</v>
      </c>
      <c r="I43">
        <v>1</v>
      </c>
      <c r="J43">
        <v>5</v>
      </c>
      <c r="K43" t="str">
        <f t="shared" si="0"/>
        <v>insert into gta_Utilisateurs (idUtilisateur,nomUtilisateur,mailUtilisateur,matriculeUtilisateur,passwordUtilisateur,idUO,idRole,idManager) Values (43,"FERAND FRANCK","franck.ferand@afpa.fr","95BX011",MD5(MD5("95BX011")),63,1,5);</v>
      </c>
      <c r="L43" t="str">
        <f t="shared" si="1"/>
        <v>update gta_Utilisateurs set mailUtilisateur="franck.ferand@afpa.fr",  matriculeUtilisateur="95BX011" ,   passwordUtilisateur=MD5(MD5("95BX011")) where idUtilisateur = 43;</v>
      </c>
    </row>
    <row r="44" spans="1:12" x14ac:dyDescent="0.25">
      <c r="A44" t="s">
        <v>1103</v>
      </c>
      <c r="B44">
        <v>2202471</v>
      </c>
      <c r="C44">
        <v>59011</v>
      </c>
      <c r="D44">
        <v>161</v>
      </c>
      <c r="E44">
        <v>33</v>
      </c>
      <c r="F44">
        <v>44</v>
      </c>
      <c r="G44" t="s">
        <v>1253</v>
      </c>
      <c r="H44" t="s">
        <v>1098</v>
      </c>
      <c r="I44">
        <v>1</v>
      </c>
      <c r="J44">
        <v>3</v>
      </c>
      <c r="K44" t="str">
        <f t="shared" si="0"/>
        <v>insert into gta_Utilisateurs (idUtilisateur,nomUtilisateur,mailUtilisateur,matriculeUtilisateur,passwordUtilisateur,idUO,idRole,idManager) Values (44,"DEBUE FRANCOIS","francois.debue@afpa.fr","2202471",MD5(MD5("2202471")),33,1,3);</v>
      </c>
      <c r="L44" t="str">
        <f t="shared" si="1"/>
        <v>update gta_Utilisateurs set mailUtilisateur="francois.debue@afpa.fr",  matriculeUtilisateur="2202471" ,   passwordUtilisateur=MD5(MD5("2202471")) where idUtilisateur = 44;</v>
      </c>
    </row>
    <row r="45" spans="1:12" x14ac:dyDescent="0.25">
      <c r="A45" t="s">
        <v>1114</v>
      </c>
      <c r="B45" t="s">
        <v>1192</v>
      </c>
      <c r="C45">
        <v>59011</v>
      </c>
      <c r="D45">
        <v>177</v>
      </c>
      <c r="E45">
        <v>47</v>
      </c>
      <c r="F45">
        <v>45</v>
      </c>
      <c r="G45" t="s">
        <v>1254</v>
      </c>
      <c r="H45" t="s">
        <v>1098</v>
      </c>
      <c r="I45">
        <v>1</v>
      </c>
      <c r="J45">
        <v>3</v>
      </c>
      <c r="K45" t="str">
        <f t="shared" si="0"/>
        <v>insert into gta_Utilisateurs (idUtilisateur,nomUtilisateur,mailUtilisateur,matriculeUtilisateur,passwordUtilisateur,idUO,idRole,idManager) Values (45,"FONTOWICZ FREDERIC","frederic.fontowicz@afpa.fr","0603230",MD5(MD5("0603230")),47,1,3);</v>
      </c>
      <c r="L45" t="str">
        <f t="shared" si="1"/>
        <v>update gta_Utilisateurs set mailUtilisateur="frederic.fontowicz@afpa.fr",  matriculeUtilisateur="0603230" ,   passwordUtilisateur=MD5(MD5("0603230")) where idUtilisateur = 45;</v>
      </c>
    </row>
    <row r="46" spans="1:12" x14ac:dyDescent="0.25">
      <c r="A46" t="s">
        <v>1124</v>
      </c>
      <c r="B46">
        <v>1500389</v>
      </c>
      <c r="C46">
        <v>59011</v>
      </c>
      <c r="D46">
        <v>111</v>
      </c>
      <c r="E46">
        <v>9</v>
      </c>
      <c r="F46">
        <v>46</v>
      </c>
      <c r="G46" t="s">
        <v>1255</v>
      </c>
      <c r="H46" t="s">
        <v>1098</v>
      </c>
      <c r="I46">
        <v>1</v>
      </c>
      <c r="J46">
        <v>3</v>
      </c>
      <c r="K46" t="str">
        <f t="shared" si="0"/>
        <v>insert into gta_Utilisateurs (idUtilisateur,nomUtilisateur,mailUtilisateur,matriculeUtilisateur,passwordUtilisateur,idUO,idRole,idManager) Values (46,"THOMAS FREDERIC","frederic.thomas@afpa.fr","1500389",MD5(MD5("1500389")),9,1,3);</v>
      </c>
      <c r="L46" t="str">
        <f t="shared" si="1"/>
        <v>update gta_Utilisateurs set mailUtilisateur="frederic.thomas@afpa.fr",  matriculeUtilisateur="1500389" ,   passwordUtilisateur=MD5(MD5("1500389")) where idUtilisateur = 46;</v>
      </c>
    </row>
    <row r="47" spans="1:12" x14ac:dyDescent="0.25">
      <c r="A47" t="s">
        <v>1115</v>
      </c>
      <c r="B47">
        <v>1802963</v>
      </c>
      <c r="C47">
        <v>59011</v>
      </c>
      <c r="D47">
        <v>165</v>
      </c>
      <c r="E47">
        <v>37</v>
      </c>
      <c r="F47">
        <v>47</v>
      </c>
      <c r="G47" t="s">
        <v>1256</v>
      </c>
      <c r="H47" t="s">
        <v>1098</v>
      </c>
      <c r="I47">
        <v>1</v>
      </c>
      <c r="J47">
        <v>3</v>
      </c>
      <c r="K47" t="str">
        <f t="shared" si="0"/>
        <v>insert into gta_Utilisateurs (idUtilisateur,nomUtilisateur,mailUtilisateur,matriculeUtilisateur,passwordUtilisateur,idUO,idRole,idManager) Values (47,"FOURNET HELENE","helene.fournet@afpa.fr","1802963",MD5(MD5("1802963")),37,1,3);</v>
      </c>
      <c r="L47" t="str">
        <f t="shared" si="1"/>
        <v>update gta_Utilisateurs set mailUtilisateur="helene.fournet@afpa.fr",  matriculeUtilisateur="1802963" ,   passwordUtilisateur=MD5(MD5("1802963")) where idUtilisateur = 47;</v>
      </c>
    </row>
    <row r="48" spans="1:12" x14ac:dyDescent="0.25">
      <c r="A48" t="s">
        <v>1101</v>
      </c>
      <c r="B48">
        <v>503241</v>
      </c>
      <c r="C48">
        <v>59011</v>
      </c>
      <c r="D48">
        <v>139</v>
      </c>
      <c r="E48">
        <v>24</v>
      </c>
      <c r="F48">
        <v>48</v>
      </c>
      <c r="G48" t="s">
        <v>1257</v>
      </c>
      <c r="H48" t="s">
        <v>1098</v>
      </c>
      <c r="I48">
        <v>1</v>
      </c>
      <c r="J48">
        <v>3</v>
      </c>
      <c r="K48" t="str">
        <f t="shared" si="0"/>
        <v>insert into gta_Utilisateurs (idUtilisateur,nomUtilisateur,mailUtilisateur,matriculeUtilisateur,passwordUtilisateur,idUO,idRole,idManager) Values (48,"BUTTERDROGHE HERVE","herve.butterdroghe@afpa.fr","503241",MD5(MD5("503241")),24,1,3);</v>
      </c>
      <c r="L48" t="str">
        <f t="shared" si="1"/>
        <v>update gta_Utilisateurs set mailUtilisateur="herve.butterdroghe@afpa.fr",  matriculeUtilisateur="503241" ,   passwordUtilisateur=MD5(MD5("503241")) where idUtilisateur = 48;</v>
      </c>
    </row>
    <row r="49" spans="1:12" x14ac:dyDescent="0.25">
      <c r="A49" t="s">
        <v>1086</v>
      </c>
      <c r="B49" t="s">
        <v>1193</v>
      </c>
      <c r="C49">
        <v>62012</v>
      </c>
      <c r="D49">
        <v>163</v>
      </c>
      <c r="E49">
        <v>35</v>
      </c>
      <c r="F49">
        <v>49</v>
      </c>
      <c r="G49" t="s">
        <v>1258</v>
      </c>
      <c r="H49" t="s">
        <v>1077</v>
      </c>
      <c r="I49">
        <v>1</v>
      </c>
      <c r="J49">
        <v>5</v>
      </c>
      <c r="K49" t="str">
        <f t="shared" si="0"/>
        <v>insert into gta_Utilisateurs (idUtilisateur,nomUtilisateur,mailUtilisateur,matriculeUtilisateur,passwordUtilisateur,idUO,idRole,idManager) Values (49,"JOUSSE HERVE","herve.jousse@afpa.fr","99AY015",MD5(MD5("99AY015")),35,1,5);</v>
      </c>
      <c r="L49" t="str">
        <f t="shared" si="1"/>
        <v>update gta_Utilisateurs set mailUtilisateur="herve.jousse@afpa.fr",  matriculeUtilisateur="99AY015" ,   passwordUtilisateur=MD5(MD5("99AY015")) where idUtilisateur = 49;</v>
      </c>
    </row>
    <row r="50" spans="1:12" x14ac:dyDescent="0.25">
      <c r="A50" t="s">
        <v>1085</v>
      </c>
      <c r="B50">
        <v>1802891</v>
      </c>
      <c r="C50">
        <v>59011</v>
      </c>
      <c r="D50">
        <v>178</v>
      </c>
      <c r="E50">
        <v>48</v>
      </c>
      <c r="F50">
        <v>50</v>
      </c>
      <c r="G50" t="s">
        <v>1259</v>
      </c>
      <c r="H50" t="s">
        <v>1077</v>
      </c>
      <c r="I50">
        <v>1</v>
      </c>
      <c r="J50">
        <v>5</v>
      </c>
      <c r="K50" t="str">
        <f t="shared" si="0"/>
        <v>insert into gta_Utilisateurs (idUtilisateur,nomUtilisateur,mailUtilisateur,matriculeUtilisateur,passwordUtilisateur,idUO,idRole,idManager) Values (50,"JACQUET JACQUELINE","jacqueline.jacquet@afpa.fr","1802891",MD5(MD5("1802891")),48,1,5);</v>
      </c>
      <c r="L50" t="str">
        <f t="shared" si="1"/>
        <v>update gta_Utilisateurs set mailUtilisateur="jacqueline.jacquet@afpa.fr",  matriculeUtilisateur="1802891" ,   passwordUtilisateur=MD5(MD5("1802891")) where idUtilisateur = 50;</v>
      </c>
    </row>
    <row r="51" spans="1:12" x14ac:dyDescent="0.25">
      <c r="A51" t="s">
        <v>1105</v>
      </c>
      <c r="B51">
        <v>1802730</v>
      </c>
      <c r="C51">
        <v>59011</v>
      </c>
      <c r="D51">
        <v>160</v>
      </c>
      <c r="E51">
        <v>32</v>
      </c>
      <c r="F51">
        <v>51</v>
      </c>
      <c r="G51" t="s">
        <v>1260</v>
      </c>
      <c r="H51" t="s">
        <v>1098</v>
      </c>
      <c r="I51">
        <v>1</v>
      </c>
      <c r="J51">
        <v>3</v>
      </c>
      <c r="K51" t="str">
        <f t="shared" si="0"/>
        <v>insert into gta_Utilisateurs (idUtilisateur,nomUtilisateur,mailUtilisateur,matriculeUtilisateur,passwordUtilisateur,idUO,idRole,idManager) Values (51,"DEHEM JEAN BERNARD","jean-bernard.dehem@afpa.fr","1802730",MD5(MD5("1802730")),32,1,3);</v>
      </c>
      <c r="L51" t="str">
        <f t="shared" si="1"/>
        <v>update gta_Utilisateurs set mailUtilisateur="jean-bernard.dehem@afpa.fr",  matriculeUtilisateur="1802730" ,   passwordUtilisateur=MD5(MD5("1802730")) where idUtilisateur = 51;</v>
      </c>
    </row>
    <row r="52" spans="1:12" x14ac:dyDescent="0.25">
      <c r="A52" t="s">
        <v>1100</v>
      </c>
      <c r="B52">
        <v>1000435</v>
      </c>
      <c r="C52">
        <v>59011</v>
      </c>
      <c r="D52">
        <v>164</v>
      </c>
      <c r="E52">
        <v>36</v>
      </c>
      <c r="F52">
        <v>52</v>
      </c>
      <c r="G52" t="s">
        <v>1261</v>
      </c>
      <c r="H52" t="s">
        <v>1098</v>
      </c>
      <c r="I52">
        <v>1</v>
      </c>
      <c r="J52">
        <v>3</v>
      </c>
      <c r="K52" t="str">
        <f t="shared" si="0"/>
        <v>insert into gta_Utilisateurs (idUtilisateur,nomUtilisateur,mailUtilisateur,matriculeUtilisateur,passwordUtilisateur,idUO,idRole,idManager) Values (52,"BATSIK JEAN PAUL","jean-paul.batsik@afpa.fr","1000435",MD5(MD5("1000435")),36,1,3);</v>
      </c>
      <c r="L52" t="str">
        <f t="shared" si="1"/>
        <v>update gta_Utilisateurs set mailUtilisateur="jean-paul.batsik@afpa.fr",  matriculeUtilisateur="1000435" ,   passwordUtilisateur=MD5(MD5("1000435")) where idUtilisateur = 52;</v>
      </c>
    </row>
    <row r="53" spans="1:12" x14ac:dyDescent="0.25">
      <c r="A53" t="s">
        <v>1144</v>
      </c>
      <c r="B53" s="91">
        <v>2200242</v>
      </c>
      <c r="C53" s="91">
        <v>62012</v>
      </c>
      <c r="D53" s="91">
        <v>179</v>
      </c>
      <c r="E53">
        <v>49</v>
      </c>
      <c r="F53">
        <v>53</v>
      </c>
      <c r="G53" t="s">
        <v>1262</v>
      </c>
      <c r="H53" t="s">
        <v>1127</v>
      </c>
      <c r="I53">
        <v>1</v>
      </c>
      <c r="J53">
        <v>2</v>
      </c>
      <c r="K53" t="str">
        <f t="shared" si="0"/>
        <v>insert into gta_Utilisateurs (idUtilisateur,nomUtilisateur,mailUtilisateur,matriculeUtilisateur,passwordUtilisateur,idUO,idRole,idManager) Values (53,"SONNECK JEAN RENE","jean-rene.sonneck@afpa.fr","2200242",MD5(MD5("2200242")),49,1,2);</v>
      </c>
      <c r="L53" t="str">
        <f t="shared" si="1"/>
        <v>update gta_Utilisateurs set mailUtilisateur="jean-rene.sonneck@afpa.fr",  matriculeUtilisateur="2200242" ,   passwordUtilisateur=MD5(MD5("2200242")) where idUtilisateur = 53;</v>
      </c>
    </row>
    <row r="54" spans="1:12" x14ac:dyDescent="0.25">
      <c r="A54" t="s">
        <v>1116</v>
      </c>
      <c r="B54">
        <v>902067</v>
      </c>
      <c r="C54">
        <v>59011</v>
      </c>
      <c r="D54">
        <v>128</v>
      </c>
      <c r="E54">
        <v>19</v>
      </c>
      <c r="F54">
        <v>54</v>
      </c>
      <c r="G54" t="s">
        <v>1263</v>
      </c>
      <c r="H54" t="s">
        <v>1098</v>
      </c>
      <c r="I54">
        <v>1</v>
      </c>
      <c r="J54">
        <v>3</v>
      </c>
      <c r="K54" t="str">
        <f t="shared" si="0"/>
        <v>insert into gta_Utilisateurs (idUtilisateur,nomUtilisateur,mailUtilisateur,matriculeUtilisateur,passwordUtilisateur,idUO,idRole,idManager) Values (54,"GHARBI KARIM","karim.gharbi@afpa.fr","902067",MD5(MD5("902067")),19,1,3);</v>
      </c>
      <c r="L54" t="str">
        <f t="shared" si="1"/>
        <v>update gta_Utilisateurs set mailUtilisateur="karim.gharbi@afpa.fr",  matriculeUtilisateur="902067" ,   passwordUtilisateur=MD5(MD5("902067")) where idUtilisateur = 54;</v>
      </c>
    </row>
    <row r="55" spans="1:12" x14ac:dyDescent="0.25">
      <c r="A55" t="s">
        <v>1132</v>
      </c>
      <c r="B55">
        <v>1700676</v>
      </c>
      <c r="C55">
        <v>62012</v>
      </c>
      <c r="D55">
        <v>191</v>
      </c>
      <c r="E55">
        <v>52</v>
      </c>
      <c r="F55">
        <v>55</v>
      </c>
      <c r="G55" t="s">
        <v>1264</v>
      </c>
      <c r="H55" t="s">
        <v>1127</v>
      </c>
      <c r="I55">
        <v>1</v>
      </c>
      <c r="J55">
        <v>2</v>
      </c>
      <c r="K55" t="str">
        <f t="shared" si="0"/>
        <v>insert into gta_Utilisateurs (idUtilisateur,nomUtilisateur,mailUtilisateur,matriculeUtilisateur,passwordUtilisateur,idUO,idRole,idManager) Values (55,"DISSAUX KARINE","karine.dissaux@afpa.fr","1700676",MD5(MD5("1700676")),52,1,2);</v>
      </c>
      <c r="L55" t="str">
        <f t="shared" si="1"/>
        <v>update gta_Utilisateurs set mailUtilisateur="karine.dissaux@afpa.fr",  matriculeUtilisateur="1700676" ,   passwordUtilisateur=MD5(MD5("1700676")) where idUtilisateur = 55;</v>
      </c>
    </row>
    <row r="56" spans="1:12" x14ac:dyDescent="0.25">
      <c r="A56" t="s">
        <v>1128</v>
      </c>
      <c r="B56">
        <v>902456</v>
      </c>
      <c r="C56">
        <v>62012</v>
      </c>
      <c r="D56">
        <v>191</v>
      </c>
      <c r="E56">
        <v>52</v>
      </c>
      <c r="F56">
        <v>56</v>
      </c>
      <c r="G56" t="s">
        <v>1265</v>
      </c>
      <c r="H56" t="s">
        <v>1127</v>
      </c>
      <c r="I56">
        <v>1</v>
      </c>
      <c r="J56">
        <v>2</v>
      </c>
      <c r="K56" t="str">
        <f t="shared" si="0"/>
        <v>insert into gta_Utilisateurs (idUtilisateur,nomUtilisateur,mailUtilisateur,matriculeUtilisateur,passwordUtilisateur,idUO,idRole,idManager) Values (56,"BOCQUET LAURENCE","laurence.bocquet@afpa.fr","902456",MD5(MD5("902456")),52,1,2);</v>
      </c>
      <c r="L56" t="str">
        <f t="shared" si="1"/>
        <v>update gta_Utilisateurs set mailUtilisateur="laurence.bocquet@afpa.fr",  matriculeUtilisateur="902456" ,   passwordUtilisateur=MD5(MD5("902456")) where idUtilisateur = 56;</v>
      </c>
    </row>
    <row r="57" spans="1:12" x14ac:dyDescent="0.25">
      <c r="A57" t="s">
        <v>1130</v>
      </c>
      <c r="B57" t="s">
        <v>1194</v>
      </c>
      <c r="C57">
        <v>62012</v>
      </c>
      <c r="D57">
        <v>191</v>
      </c>
      <c r="E57">
        <v>52</v>
      </c>
      <c r="F57">
        <v>57</v>
      </c>
      <c r="G57" t="s">
        <v>1266</v>
      </c>
      <c r="H57" t="s">
        <v>1127</v>
      </c>
      <c r="I57">
        <v>1</v>
      </c>
      <c r="J57">
        <v>2</v>
      </c>
      <c r="K57" t="str">
        <f t="shared" si="0"/>
        <v>insert into gta_Utilisateurs (idUtilisateur,nomUtilisateur,mailUtilisateur,matriculeUtilisateur,passwordUtilisateur,idUO,idRole,idManager) Values (57,"CARON LAURENCE","laurence.caron@afpa.fr","0600290",MD5(MD5("0600290")),52,1,2);</v>
      </c>
      <c r="L57" t="str">
        <f t="shared" si="1"/>
        <v>update gta_Utilisateurs set mailUtilisateur="laurence.caron@afpa.fr",  matriculeUtilisateur="0600290" ,   passwordUtilisateur=MD5(MD5("0600290")) where idUtilisateur = 57;</v>
      </c>
    </row>
    <row r="58" spans="1:12" x14ac:dyDescent="0.25">
      <c r="A58" t="s">
        <v>1058</v>
      </c>
      <c r="B58" s="94" t="s">
        <v>1195</v>
      </c>
      <c r="C58" s="95">
        <v>59000</v>
      </c>
      <c r="D58" s="91">
        <v>906</v>
      </c>
      <c r="E58">
        <v>59</v>
      </c>
      <c r="F58">
        <v>58</v>
      </c>
      <c r="G58" t="s">
        <v>1267</v>
      </c>
      <c r="H58" t="s">
        <v>1057</v>
      </c>
      <c r="I58">
        <v>1</v>
      </c>
      <c r="J58">
        <v>6</v>
      </c>
      <c r="K58" t="str">
        <f t="shared" si="0"/>
        <v>insert into gta_Utilisateurs (idUtilisateur,nomUtilisateur,mailUtilisateur,matriculeUtilisateur,passwordUtilisateur,idUO,idRole,idManager) Values (58,"BECU LOIC","loic.becu@afpa.fr","0700804",MD5(MD5("0700804")),59,1,6);</v>
      </c>
      <c r="L58" t="str">
        <f t="shared" si="1"/>
        <v>update gta_Utilisateurs set mailUtilisateur="loic.becu@afpa.fr",  matriculeUtilisateur="0700804" ,   passwordUtilisateur=MD5(MD5("0700804")) where idUtilisateur = 58;</v>
      </c>
    </row>
    <row r="59" spans="1:12" x14ac:dyDescent="0.25">
      <c r="A59" t="s">
        <v>1067</v>
      </c>
      <c r="B59" t="s">
        <v>1196</v>
      </c>
      <c r="C59">
        <v>62012</v>
      </c>
      <c r="D59" s="91">
        <v>914</v>
      </c>
      <c r="E59">
        <v>66</v>
      </c>
      <c r="F59">
        <v>59</v>
      </c>
      <c r="G59" t="s">
        <v>1268</v>
      </c>
      <c r="H59" t="s">
        <v>1066</v>
      </c>
      <c r="I59">
        <v>1</v>
      </c>
      <c r="J59">
        <v>4</v>
      </c>
      <c r="K59" t="str">
        <f t="shared" si="0"/>
        <v>insert into gta_Utilisateurs (idUtilisateur,nomUtilisateur,mailUtilisateur,matriculeUtilisateur,passwordUtilisateur,idUO,idRole,idManager) Values (59,"BLONDEEL LUDOVIC","ludovic.blondeel@afpa.fr","00AM013",MD5(MD5("00AM013")),66,1,4);</v>
      </c>
      <c r="L59" t="str">
        <f t="shared" si="1"/>
        <v>update gta_Utilisateurs set mailUtilisateur="ludovic.blondeel@afpa.fr",  matriculeUtilisateur="00AM013" ,   passwordUtilisateur=MD5(MD5("00AM013")) where idUtilisateur = 59;</v>
      </c>
    </row>
    <row r="60" spans="1:12" x14ac:dyDescent="0.25">
      <c r="A60" t="s">
        <v>1078</v>
      </c>
      <c r="B60">
        <v>1704977</v>
      </c>
      <c r="C60">
        <v>62012</v>
      </c>
      <c r="D60">
        <v>169</v>
      </c>
      <c r="E60">
        <v>40</v>
      </c>
      <c r="F60">
        <v>60</v>
      </c>
      <c r="G60" t="s">
        <v>1269</v>
      </c>
      <c r="H60" t="s">
        <v>1077</v>
      </c>
      <c r="I60">
        <v>1</v>
      </c>
      <c r="J60">
        <v>5</v>
      </c>
      <c r="K60" t="str">
        <f t="shared" si="0"/>
        <v>insert into gta_Utilisateurs (idUtilisateur,nomUtilisateur,mailUtilisateur,matriculeUtilisateur,passwordUtilisateur,idUO,idRole,idManager) Values (60,"DELATTRE LUDOVIC","ludovic.delattre@afpa.fr","1704977",MD5(MD5("1704977")),40,1,5);</v>
      </c>
      <c r="L60" t="str">
        <f t="shared" si="1"/>
        <v>update gta_Utilisateurs set mailUtilisateur="ludovic.delattre@afpa.fr",  matriculeUtilisateur="1704977" ,   passwordUtilisateur=MD5(MD5("1704977")) where idUtilisateur = 60;</v>
      </c>
    </row>
    <row r="61" spans="1:12" x14ac:dyDescent="0.25">
      <c r="A61" t="s">
        <v>1079</v>
      </c>
      <c r="B61">
        <v>703525</v>
      </c>
      <c r="C61">
        <v>62012</v>
      </c>
      <c r="D61">
        <v>167</v>
      </c>
      <c r="E61">
        <v>39</v>
      </c>
      <c r="F61">
        <v>61</v>
      </c>
      <c r="G61" t="s">
        <v>1270</v>
      </c>
      <c r="H61" t="s">
        <v>1077</v>
      </c>
      <c r="I61">
        <v>1</v>
      </c>
      <c r="J61">
        <v>5</v>
      </c>
      <c r="K61" t="str">
        <f t="shared" si="0"/>
        <v>insert into gta_Utilisateurs (idUtilisateur,nomUtilisateur,mailUtilisateur,matriculeUtilisateur,passwordUtilisateur,idUO,idRole,idManager) Values (61,"DUQUENOY LUDOVIC","ludovic.duquenoy@afpa.fr","703525",MD5(MD5("703525")),39,1,5);</v>
      </c>
      <c r="L61" t="str">
        <f t="shared" si="1"/>
        <v>update gta_Utilisateurs set mailUtilisateur="ludovic.duquenoy@afpa.fr",  matriculeUtilisateur="703525" ,   passwordUtilisateur=MD5(MD5("703525")) where idUtilisateur = 61;</v>
      </c>
    </row>
    <row r="62" spans="1:12" x14ac:dyDescent="0.25">
      <c r="A62" t="s">
        <v>1135</v>
      </c>
      <c r="B62" s="91">
        <v>2102782</v>
      </c>
      <c r="C62">
        <v>62012</v>
      </c>
      <c r="D62">
        <v>191</v>
      </c>
      <c r="E62">
        <v>52</v>
      </c>
      <c r="F62">
        <v>62</v>
      </c>
      <c r="G62" t="s">
        <v>1271</v>
      </c>
      <c r="H62" t="s">
        <v>1127</v>
      </c>
      <c r="I62">
        <v>1</v>
      </c>
      <c r="J62">
        <v>2</v>
      </c>
      <c r="K62" t="str">
        <f t="shared" si="0"/>
        <v>insert into gta_Utilisateurs (idUtilisateur,nomUtilisateur,mailUtilisateur,matriculeUtilisateur,passwordUtilisateur,idUO,idRole,idManager) Values (62,"GALANT MARIE","marie.galant@afpa.fr","2102782",MD5(MD5("2102782")),52,1,2);</v>
      </c>
      <c r="L62" t="str">
        <f t="shared" si="1"/>
        <v>update gta_Utilisateurs set mailUtilisateur="marie.galant@afpa.fr",  matriculeUtilisateur="2102782" ,   passwordUtilisateur=MD5(MD5("2102782")) where idUtilisateur = 62;</v>
      </c>
    </row>
    <row r="63" spans="1:12" x14ac:dyDescent="0.25">
      <c r="A63" t="s">
        <v>1122</v>
      </c>
      <c r="B63">
        <v>2203603</v>
      </c>
      <c r="C63">
        <v>59011</v>
      </c>
      <c r="D63">
        <v>177</v>
      </c>
      <c r="E63">
        <v>47</v>
      </c>
      <c r="F63">
        <v>63</v>
      </c>
      <c r="G63" t="s">
        <v>1272</v>
      </c>
      <c r="H63" t="s">
        <v>1098</v>
      </c>
      <c r="I63">
        <v>1</v>
      </c>
      <c r="J63">
        <v>3</v>
      </c>
      <c r="K63" t="str">
        <f t="shared" si="0"/>
        <v>insert into gta_Utilisateurs (idUtilisateur,nomUtilisateur,mailUtilisateur,matriculeUtilisateur,passwordUtilisateur,idUO,idRole,idManager) Values (63,"PLANCKE MARIE","marie.plancke@afpa.fr","2203603",MD5(MD5("2203603")),47,1,3);</v>
      </c>
      <c r="L63" t="str">
        <f t="shared" si="1"/>
        <v>update gta_Utilisateurs set mailUtilisateur="marie.plancke@afpa.fr",  matriculeUtilisateur="2203603" ,   passwordUtilisateur=MD5(MD5("2203603")) where idUtilisateur = 63;</v>
      </c>
    </row>
    <row r="64" spans="1:12" x14ac:dyDescent="0.25">
      <c r="A64" t="s">
        <v>1138</v>
      </c>
      <c r="B64" s="94" t="s">
        <v>1197</v>
      </c>
      <c r="C64" s="91">
        <v>62012</v>
      </c>
      <c r="D64" s="91">
        <v>179</v>
      </c>
      <c r="E64">
        <v>49</v>
      </c>
      <c r="F64">
        <v>64</v>
      </c>
      <c r="G64" t="s">
        <v>1273</v>
      </c>
      <c r="H64" t="s">
        <v>1127</v>
      </c>
      <c r="I64">
        <v>1</v>
      </c>
      <c r="J64">
        <v>2</v>
      </c>
      <c r="K64" t="str">
        <f t="shared" si="0"/>
        <v>insert into gta_Utilisateurs (idUtilisateur,nomUtilisateur,mailUtilisateur,matriculeUtilisateur,passwordUtilisateur,idUO,idRole,idManager) Values (64,"LANDRAGIN MARIE CATHERINE","marie-catherine.landragin@afpa.fr","0703770",MD5(MD5("0703770")),49,1,2);</v>
      </c>
      <c r="L64" t="str">
        <f t="shared" si="1"/>
        <v>update gta_Utilisateurs set mailUtilisateur="marie-catherine.landragin@afpa.fr",  matriculeUtilisateur="0703770" ,   passwordUtilisateur=MD5(MD5("0703770")) where idUtilisateur = 64;</v>
      </c>
    </row>
    <row r="65" spans="1:12" x14ac:dyDescent="0.25">
      <c r="A65" t="s">
        <v>1092</v>
      </c>
      <c r="B65" t="s">
        <v>1198</v>
      </c>
      <c r="C65">
        <v>59011</v>
      </c>
      <c r="D65">
        <v>176</v>
      </c>
      <c r="E65">
        <v>46</v>
      </c>
      <c r="F65">
        <v>65</v>
      </c>
      <c r="G65" t="s">
        <v>1274</v>
      </c>
      <c r="H65" t="s">
        <v>1077</v>
      </c>
      <c r="I65">
        <v>1</v>
      </c>
      <c r="J65">
        <v>5</v>
      </c>
      <c r="K65" t="str">
        <f t="shared" si="0"/>
        <v>insert into gta_Utilisateurs (idUtilisateur,nomUtilisateur,mailUtilisateur,matriculeUtilisateur,passwordUtilisateur,idUO,idRole,idManager) Values (65,"REYMBAUT MARIE HELENE","marie-helene.reymbaut@afpa.fr","03CF044",MD5(MD5("03CF044")),46,1,5);</v>
      </c>
      <c r="L65" t="str">
        <f t="shared" si="1"/>
        <v>update gta_Utilisateurs set mailUtilisateur="marie-helene.reymbaut@afpa.fr",  matriculeUtilisateur="03CF044" ,   passwordUtilisateur=MD5(MD5("03CF044")) where idUtilisateur = 65;</v>
      </c>
    </row>
    <row r="66" spans="1:12" x14ac:dyDescent="0.25">
      <c r="A66" t="s">
        <v>1199</v>
      </c>
      <c r="B66">
        <v>1701871</v>
      </c>
      <c r="C66">
        <v>59011</v>
      </c>
      <c r="D66">
        <v>164</v>
      </c>
      <c r="E66">
        <v>36</v>
      </c>
      <c r="F66">
        <v>66</v>
      </c>
      <c r="G66" t="s">
        <v>1275</v>
      </c>
      <c r="H66" t="s">
        <v>1098</v>
      </c>
      <c r="I66">
        <v>1</v>
      </c>
      <c r="J66">
        <v>3</v>
      </c>
      <c r="K66" t="str">
        <f t="shared" si="0"/>
        <v>insert into gta_Utilisateurs (idUtilisateur,nomUtilisateur,mailUtilisateur,matriculeUtilisateur,passwordUtilisateur,idUO,idRole,idManager) Values (66,"POIX MARTINE","martine.poix@afpa.fr","1701871",MD5(MD5("1701871")),36,1,3);</v>
      </c>
      <c r="L66" t="str">
        <f t="shared" si="1"/>
        <v>update gta_Utilisateurs set mailUtilisateur="martine.poix@afpa.fr",  matriculeUtilisateur="1701871" ,   passwordUtilisateur=MD5(MD5("1701871")) where idUtilisateur = 66;</v>
      </c>
    </row>
    <row r="67" spans="1:12" x14ac:dyDescent="0.25">
      <c r="A67" t="s">
        <v>1063</v>
      </c>
      <c r="B67" t="s">
        <v>1200</v>
      </c>
      <c r="C67">
        <v>59011</v>
      </c>
      <c r="D67">
        <v>912</v>
      </c>
      <c r="E67">
        <v>65</v>
      </c>
      <c r="F67">
        <v>67</v>
      </c>
      <c r="G67" t="s">
        <v>1276</v>
      </c>
      <c r="H67" t="s">
        <v>1057</v>
      </c>
      <c r="I67">
        <v>1</v>
      </c>
      <c r="J67">
        <v>6</v>
      </c>
      <c r="K67" t="str">
        <f t="shared" ref="K67:K97" si="2">"insert into gta_Utilisateurs (idUtilisateur,nomUtilisateur,mailUtilisateur,matriculeUtilisateur,passwordUtilisateur,idUO,idRole,idManager) Values ("&amp;F67&amp;","""&amp;UPPER(A67)&amp;""","""&amp;LOWER(G67)&amp;""","""&amp;UPPER(B67)&amp;""",MD5(MD5("""&amp;UPPER(B67)&amp;""")),"&amp;E67&amp;","&amp;I67&amp;","&amp;J67&amp;");"</f>
        <v>insert into gta_Utilisateurs (idUtilisateur,nomUtilisateur,mailUtilisateur,matriculeUtilisateur,passwordUtilisateur,idUO,idRole,idManager) Values (67,"MARECHAL MARYLINE","maryline.marechal@afpa.fr","89CN003",MD5(MD5("89CN003")),65,1,6);</v>
      </c>
      <c r="L67" t="str">
        <f t="shared" ref="L67:L97" si="3">"update gta_Utilisateurs set mailUtilisateur="""&amp;LOWER(G67)&amp;""",  matriculeUtilisateur="""&amp;UPPER(B67)&amp;""" ,   passwordUtilisateur=MD5(MD5("""&amp;UPPER(B67)&amp;""")) where idUtilisateur = "&amp;F67&amp;";"</f>
        <v>update gta_Utilisateurs set mailUtilisateur="maryline.marechal@afpa.fr",  matriculeUtilisateur="89CN003" ,   passwordUtilisateur=MD5(MD5("89CN003")) where idUtilisateur = 67;</v>
      </c>
    </row>
    <row r="68" spans="1:12" x14ac:dyDescent="0.25">
      <c r="A68" t="s">
        <v>1119</v>
      </c>
      <c r="B68">
        <v>1701467</v>
      </c>
      <c r="C68">
        <v>59011</v>
      </c>
      <c r="D68">
        <v>159</v>
      </c>
      <c r="E68">
        <v>31</v>
      </c>
      <c r="F68">
        <v>68</v>
      </c>
      <c r="G68" t="s">
        <v>1277</v>
      </c>
      <c r="H68" t="s">
        <v>1098</v>
      </c>
      <c r="I68">
        <v>1</v>
      </c>
      <c r="J68">
        <v>3</v>
      </c>
      <c r="K68" t="str">
        <f t="shared" si="2"/>
        <v>insert into gta_Utilisateurs (idUtilisateur,nomUtilisateur,mailUtilisateur,matriculeUtilisateur,passwordUtilisateur,idUO,idRole,idManager) Values (68,"MELSEN MARYLINE","maryline.melsen@afpa.fr","1701467",MD5(MD5("1701467")),31,1,3);</v>
      </c>
      <c r="L68" t="str">
        <f t="shared" si="3"/>
        <v>update gta_Utilisateurs set mailUtilisateur="maryline.melsen@afpa.fr",  matriculeUtilisateur="1701467" ,   passwordUtilisateur=MD5(MD5("1701467")) where idUtilisateur = 68;</v>
      </c>
    </row>
    <row r="69" spans="1:12" x14ac:dyDescent="0.25">
      <c r="A69" t="s">
        <v>1106</v>
      </c>
      <c r="B69">
        <v>2003048</v>
      </c>
      <c r="C69">
        <v>59011</v>
      </c>
      <c r="D69">
        <v>159</v>
      </c>
      <c r="E69">
        <v>31</v>
      </c>
      <c r="F69">
        <v>69</v>
      </c>
      <c r="G69" t="s">
        <v>1278</v>
      </c>
      <c r="H69" t="s">
        <v>1098</v>
      </c>
      <c r="I69">
        <v>1</v>
      </c>
      <c r="J69">
        <v>3</v>
      </c>
      <c r="K69" t="str">
        <f t="shared" si="2"/>
        <v>insert into gta_Utilisateurs (idUtilisateur,nomUtilisateur,mailUtilisateur,matriculeUtilisateur,passwordUtilisateur,idUO,idRole,idManager) Values (69,"DELPIERRE NATHALIE","nathalie.delpierre@afpa.fr","2003048",MD5(MD5("2003048")),31,1,3);</v>
      </c>
      <c r="L69" t="str">
        <f t="shared" si="3"/>
        <v>update gta_Utilisateurs set mailUtilisateur="nathalie.delpierre@afpa.fr",  matriculeUtilisateur="2003048" ,   passwordUtilisateur=MD5(MD5("2003048")) where idUtilisateur = 69;</v>
      </c>
    </row>
    <row r="70" spans="1:12" x14ac:dyDescent="0.25">
      <c r="A70" t="s">
        <v>1074</v>
      </c>
      <c r="B70">
        <v>2200232</v>
      </c>
      <c r="C70">
        <v>59011</v>
      </c>
      <c r="D70">
        <v>188</v>
      </c>
      <c r="E70">
        <v>67</v>
      </c>
      <c r="F70">
        <v>70</v>
      </c>
      <c r="G70" t="s">
        <v>1279</v>
      </c>
      <c r="H70" t="s">
        <v>1072</v>
      </c>
      <c r="I70">
        <v>1</v>
      </c>
      <c r="J70">
        <v>7</v>
      </c>
      <c r="K70" t="str">
        <f t="shared" si="2"/>
        <v>insert into gta_Utilisateurs (idUtilisateur,nomUtilisateur,mailUtilisateur,matriculeUtilisateur,passwordUtilisateur,idUO,idRole,idManager) Values (70,"BONVOISIN NICOLAS","nicolas.bonvoisin@afpa.fr","2200232",MD5(MD5("2200232")),67,1,7);</v>
      </c>
      <c r="L70" t="str">
        <f t="shared" si="3"/>
        <v>update gta_Utilisateurs set mailUtilisateur="nicolas.bonvoisin@afpa.fr",  matriculeUtilisateur="2200232" ,   passwordUtilisateur=MD5(MD5("2200232")) where idUtilisateur = 70;</v>
      </c>
    </row>
    <row r="71" spans="1:12" x14ac:dyDescent="0.25">
      <c r="A71" t="s">
        <v>1111</v>
      </c>
      <c r="B71" t="s">
        <v>1201</v>
      </c>
      <c r="C71">
        <v>59011</v>
      </c>
      <c r="D71">
        <v>191</v>
      </c>
      <c r="E71">
        <v>52</v>
      </c>
      <c r="F71">
        <v>71</v>
      </c>
      <c r="G71" t="s">
        <v>1280</v>
      </c>
      <c r="H71" t="s">
        <v>1098</v>
      </c>
      <c r="I71">
        <v>1</v>
      </c>
      <c r="J71">
        <v>3</v>
      </c>
      <c r="K71" t="str">
        <f t="shared" si="2"/>
        <v>insert into gta_Utilisateurs (idUtilisateur,nomUtilisateur,mailUtilisateur,matriculeUtilisateur,passwordUtilisateur,idUO,idRole,idManager) Values (71,"DUCHESNE OLIVIER","olivier.duchesne@afpa.fr","98CD008",MD5(MD5("98CD008")),52,1,3);</v>
      </c>
      <c r="L71" t="str">
        <f t="shared" si="3"/>
        <v>update gta_Utilisateurs set mailUtilisateur="olivier.duchesne@afpa.fr",  matriculeUtilisateur="98CD008" ,   passwordUtilisateur=MD5(MD5("98CD008")) where idUtilisateur = 71;</v>
      </c>
    </row>
    <row r="72" spans="1:12" x14ac:dyDescent="0.25">
      <c r="A72" t="s">
        <v>1082</v>
      </c>
      <c r="B72">
        <v>1602896</v>
      </c>
      <c r="C72">
        <v>62012</v>
      </c>
      <c r="D72">
        <v>106</v>
      </c>
      <c r="E72">
        <v>5</v>
      </c>
      <c r="F72">
        <v>72</v>
      </c>
      <c r="G72" t="s">
        <v>1281</v>
      </c>
      <c r="H72" t="s">
        <v>1077</v>
      </c>
      <c r="I72">
        <v>1</v>
      </c>
      <c r="J72">
        <v>5</v>
      </c>
      <c r="K72" t="str">
        <f t="shared" si="2"/>
        <v>insert into gta_Utilisateurs (idUtilisateur,nomUtilisateur,mailUtilisateur,matriculeUtilisateur,passwordUtilisateur,idUO,idRole,idManager) Values (72,"FOURE OLIVIER","olivier.foure@afpa.fr","1602896",MD5(MD5("1602896")),5,1,5);</v>
      </c>
      <c r="L72" t="str">
        <f t="shared" si="3"/>
        <v>update gta_Utilisateurs set mailUtilisateur="olivier.foure@afpa.fr",  matriculeUtilisateur="1602896" ,   passwordUtilisateur=MD5(MD5("1602896")) where idUtilisateur = 72;</v>
      </c>
    </row>
    <row r="73" spans="1:12" x14ac:dyDescent="0.25">
      <c r="A73" t="s">
        <v>1090</v>
      </c>
      <c r="B73" t="s">
        <v>1202</v>
      </c>
      <c r="C73">
        <v>59011</v>
      </c>
      <c r="D73">
        <v>169</v>
      </c>
      <c r="E73">
        <v>40</v>
      </c>
      <c r="F73">
        <v>73</v>
      </c>
      <c r="G73" t="s">
        <v>1282</v>
      </c>
      <c r="H73" t="s">
        <v>1077</v>
      </c>
      <c r="I73">
        <v>1</v>
      </c>
      <c r="J73">
        <v>5</v>
      </c>
      <c r="K73" t="str">
        <f t="shared" si="2"/>
        <v>insert into gta_Utilisateurs (idUtilisateur,nomUtilisateur,mailUtilisateur,matriculeUtilisateur,passwordUtilisateur,idUO,idRole,idManager) Values (73,"OFFRE PASCAL","pascal.offre@afpa.fr","99AY014",MD5(MD5("99AY014")),40,1,5);</v>
      </c>
      <c r="L73" t="str">
        <f t="shared" si="3"/>
        <v>update gta_Utilisateurs set mailUtilisateur="pascal.offre@afpa.fr",  matriculeUtilisateur="99AY014" ,   passwordUtilisateur=MD5(MD5("99AY014")) where idUtilisateur = 73;</v>
      </c>
    </row>
    <row r="74" spans="1:12" x14ac:dyDescent="0.25">
      <c r="A74" t="s">
        <v>1065</v>
      </c>
      <c r="B74" t="s">
        <v>1203</v>
      </c>
      <c r="C74">
        <v>59011</v>
      </c>
      <c r="D74">
        <v>912</v>
      </c>
      <c r="E74">
        <v>65</v>
      </c>
      <c r="F74">
        <v>74</v>
      </c>
      <c r="G74" t="s">
        <v>1283</v>
      </c>
      <c r="H74" t="s">
        <v>1057</v>
      </c>
      <c r="I74">
        <v>1</v>
      </c>
      <c r="J74">
        <v>6</v>
      </c>
      <c r="K74" t="str">
        <f t="shared" si="2"/>
        <v>insert into gta_Utilisateurs (idUtilisateur,nomUtilisateur,mailUtilisateur,matriculeUtilisateur,passwordUtilisateur,idUO,idRole,idManager) Values (74,"WALLOT PASCALE","pascale.wallot@afpa.fr","83CN008",MD5(MD5("83CN008")),65,1,6);</v>
      </c>
      <c r="L74" t="str">
        <f t="shared" si="3"/>
        <v>update gta_Utilisateurs set mailUtilisateur="pascale.wallot@afpa.fr",  matriculeUtilisateur="83CN008" ,   passwordUtilisateur=MD5(MD5("83CN008")) where idUtilisateur = 74;</v>
      </c>
    </row>
    <row r="75" spans="1:12" x14ac:dyDescent="0.25">
      <c r="A75" t="s">
        <v>1097</v>
      </c>
      <c r="B75" t="s">
        <v>1204</v>
      </c>
      <c r="C75">
        <v>62012</v>
      </c>
      <c r="D75">
        <v>124</v>
      </c>
      <c r="E75">
        <v>17</v>
      </c>
      <c r="F75">
        <v>75</v>
      </c>
      <c r="G75" t="s">
        <v>1284</v>
      </c>
      <c r="H75" t="s">
        <v>1077</v>
      </c>
      <c r="I75">
        <v>1</v>
      </c>
      <c r="J75">
        <v>5</v>
      </c>
      <c r="K75" t="str">
        <f t="shared" si="2"/>
        <v>insert into gta_Utilisateurs (idUtilisateur,nomUtilisateur,mailUtilisateur,matriculeUtilisateur,passwordUtilisateur,idUO,idRole,idManager) Values (75,"VEZILIER PHILIPPE","philippe.vezilier@afpa.fr","97AM007",MD5(MD5("97AM007")),17,1,5);</v>
      </c>
      <c r="L75" t="str">
        <f t="shared" si="3"/>
        <v>update gta_Utilisateurs set mailUtilisateur="philippe.vezilier@afpa.fr",  matriculeUtilisateur="97AM007" ,   passwordUtilisateur=MD5(MD5("97AM007")) where idUtilisateur = 75;</v>
      </c>
    </row>
    <row r="76" spans="1:12" x14ac:dyDescent="0.25">
      <c r="A76" t="s">
        <v>1093</v>
      </c>
      <c r="B76">
        <v>703523</v>
      </c>
      <c r="C76">
        <v>62012</v>
      </c>
      <c r="D76">
        <v>108</v>
      </c>
      <c r="E76">
        <v>7</v>
      </c>
      <c r="F76">
        <v>76</v>
      </c>
      <c r="G76" t="s">
        <v>1285</v>
      </c>
      <c r="H76" t="s">
        <v>1077</v>
      </c>
      <c r="I76">
        <v>1</v>
      </c>
      <c r="J76">
        <v>5</v>
      </c>
      <c r="K76" t="str">
        <f t="shared" si="2"/>
        <v>insert into gta_Utilisateurs (idUtilisateur,nomUtilisateur,mailUtilisateur,matriculeUtilisateur,passwordUtilisateur,idUO,idRole,idManager) Values (76,"RIVET PIERRE","pierre.rivet@afpa.fr","703523",MD5(MD5("703523")),7,1,5);</v>
      </c>
      <c r="L76" t="str">
        <f t="shared" si="3"/>
        <v>update gta_Utilisateurs set mailUtilisateur="pierre.rivet@afpa.fr",  matriculeUtilisateur="703523" ,   passwordUtilisateur=MD5(MD5("703523")) where idUtilisateur = 76;</v>
      </c>
    </row>
    <row r="77" spans="1:12" x14ac:dyDescent="0.25">
      <c r="A77" t="s">
        <v>1108</v>
      </c>
      <c r="B77">
        <v>2103770</v>
      </c>
      <c r="C77">
        <v>59011</v>
      </c>
      <c r="D77">
        <v>164</v>
      </c>
      <c r="E77">
        <v>36</v>
      </c>
      <c r="F77">
        <v>77</v>
      </c>
      <c r="G77" t="s">
        <v>1286</v>
      </c>
      <c r="H77" t="s">
        <v>1098</v>
      </c>
      <c r="I77">
        <v>1</v>
      </c>
      <c r="J77">
        <v>3</v>
      </c>
      <c r="K77" t="str">
        <f t="shared" si="2"/>
        <v>insert into gta_Utilisateurs (idUtilisateur,nomUtilisateur,mailUtilisateur,matriculeUtilisateur,passwordUtilisateur,idUO,idRole,idManager) Values (77,"DEVRED ROMAIN","romain.devred@afpa.fr","2103770",MD5(MD5("2103770")),36,1,3);</v>
      </c>
      <c r="L77" t="str">
        <f t="shared" si="3"/>
        <v>update gta_Utilisateurs set mailUtilisateur="romain.devred@afpa.fr",  matriculeUtilisateur="2103770" ,   passwordUtilisateur=MD5(MD5("2103770")) where idUtilisateur = 77;</v>
      </c>
    </row>
    <row r="78" spans="1:12" x14ac:dyDescent="0.25">
      <c r="A78" t="s">
        <v>1064</v>
      </c>
      <c r="B78" t="s">
        <v>1205</v>
      </c>
      <c r="C78">
        <v>59011</v>
      </c>
      <c r="D78">
        <v>912</v>
      </c>
      <c r="E78">
        <v>65</v>
      </c>
      <c r="F78">
        <v>78</v>
      </c>
      <c r="G78" t="s">
        <v>1287</v>
      </c>
      <c r="H78" t="s">
        <v>1057</v>
      </c>
      <c r="I78">
        <v>1</v>
      </c>
      <c r="J78">
        <v>6</v>
      </c>
      <c r="K78" t="str">
        <f t="shared" si="2"/>
        <v>insert into gta_Utilisateurs (idUtilisateur,nomUtilisateur,mailUtilisateur,matriculeUtilisateur,passwordUtilisateur,idUO,idRole,idManager) Values (78,"SCHMIDLIN ROSE MARIE","rose-marie.schmidlin@afpa.fr","91CN005",MD5(MD5("91CN005")),65,1,6);</v>
      </c>
      <c r="L78" t="str">
        <f t="shared" si="3"/>
        <v>update gta_Utilisateurs set mailUtilisateur="rose-marie.schmidlin@afpa.fr",  matriculeUtilisateur="91CN005" ,   passwordUtilisateur=MD5(MD5("91CN005")) where idUtilisateur = 78;</v>
      </c>
    </row>
    <row r="79" spans="1:12" x14ac:dyDescent="0.25">
      <c r="A79" t="s">
        <v>1110</v>
      </c>
      <c r="B79">
        <v>2201746</v>
      </c>
      <c r="C79">
        <v>59011</v>
      </c>
      <c r="D79">
        <v>191</v>
      </c>
      <c r="E79">
        <v>52</v>
      </c>
      <c r="F79">
        <v>79</v>
      </c>
      <c r="G79" t="s">
        <v>1288</v>
      </c>
      <c r="H79" t="s">
        <v>1098</v>
      </c>
      <c r="I79">
        <v>1</v>
      </c>
      <c r="J79">
        <v>3</v>
      </c>
      <c r="K79" t="str">
        <f t="shared" si="2"/>
        <v>insert into gta_Utilisateurs (idUtilisateur,nomUtilisateur,mailUtilisateur,matriculeUtilisateur,passwordUtilisateur,idUO,idRole,idManager) Values (79,"DOIGNEAUX SABRINA","sabrina.doigneaux@afpa.fr","2201746",MD5(MD5("2201746")),52,1,3);</v>
      </c>
      <c r="L79" t="str">
        <f t="shared" si="3"/>
        <v>update gta_Utilisateurs set mailUtilisateur="sabrina.doigneaux@afpa.fr",  matriculeUtilisateur="2201746" ,   passwordUtilisateur=MD5(MD5("2201746")) where idUtilisateur = 79;</v>
      </c>
    </row>
    <row r="80" spans="1:12" x14ac:dyDescent="0.25">
      <c r="A80" t="s">
        <v>1096</v>
      </c>
      <c r="B80">
        <v>2202719</v>
      </c>
      <c r="C80">
        <v>62012</v>
      </c>
      <c r="D80">
        <v>164</v>
      </c>
      <c r="E80">
        <v>36</v>
      </c>
      <c r="F80">
        <v>80</v>
      </c>
      <c r="G80" t="s">
        <v>1289</v>
      </c>
      <c r="H80" t="s">
        <v>1077</v>
      </c>
      <c r="I80">
        <v>1</v>
      </c>
      <c r="J80">
        <v>5</v>
      </c>
      <c r="K80" t="str">
        <f t="shared" si="2"/>
        <v>insert into gta_Utilisateurs (idUtilisateur,nomUtilisateur,mailUtilisateur,matriculeUtilisateur,passwordUtilisateur,idUO,idRole,idManager) Values (80,"ZAGDOUDI SALSABIL","salsabil.zagdoudi@afpa.fr","2202719",MD5(MD5("2202719")),36,1,5);</v>
      </c>
      <c r="L80" t="str">
        <f t="shared" si="3"/>
        <v>update gta_Utilisateurs set mailUtilisateur="salsabil.zagdoudi@afpa.fr",  matriculeUtilisateur="2202719" ,   passwordUtilisateur=MD5(MD5("2202719")) where idUtilisateur = 80;</v>
      </c>
    </row>
    <row r="81" spans="1:12" x14ac:dyDescent="0.25">
      <c r="A81" t="s">
        <v>1061</v>
      </c>
      <c r="B81" t="s">
        <v>1206</v>
      </c>
      <c r="C81">
        <v>62012</v>
      </c>
      <c r="D81">
        <v>912</v>
      </c>
      <c r="E81">
        <v>65</v>
      </c>
      <c r="F81">
        <v>81</v>
      </c>
      <c r="G81" t="s">
        <v>1290</v>
      </c>
      <c r="H81" t="s">
        <v>1057</v>
      </c>
      <c r="I81">
        <v>1</v>
      </c>
      <c r="J81">
        <v>6</v>
      </c>
      <c r="K81" t="str">
        <f t="shared" si="2"/>
        <v>insert into gta_Utilisateurs (idUtilisateur,nomUtilisateur,mailUtilisateur,matriculeUtilisateur,passwordUtilisateur,idUO,idRole,idManager) Values (81,"GOBFERT SANDRINE","sandrine.gobfert@afpa.fr","92AY004",MD5(MD5("92AY004")),65,1,6);</v>
      </c>
      <c r="L81" t="str">
        <f t="shared" si="3"/>
        <v>update gta_Utilisateurs set mailUtilisateur="sandrine.gobfert@afpa.fr",  matriculeUtilisateur="92AY004" ,   passwordUtilisateur=MD5(MD5("92AY004")) where idUtilisateur = 81;</v>
      </c>
    </row>
    <row r="82" spans="1:12" x14ac:dyDescent="0.25">
      <c r="A82" t="s">
        <v>1083</v>
      </c>
      <c r="B82">
        <v>1402293</v>
      </c>
      <c r="C82">
        <v>62012</v>
      </c>
      <c r="D82">
        <v>159</v>
      </c>
      <c r="E82">
        <v>31</v>
      </c>
      <c r="F82">
        <v>82</v>
      </c>
      <c r="G82" t="s">
        <v>1291</v>
      </c>
      <c r="H82" t="s">
        <v>1077</v>
      </c>
      <c r="I82">
        <v>1</v>
      </c>
      <c r="J82">
        <v>5</v>
      </c>
      <c r="K82" t="str">
        <f t="shared" si="2"/>
        <v>insert into gta_Utilisateurs (idUtilisateur,nomUtilisateur,mailUtilisateur,matriculeUtilisateur,passwordUtilisateur,idUO,idRole,idManager) Values (82,"GUILLOT SOPHIE","sophie.guillot@afpa.fr","1402293",MD5(MD5("1402293")),31,1,5);</v>
      </c>
      <c r="L82" t="str">
        <f t="shared" si="3"/>
        <v>update gta_Utilisateurs set mailUtilisateur="sophie.guillot@afpa.fr",  matriculeUtilisateur="1402293" ,   passwordUtilisateur=MD5(MD5("1402293")) where idUtilisateur = 82;</v>
      </c>
    </row>
    <row r="83" spans="1:12" x14ac:dyDescent="0.25">
      <c r="A83" t="s">
        <v>1099</v>
      </c>
      <c r="B83" t="s">
        <v>1207</v>
      </c>
      <c r="C83">
        <v>59011</v>
      </c>
      <c r="D83">
        <v>144</v>
      </c>
      <c r="E83">
        <v>26</v>
      </c>
      <c r="F83">
        <v>83</v>
      </c>
      <c r="G83" t="s">
        <v>1292</v>
      </c>
      <c r="H83" t="s">
        <v>1098</v>
      </c>
      <c r="I83">
        <v>1</v>
      </c>
      <c r="J83">
        <v>3</v>
      </c>
      <c r="K83" t="str">
        <f t="shared" si="2"/>
        <v>insert into gta_Utilisateurs (idUtilisateur,nomUtilisateur,mailUtilisateur,matriculeUtilisateur,passwordUtilisateur,idUO,idRole,idManager) Values (83,"BALLET STEPHANE","stephane.ballet@afpa.fr","02BX015",MD5(MD5("02BX015")),26,1,3);</v>
      </c>
      <c r="L83" t="str">
        <f t="shared" si="3"/>
        <v>update gta_Utilisateurs set mailUtilisateur="stephane.ballet@afpa.fr",  matriculeUtilisateur="02BX015" ,   passwordUtilisateur=MD5(MD5("02BX015")) where idUtilisateur = 83;</v>
      </c>
    </row>
    <row r="84" spans="1:12" x14ac:dyDescent="0.25">
      <c r="A84" t="s">
        <v>1059</v>
      </c>
      <c r="B84">
        <v>1803602</v>
      </c>
      <c r="C84">
        <v>62012</v>
      </c>
      <c r="D84">
        <v>912</v>
      </c>
      <c r="E84">
        <v>65</v>
      </c>
      <c r="F84">
        <v>84</v>
      </c>
      <c r="G84" t="s">
        <v>1293</v>
      </c>
      <c r="H84" t="s">
        <v>1057</v>
      </c>
      <c r="I84">
        <v>1</v>
      </c>
      <c r="J84">
        <v>6</v>
      </c>
      <c r="K84" t="str">
        <f t="shared" si="2"/>
        <v>insert into gta_Utilisateurs (idUtilisateur,nomUtilisateur,mailUtilisateur,matriculeUtilisateur,passwordUtilisateur,idUO,idRole,idManager) Values (84,"CRISPILS STEPHANIE","stephanie.crispils@afpa.fr","1803602",MD5(MD5("1803602")),65,1,6);</v>
      </c>
      <c r="L84" t="str">
        <f t="shared" si="3"/>
        <v>update gta_Utilisateurs set mailUtilisateur="stephanie.crispils@afpa.fr",  matriculeUtilisateur="1803602" ,   passwordUtilisateur=MD5(MD5("1803602")) where idUtilisateur = 84;</v>
      </c>
    </row>
    <row r="85" spans="1:12" x14ac:dyDescent="0.25">
      <c r="A85" t="s">
        <v>1102</v>
      </c>
      <c r="B85">
        <v>2102208</v>
      </c>
      <c r="C85">
        <v>59011</v>
      </c>
      <c r="D85">
        <v>178</v>
      </c>
      <c r="E85">
        <v>48</v>
      </c>
      <c r="F85">
        <v>85</v>
      </c>
      <c r="G85" t="s">
        <v>1294</v>
      </c>
      <c r="H85" t="s">
        <v>1098</v>
      </c>
      <c r="I85">
        <v>1</v>
      </c>
      <c r="J85">
        <v>3</v>
      </c>
      <c r="K85" t="str">
        <f t="shared" si="2"/>
        <v>insert into gta_Utilisateurs (idUtilisateur,nomUtilisateur,mailUtilisateur,matriculeUtilisateur,passwordUtilisateur,idUO,idRole,idManager) Values (85,"DEBUCHY STEPHANIE","stephanie.debuchy@afpa.fr","2102208",MD5(MD5("2102208")),48,1,3);</v>
      </c>
      <c r="L85" t="str">
        <f t="shared" si="3"/>
        <v>update gta_Utilisateurs set mailUtilisateur="stephanie.debuchy@afpa.fr",  matriculeUtilisateur="2102208" ,   passwordUtilisateur=MD5(MD5("2102208")) where idUtilisateur = 85;</v>
      </c>
    </row>
    <row r="86" spans="1:12" x14ac:dyDescent="0.25">
      <c r="A86" t="s">
        <v>1069</v>
      </c>
      <c r="B86" t="s">
        <v>1208</v>
      </c>
      <c r="C86">
        <v>59011</v>
      </c>
      <c r="D86">
        <v>901</v>
      </c>
      <c r="E86">
        <v>54</v>
      </c>
      <c r="F86">
        <v>86</v>
      </c>
      <c r="G86" t="s">
        <v>1295</v>
      </c>
      <c r="H86" t="s">
        <v>1066</v>
      </c>
      <c r="I86">
        <v>1</v>
      </c>
      <c r="J86">
        <v>4</v>
      </c>
      <c r="K86" t="str">
        <f t="shared" si="2"/>
        <v>insert into gta_Utilisateurs (idUtilisateur,nomUtilisateur,mailUtilisateur,matriculeUtilisateur,passwordUtilisateur,idUO,idRole,idManager) Values (86,"HANNEQUIN SYLVIE","sylvie.hannequin@afpa.fr","82CN001",MD5(MD5("82CN001")),54,1,4);</v>
      </c>
      <c r="L86" t="str">
        <f t="shared" si="3"/>
        <v>update gta_Utilisateurs set mailUtilisateur="sylvie.hannequin@afpa.fr",  matriculeUtilisateur="82CN001" ,   passwordUtilisateur=MD5(MD5("82CN001")) where idUtilisateur = 86;</v>
      </c>
    </row>
    <row r="87" spans="1:12" x14ac:dyDescent="0.25">
      <c r="A87" t="s">
        <v>1137</v>
      </c>
      <c r="B87" t="s">
        <v>1209</v>
      </c>
      <c r="C87" s="92">
        <v>97015</v>
      </c>
      <c r="D87" s="93" t="s">
        <v>1168</v>
      </c>
      <c r="E87">
        <v>68</v>
      </c>
      <c r="F87">
        <v>87</v>
      </c>
      <c r="G87" t="s">
        <v>1296</v>
      </c>
      <c r="H87" t="s">
        <v>1127</v>
      </c>
      <c r="I87">
        <v>1</v>
      </c>
      <c r="J87">
        <v>2</v>
      </c>
      <c r="K87" t="str">
        <f t="shared" si="2"/>
        <v>insert into gta_Utilisateurs (idUtilisateur,nomUtilisateur,mailUtilisateur,matriculeUtilisateur,passwordUtilisateur,idUO,idRole,idManager) Values (87,"JACQUART SYLVIE","sylvie.jacquart@afpa.fr","01AM007",MD5(MD5("01AM007")),68,1,2);</v>
      </c>
      <c r="L87" t="str">
        <f t="shared" si="3"/>
        <v>update gta_Utilisateurs set mailUtilisateur="sylvie.jacquart@afpa.fr",  matriculeUtilisateur="01AM007" ,   passwordUtilisateur=MD5(MD5("01AM007")) where idUtilisateur = 87;</v>
      </c>
    </row>
    <row r="88" spans="1:12" x14ac:dyDescent="0.25">
      <c r="A88" t="s">
        <v>1118</v>
      </c>
      <c r="B88">
        <v>2202469</v>
      </c>
      <c r="C88">
        <v>59011</v>
      </c>
      <c r="D88">
        <v>161</v>
      </c>
      <c r="E88">
        <v>33</v>
      </c>
      <c r="F88">
        <v>88</v>
      </c>
      <c r="G88" t="s">
        <v>1297</v>
      </c>
      <c r="H88" t="s">
        <v>1098</v>
      </c>
      <c r="I88">
        <v>1</v>
      </c>
      <c r="J88">
        <v>3</v>
      </c>
      <c r="K88" t="str">
        <f t="shared" si="2"/>
        <v>insert into gta_Utilisateurs (idUtilisateur,nomUtilisateur,mailUtilisateur,matriculeUtilisateur,passwordUtilisateur,idUO,idRole,idManager) Values (88,"LECLERCQ SYLVIE","sylvie.leclercq@afpa.fr","2202469",MD5(MD5("2202469")),33,1,3);</v>
      </c>
      <c r="L88" t="str">
        <f t="shared" si="3"/>
        <v>update gta_Utilisateurs set mailUtilisateur="sylvie.leclercq@afpa.fr",  matriculeUtilisateur="2202469" ,   passwordUtilisateur=MD5(MD5("2202469")) where idUtilisateur = 88;</v>
      </c>
    </row>
    <row r="89" spans="1:12" x14ac:dyDescent="0.25">
      <c r="A89" t="s">
        <v>1129</v>
      </c>
      <c r="B89">
        <v>2001132</v>
      </c>
      <c r="C89" s="96">
        <v>97015</v>
      </c>
      <c r="D89" s="97" t="s">
        <v>1168</v>
      </c>
      <c r="E89">
        <v>68</v>
      </c>
      <c r="F89">
        <v>89</v>
      </c>
      <c r="G89" t="s">
        <v>1298</v>
      </c>
      <c r="H89" t="s">
        <v>1127</v>
      </c>
      <c r="I89">
        <v>1</v>
      </c>
      <c r="J89">
        <v>2</v>
      </c>
      <c r="K89" t="str">
        <f t="shared" si="2"/>
        <v>insert into gta_Utilisateurs (idUtilisateur,nomUtilisateur,mailUtilisateur,matriculeUtilisateur,passwordUtilisateur,idUO,idRole,idManager) Values (89,"BREMONT VALERIE","valerie.bremont@afpa.fr","2001132",MD5(MD5("2001132")),68,1,2);</v>
      </c>
      <c r="L89" t="str">
        <f t="shared" si="3"/>
        <v>update gta_Utilisateurs set mailUtilisateur="valerie.bremont@afpa.fr",  matriculeUtilisateur="2001132" ,   passwordUtilisateur=MD5(MD5("2001132")) where idUtilisateur = 89;</v>
      </c>
    </row>
    <row r="90" spans="1:12" x14ac:dyDescent="0.25">
      <c r="A90" t="s">
        <v>1136</v>
      </c>
      <c r="B90">
        <v>1600400</v>
      </c>
      <c r="C90">
        <v>59011</v>
      </c>
      <c r="D90">
        <v>191</v>
      </c>
      <c r="E90">
        <v>52</v>
      </c>
      <c r="F90">
        <v>90</v>
      </c>
      <c r="G90" t="s">
        <v>1299</v>
      </c>
      <c r="H90" t="s">
        <v>1127</v>
      </c>
      <c r="I90">
        <v>1</v>
      </c>
      <c r="J90">
        <v>2</v>
      </c>
      <c r="K90" t="str">
        <f t="shared" si="2"/>
        <v>insert into gta_Utilisateurs (idUtilisateur,nomUtilisateur,mailUtilisateur,matriculeUtilisateur,passwordUtilisateur,idUO,idRole,idManager) Values (90,"GENU VALERIE","valerie.genu@afpa.fr","1600400",MD5(MD5("1600400")),52,1,2);</v>
      </c>
      <c r="L90" t="str">
        <f t="shared" si="3"/>
        <v>update gta_Utilisateurs set mailUtilisateur="valerie.genu@afpa.fr",  matriculeUtilisateur="1600400" ,   passwordUtilisateur=MD5(MD5("1600400")) where idUtilisateur = 90;</v>
      </c>
    </row>
    <row r="91" spans="1:12" x14ac:dyDescent="0.25">
      <c r="A91" t="s">
        <v>1143</v>
      </c>
      <c r="B91">
        <v>1701582</v>
      </c>
      <c r="C91">
        <v>59011</v>
      </c>
      <c r="D91">
        <v>191</v>
      </c>
      <c r="E91">
        <v>52</v>
      </c>
      <c r="F91">
        <v>91</v>
      </c>
      <c r="G91" t="s">
        <v>1300</v>
      </c>
      <c r="H91" t="s">
        <v>1127</v>
      </c>
      <c r="I91">
        <v>1</v>
      </c>
      <c r="J91">
        <v>2</v>
      </c>
      <c r="K91" t="str">
        <f t="shared" si="2"/>
        <v>insert into gta_Utilisateurs (idUtilisateur,nomUtilisateur,mailUtilisateur,matriculeUtilisateur,passwordUtilisateur,idUO,idRole,idManager) Values (91,"RICHARD VALERIE","valerie.richard@afpa.fr","1701582",MD5(MD5("1701582")),52,1,2);</v>
      </c>
      <c r="L91" t="str">
        <f t="shared" si="3"/>
        <v>update gta_Utilisateurs set mailUtilisateur="valerie.richard@afpa.fr",  matriculeUtilisateur="1701582" ,   passwordUtilisateur=MD5(MD5("1701582")) where idUtilisateur = 91;</v>
      </c>
    </row>
    <row r="92" spans="1:12" x14ac:dyDescent="0.25">
      <c r="A92" t="s">
        <v>1140</v>
      </c>
      <c r="B92">
        <v>2002340</v>
      </c>
      <c r="C92">
        <v>62012</v>
      </c>
      <c r="D92">
        <v>191</v>
      </c>
      <c r="E92">
        <v>52</v>
      </c>
      <c r="F92">
        <v>92</v>
      </c>
      <c r="G92" t="s">
        <v>1301</v>
      </c>
      <c r="H92" t="s">
        <v>1127</v>
      </c>
      <c r="I92">
        <v>1</v>
      </c>
      <c r="J92">
        <v>2</v>
      </c>
      <c r="K92" t="str">
        <f t="shared" si="2"/>
        <v>insert into gta_Utilisateurs (idUtilisateur,nomUtilisateur,mailUtilisateur,matriculeUtilisateur,passwordUtilisateur,idUO,idRole,idManager) Values (92,"MONSTERLET VANESSA","vanessa.monsterlet@afpa.fr","2002340",MD5(MD5("2002340")),52,1,2);</v>
      </c>
      <c r="L92" t="str">
        <f t="shared" si="3"/>
        <v>update gta_Utilisateurs set mailUtilisateur="vanessa.monsterlet@afpa.fr",  matriculeUtilisateur="2002340" ,   passwordUtilisateur=MD5(MD5("2002340")) where idUtilisateur = 92;</v>
      </c>
    </row>
    <row r="93" spans="1:12" x14ac:dyDescent="0.25">
      <c r="A93" t="s">
        <v>1145</v>
      </c>
      <c r="B93" t="s">
        <v>1210</v>
      </c>
      <c r="C93">
        <v>62012</v>
      </c>
      <c r="D93">
        <v>191</v>
      </c>
      <c r="E93">
        <v>52</v>
      </c>
      <c r="F93">
        <v>93</v>
      </c>
      <c r="G93" t="s">
        <v>1302</v>
      </c>
      <c r="H93" t="s">
        <v>1127</v>
      </c>
      <c r="I93">
        <v>1</v>
      </c>
      <c r="J93">
        <v>2</v>
      </c>
      <c r="K93" t="str">
        <f t="shared" si="2"/>
        <v>insert into gta_Utilisateurs (idUtilisateur,nomUtilisateur,mailUtilisateur,matriculeUtilisateur,passwordUtilisateur,idUO,idRole,idManager) Values (93,"VANDEN BERGUE VERONIQUE","veronique.vandenbergue@afpa.fr","02CG006",MD5(MD5("02CG006")),52,1,2);</v>
      </c>
      <c r="L93" t="str">
        <f t="shared" si="3"/>
        <v>update gta_Utilisateurs set mailUtilisateur="veronique.vandenbergue@afpa.fr",  matriculeUtilisateur="02CG006" ,   passwordUtilisateur=MD5(MD5("02CG006")) where idUtilisateur = 93;</v>
      </c>
    </row>
    <row r="94" spans="1:12" x14ac:dyDescent="0.25">
      <c r="A94" t="s">
        <v>1109</v>
      </c>
      <c r="B94">
        <v>1800315</v>
      </c>
      <c r="C94">
        <v>59011</v>
      </c>
      <c r="D94">
        <v>176</v>
      </c>
      <c r="E94">
        <v>46</v>
      </c>
      <c r="F94">
        <v>94</v>
      </c>
      <c r="G94" t="s">
        <v>1303</v>
      </c>
      <c r="H94" t="s">
        <v>1098</v>
      </c>
      <c r="I94">
        <v>1</v>
      </c>
      <c r="J94">
        <v>3</v>
      </c>
      <c r="K94" t="str">
        <f t="shared" si="2"/>
        <v>insert into gta_Utilisateurs (idUtilisateur,nomUtilisateur,mailUtilisateur,matriculeUtilisateur,passwordUtilisateur,idUO,idRole,idManager) Values (94,"DEWET VIRGINIE","virginie.dewet@afpa.fr","1800315",MD5(MD5("1800315")),46,1,3);</v>
      </c>
      <c r="L94" t="str">
        <f t="shared" si="3"/>
        <v>update gta_Utilisateurs set mailUtilisateur="virginie.dewet@afpa.fr",  matriculeUtilisateur="1800315" ,   passwordUtilisateur=MD5(MD5("1800315")) where idUtilisateur = 94;</v>
      </c>
    </row>
    <row r="95" spans="1:12" x14ac:dyDescent="0.25">
      <c r="A95" t="s">
        <v>1089</v>
      </c>
      <c r="B95">
        <v>800683</v>
      </c>
      <c r="C95">
        <v>62012</v>
      </c>
      <c r="D95">
        <v>109</v>
      </c>
      <c r="E95">
        <v>8</v>
      </c>
      <c r="F95">
        <v>95</v>
      </c>
      <c r="G95" t="s">
        <v>1304</v>
      </c>
      <c r="H95" t="s">
        <v>1077</v>
      </c>
      <c r="I95">
        <v>1</v>
      </c>
      <c r="J95">
        <v>5</v>
      </c>
      <c r="K95" t="str">
        <f t="shared" si="2"/>
        <v>insert into gta_Utilisateurs (idUtilisateur,nomUtilisateur,mailUtilisateur,matriculeUtilisateur,passwordUtilisateur,idUO,idRole,idManager) Values (95,"LHERBIER XAVIER","xavier.lherbier@afpa.fr","800683",MD5(MD5("800683")),8,1,5);</v>
      </c>
      <c r="L95" t="str">
        <f t="shared" si="3"/>
        <v>update gta_Utilisateurs set mailUtilisateur="xavier.lherbier@afpa.fr",  matriculeUtilisateur="800683" ,   passwordUtilisateur=MD5(MD5("800683")) where idUtilisateur = 95;</v>
      </c>
    </row>
    <row r="96" spans="1:12" x14ac:dyDescent="0.25">
      <c r="A96" t="s">
        <v>1126</v>
      </c>
      <c r="B96">
        <v>1200897</v>
      </c>
      <c r="C96">
        <v>62012</v>
      </c>
      <c r="D96">
        <v>108</v>
      </c>
      <c r="E96">
        <v>7</v>
      </c>
      <c r="F96">
        <v>96</v>
      </c>
      <c r="G96" t="s">
        <v>1305</v>
      </c>
      <c r="H96" t="s">
        <v>1098</v>
      </c>
      <c r="I96">
        <v>1</v>
      </c>
      <c r="J96">
        <v>3</v>
      </c>
      <c r="K96" t="str">
        <f t="shared" si="2"/>
        <v>insert into gta_Utilisateurs (idUtilisateur,nomUtilisateur,mailUtilisateur,matriculeUtilisateur,passwordUtilisateur,idUO,idRole,idManager) Values (96,"VITSE XAVIER","xavier.vitse@afpa.fr","1200897",MD5(MD5("1200897")),7,1,3);</v>
      </c>
      <c r="L96" t="str">
        <f t="shared" si="3"/>
        <v>update gta_Utilisateurs set mailUtilisateur="xavier.vitse@afpa.fr",  matriculeUtilisateur="1200897" ,   passwordUtilisateur=MD5(MD5("1200897")) where idUtilisateur = 96;</v>
      </c>
    </row>
    <row r="97" spans="1:12" x14ac:dyDescent="0.25">
      <c r="A97" t="s">
        <v>1087</v>
      </c>
      <c r="B97">
        <v>2203688</v>
      </c>
      <c r="C97">
        <v>59011</v>
      </c>
      <c r="D97">
        <v>901</v>
      </c>
      <c r="E97">
        <v>54</v>
      </c>
      <c r="F97">
        <v>97</v>
      </c>
      <c r="G97" t="s">
        <v>1306</v>
      </c>
      <c r="H97" t="s">
        <v>1077</v>
      </c>
      <c r="I97">
        <v>1</v>
      </c>
      <c r="J97">
        <v>5</v>
      </c>
      <c r="K97" t="str">
        <f t="shared" si="2"/>
        <v>insert into gta_Utilisateurs (idUtilisateur,nomUtilisateur,mailUtilisateur,matriculeUtilisateur,passwordUtilisateur,idUO,idRole,idManager) Values (97,"KHEMSINE YANIS","yanis.khemsine@afpa.fr","2203688",MD5(MD5("2203688")),54,1,5);</v>
      </c>
      <c r="L97" t="str">
        <f t="shared" si="3"/>
        <v>update gta_Utilisateurs set mailUtilisateur="yanis.khemsine@afpa.fr",  matriculeUtilisateur="2203688" ,   passwordUtilisateur=MD5(MD5("2203688")) where idUtilisateur = 97;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/>
  <dimension ref="A1:U239"/>
  <sheetViews>
    <sheetView workbookViewId="0">
      <selection activeCell="O30" sqref="O30"/>
    </sheetView>
  </sheetViews>
  <sheetFormatPr baseColWidth="10" defaultRowHeight="15" x14ac:dyDescent="0.25"/>
  <cols>
    <col min="1" max="1" width="64" bestFit="1" customWidth="1"/>
    <col min="2" max="2" width="5.85546875" bestFit="1" customWidth="1"/>
    <col min="4" max="4" width="46.7109375" customWidth="1"/>
    <col min="5" max="5" width="11.5703125" style="66"/>
    <col min="8" max="8" width="17.28515625" customWidth="1"/>
    <col min="16" max="16" width="16.140625" bestFit="1" customWidth="1"/>
  </cols>
  <sheetData>
    <row r="1" spans="1:21" ht="15.75" thickBot="1" x14ac:dyDescent="0.3">
      <c r="A1" s="5" t="s">
        <v>2</v>
      </c>
      <c r="B1" s="6" t="s">
        <v>3</v>
      </c>
      <c r="C1" t="s">
        <v>329</v>
      </c>
      <c r="D1" s="1" t="s">
        <v>988</v>
      </c>
      <c r="F1" t="s">
        <v>852</v>
      </c>
      <c r="G1" t="s">
        <v>848</v>
      </c>
      <c r="H1" t="s">
        <v>849</v>
      </c>
      <c r="I1" t="s">
        <v>989</v>
      </c>
      <c r="J1" t="s">
        <v>850</v>
      </c>
      <c r="K1" t="s">
        <v>851</v>
      </c>
      <c r="L1" s="1" t="s">
        <v>987</v>
      </c>
      <c r="P1" t="s">
        <v>985</v>
      </c>
      <c r="Q1" t="s">
        <v>986</v>
      </c>
      <c r="R1" s="1" t="s">
        <v>495</v>
      </c>
      <c r="U1" s="1" t="s">
        <v>991</v>
      </c>
    </row>
    <row r="2" spans="1:21" ht="16.5" thickBot="1" x14ac:dyDescent="0.3">
      <c r="A2" s="7" t="s">
        <v>4</v>
      </c>
      <c r="B2" s="8" t="s">
        <v>5</v>
      </c>
      <c r="C2">
        <v>2</v>
      </c>
      <c r="D2" t="str">
        <f>"insert into gta_Prestations (codePrestation,libellePrestation,idActivite) values("""&amp;B2&amp;""","""&amp;A2&amp;""","&amp;C2&amp;");"</f>
        <v>insert into gta_Prestations (codePrestation,libellePrestation,idActivite) values("AS3","S3 - Accomp. psycho-pédagogique",2);</v>
      </c>
      <c r="F2">
        <v>2</v>
      </c>
      <c r="G2" s="50" t="s">
        <v>496</v>
      </c>
      <c r="H2" s="17" t="s">
        <v>497</v>
      </c>
      <c r="I2" s="17">
        <f>_xlfn.XLOOKUP(H2,$P$2:$P$234,$O$2:$O$234)</f>
        <v>134</v>
      </c>
      <c r="J2" s="17" t="s">
        <v>317</v>
      </c>
      <c r="K2">
        <v>7</v>
      </c>
      <c r="L2" t="str">
        <f>"insert into gta_Prestations (idPrestation,codePrestation,libellePrestation,idActivite) values("&amp;F2&amp;","""&amp;J2&amp;""","""&amp;G2&amp;""","&amp;K2&amp;");"</f>
        <v>insert into gta_Prestations (idPrestation,codePrestation,libellePrestation,idActivite) values(2,"Z04","1.1 secrétariat des instances",7);</v>
      </c>
      <c r="O2">
        <v>1</v>
      </c>
      <c r="P2" s="73" t="s">
        <v>894</v>
      </c>
      <c r="Q2" t="s">
        <v>943</v>
      </c>
      <c r="R2" t="str">
        <f>"insert into gta_Projets (idProjet,codeProjet,libelleProjet) values("&amp;O2&amp;","""&amp;P2&amp;""","""&amp;Q2&amp;""");"</f>
        <v>insert into gta_Projets (idProjet,codeProjet,libelleProjet) values(1,"95NPMA160001","2ème PLAN MIGRANTS AFPA 2016-2017");</v>
      </c>
      <c r="U2" t="str">
        <f>"insert into gta_Associations (idProjet,idPrestation) values("&amp;I2&amp;","&amp;F2&amp;");"</f>
        <v>insert into gta_Associations (idProjet,idPrestation) values(134,2);</v>
      </c>
    </row>
    <row r="3" spans="1:21" ht="16.5" thickBot="1" x14ac:dyDescent="0.3">
      <c r="A3" s="7" t="s">
        <v>6</v>
      </c>
      <c r="B3" s="8" t="s">
        <v>7</v>
      </c>
      <c r="C3">
        <v>2</v>
      </c>
      <c r="D3" t="str">
        <f t="shared" ref="D3:D66" si="0">"insert into gta_Prestations (codePrestation,libellePrestation,idActivite) values("""&amp;B3&amp;""","""&amp;A3&amp;""","&amp;C3&amp;");"</f>
        <v>insert into gta_Prestations (codePrestation,libellePrestation,idActivite) values("AS4","S4 - Accomp. vers et dans l’emploi",2);</v>
      </c>
      <c r="F3">
        <v>3</v>
      </c>
      <c r="G3" s="50" t="s">
        <v>498</v>
      </c>
      <c r="H3" s="17" t="s">
        <v>499</v>
      </c>
      <c r="I3" s="17">
        <f t="shared" ref="I3:I66" si="1">_xlfn.XLOOKUP(H3,$P$2:$P$234,$O$2:$O$234)</f>
        <v>135</v>
      </c>
      <c r="J3" s="17" t="s">
        <v>317</v>
      </c>
      <c r="K3">
        <v>7</v>
      </c>
      <c r="L3" t="str">
        <f t="shared" ref="L3:L66" si="2">"insert into gta_Prestations (idPrestation,codePrestation,libellePrestation,idActivite) values("&amp;F3&amp;","""&amp;J3&amp;""","""&amp;G3&amp;""","&amp;K3&amp;");"</f>
        <v>insert into gta_Prestations (idPrestation,codePrestation,libellePrestation,idActivite) values(3,"Z04","1.2 Gestion des Documents et Archives de la Formation Professionnelle",7);</v>
      </c>
      <c r="O3">
        <v>2</v>
      </c>
      <c r="P3" s="67" t="s">
        <v>818</v>
      </c>
      <c r="Q3" t="s">
        <v>817</v>
      </c>
      <c r="R3" t="str">
        <f t="shared" ref="R3:R66" si="3">"insert into gta_Projets (idProjet,codeProjet,libelleProjet) values("&amp;O3&amp;","""&amp;P3&amp;""","""&amp;Q3&amp;""");"</f>
        <v>insert into gta_Projets (idProjet,codeProjet,libelleProjet) values(2,"97NGCA720001","AAE PREPA COMP  Atelier 7 Club PREPA");</v>
      </c>
      <c r="U3" t="str">
        <f t="shared" ref="U3:U66" si="4">"insert into gta_Associations (idProjet,idPrestation) values("&amp;I3&amp;","&amp;F3&amp;");"</f>
        <v>insert into gta_Associations (idProjet,idPrestation) values(135,3);</v>
      </c>
    </row>
    <row r="4" spans="1:21" ht="16.5" thickBot="1" x14ac:dyDescent="0.3">
      <c r="A4" s="7" t="s">
        <v>8</v>
      </c>
      <c r="B4" s="8" t="s">
        <v>9</v>
      </c>
      <c r="C4">
        <v>2</v>
      </c>
      <c r="D4" t="str">
        <f t="shared" si="0"/>
        <v>insert into gta_Prestations (codePrestation,libellePrestation,idActivite) values("AS5","S5 - Accomp. médical",2);</v>
      </c>
      <c r="F4">
        <v>4</v>
      </c>
      <c r="G4" s="50" t="s">
        <v>500</v>
      </c>
      <c r="H4" s="17" t="s">
        <v>501</v>
      </c>
      <c r="I4" s="17">
        <f t="shared" si="1"/>
        <v>136</v>
      </c>
      <c r="J4" s="17" t="s">
        <v>317</v>
      </c>
      <c r="K4">
        <v>7</v>
      </c>
      <c r="L4" t="str">
        <f t="shared" si="2"/>
        <v>insert into gta_Prestations (idPrestation,codePrestation,libellePrestation,idActivite) values(4,"Z04","1.3.1 Campagne d'appels visant de nouveaux membres de jurys",7);</v>
      </c>
      <c r="O4">
        <v>3</v>
      </c>
      <c r="P4" s="67" t="s">
        <v>820</v>
      </c>
      <c r="Q4" t="s">
        <v>819</v>
      </c>
      <c r="R4" t="str">
        <f t="shared" si="3"/>
        <v>insert into gta_Projets (idProjet,codeProjet,libelleProjet) values(3,"97NGCA820001","AAE PREPA COMP  Atelier 8 CPF");</v>
      </c>
      <c r="U4" t="str">
        <f t="shared" si="4"/>
        <v>insert into gta_Associations (idProjet,idPrestation) values(136,4);</v>
      </c>
    </row>
    <row r="5" spans="1:21" ht="16.5" thickBot="1" x14ac:dyDescent="0.3">
      <c r="A5" s="7" t="s">
        <v>10</v>
      </c>
      <c r="B5" s="8" t="s">
        <v>11</v>
      </c>
      <c r="C5">
        <v>2</v>
      </c>
      <c r="D5" t="str">
        <f t="shared" si="0"/>
        <v>insert into gta_Prestations (codePrestation,libellePrestation,idActivite) values("AS6","S6 - Accomp. socio-éducatif",2);</v>
      </c>
      <c r="F5">
        <v>5</v>
      </c>
      <c r="G5" s="50" t="s">
        <v>502</v>
      </c>
      <c r="H5" s="17" t="s">
        <v>503</v>
      </c>
      <c r="I5" s="17">
        <f t="shared" si="1"/>
        <v>137</v>
      </c>
      <c r="J5" s="17" t="s">
        <v>317</v>
      </c>
      <c r="K5">
        <v>7</v>
      </c>
      <c r="L5" t="str">
        <f t="shared" si="2"/>
        <v>insert into gta_Prestations (idPrestation,codePrestation,libellePrestation,idActivite) values(5,"Z04","1.3.2 Analyse du système de jurys de professionnels",7);</v>
      </c>
      <c r="O5">
        <v>4</v>
      </c>
      <c r="P5" s="73" t="s">
        <v>904</v>
      </c>
      <c r="Q5" t="s">
        <v>944</v>
      </c>
      <c r="R5" t="str">
        <f t="shared" si="3"/>
        <v>insert into gta_Projets (idProjet,codeProjet,libelleProjet) values(4,"95NSEM180001","AFPA 2022");</v>
      </c>
      <c r="U5" t="str">
        <f t="shared" si="4"/>
        <v>insert into gta_Associations (idProjet,idPrestation) values(137,5);</v>
      </c>
    </row>
    <row r="6" spans="1:21" ht="16.5" thickBot="1" x14ac:dyDescent="0.3">
      <c r="A6" s="7" t="s">
        <v>12</v>
      </c>
      <c r="B6" s="8" t="s">
        <v>13</v>
      </c>
      <c r="C6">
        <v>2</v>
      </c>
      <c r="D6" t="str">
        <f t="shared" si="0"/>
        <v>insert into gta_Prestations (codePrestation,libellePrestation,idActivite) values("AS7","S7 - Accomp. des transitions professionnelles",2);</v>
      </c>
      <c r="F6">
        <v>6</v>
      </c>
      <c r="G6" s="50" t="s">
        <v>504</v>
      </c>
      <c r="H6" s="17" t="s">
        <v>505</v>
      </c>
      <c r="I6" s="17">
        <f t="shared" si="1"/>
        <v>138</v>
      </c>
      <c r="J6" s="17" t="s">
        <v>317</v>
      </c>
      <c r="K6">
        <v>7</v>
      </c>
      <c r="L6" t="str">
        <f t="shared" si="2"/>
        <v>insert into gta_Prestations (idPrestation,codePrestation,libellePrestation,idActivite) values(6,"Z04","1.3.3 Réalisation d'outils de professionnalisation et de promotion",7);</v>
      </c>
      <c r="O6">
        <v>5</v>
      </c>
      <c r="P6" s="40" t="s">
        <v>869</v>
      </c>
      <c r="Q6" t="s">
        <v>945</v>
      </c>
      <c r="R6" t="str">
        <f t="shared" si="3"/>
        <v>insert into gta_Projets (idProjet,codeProjet,libelleProjet) values(5,"95NFAAE17001","Appui à la Filiale Accès A l'Emploi");</v>
      </c>
      <c r="U6" t="str">
        <f t="shared" si="4"/>
        <v>insert into gta_Associations (idProjet,idPrestation) values(138,6);</v>
      </c>
    </row>
    <row r="7" spans="1:21" ht="16.5" thickBot="1" x14ac:dyDescent="0.3">
      <c r="A7" s="7" t="s">
        <v>14</v>
      </c>
      <c r="B7" s="8" t="s">
        <v>15</v>
      </c>
      <c r="C7">
        <v>2</v>
      </c>
      <c r="D7" t="str">
        <f t="shared" si="0"/>
        <v>insert into gta_Prestations (codePrestation,libellePrestation,idActivite) values("C02","Accompagnement VAE (SAVAE)",2);</v>
      </c>
      <c r="F7">
        <v>7</v>
      </c>
      <c r="G7" s="51" t="s">
        <v>506</v>
      </c>
      <c r="H7" s="17" t="s">
        <v>507</v>
      </c>
      <c r="I7" s="17">
        <f t="shared" si="1"/>
        <v>139</v>
      </c>
      <c r="J7" s="17" t="s">
        <v>305</v>
      </c>
      <c r="K7">
        <v>7</v>
      </c>
      <c r="L7" t="str">
        <f t="shared" si="2"/>
        <v>insert into gta_Prestations (idPrestation,codePrestation,libellePrestation,idActivite) values(7,"C05","1,3,4, PIJ &amp; PJP -  Professionnalisation initiale des futurs jurys et mise à jour de la professionnalisation de membres de jurys déjà inscrits sur la base CERES",7);</v>
      </c>
      <c r="O7">
        <v>6</v>
      </c>
      <c r="P7" s="40" t="s">
        <v>870</v>
      </c>
      <c r="Q7" t="s">
        <v>946</v>
      </c>
      <c r="R7" t="str">
        <f t="shared" si="3"/>
        <v>insert into gta_Projets (idProjet,codeProjet,libelleProjet) values(6,"95NFESI17001","Appui à la Filiale Entreprises, Salariés et International");</v>
      </c>
      <c r="U7" t="str">
        <f t="shared" si="4"/>
        <v>insert into gta_Associations (idProjet,idPrestation) values(139,7);</v>
      </c>
    </row>
    <row r="8" spans="1:21" ht="16.5" thickBot="1" x14ac:dyDescent="0.3">
      <c r="A8" s="7" t="s">
        <v>16</v>
      </c>
      <c r="B8" s="8" t="s">
        <v>17</v>
      </c>
      <c r="C8">
        <v>2</v>
      </c>
      <c r="D8" t="str">
        <f t="shared" si="0"/>
        <v>insert into gta_Prestations (codePrestation,libellePrestation,idActivite) values("CC01","Titres 101 - Horticulture - Paysages",2);</v>
      </c>
      <c r="F8">
        <v>8</v>
      </c>
      <c r="G8" s="51" t="s">
        <v>508</v>
      </c>
      <c r="H8" s="17" t="s">
        <v>507</v>
      </c>
      <c r="I8" s="17">
        <f t="shared" si="1"/>
        <v>139</v>
      </c>
      <c r="J8" s="17" t="s">
        <v>307</v>
      </c>
      <c r="K8">
        <v>7</v>
      </c>
      <c r="L8" t="str">
        <f t="shared" si="2"/>
        <v>insert into gta_Prestations (idPrestation,codePrestation,libellePrestation,idActivite) values(8,"C06","1,3,4, Bis PIJ &amp; PJP -  Professionnalisation initiale des futurs jurys et mise à jour de la professionnalisation de membres de jurys déjà inscrits sur la base CERES",7);</v>
      </c>
      <c r="O8">
        <v>7</v>
      </c>
      <c r="P8" s="40" t="s">
        <v>868</v>
      </c>
      <c r="Q8" t="s">
        <v>947</v>
      </c>
      <c r="R8" t="str">
        <f t="shared" si="3"/>
        <v>insert into gta_Projets (idProjet,codeProjet,libelleProjet) values(7,"95NEPIC17001","Appui à l'EPIC");</v>
      </c>
      <c r="U8" t="str">
        <f t="shared" si="4"/>
        <v>insert into gta_Associations (idProjet,idPrestation) values(139,8);</v>
      </c>
    </row>
    <row r="9" spans="1:21" ht="16.5" thickBot="1" x14ac:dyDescent="0.3">
      <c r="A9" s="7" t="s">
        <v>18</v>
      </c>
      <c r="B9" s="8" t="s">
        <v>19</v>
      </c>
      <c r="C9">
        <v>2</v>
      </c>
      <c r="D9" t="str">
        <f t="shared" si="0"/>
        <v>insert into gta_Prestations (codePrestation,libellePrestation,idActivite) values("CC02","Titres 102 - Maçonnerie Gros œuvre",2);</v>
      </c>
      <c r="F9">
        <v>9</v>
      </c>
      <c r="G9" s="51" t="s">
        <v>509</v>
      </c>
      <c r="H9" s="17" t="s">
        <v>510</v>
      </c>
      <c r="I9" s="17">
        <f t="shared" si="1"/>
        <v>140</v>
      </c>
      <c r="J9" s="17" t="s">
        <v>305</v>
      </c>
      <c r="K9">
        <v>7</v>
      </c>
      <c r="L9" t="str">
        <f t="shared" si="2"/>
        <v>insert into gta_Prestations (idPrestation,codePrestation,libellePrestation,idActivite) values(9,"C05","1,3,5, IHJ  - Instruction technique des demandes d'habilitation de jurys pour le compte des UT et sur leur demande",7);</v>
      </c>
      <c r="O9">
        <v>8</v>
      </c>
      <c r="P9" s="70" t="s">
        <v>806</v>
      </c>
      <c r="Q9" t="s">
        <v>948</v>
      </c>
      <c r="R9" t="str">
        <f t="shared" si="3"/>
        <v>insert into gta_Projets (idProjet,codeProjet,libelleProjet) values(8,"97NGCA118001","Atelier 1 confirmation de projet");</v>
      </c>
      <c r="U9" t="str">
        <f t="shared" si="4"/>
        <v>insert into gta_Associations (idProjet,idPrestation) values(140,9);</v>
      </c>
    </row>
    <row r="10" spans="1:21" ht="16.5" thickBot="1" x14ac:dyDescent="0.3">
      <c r="A10" s="7" t="s">
        <v>20</v>
      </c>
      <c r="B10" s="8" t="s">
        <v>21</v>
      </c>
      <c r="C10">
        <v>2</v>
      </c>
      <c r="D10" t="str">
        <f t="shared" si="0"/>
        <v>insert into gta_Prestations (codePrestation,libellePrestation,idActivite) values("CC03","Titres 103 - Maitrise de chantier Gros œuvre",2);</v>
      </c>
      <c r="F10">
        <v>10</v>
      </c>
      <c r="G10" s="51" t="s">
        <v>511</v>
      </c>
      <c r="H10" s="17" t="s">
        <v>510</v>
      </c>
      <c r="I10" s="17">
        <f t="shared" si="1"/>
        <v>140</v>
      </c>
      <c r="J10" s="17" t="s">
        <v>307</v>
      </c>
      <c r="K10">
        <v>7</v>
      </c>
      <c r="L10" t="str">
        <f t="shared" si="2"/>
        <v>insert into gta_Prestations (idPrestation,codePrestation,libellePrestation,idActivite) values(10,"C06","1,3,5, Bis IHJ  - Instruction technique des demandes d'habilitation de jurys pour le compte des UT et sur leur demande",7);</v>
      </c>
      <c r="O10">
        <v>9</v>
      </c>
      <c r="P10" s="67" t="s">
        <v>604</v>
      </c>
      <c r="Q10" t="s">
        <v>949</v>
      </c>
      <c r="R10" t="str">
        <f t="shared" si="3"/>
        <v>insert into gta_Projets (idProjet,codeProjet,libelleProjet) values(9,"95NDECL17001","Atelier 1: découverte métiers");</v>
      </c>
      <c r="U10" t="str">
        <f t="shared" si="4"/>
        <v>insert into gta_Associations (idProjet,idPrestation) values(140,10);</v>
      </c>
    </row>
    <row r="11" spans="1:21" ht="16.5" thickBot="1" x14ac:dyDescent="0.3">
      <c r="A11" s="7" t="s">
        <v>22</v>
      </c>
      <c r="B11" s="8" t="s">
        <v>23</v>
      </c>
      <c r="C11">
        <v>2</v>
      </c>
      <c r="D11" t="str">
        <f t="shared" si="0"/>
        <v>insert into gta_Prestations (codePrestation,libellePrestation,idActivite) values("CC04","Titres 104 - Métiers du béton",2);</v>
      </c>
      <c r="F11">
        <v>11</v>
      </c>
      <c r="G11" s="50" t="s">
        <v>512</v>
      </c>
      <c r="H11" s="17" t="s">
        <v>513</v>
      </c>
      <c r="I11" s="17">
        <f t="shared" si="1"/>
        <v>141</v>
      </c>
      <c r="J11" s="17" t="s">
        <v>317</v>
      </c>
      <c r="K11">
        <v>7</v>
      </c>
      <c r="L11" t="str">
        <f t="shared" si="2"/>
        <v>insert into gta_Prestations (idPrestation,codePrestation,libellePrestation,idActivite) values(11,"Z04","1.3.6 Pilotage national et régional des actions liées aux jurys",7);</v>
      </c>
      <c r="O11">
        <v>10</v>
      </c>
      <c r="P11" s="67" t="s">
        <v>606</v>
      </c>
      <c r="Q11" t="s">
        <v>950</v>
      </c>
      <c r="R11" t="str">
        <f t="shared" si="3"/>
        <v>insert into gta_Projets (idProjet,codeProjet,libelleProjet) values(10,"95NDECL20012","Atelier 1bis: découverte métier pour les non francophones");</v>
      </c>
      <c r="U11" t="str">
        <f t="shared" si="4"/>
        <v>insert into gta_Associations (idProjet,idPrestation) values(141,11);</v>
      </c>
    </row>
    <row r="12" spans="1:21" ht="16.5" thickBot="1" x14ac:dyDescent="0.3">
      <c r="A12" s="7" t="s">
        <v>24</v>
      </c>
      <c r="B12" s="8" t="s">
        <v>25</v>
      </c>
      <c r="C12">
        <v>2</v>
      </c>
      <c r="D12" t="str">
        <f t="shared" si="0"/>
        <v>insert into gta_Prestations (codePrestation,libellePrestation,idActivite) values("CC06","Titres 106 - Entretien du bâtiment",2);</v>
      </c>
      <c r="F12">
        <v>12</v>
      </c>
      <c r="G12" s="50" t="s">
        <v>514</v>
      </c>
      <c r="H12" s="17" t="s">
        <v>515</v>
      </c>
      <c r="I12" s="17">
        <f t="shared" si="1"/>
        <v>178</v>
      </c>
      <c r="J12" s="17" t="s">
        <v>516</v>
      </c>
      <c r="K12">
        <v>7</v>
      </c>
      <c r="L12" t="str">
        <f t="shared" si="2"/>
        <v>insert into gta_Prestations (idPrestation,codePrestation,libellePrestation,idActivite) values(12,"ccxx","1.4.1 Présentation aux sessions d'examen pour les candidats de l'AFPA ",7);</v>
      </c>
      <c r="O12">
        <v>11</v>
      </c>
      <c r="P12" s="67" t="s">
        <v>608</v>
      </c>
      <c r="Q12" t="s">
        <v>951</v>
      </c>
      <c r="R12" t="str">
        <f t="shared" si="3"/>
        <v>insert into gta_Projets (idProjet,codeProjet,libelleProjet) values(11,"95NDECL17002","Atelier 2 : Construire son projet professionnel");</v>
      </c>
      <c r="U12" t="str">
        <f t="shared" si="4"/>
        <v>insert into gta_Associations (idProjet,idPrestation) values(178,12);</v>
      </c>
    </row>
    <row r="13" spans="1:21" ht="16.5" thickBot="1" x14ac:dyDescent="0.3">
      <c r="A13" s="7" t="s">
        <v>26</v>
      </c>
      <c r="B13" s="8" t="s">
        <v>27</v>
      </c>
      <c r="C13">
        <v>2</v>
      </c>
      <c r="D13" t="str">
        <f t="shared" si="0"/>
        <v>insert into gta_Prestations (codePrestation,libellePrestation,idActivite) values("CC07","Titres 107 - Technicien en conduite de travaux bâtiment et travaux publics",2);</v>
      </c>
      <c r="F13">
        <v>13</v>
      </c>
      <c r="G13" s="51" t="s">
        <v>517</v>
      </c>
      <c r="H13" s="17" t="s">
        <v>515</v>
      </c>
      <c r="I13" s="17">
        <f t="shared" si="1"/>
        <v>178</v>
      </c>
      <c r="J13" s="17" t="s">
        <v>303</v>
      </c>
      <c r="K13">
        <v>7</v>
      </c>
      <c r="L13" t="str">
        <f t="shared" si="2"/>
        <v>insert into gta_Prestations (idPrestation,codePrestation,libellePrestation,idActivite) values(13,"C04","1,4,2, PTV - Préparation au Titre pour les candidats VAE et les candidats accueillis pour le compte de tiers dans le cadre de la charte",7);</v>
      </c>
      <c r="O13">
        <v>12</v>
      </c>
      <c r="P13" s="67" t="s">
        <v>610</v>
      </c>
      <c r="Q13" t="s">
        <v>952</v>
      </c>
      <c r="R13" t="str">
        <f t="shared" si="3"/>
        <v>insert into gta_Projets (idProjet,codeProjet,libelleProjet) values(12,"95NDECL20013","Atelier 2 bis Construire son projet professionnel pour les non francophones");</v>
      </c>
      <c r="U13" t="str">
        <f t="shared" si="4"/>
        <v>insert into gta_Associations (idProjet,idPrestation) values(178,13);</v>
      </c>
    </row>
    <row r="14" spans="1:21" ht="15.75" x14ac:dyDescent="0.25">
      <c r="A14" s="7" t="s">
        <v>28</v>
      </c>
      <c r="B14" s="8" t="s">
        <v>29</v>
      </c>
      <c r="C14">
        <v>2</v>
      </c>
      <c r="D14" t="str">
        <f t="shared" si="0"/>
        <v>insert into gta_Prestations (codePrestation,libellePrestation,idActivite) values("CC08","Titres 108 - Equipement Génie climatique",2);</v>
      </c>
      <c r="F14">
        <v>14</v>
      </c>
      <c r="G14" s="51" t="s">
        <v>518</v>
      </c>
      <c r="H14" s="17" t="s">
        <v>515</v>
      </c>
      <c r="I14" s="17">
        <f t="shared" si="1"/>
        <v>178</v>
      </c>
      <c r="J14" s="17" t="s">
        <v>516</v>
      </c>
      <c r="K14">
        <v>7</v>
      </c>
      <c r="L14" t="str">
        <f t="shared" si="2"/>
        <v>insert into gta_Prestations (idPrestation,codePrestation,libellePrestation,idActivite) values(14,"ccxx","1.4.3 Présentation aux sessions d'examen pour le compte de tiers dans le cadre de la charte",7);</v>
      </c>
      <c r="O14">
        <v>13</v>
      </c>
      <c r="P14" s="77" t="s">
        <v>808</v>
      </c>
      <c r="Q14" t="s">
        <v>953</v>
      </c>
      <c r="R14" t="str">
        <f t="shared" si="3"/>
        <v>insert into gta_Projets (idProjet,codeProjet,libelleProjet) values(13,"97NGCA218001","Atelier 2 Découverte des métiers");</v>
      </c>
      <c r="U14" t="str">
        <f t="shared" si="4"/>
        <v>insert into gta_Associations (idProjet,idPrestation) values(178,14);</v>
      </c>
    </row>
    <row r="15" spans="1:21" ht="15.75" x14ac:dyDescent="0.25">
      <c r="A15" s="7" t="s">
        <v>30</v>
      </c>
      <c r="B15" s="8" t="s">
        <v>31</v>
      </c>
      <c r="C15">
        <v>2</v>
      </c>
      <c r="D15" t="str">
        <f t="shared" si="0"/>
        <v>insert into gta_Prestations (codePrestation,libellePrestation,idActivite) values("CC09","Titres 109 - Maintenance Génie climatique",2);</v>
      </c>
      <c r="F15">
        <v>15</v>
      </c>
      <c r="G15" s="50" t="s">
        <v>519</v>
      </c>
      <c r="H15" s="17" t="s">
        <v>520</v>
      </c>
      <c r="I15" s="17">
        <f t="shared" si="1"/>
        <v>142</v>
      </c>
      <c r="J15" s="17" t="s">
        <v>317</v>
      </c>
      <c r="K15">
        <v>7</v>
      </c>
      <c r="L15" t="str">
        <f t="shared" si="2"/>
        <v>insert into gta_Prestations (idPrestation,codePrestation,libellePrestation,idActivite) values(15,"Z04","1.4.4 Unité de gestion des épreuves de validation",7);</v>
      </c>
      <c r="O15">
        <v>14</v>
      </c>
      <c r="P15" s="79" t="s">
        <v>612</v>
      </c>
      <c r="Q15" t="s">
        <v>954</v>
      </c>
      <c r="R15" t="str">
        <f t="shared" si="3"/>
        <v>insert into gta_Projets (idProjet,codeProjet,libelleProjet) values(14,"95NDECL17003","Atelier 3 : Développer ses capacités et ses ressources");</v>
      </c>
      <c r="U15" t="str">
        <f t="shared" si="4"/>
        <v>insert into gta_Associations (idProjet,idPrestation) values(142,15);</v>
      </c>
    </row>
    <row r="16" spans="1:21" ht="15.75" x14ac:dyDescent="0.25">
      <c r="A16" s="7" t="s">
        <v>32</v>
      </c>
      <c r="B16" s="8" t="s">
        <v>33</v>
      </c>
      <c r="C16">
        <v>2</v>
      </c>
      <c r="D16" t="str">
        <f t="shared" si="0"/>
        <v>insert into gta_Prestations (codePrestation,libellePrestation,idActivite) values("CC11","Titres 111 - Aménagements finitions niveau V",2);</v>
      </c>
      <c r="F16">
        <v>16</v>
      </c>
      <c r="G16" s="50" t="s">
        <v>521</v>
      </c>
      <c r="H16" s="18" t="s">
        <v>522</v>
      </c>
      <c r="I16" s="17">
        <f t="shared" si="1"/>
        <v>143</v>
      </c>
      <c r="J16" s="17" t="s">
        <v>307</v>
      </c>
      <c r="K16">
        <v>7</v>
      </c>
      <c r="L16" t="str">
        <f t="shared" si="2"/>
        <v>insert into gta_Prestations (idPrestation,codePrestation,libellePrestation,idActivite) values(16,"C06","1.4.5 Présentation RSFP ",7);</v>
      </c>
      <c r="O16">
        <v>15</v>
      </c>
      <c r="P16" s="77" t="s">
        <v>810</v>
      </c>
      <c r="Q16" t="s">
        <v>955</v>
      </c>
      <c r="R16" t="str">
        <f t="shared" si="3"/>
        <v>insert into gta_Projets (idProjet,codeProjet,libelleProjet) values(15,"97NGCA318001","Atelier 3 Compétences numériques");</v>
      </c>
      <c r="U16" t="str">
        <f t="shared" si="4"/>
        <v>insert into gta_Associations (idProjet,idPrestation) values(143,16);</v>
      </c>
    </row>
    <row r="17" spans="1:21" ht="15.75" x14ac:dyDescent="0.25">
      <c r="A17" s="7" t="s">
        <v>34</v>
      </c>
      <c r="B17" s="8" t="s">
        <v>35</v>
      </c>
      <c r="C17">
        <v>2</v>
      </c>
      <c r="D17" t="str">
        <f t="shared" si="0"/>
        <v>insert into gta_Prestations (codePrestation,libellePrestation,idActivite) values("CC12","Titres 112 - Aménagements finitions niveau IV et III",2);</v>
      </c>
      <c r="F17">
        <v>17</v>
      </c>
      <c r="G17" s="50" t="s">
        <v>523</v>
      </c>
      <c r="H17" s="18" t="s">
        <v>524</v>
      </c>
      <c r="I17" s="17">
        <f t="shared" si="1"/>
        <v>144</v>
      </c>
      <c r="J17" s="17" t="s">
        <v>319</v>
      </c>
      <c r="K17">
        <v>7</v>
      </c>
      <c r="L17" t="str">
        <f t="shared" si="2"/>
        <v>insert into gta_Prestations (idPrestation,codePrestation,libellePrestation,idActivite) values(17,"Z05","1.4.6 Transferts de plateaux de certification et maintien en conformité avec les Référentiels d’évaluation.",7);</v>
      </c>
      <c r="O17">
        <v>16</v>
      </c>
      <c r="P17" s="79" t="s">
        <v>614</v>
      </c>
      <c r="Q17" t="s">
        <v>956</v>
      </c>
      <c r="R17" t="str">
        <f t="shared" si="3"/>
        <v>insert into gta_Projets (idProjet,codeProjet,libelleProjet) values(16,"95NDECL17004","Atelier 4 : Repérer ses savoirs de base");</v>
      </c>
      <c r="U17" t="str">
        <f t="shared" si="4"/>
        <v>insert into gta_Associations (idProjet,idPrestation) values(144,17);</v>
      </c>
    </row>
    <row r="18" spans="1:21" ht="15.75" x14ac:dyDescent="0.25">
      <c r="A18" s="7" t="s">
        <v>36</v>
      </c>
      <c r="B18" s="8" t="s">
        <v>37</v>
      </c>
      <c r="C18">
        <v>2</v>
      </c>
      <c r="D18" t="str">
        <f t="shared" si="0"/>
        <v>insert into gta_Prestations (codePrestation,libellePrestation,idActivite) values("CC14","Titres 114 - Voierie et Réseaux Divers (VRD) niveau V et IV",2);</v>
      </c>
      <c r="F18">
        <v>18</v>
      </c>
      <c r="G18" s="52" t="s">
        <v>525</v>
      </c>
      <c r="H18" s="53" t="s">
        <v>526</v>
      </c>
      <c r="I18" s="17">
        <f t="shared" si="1"/>
        <v>145</v>
      </c>
      <c r="J18" s="17" t="s">
        <v>311</v>
      </c>
      <c r="K18">
        <v>7</v>
      </c>
      <c r="L18" t="str">
        <f t="shared" si="2"/>
        <v>insert into gta_Prestations (idPrestation,codePrestation,libellePrestation,idActivite) values(18,"IN01","1.5.1 Information – communication sur les évolutions des titres ou filières",7);</v>
      </c>
      <c r="O18">
        <v>17</v>
      </c>
      <c r="P18" s="77" t="s">
        <v>812</v>
      </c>
      <c r="Q18" t="s">
        <v>957</v>
      </c>
      <c r="R18" t="str">
        <f t="shared" si="3"/>
        <v>insert into gta_Projets (idProjet,codeProjet,libelleProjet) values(17,"97NGCA418001","Atelier 4 Compétences de base métiers");</v>
      </c>
      <c r="U18" t="str">
        <f t="shared" si="4"/>
        <v>insert into gta_Associations (idProjet,idPrestation) values(145,18);</v>
      </c>
    </row>
    <row r="19" spans="1:21" ht="15.75" x14ac:dyDescent="0.25">
      <c r="A19" s="7" t="s">
        <v>38</v>
      </c>
      <c r="B19" s="8" t="s">
        <v>39</v>
      </c>
      <c r="C19">
        <v>2</v>
      </c>
      <c r="D19" t="str">
        <f t="shared" si="0"/>
        <v>insert into gta_Prestations (codePrestation,libellePrestation,idActivite) values("CC15","Titres 115 - Techniciens géomètres et maîtrise de chantier Travaux Publics",2);</v>
      </c>
      <c r="F19">
        <v>19</v>
      </c>
      <c r="G19" s="52" t="s">
        <v>527</v>
      </c>
      <c r="H19" s="53" t="s">
        <v>528</v>
      </c>
      <c r="I19" s="17">
        <f t="shared" si="1"/>
        <v>146</v>
      </c>
      <c r="J19" s="17" t="s">
        <v>311</v>
      </c>
      <c r="K19">
        <v>7</v>
      </c>
      <c r="L19" t="str">
        <f t="shared" si="2"/>
        <v>insert into gta_Prestations (idPrestation,codePrestation,libellePrestation,idActivite) values(19,"IN01","1.5.2 Appui technique aux DIRECCTE/UD  et aux  centres agréés",7);</v>
      </c>
      <c r="O19">
        <v>18</v>
      </c>
      <c r="P19" s="79" t="s">
        <v>616</v>
      </c>
      <c r="Q19" t="s">
        <v>958</v>
      </c>
      <c r="R19" t="str">
        <f t="shared" si="3"/>
        <v>insert into gta_Projets (idProjet,codeProjet,libelleProjet) values(18,"95NDECL19009","Atelier 5 - S'approprier les outils numériques dans son futur métier");</v>
      </c>
      <c r="U19" t="str">
        <f t="shared" si="4"/>
        <v>insert into gta_Associations (idProjet,idPrestation) values(146,19);</v>
      </c>
    </row>
    <row r="20" spans="1:21" ht="15.75" x14ac:dyDescent="0.25">
      <c r="A20" s="7" t="s">
        <v>40</v>
      </c>
      <c r="B20" s="8" t="s">
        <v>41</v>
      </c>
      <c r="C20">
        <v>2</v>
      </c>
      <c r="D20" t="str">
        <f t="shared" si="0"/>
        <v>insert into gta_Prestations (codePrestation,libellePrestation,idActivite) values("CC16","Titres 116 - Conducteurs d'engins de chantier",2);</v>
      </c>
      <c r="F20">
        <v>20</v>
      </c>
      <c r="G20" s="52" t="s">
        <v>529</v>
      </c>
      <c r="H20" s="53" t="s">
        <v>530</v>
      </c>
      <c r="I20" s="17">
        <f t="shared" si="1"/>
        <v>147</v>
      </c>
      <c r="J20" s="17" t="s">
        <v>311</v>
      </c>
      <c r="K20">
        <v>7</v>
      </c>
      <c r="L20" t="str">
        <f t="shared" si="2"/>
        <v>insert into gta_Prestations (idPrestation,codePrestation,libellePrestation,idActivite) values(20,"IN01","1.5.3 Appui au déploiement du dispositif RSFP dans les régions",7);</v>
      </c>
      <c r="O20">
        <v>19</v>
      </c>
      <c r="P20" s="77" t="s">
        <v>814</v>
      </c>
      <c r="Q20" t="s">
        <v>959</v>
      </c>
      <c r="R20" t="str">
        <f t="shared" si="3"/>
        <v>insert into gta_Projets (idProjet,codeProjet,libelleProjet) values(19,"97NGCA518001","Atelier 5 Développer ses compétences à conduire son projet dans la durée");</v>
      </c>
      <c r="U20" t="str">
        <f t="shared" si="4"/>
        <v>insert into gta_Associations (idProjet,idPrestation) values(147,20);</v>
      </c>
    </row>
    <row r="21" spans="1:21" ht="15.75" x14ac:dyDescent="0.25">
      <c r="A21" s="7" t="s">
        <v>42</v>
      </c>
      <c r="B21" s="8" t="s">
        <v>43</v>
      </c>
      <c r="C21">
        <v>2</v>
      </c>
      <c r="D21" t="str">
        <f t="shared" si="0"/>
        <v>insert into gta_Prestations (codePrestation,libellePrestation,idActivite) values("CC17","Titres 117 - Réseaux électriques et de communication",2);</v>
      </c>
      <c r="F21">
        <v>21</v>
      </c>
      <c r="G21" s="54" t="s">
        <v>531</v>
      </c>
      <c r="H21" s="53" t="s">
        <v>532</v>
      </c>
      <c r="I21" s="17">
        <f t="shared" si="1"/>
        <v>148</v>
      </c>
      <c r="J21" s="17" t="s">
        <v>311</v>
      </c>
      <c r="K21">
        <v>7</v>
      </c>
      <c r="L21" t="str">
        <f t="shared" si="2"/>
        <v>insert into gta_Prestations (idPrestation,codePrestation,libellePrestation,idActivite) values(21,"IN01","1.5.4 Missions et sujétions de service public incombant à l’EPIC Afpa en tant qu’organisme de certification de référence de la politique du titre professionnel ",7);</v>
      </c>
      <c r="O21">
        <v>20</v>
      </c>
      <c r="P21" s="79" t="s">
        <v>618</v>
      </c>
      <c r="Q21" t="s">
        <v>960</v>
      </c>
      <c r="R21" t="str">
        <f t="shared" si="3"/>
        <v>insert into gta_Projets (idProjet,codeProjet,libelleProjet) values(20,"95NDECL19010","Atelier 6 - Objectif code de la route");</v>
      </c>
      <c r="U21" t="str">
        <f t="shared" si="4"/>
        <v>insert into gta_Associations (idProjet,idPrestation) values(148,21);</v>
      </c>
    </row>
    <row r="22" spans="1:21" ht="15.75" x14ac:dyDescent="0.25">
      <c r="A22" s="7" t="s">
        <v>44</v>
      </c>
      <c r="B22" s="8" t="s">
        <v>45</v>
      </c>
      <c r="C22">
        <v>2</v>
      </c>
      <c r="D22" t="str">
        <f t="shared" si="0"/>
        <v>insert into gta_Prestations (codePrestation,libellePrestation,idActivite) values("CC18","Titres 118 - Aluminium Verre",2);</v>
      </c>
      <c r="F22">
        <v>22</v>
      </c>
      <c r="G22" s="51" t="s">
        <v>533</v>
      </c>
      <c r="H22" s="17" t="s">
        <v>534</v>
      </c>
      <c r="I22" s="17">
        <f t="shared" si="1"/>
        <v>149</v>
      </c>
      <c r="J22" s="17" t="s">
        <v>301</v>
      </c>
      <c r="K22">
        <v>7</v>
      </c>
      <c r="L22" t="str">
        <f t="shared" si="2"/>
        <v>insert into gta_Prestations (idPrestation,codePrestation,libellePrestation,idActivite) values(22,"C03","1,6,1, PDA - Sessions d'information collectives de présentation des titres professionnels dans le cadre d'une VAE",7);</v>
      </c>
      <c r="O22">
        <v>21</v>
      </c>
      <c r="P22" s="79" t="s">
        <v>620</v>
      </c>
      <c r="Q22" t="s">
        <v>961</v>
      </c>
      <c r="R22" t="str">
        <f t="shared" si="3"/>
        <v>insert into gta_Projets (idProjet,codeProjet,libelleProjet) values(21,"95NDECL20011","Atelier 6 bis : Objectif code de la route pour non francophones");</v>
      </c>
      <c r="U22" t="str">
        <f t="shared" si="4"/>
        <v>insert into gta_Associations (idProjet,idPrestation) values(149,22);</v>
      </c>
    </row>
    <row r="23" spans="1:21" ht="15.75" x14ac:dyDescent="0.25">
      <c r="A23" s="7" t="s">
        <v>46</v>
      </c>
      <c r="B23" s="8" t="s">
        <v>47</v>
      </c>
      <c r="C23">
        <v>2</v>
      </c>
      <c r="D23" t="str">
        <f t="shared" si="0"/>
        <v>insert into gta_Prestations (codePrestation,libellePrestation,idActivite) values("CC19","Titres 119 - Métallerie et constructions métalliques",2);</v>
      </c>
      <c r="F23">
        <v>23</v>
      </c>
      <c r="G23" s="51" t="s">
        <v>535</v>
      </c>
      <c r="H23" s="17" t="s">
        <v>534</v>
      </c>
      <c r="I23" s="17">
        <f t="shared" si="1"/>
        <v>149</v>
      </c>
      <c r="J23" s="17" t="s">
        <v>299</v>
      </c>
      <c r="K23">
        <v>7</v>
      </c>
      <c r="L23" t="str">
        <f t="shared" si="2"/>
        <v>insert into gta_Prestations (idPrestation,codePrestation,libellePrestation,idActivite) values(23,"C01","1,6,2, ITV &amp; POV -  Instruction technique des dossiers de validation des acquis de l'expérience et positionnement candidats VAE",7);</v>
      </c>
      <c r="O23">
        <v>22</v>
      </c>
      <c r="P23" s="77" t="s">
        <v>816</v>
      </c>
      <c r="Q23" t="s">
        <v>962</v>
      </c>
      <c r="R23" t="str">
        <f t="shared" si="3"/>
        <v>insert into gta_Projets (idProjet,codeProjet,libelleProjet) values(22,"97NGCA618001","Atelier 6 Plan de qualification personnalisé");</v>
      </c>
      <c r="U23" t="str">
        <f t="shared" si="4"/>
        <v>insert into gta_Associations (idProjet,idPrestation) values(149,23);</v>
      </c>
    </row>
    <row r="24" spans="1:21" ht="15.75" x14ac:dyDescent="0.25">
      <c r="A24" s="7" t="s">
        <v>48</v>
      </c>
      <c r="B24" s="8" t="s">
        <v>49</v>
      </c>
      <c r="C24">
        <v>2</v>
      </c>
      <c r="D24" t="str">
        <f t="shared" si="0"/>
        <v>insert into gta_Prestations (codePrestation,libellePrestation,idActivite) values("CC22","Titres 122 - Travail du bois niveau V, IV ",2);</v>
      </c>
      <c r="F24">
        <v>24</v>
      </c>
      <c r="G24" s="51" t="s">
        <v>536</v>
      </c>
      <c r="H24" s="17" t="s">
        <v>537</v>
      </c>
      <c r="I24" s="17">
        <f t="shared" si="1"/>
        <v>150</v>
      </c>
      <c r="J24" s="17" t="s">
        <v>311</v>
      </c>
      <c r="K24">
        <v>7</v>
      </c>
      <c r="L24" t="str">
        <f t="shared" si="2"/>
        <v>insert into gta_Prestations (idPrestation,codePrestation,libellePrestation,idActivite) values(24,"IN01","1.6.3 Appui à l'ingénierie de la VAE",7);</v>
      </c>
      <c r="O24">
        <v>23</v>
      </c>
      <c r="P24" s="80" t="s">
        <v>908</v>
      </c>
      <c r="Q24" t="s">
        <v>963</v>
      </c>
      <c r="R24" t="str">
        <f t="shared" si="3"/>
        <v>insert into gta_Projets (idProjet,codeProjet,libelleProjet) values(23,"95NTPM180001","CSP conduite d'engin");</v>
      </c>
      <c r="U24" t="str">
        <f t="shared" si="4"/>
        <v>insert into gta_Associations (idProjet,idPrestation) values(150,24);</v>
      </c>
    </row>
    <row r="25" spans="1:21" ht="15.75" x14ac:dyDescent="0.25">
      <c r="A25" s="7" t="s">
        <v>50</v>
      </c>
      <c r="B25" s="8" t="s">
        <v>51</v>
      </c>
      <c r="C25">
        <v>2</v>
      </c>
      <c r="D25" t="str">
        <f t="shared" si="0"/>
        <v>insert into gta_Prestations (codePrestation,libellePrestation,idActivite) values("CC24","Titres 124 - Equipement Electrique",2);</v>
      </c>
      <c r="F25">
        <v>25</v>
      </c>
      <c r="G25" s="51" t="s">
        <v>538</v>
      </c>
      <c r="H25" s="53" t="s">
        <v>539</v>
      </c>
      <c r="I25" s="17">
        <f t="shared" si="1"/>
        <v>151</v>
      </c>
      <c r="J25" s="17" t="s">
        <v>307</v>
      </c>
      <c r="K25">
        <v>7</v>
      </c>
      <c r="L25" t="str">
        <f t="shared" si="2"/>
        <v>insert into gta_Prestations (idPrestation,codePrestation,libellePrestation,idActivite) values(25,"C06","1.6.3 BIS Accompagnement réussite partielle VAE",7);</v>
      </c>
      <c r="O25">
        <v>24</v>
      </c>
      <c r="P25" s="79" t="s">
        <v>675</v>
      </c>
      <c r="Q25" t="s">
        <v>964</v>
      </c>
      <c r="R25" t="str">
        <f t="shared" si="3"/>
        <v>insert into gta_Projets (idProjet,codeProjet,libelleProjet) values(24,"95NGCA102101","EPIC PREPA COMP  Atelier 10 : Cartographier ses compétences");</v>
      </c>
      <c r="U25" t="str">
        <f t="shared" si="4"/>
        <v>insert into gta_Associations (idProjet,idPrestation) values(151,25);</v>
      </c>
    </row>
    <row r="26" spans="1:21" ht="16.5" thickBot="1" x14ac:dyDescent="0.3">
      <c r="A26" s="7" t="s">
        <v>52</v>
      </c>
      <c r="B26" s="8" t="s">
        <v>53</v>
      </c>
      <c r="C26">
        <v>2</v>
      </c>
      <c r="D26" t="str">
        <f t="shared" si="0"/>
        <v>insert into gta_Prestations (codePrestation,libellePrestation,idActivite) values("CC26","Titres 126 - Chaudronnerie et tuyautage",2);</v>
      </c>
      <c r="F26">
        <v>26</v>
      </c>
      <c r="G26" s="51" t="s">
        <v>540</v>
      </c>
      <c r="H26" s="19" t="s">
        <v>541</v>
      </c>
      <c r="I26" s="17">
        <f t="shared" si="1"/>
        <v>152</v>
      </c>
      <c r="J26" s="17" t="s">
        <v>303</v>
      </c>
      <c r="K26">
        <v>7</v>
      </c>
      <c r="L26" t="str">
        <f t="shared" si="2"/>
        <v>insert into gta_Prestations (idPrestation,codePrestation,libellePrestation,idActivite) values(26,"C04","1.6.4 Certification relative aux compétences acquises dans l’exercice d’un mandat de représentant du personnel ou d’un mandat syndical - Accompagnement",7);</v>
      </c>
      <c r="O26">
        <v>25</v>
      </c>
      <c r="P26" s="77" t="s">
        <v>671</v>
      </c>
      <c r="Q26" t="s">
        <v>670</v>
      </c>
      <c r="R26" t="str">
        <f t="shared" si="3"/>
        <v>insert into gta_Projets (idProjet,codeProjet,libelleProjet) values(25,"95NGCA820001","EPIC PREPA COMP  Atelier 8 CPF");</v>
      </c>
      <c r="U26" t="str">
        <f t="shared" si="4"/>
        <v>insert into gta_Associations (idProjet,idPrestation) values(152,26);</v>
      </c>
    </row>
    <row r="27" spans="1:21" ht="16.5" thickBot="1" x14ac:dyDescent="0.3">
      <c r="A27" s="7" t="s">
        <v>54</v>
      </c>
      <c r="B27" s="8" t="s">
        <v>55</v>
      </c>
      <c r="C27">
        <v>2</v>
      </c>
      <c r="D27" t="str">
        <f t="shared" si="0"/>
        <v>insert into gta_Prestations (codePrestation,libellePrestation,idActivite) values("CC28","Titres 128 - Soudage et contrôle",2);</v>
      </c>
      <c r="F27">
        <v>27</v>
      </c>
      <c r="G27" s="51" t="s">
        <v>542</v>
      </c>
      <c r="H27" s="19" t="s">
        <v>541</v>
      </c>
      <c r="I27" s="17">
        <f t="shared" si="1"/>
        <v>152</v>
      </c>
      <c r="J27" s="17" t="s">
        <v>313</v>
      </c>
      <c r="K27">
        <v>7</v>
      </c>
      <c r="L27" t="str">
        <f t="shared" si="2"/>
        <v>insert into gta_Prestations (idPrestation,codePrestation,libellePrestation,idActivite) values(27,"IN04","1.6.4 Certification relative aux compétences acquises dans l’exercice d’un mandat de représentant du personnel ou d’un mandat syndical - Ingénierie",7);</v>
      </c>
      <c r="O27">
        <v>26</v>
      </c>
      <c r="P27" s="67" t="s">
        <v>673</v>
      </c>
      <c r="Q27" t="s">
        <v>965</v>
      </c>
      <c r="R27" t="str">
        <f t="shared" si="3"/>
        <v>insert into gta_Projets (idProjet,codeProjet,libelleProjet) values(26,"95NGCA921001","EPIC PREPA COMP  Atelier 9 : Se construire un Territoire facilitant");</v>
      </c>
      <c r="U27" t="str">
        <f t="shared" si="4"/>
        <v>insert into gta_Associations (idProjet,idPrestation) values(152,27);</v>
      </c>
    </row>
    <row r="28" spans="1:21" ht="16.5" thickBot="1" x14ac:dyDescent="0.3">
      <c r="A28" s="7" t="s">
        <v>56</v>
      </c>
      <c r="B28" s="8" t="s">
        <v>57</v>
      </c>
      <c r="C28">
        <v>2</v>
      </c>
      <c r="D28" t="str">
        <f t="shared" si="0"/>
        <v>insert into gta_Prestations (codePrestation,libellePrestation,idActivite) values("CC30","Titres 130 - Fonderie",2);</v>
      </c>
      <c r="F28">
        <v>28</v>
      </c>
      <c r="G28" s="51" t="s">
        <v>543</v>
      </c>
      <c r="H28" s="19" t="s">
        <v>544</v>
      </c>
      <c r="I28" s="17">
        <f t="shared" si="1"/>
        <v>178</v>
      </c>
      <c r="J28" s="17" t="s">
        <v>545</v>
      </c>
      <c r="K28">
        <v>7</v>
      </c>
      <c r="L28" t="str">
        <f t="shared" si="2"/>
        <v>insert into gta_Prestations (idPrestation,codePrestation,libellePrestation,idActivite) values(28,"CCXX","1.6.4 Certification relative aux compétences acquises dans l’exercice d’un mandat de représentant du personnel ou d’un mandat syndical - Session certification",7);</v>
      </c>
      <c r="O28">
        <v>27</v>
      </c>
      <c r="P28" s="70" t="s">
        <v>669</v>
      </c>
      <c r="Q28" t="s">
        <v>668</v>
      </c>
      <c r="R28" t="str">
        <f t="shared" si="3"/>
        <v>insert into gta_Projets (idProjet,codeProjet,libelleProjet) values(27,"95NGCA720001","EPIC PREPA COMP Atelier 7 Club PREPA");</v>
      </c>
      <c r="U28" t="str">
        <f t="shared" si="4"/>
        <v>insert into gta_Associations (idProjet,idPrestation) values(178,28);</v>
      </c>
    </row>
    <row r="29" spans="1:21" ht="16.5" thickBot="1" x14ac:dyDescent="0.3">
      <c r="A29" s="7" t="s">
        <v>58</v>
      </c>
      <c r="B29" s="8" t="s">
        <v>59</v>
      </c>
      <c r="C29">
        <v>2</v>
      </c>
      <c r="D29" t="str">
        <f t="shared" si="0"/>
        <v>insert into gta_Prestations (codePrestation,libellePrestation,idActivite) values("CC32","Titres 132 - Etudes - méthodes - Qualité",2);</v>
      </c>
      <c r="F29">
        <v>29</v>
      </c>
      <c r="G29" s="51" t="s">
        <v>546</v>
      </c>
      <c r="H29" s="17" t="s">
        <v>547</v>
      </c>
      <c r="I29" s="17">
        <f t="shared" si="1"/>
        <v>153</v>
      </c>
      <c r="J29" s="20" t="s">
        <v>303</v>
      </c>
      <c r="K29">
        <v>7</v>
      </c>
      <c r="L29" t="str">
        <f t="shared" si="2"/>
        <v>insert into gta_Prestations (idPrestation,codePrestation,libellePrestation,idActivite) values(29,"C04","1.6.5 Certification Maître d'Apprentissage - Accompagnement",7);</v>
      </c>
      <c r="O29">
        <v>28</v>
      </c>
      <c r="P29" s="40" t="s">
        <v>871</v>
      </c>
      <c r="Q29" t="s">
        <v>966</v>
      </c>
      <c r="R29" t="str">
        <f t="shared" si="3"/>
        <v>insert into gta_Projets (idProjet,codeProjet,libelleProjet) values(28,"95NFAMI18001","FAMI - Une voix-e vers l'emploi");</v>
      </c>
      <c r="U29" t="str">
        <f t="shared" si="4"/>
        <v>insert into gta_Associations (idProjet,idPrestation) values(153,29);</v>
      </c>
    </row>
    <row r="30" spans="1:21" ht="16.5" thickBot="1" x14ac:dyDescent="0.3">
      <c r="A30" s="7" t="s">
        <v>60</v>
      </c>
      <c r="B30" s="8" t="s">
        <v>61</v>
      </c>
      <c r="C30">
        <v>2</v>
      </c>
      <c r="D30" t="str">
        <f t="shared" si="0"/>
        <v>insert into gta_Prestations (codePrestation,libellePrestation,idActivite) values("CC33","Titres 133 - Aéronautique",2);</v>
      </c>
      <c r="F30">
        <v>30</v>
      </c>
      <c r="G30" s="51" t="s">
        <v>548</v>
      </c>
      <c r="H30" s="17" t="s">
        <v>547</v>
      </c>
      <c r="I30" s="17">
        <f t="shared" si="1"/>
        <v>153</v>
      </c>
      <c r="J30" s="20" t="s">
        <v>313</v>
      </c>
      <c r="K30">
        <v>7</v>
      </c>
      <c r="L30" t="str">
        <f t="shared" si="2"/>
        <v>insert into gta_Prestations (idPrestation,codePrestation,libellePrestation,idActivite) values(30,"IN04","1.6.5 Certification Maître d'Apprentissage  - Ingénierie",7);</v>
      </c>
      <c r="O30">
        <v>29</v>
      </c>
      <c r="P30" s="70" t="s">
        <v>657</v>
      </c>
      <c r="Q30" t="s">
        <v>967</v>
      </c>
      <c r="R30" t="str">
        <f t="shared" si="3"/>
        <v>insert into gta_Projets (idProjet,codeProjet,libelleProjet) values(29,"95NGCA118001","GC - Atelier 1 : Diagnostic - Je construis mon projet de réentrainement");</v>
      </c>
      <c r="U30" t="str">
        <f t="shared" si="4"/>
        <v>insert into gta_Associations (idProjet,idPrestation) values(153,30);</v>
      </c>
    </row>
    <row r="31" spans="1:21" ht="16.5" thickBot="1" x14ac:dyDescent="0.3">
      <c r="A31" s="7" t="s">
        <v>62</v>
      </c>
      <c r="B31" s="8" t="s">
        <v>63</v>
      </c>
      <c r="C31">
        <v>2</v>
      </c>
      <c r="D31" t="str">
        <f t="shared" si="0"/>
        <v>insert into gta_Prestations (codePrestation,libellePrestation,idActivite) values("CC34","Titres 134 - Usinage montage outillage",2);</v>
      </c>
      <c r="F31">
        <v>31</v>
      </c>
      <c r="G31" s="51" t="s">
        <v>549</v>
      </c>
      <c r="H31" s="17" t="s">
        <v>544</v>
      </c>
      <c r="I31" s="17">
        <f t="shared" si="1"/>
        <v>178</v>
      </c>
      <c r="J31" s="20" t="s">
        <v>550</v>
      </c>
      <c r="K31">
        <v>7</v>
      </c>
      <c r="L31" t="str">
        <f t="shared" si="2"/>
        <v>insert into gta_Prestations (idPrestation,codePrestation,libellePrestation,idActivite) values(31,"CCxx","1.6.5 Certification Maître d'Apprentissage - session certification",7);</v>
      </c>
      <c r="O31">
        <v>30</v>
      </c>
      <c r="P31" s="70" t="s">
        <v>659</v>
      </c>
      <c r="Q31" t="s">
        <v>968</v>
      </c>
      <c r="R31" t="str">
        <f t="shared" si="3"/>
        <v>insert into gta_Projets (idProjet,codeProjet,libelleProjet) values(30,"95NGCA218001","GC - Atelier 2 : Mise en situation pratique");</v>
      </c>
      <c r="U31" t="str">
        <f t="shared" si="4"/>
        <v>insert into gta_Associations (idProjet,idPrestation) values(178,31);</v>
      </c>
    </row>
    <row r="32" spans="1:21" ht="16.5" thickBot="1" x14ac:dyDescent="0.3">
      <c r="A32" s="7" t="s">
        <v>64</v>
      </c>
      <c r="B32" s="8" t="s">
        <v>65</v>
      </c>
      <c r="C32">
        <v>2</v>
      </c>
      <c r="D32" t="str">
        <f t="shared" si="0"/>
        <v>insert into gta_Prestations (codePrestation,libellePrestation,idActivite) values("CC36","Titres 136 - Production industrielle",2);</v>
      </c>
      <c r="F32">
        <v>32</v>
      </c>
      <c r="G32" s="50" t="s">
        <v>551</v>
      </c>
      <c r="H32" s="17" t="s">
        <v>552</v>
      </c>
      <c r="I32" s="17">
        <f t="shared" si="1"/>
        <v>154</v>
      </c>
      <c r="J32" s="17" t="s">
        <v>317</v>
      </c>
      <c r="K32">
        <v>7</v>
      </c>
      <c r="L32" t="str">
        <f t="shared" si="2"/>
        <v>insert into gta_Prestations (idPrestation,codePrestation,libellePrestation,idActivite) values(32,"Z04","1.7 Enquêtes de placement dans l'emploi et enquêtes de satisfaction des stagiaires",7);</v>
      </c>
      <c r="O32">
        <v>31</v>
      </c>
      <c r="P32" s="70" t="s">
        <v>879</v>
      </c>
      <c r="Q32" t="s">
        <v>969</v>
      </c>
      <c r="R32" t="str">
        <f t="shared" si="3"/>
        <v>insert into gta_Projets (idProjet,codeProjet,libelleProjet) values(31,"95NGCA318001","GC - Atelier 3 : S'entrainer aux compétences numériques");</v>
      </c>
      <c r="U32" t="str">
        <f t="shared" si="4"/>
        <v>insert into gta_Associations (idProjet,idPrestation) values(154,32);</v>
      </c>
    </row>
    <row r="33" spans="1:21" ht="16.5" thickBot="1" x14ac:dyDescent="0.3">
      <c r="A33" s="7" t="s">
        <v>66</v>
      </c>
      <c r="B33" s="8" t="s">
        <v>67</v>
      </c>
      <c r="C33">
        <v>2</v>
      </c>
      <c r="D33" t="str">
        <f t="shared" si="0"/>
        <v>insert into gta_Prestations (codePrestation,libellePrestation,idActivite) values("CC39","Titres 139 - Electronique automatismes",2);</v>
      </c>
      <c r="F33">
        <v>33</v>
      </c>
      <c r="G33" s="51" t="s">
        <v>553</v>
      </c>
      <c r="H33" s="21" t="s">
        <v>554</v>
      </c>
      <c r="I33" s="17">
        <f t="shared" si="1"/>
        <v>155</v>
      </c>
      <c r="J33" s="17" t="s">
        <v>311</v>
      </c>
      <c r="K33">
        <v>7</v>
      </c>
      <c r="L33" t="str">
        <f t="shared" si="2"/>
        <v>insert into gta_Prestations (idPrestation,codePrestation,libellePrestation,idActivite) values(33,"IN01","1.8 Etudes- Ingénierie de certification pour le compte du ministère de l’emploi",7);</v>
      </c>
      <c r="O33">
        <v>32</v>
      </c>
      <c r="P33" s="70" t="s">
        <v>663</v>
      </c>
      <c r="Q33" t="s">
        <v>970</v>
      </c>
      <c r="R33" t="str">
        <f t="shared" si="3"/>
        <v>insert into gta_Projets (idProjet,codeProjet,libelleProjet) values(32,"95NGCA418001","GC - Atelier 4 : S'entrainer aux compétences de base du métier");</v>
      </c>
      <c r="U33" t="str">
        <f t="shared" si="4"/>
        <v>insert into gta_Associations (idProjet,idPrestation) values(155,33);</v>
      </c>
    </row>
    <row r="34" spans="1:21" ht="16.5" thickBot="1" x14ac:dyDescent="0.3">
      <c r="A34" s="7" t="s">
        <v>68</v>
      </c>
      <c r="B34" s="8" t="s">
        <v>69</v>
      </c>
      <c r="C34">
        <v>2</v>
      </c>
      <c r="D34" t="str">
        <f t="shared" si="0"/>
        <v>insert into gta_Prestations (codePrestation,libellePrestation,idActivite) values("CC41","Titres 141 - Froid climatisation niveau V - IV et III",2);</v>
      </c>
      <c r="F34">
        <v>34</v>
      </c>
      <c r="G34" s="50" t="s">
        <v>555</v>
      </c>
      <c r="H34" s="17" t="s">
        <v>556</v>
      </c>
      <c r="I34" s="17">
        <f t="shared" si="1"/>
        <v>156</v>
      </c>
      <c r="J34" s="17" t="s">
        <v>313</v>
      </c>
      <c r="K34">
        <v>7</v>
      </c>
      <c r="L34" t="str">
        <f t="shared" si="2"/>
        <v>insert into gta_Prestations (idPrestation,codePrestation,libellePrestation,idActivite) values(34,"IN04","1.9 Appui aux missions de coopération internationale de la France dans le champ du travail, de l'emploi et de la certification professionnelle ",7);</v>
      </c>
      <c r="O34">
        <v>33</v>
      </c>
      <c r="P34" s="70" t="s">
        <v>880</v>
      </c>
      <c r="Q34" t="s">
        <v>971</v>
      </c>
      <c r="R34" t="str">
        <f t="shared" si="3"/>
        <v>insert into gta_Projets (idProjet,codeProjet,libelleProjet) values(33,"95NGCA518001","GC - Atelier 5 : Conduite d'un projet de formation");</v>
      </c>
      <c r="U34" t="str">
        <f t="shared" si="4"/>
        <v>insert into gta_Associations (idProjet,idPrestation) values(156,34);</v>
      </c>
    </row>
    <row r="35" spans="1:21" ht="16.5" thickBot="1" x14ac:dyDescent="0.3">
      <c r="A35" s="7" t="s">
        <v>70</v>
      </c>
      <c r="B35" s="8" t="s">
        <v>71</v>
      </c>
      <c r="C35">
        <v>2</v>
      </c>
      <c r="D35" t="str">
        <f t="shared" si="0"/>
        <v>insert into gta_Prestations (codePrestation,libellePrestation,idActivite) values("CC44","Titres 144 - Maintenance industrielle",2);</v>
      </c>
      <c r="F35">
        <v>35</v>
      </c>
      <c r="G35" s="50" t="s">
        <v>557</v>
      </c>
      <c r="H35" s="22" t="s">
        <v>558</v>
      </c>
      <c r="I35" s="17">
        <f t="shared" si="1"/>
        <v>157</v>
      </c>
      <c r="J35" s="17" t="s">
        <v>313</v>
      </c>
      <c r="K35">
        <v>7</v>
      </c>
      <c r="L35" t="str">
        <f t="shared" si="2"/>
        <v>insert into gta_Prestations (idPrestation,codePrestation,libellePrestation,idActivite) values(35,"IN04","1.10 Appui aux politiques de l’Etat dans les DROM COM",7);</v>
      </c>
      <c r="O35">
        <v>34</v>
      </c>
      <c r="P35" s="69" t="s">
        <v>881</v>
      </c>
      <c r="Q35" t="s">
        <v>972</v>
      </c>
      <c r="R35" t="str">
        <f t="shared" si="3"/>
        <v>insert into gta_Projets (idProjet,codeProjet,libelleProjet) values(34,"95NGCA618001","GC - Atelier 6 : Elaboration et formalisation du parcours de formation");</v>
      </c>
      <c r="U35" t="str">
        <f t="shared" si="4"/>
        <v>insert into gta_Associations (idProjet,idPrestation) values(157,35);</v>
      </c>
    </row>
    <row r="36" spans="1:21" ht="16.5" thickBot="1" x14ac:dyDescent="0.3">
      <c r="A36" s="7" t="s">
        <v>72</v>
      </c>
      <c r="B36" s="8" t="s">
        <v>73</v>
      </c>
      <c r="C36">
        <v>2</v>
      </c>
      <c r="D36" t="str">
        <f t="shared" si="0"/>
        <v>insert into gta_Prestations (codePrestation,libellePrestation,idActivite) values("CC45","Titres 145 - Maintenance des biens d'équipements électroniques",2);</v>
      </c>
      <c r="F36">
        <v>36</v>
      </c>
      <c r="G36" s="23" t="s">
        <v>559</v>
      </c>
      <c r="H36" s="22" t="s">
        <v>560</v>
      </c>
      <c r="I36" s="17">
        <f t="shared" si="1"/>
        <v>158</v>
      </c>
      <c r="J36" s="17" t="s">
        <v>317</v>
      </c>
      <c r="K36">
        <v>7</v>
      </c>
      <c r="L36" t="str">
        <f t="shared" si="2"/>
        <v>insert into gta_Prestations (idPrestation,codePrestation,libellePrestation,idActivite) values(36,"Z04","1.11.1.1 Mission 1 : Parchemins, Livrets de certification, CCS",7);</v>
      </c>
      <c r="O36">
        <v>35</v>
      </c>
      <c r="P36" s="75" t="s">
        <v>911</v>
      </c>
      <c r="Q36" t="s">
        <v>973</v>
      </c>
      <c r="R36" t="str">
        <f t="shared" si="3"/>
        <v>insert into gta_Projets (idProjet,codeProjet,libelleProjet) values(35,"97NGAE180001","GPECC- AFPA Accès à l'emploi -Classes 2 à 13");</v>
      </c>
      <c r="U36" t="str">
        <f t="shared" si="4"/>
        <v>insert into gta_Associations (idProjet,idPrestation) values(158,36);</v>
      </c>
    </row>
    <row r="37" spans="1:21" ht="16.5" thickBot="1" x14ac:dyDescent="0.3">
      <c r="A37" s="7" t="s">
        <v>74</v>
      </c>
      <c r="B37" s="8" t="s">
        <v>75</v>
      </c>
      <c r="C37">
        <v>2</v>
      </c>
      <c r="D37" t="str">
        <f t="shared" si="0"/>
        <v>insert into gta_Prestations (codePrestation,libellePrestation,idActivite) values("CC46","Titres 146 - Métiers de l'habillement et du cuir",2);</v>
      </c>
      <c r="F37">
        <v>37</v>
      </c>
      <c r="G37" s="23" t="s">
        <v>561</v>
      </c>
      <c r="H37" s="22" t="s">
        <v>562</v>
      </c>
      <c r="I37" s="17">
        <f t="shared" si="1"/>
        <v>159</v>
      </c>
      <c r="J37" s="17" t="s">
        <v>317</v>
      </c>
      <c r="K37">
        <v>7</v>
      </c>
      <c r="L37" t="str">
        <f t="shared" si="2"/>
        <v>insert into gta_Prestations (idPrestation,codePrestation,libellePrestation,idActivite) values(37,"Z04","1.11.2 Mission 1 : Notification équivalences",7);</v>
      </c>
      <c r="O37">
        <v>36</v>
      </c>
      <c r="P37" s="75" t="s">
        <v>913</v>
      </c>
      <c r="Q37" t="s">
        <v>974</v>
      </c>
      <c r="R37" t="str">
        <f t="shared" si="3"/>
        <v>insert into gta_Projets (idProjet,codeProjet,libelleProjet) values(36,"98NGEN180001","GPECC- AFPA Entreprises -Classes 2 à 13");</v>
      </c>
      <c r="U37" t="str">
        <f t="shared" si="4"/>
        <v>insert into gta_Associations (idProjet,idPrestation) values(159,37);</v>
      </c>
    </row>
    <row r="38" spans="1:21" ht="16.5" thickBot="1" x14ac:dyDescent="0.3">
      <c r="A38" s="7" t="s">
        <v>76</v>
      </c>
      <c r="B38" s="8" t="s">
        <v>77</v>
      </c>
      <c r="C38">
        <v>2</v>
      </c>
      <c r="D38" t="str">
        <f t="shared" si="0"/>
        <v>insert into gta_Prestations (codePrestation,libellePrestation,idActivite) values("CC48","Titres 148 - Artisanat et services cuir, ameublement et pressing",2);</v>
      </c>
      <c r="F38">
        <v>38</v>
      </c>
      <c r="G38" s="24" t="s">
        <v>563</v>
      </c>
      <c r="H38" s="17" t="s">
        <v>564</v>
      </c>
      <c r="I38" s="17">
        <f t="shared" si="1"/>
        <v>160</v>
      </c>
      <c r="J38" s="17" t="s">
        <v>313</v>
      </c>
      <c r="K38">
        <v>7</v>
      </c>
      <c r="L38" t="str">
        <f t="shared" si="2"/>
        <v>insert into gta_Prestations (idPrestation,codePrestation,libellePrestation,idActivite) values(38,"IN04","2.1 Programme R&amp;D - Métiers d'avenir",7);</v>
      </c>
      <c r="O38">
        <v>37</v>
      </c>
      <c r="P38" s="75" t="s">
        <v>912</v>
      </c>
      <c r="Q38" t="s">
        <v>975</v>
      </c>
      <c r="R38" t="str">
        <f t="shared" si="3"/>
        <v>insert into gta_Projets (idProjet,codeProjet,libelleProjet) values(37,"97NMAE180001","Mesures de mobilité - AFPA Accès à l'emploi -Classes 14 et plus");</v>
      </c>
      <c r="U38" t="str">
        <f t="shared" si="4"/>
        <v>insert into gta_Associations (idProjet,idPrestation) values(160,38);</v>
      </c>
    </row>
    <row r="39" spans="1:21" ht="16.5" thickBot="1" x14ac:dyDescent="0.3">
      <c r="A39" s="7" t="s">
        <v>78</v>
      </c>
      <c r="B39" s="8" t="s">
        <v>79</v>
      </c>
      <c r="C39">
        <v>2</v>
      </c>
      <c r="D39" t="str">
        <f t="shared" si="0"/>
        <v>insert into gta_Prestations (codePrestation,libellePrestation,idActivite) values("CC50","Titres 150 - Chimie",2);</v>
      </c>
      <c r="F39">
        <v>39</v>
      </c>
      <c r="G39" s="24" t="s">
        <v>563</v>
      </c>
      <c r="H39" s="17" t="s">
        <v>564</v>
      </c>
      <c r="I39" s="17">
        <f t="shared" si="1"/>
        <v>160</v>
      </c>
      <c r="J39" s="17" t="s">
        <v>317</v>
      </c>
      <c r="K39">
        <v>7</v>
      </c>
      <c r="L39" t="str">
        <f t="shared" si="2"/>
        <v>insert into gta_Prestations (idPrestation,codePrestation,libellePrestation,idActivite) values(39,"Z04","2.1 Programme R&amp;D - Métiers d'avenir",7);</v>
      </c>
      <c r="O39">
        <v>38</v>
      </c>
      <c r="P39" s="75" t="s">
        <v>914</v>
      </c>
      <c r="Q39" t="s">
        <v>976</v>
      </c>
      <c r="R39" t="str">
        <f t="shared" si="3"/>
        <v>insert into gta_Projets (idProjet,codeProjet,libelleProjet) values(38,"98NMEN180001","Mesures de mobilité - AFPA Entreprises -Classes 14 et plus");</v>
      </c>
      <c r="U39" t="str">
        <f t="shared" si="4"/>
        <v>insert into gta_Associations (idProjet,idPrestation) values(160,39);</v>
      </c>
    </row>
    <row r="40" spans="1:21" ht="19.5" thickBot="1" x14ac:dyDescent="0.3">
      <c r="A40" s="7" t="s">
        <v>80</v>
      </c>
      <c r="B40" s="8" t="s">
        <v>81</v>
      </c>
      <c r="C40">
        <v>2</v>
      </c>
      <c r="D40" t="str">
        <f t="shared" si="0"/>
        <v>insert into gta_Prestations (codePrestation,libellePrestation,idActivite) values("CC52","Titres 152 - Métiers de l'environnement",2);</v>
      </c>
      <c r="F40">
        <v>40</v>
      </c>
      <c r="G40" s="25" t="s">
        <v>565</v>
      </c>
      <c r="H40" s="26" t="s">
        <v>566</v>
      </c>
      <c r="I40" s="17">
        <f t="shared" si="1"/>
        <v>161</v>
      </c>
      <c r="J40" s="17" t="s">
        <v>313</v>
      </c>
      <c r="K40">
        <v>7</v>
      </c>
      <c r="L40" t="str">
        <f t="shared" si="2"/>
        <v>insert into gta_Prestations (idPrestation,codePrestation,libellePrestation,idActivite) values(40,"IN04","2,1,1, Politique RSE",7);</v>
      </c>
      <c r="O40">
        <v>39</v>
      </c>
      <c r="P40" s="75" t="s">
        <v>901</v>
      </c>
      <c r="Q40" t="s">
        <v>977</v>
      </c>
      <c r="R40" t="str">
        <f t="shared" si="3"/>
        <v>insert into gta_Projets (idProjet,codeProjet,libelleProjet) values(39,"95NRPC170001","Mise en place de l'activité réservataire Produits courts");</v>
      </c>
      <c r="U40" t="str">
        <f t="shared" si="4"/>
        <v>insert into gta_Associations (idProjet,idPrestation) values(161,40);</v>
      </c>
    </row>
    <row r="41" spans="1:21" ht="16.5" thickBot="1" x14ac:dyDescent="0.3">
      <c r="A41" s="7" t="s">
        <v>82</v>
      </c>
      <c r="B41" s="8" t="s">
        <v>83</v>
      </c>
      <c r="C41">
        <v>2</v>
      </c>
      <c r="D41" t="str">
        <f t="shared" si="0"/>
        <v>insert into gta_Prestations (codePrestation,libellePrestation,idActivite) values("CC53","Titres 153 - Plasturgie processus automatisé",2);</v>
      </c>
      <c r="F41">
        <v>41</v>
      </c>
      <c r="G41" s="27" t="s">
        <v>567</v>
      </c>
      <c r="H41" s="55" t="s">
        <v>568</v>
      </c>
      <c r="I41" s="17">
        <f t="shared" si="1"/>
        <v>162</v>
      </c>
      <c r="J41" s="17" t="s">
        <v>313</v>
      </c>
      <c r="K41">
        <v>7</v>
      </c>
      <c r="L41" t="str">
        <f t="shared" si="2"/>
        <v>insert into gta_Prestations (idPrestation,codePrestation,libellePrestation,idActivite) values(41,"IN04","2.2.1. Projets incubateurs - Pilotage",7);</v>
      </c>
      <c r="O41">
        <v>40</v>
      </c>
      <c r="P41" s="75" t="s">
        <v>888</v>
      </c>
      <c r="Q41" t="s">
        <v>978</v>
      </c>
      <c r="R41" t="str">
        <f t="shared" si="3"/>
        <v>insert into gta_Projets (idProjet,codeProjet,libelleProjet) values(40,"95NOF2160001","OF 2.0");</v>
      </c>
      <c r="U41" t="str">
        <f t="shared" si="4"/>
        <v>insert into gta_Associations (idProjet,idPrestation) values(162,41);</v>
      </c>
    </row>
    <row r="42" spans="1:21" ht="16.5" thickBot="1" x14ac:dyDescent="0.3">
      <c r="A42" s="7" t="s">
        <v>84</v>
      </c>
      <c r="B42" s="8" t="s">
        <v>85</v>
      </c>
      <c r="C42">
        <v>2</v>
      </c>
      <c r="D42" t="str">
        <f t="shared" si="0"/>
        <v>insert into gta_Prestations (codePrestation,libellePrestation,idActivite) values("CC54","Titres 154 - Plasturgie compétences manuelles",2);</v>
      </c>
      <c r="F42">
        <v>42</v>
      </c>
      <c r="G42" s="56" t="s">
        <v>569</v>
      </c>
      <c r="H42" s="17" t="s">
        <v>570</v>
      </c>
      <c r="I42" s="17">
        <f t="shared" si="1"/>
        <v>80</v>
      </c>
      <c r="J42" s="17" t="s">
        <v>313</v>
      </c>
      <c r="K42">
        <v>7</v>
      </c>
      <c r="L42" t="str">
        <f t="shared" si="2"/>
        <v>insert into gta_Prestations (idPrestation,codePrestation,libellePrestation,idActivite) values(42,"IN04","2.2.10 Incubateur Développeur Intégrateur en Informatique Industrielle (D3I)",7);</v>
      </c>
      <c r="O42">
        <v>41</v>
      </c>
      <c r="P42" s="75" t="s">
        <v>890</v>
      </c>
      <c r="Q42" t="s">
        <v>979</v>
      </c>
      <c r="R42" t="str">
        <f t="shared" si="3"/>
        <v>insert into gta_Projets (idProjet,codeProjet,libelleProjet) values(41,"95NPLA160001","Plan 10 000 VAE - Conduite du projet, ingénierie");</v>
      </c>
      <c r="U42" t="str">
        <f t="shared" si="4"/>
        <v>insert into gta_Associations (idProjet,idPrestation) values(80,42);</v>
      </c>
    </row>
    <row r="43" spans="1:21" ht="16.5" thickBot="1" x14ac:dyDescent="0.3">
      <c r="A43" s="7" t="s">
        <v>86</v>
      </c>
      <c r="B43" s="8" t="s">
        <v>87</v>
      </c>
      <c r="C43">
        <v>2</v>
      </c>
      <c r="D43" t="str">
        <f t="shared" si="0"/>
        <v>insert into gta_Prestations (codePrestation,libellePrestation,idActivite) values("CC55","Titres 155 - Aménagement et réparation mécanique maritime",2);</v>
      </c>
      <c r="F43">
        <v>43</v>
      </c>
      <c r="G43" s="56" t="s">
        <v>571</v>
      </c>
      <c r="H43" s="57" t="s">
        <v>572</v>
      </c>
      <c r="I43" s="17">
        <f t="shared" si="1"/>
        <v>81</v>
      </c>
      <c r="J43" s="17" t="s">
        <v>313</v>
      </c>
      <c r="K43">
        <v>7</v>
      </c>
      <c r="L43" t="str">
        <f t="shared" si="2"/>
        <v>insert into gta_Prestations (idPrestation,codePrestation,libellePrestation,idActivite) values(43,"IN04","2.2.12 Incubateur Monteur en Tuyauterie et chaudronnerie sur site industriel sensible",7);</v>
      </c>
      <c r="O43">
        <v>42</v>
      </c>
      <c r="P43" s="75" t="s">
        <v>892</v>
      </c>
      <c r="Q43" t="s">
        <v>980</v>
      </c>
      <c r="R43" t="str">
        <f t="shared" si="3"/>
        <v>insert into gta_Projets (idProjet,codeProjet,libelleProjet) values(42,"95NPLA160003","Plan 10.000 VAE - Bilans, évaluation et enquêtes");</v>
      </c>
      <c r="U43" t="str">
        <f t="shared" si="4"/>
        <v>insert into gta_Associations (idProjet,idPrestation) values(81,43);</v>
      </c>
    </row>
    <row r="44" spans="1:21" ht="16.5" thickBot="1" x14ac:dyDescent="0.3">
      <c r="A44" s="7" t="s">
        <v>88</v>
      </c>
      <c r="B44" s="8" t="s">
        <v>89</v>
      </c>
      <c r="C44">
        <v>2</v>
      </c>
      <c r="D44" t="str">
        <f t="shared" si="0"/>
        <v>insert into gta_Prestations (codePrestation,libellePrestation,idActivite) values("CC59","Titres 159 - Secrétariat Assistanat",2);</v>
      </c>
      <c r="F44">
        <v>44</v>
      </c>
      <c r="G44" s="56" t="s">
        <v>573</v>
      </c>
      <c r="H44" s="57" t="s">
        <v>574</v>
      </c>
      <c r="I44" s="17">
        <f t="shared" si="1"/>
        <v>82</v>
      </c>
      <c r="J44" s="17" t="s">
        <v>313</v>
      </c>
      <c r="K44">
        <v>7</v>
      </c>
      <c r="L44" t="str">
        <f t="shared" si="2"/>
        <v>insert into gta_Prestations (idPrestation,codePrestation,libellePrestation,idActivite) values(44,"IN04","2.2.13 Incubateur Agent de Comissionnement du Bâtiment",7);</v>
      </c>
      <c r="O44">
        <v>43</v>
      </c>
      <c r="P44" s="75" t="s">
        <v>891</v>
      </c>
      <c r="Q44" t="s">
        <v>981</v>
      </c>
      <c r="R44" t="str">
        <f t="shared" si="3"/>
        <v>insert into gta_Projets (idProjet,codeProjet,libelleProjet) values(43,"95NPLA160002","Plan 10.000 VAE - Parcours intégré candidat");</v>
      </c>
      <c r="U44" t="str">
        <f t="shared" si="4"/>
        <v>insert into gta_Associations (idProjet,idPrestation) values(82,44);</v>
      </c>
    </row>
    <row r="45" spans="1:21" ht="16.5" thickBot="1" x14ac:dyDescent="0.3">
      <c r="A45" s="7" t="s">
        <v>90</v>
      </c>
      <c r="B45" s="8" t="s">
        <v>91</v>
      </c>
      <c r="C45">
        <v>2</v>
      </c>
      <c r="D45" t="str">
        <f t="shared" si="0"/>
        <v>insert into gta_Prestations (codePrestation,libellePrestation,idActivite) values("CC60","Titres 160 - Comptabilité Gestion",2);</v>
      </c>
      <c r="F45">
        <v>45</v>
      </c>
      <c r="G45" s="58" t="s">
        <v>575</v>
      </c>
      <c r="H45" s="22" t="s">
        <v>576</v>
      </c>
      <c r="I45" s="17">
        <f t="shared" si="1"/>
        <v>83</v>
      </c>
      <c r="J45" s="17" t="s">
        <v>313</v>
      </c>
      <c r="K45">
        <v>7</v>
      </c>
      <c r="L45" t="str">
        <f t="shared" si="2"/>
        <v>insert into gta_Prestations (idPrestation,codePrestation,libellePrestation,idActivite) values(45,"IN04","2.2.14 Incubateur Chaudronnerie-Tuyauterie-Soudage- Adaptation Hydrogène et énergie",7);</v>
      </c>
      <c r="O45">
        <v>44</v>
      </c>
      <c r="P45" s="75" t="s">
        <v>895</v>
      </c>
      <c r="Q45" t="s">
        <v>982</v>
      </c>
      <c r="R45" t="str">
        <f t="shared" si="3"/>
        <v>insert into gta_Projets (idProjet,codeProjet,libelleProjet) values(44,"95NPSE190001","PSE pour l¿EPIC");</v>
      </c>
      <c r="U45" t="str">
        <f t="shared" si="4"/>
        <v>insert into gta_Associations (idProjet,idPrestation) values(83,45);</v>
      </c>
    </row>
    <row r="46" spans="1:21" ht="16.5" thickBot="1" x14ac:dyDescent="0.3">
      <c r="A46" s="7" t="s">
        <v>92</v>
      </c>
      <c r="B46" s="8" t="s">
        <v>93</v>
      </c>
      <c r="C46">
        <v>2</v>
      </c>
      <c r="D46" t="str">
        <f t="shared" si="0"/>
        <v>insert into gta_Prestations (codePrestation,libellePrestation,idActivite) values("CC61","Titres 161 - Relations clients à distance",2);</v>
      </c>
      <c r="F46">
        <v>46</v>
      </c>
      <c r="G46" s="59" t="s">
        <v>577</v>
      </c>
      <c r="H46" s="22" t="s">
        <v>578</v>
      </c>
      <c r="I46" s="17">
        <f t="shared" si="1"/>
        <v>84</v>
      </c>
      <c r="J46" s="17" t="s">
        <v>313</v>
      </c>
      <c r="K46">
        <v>7</v>
      </c>
      <c r="L46" t="str">
        <f t="shared" si="2"/>
        <v>insert into gta_Prestations (idPrestation,codePrestation,libellePrestation,idActivite) values(46,"IN04","2.2.15 Incubateur Technicien de maintenance industrielle colorisée Hydrogène",7);</v>
      </c>
      <c r="O46">
        <v>45</v>
      </c>
      <c r="P46" s="75" t="s">
        <v>905</v>
      </c>
      <c r="Q46" t="s">
        <v>983</v>
      </c>
      <c r="R46" t="str">
        <f t="shared" si="3"/>
        <v>insert into gta_Projets (idProjet,codeProjet,libelleProjet) values(45,"95NSES170001","SET APP ERASMUS +");</v>
      </c>
      <c r="U46" t="str">
        <f t="shared" si="4"/>
        <v>insert into gta_Associations (idProjet,idPrestation) values(84,46);</v>
      </c>
    </row>
    <row r="47" spans="1:21" ht="16.5" thickBot="1" x14ac:dyDescent="0.3">
      <c r="A47" s="7" t="s">
        <v>94</v>
      </c>
      <c r="B47" s="8" t="s">
        <v>95</v>
      </c>
      <c r="C47">
        <v>2</v>
      </c>
      <c r="D47" t="str">
        <f t="shared" si="0"/>
        <v>insert into gta_Prestations (codePrestation,libellePrestation,idActivite) values("CC62","Titres 162 - Fonction commerciale ",2);</v>
      </c>
      <c r="F47">
        <v>47</v>
      </c>
      <c r="G47" s="58" t="s">
        <v>579</v>
      </c>
      <c r="H47" s="22" t="s">
        <v>580</v>
      </c>
      <c r="I47" s="17">
        <f t="shared" si="1"/>
        <v>85</v>
      </c>
      <c r="J47" s="17" t="s">
        <v>313</v>
      </c>
      <c r="K47">
        <v>7</v>
      </c>
      <c r="L47" t="str">
        <f t="shared" si="2"/>
        <v>insert into gta_Prestations (idPrestation,codePrestation,libellePrestation,idActivite) values(47,"IN04","2.2.16 Incubateur Pilote d'installation Hydrogène",7);</v>
      </c>
      <c r="O47">
        <v>46</v>
      </c>
      <c r="P47" s="75" t="s">
        <v>906</v>
      </c>
      <c r="Q47" t="s">
        <v>984</v>
      </c>
      <c r="R47" t="str">
        <f t="shared" si="3"/>
        <v>insert into gta_Projets (idProjet,codeProjet,libelleProjet) values(46,"95NSHD180001","SIEG 2018 HDF Dynamique vers l'emploi");</v>
      </c>
      <c r="U47" t="str">
        <f t="shared" si="4"/>
        <v>insert into gta_Associations (idProjet,idPrestation) values(85,47);</v>
      </c>
    </row>
    <row r="48" spans="1:21" ht="16.5" thickBot="1" x14ac:dyDescent="0.3">
      <c r="A48" s="7" t="s">
        <v>96</v>
      </c>
      <c r="B48" s="8" t="s">
        <v>97</v>
      </c>
      <c r="C48">
        <v>2</v>
      </c>
      <c r="D48" t="str">
        <f t="shared" si="0"/>
        <v>insert into gta_Prestations (codePrestation,libellePrestation,idActivite) values("CC63","Titres 163 - Distribution",2);</v>
      </c>
      <c r="F48">
        <v>48</v>
      </c>
      <c r="G48" s="59" t="s">
        <v>581</v>
      </c>
      <c r="H48" s="22" t="s">
        <v>582</v>
      </c>
      <c r="I48" s="17">
        <f t="shared" si="1"/>
        <v>86</v>
      </c>
      <c r="J48" s="17" t="s">
        <v>313</v>
      </c>
      <c r="K48">
        <v>7</v>
      </c>
      <c r="L48" t="str">
        <f t="shared" si="2"/>
        <v>insert into gta_Prestations (idPrestation,codePrestation,libellePrestation,idActivite) values(48,"IN04","2.2.17 Incubateur Monteur mécanicien  véhicules lourds hydrogène ",7);</v>
      </c>
      <c r="O48">
        <v>47</v>
      </c>
      <c r="P48" s="73" t="s">
        <v>889</v>
      </c>
      <c r="Q48" t="s">
        <v>931</v>
      </c>
      <c r="R48" t="str">
        <f t="shared" si="3"/>
        <v>insert into gta_Projets (idProjet,codeProjet,libelleProjet) values(47,"95NPEC190001","Accompagnement à la Mise en ½uvre du parcours Emploi Compétence (PEC)");</v>
      </c>
      <c r="U48" t="str">
        <f t="shared" si="4"/>
        <v>insert into gta_Associations (idProjet,idPrestation) values(86,48);</v>
      </c>
    </row>
    <row r="49" spans="1:21" ht="16.5" thickBot="1" x14ac:dyDescent="0.3">
      <c r="A49" s="7" t="s">
        <v>98</v>
      </c>
      <c r="B49" s="8" t="s">
        <v>99</v>
      </c>
      <c r="C49">
        <v>2</v>
      </c>
      <c r="D49" t="str">
        <f t="shared" si="0"/>
        <v>insert into gta_Prestations (codePrestation,libellePrestation,idActivite) values("CC64","Titres 164 - Informatique et télécommunications",2);</v>
      </c>
      <c r="F49">
        <v>49</v>
      </c>
      <c r="G49" s="60" t="s">
        <v>583</v>
      </c>
      <c r="H49" s="28" t="s">
        <v>584</v>
      </c>
      <c r="I49" s="17">
        <f t="shared" si="1"/>
        <v>87</v>
      </c>
      <c r="J49" s="29" t="s">
        <v>313</v>
      </c>
      <c r="K49">
        <v>7</v>
      </c>
      <c r="L49" t="str">
        <f t="shared" si="2"/>
        <v>insert into gta_Prestations (idPrestation,codePrestation,libellePrestation,idActivite) values(49,"IN04","2.2.18 Incubateur Rétrofit : électrifier un véhicule thermique pour réduire les polluants atmosphériques",7);</v>
      </c>
      <c r="O49">
        <v>48</v>
      </c>
      <c r="P49" s="74" t="s">
        <v>865</v>
      </c>
      <c r="Q49" t="s">
        <v>923</v>
      </c>
      <c r="R49" t="str">
        <f t="shared" si="3"/>
        <v>insert into gta_Projets (idProjet,codeProjet,libelleProjet) values(48,"95NHAN210001","Accompagnement BENEFICIAIRES HANDICAPES");</v>
      </c>
      <c r="U49" t="str">
        <f t="shared" si="4"/>
        <v>insert into gta_Associations (idProjet,idPrestation) values(87,49);</v>
      </c>
    </row>
    <row r="50" spans="1:21" ht="16.5" thickBot="1" x14ac:dyDescent="0.3">
      <c r="A50" s="7" t="s">
        <v>100</v>
      </c>
      <c r="B50" s="8" t="s">
        <v>101</v>
      </c>
      <c r="C50">
        <v>2</v>
      </c>
      <c r="D50" t="str">
        <f t="shared" si="0"/>
        <v>insert into gta_Prestations (codePrestation,libellePrestation,idActivite) values("CC65","Titres 165 - Tourisme et loisirs",2);</v>
      </c>
      <c r="F50">
        <v>50</v>
      </c>
      <c r="G50" s="59" t="s">
        <v>585</v>
      </c>
      <c r="H50" s="22" t="s">
        <v>586</v>
      </c>
      <c r="I50" s="17">
        <f t="shared" si="1"/>
        <v>88</v>
      </c>
      <c r="J50" s="17" t="s">
        <v>313</v>
      </c>
      <c r="K50">
        <v>7</v>
      </c>
      <c r="L50" t="str">
        <f t="shared" si="2"/>
        <v>insert into gta_Prestations (idPrestation,codePrestation,libellePrestation,idActivite) values(50,"IN04","2.2.19 Incubateur Technicien des dispositifs d'assistance respiratoire à domicile ",7);</v>
      </c>
      <c r="O50">
        <v>49</v>
      </c>
      <c r="P50" s="68" t="s">
        <v>646</v>
      </c>
      <c r="Q50" t="s">
        <v>866</v>
      </c>
      <c r="R50" t="str">
        <f t="shared" si="3"/>
        <v>insert into gta_Projets (idProjet,codeProjet,libelleProjet) values(49,"95NHOPE22001","Accompagnement intégration HOPE Promotion 2022");</v>
      </c>
      <c r="U50" t="str">
        <f t="shared" si="4"/>
        <v>insert into gta_Associations (idProjet,idPrestation) values(88,50);</v>
      </c>
    </row>
    <row r="51" spans="1:21" ht="16.5" thickBot="1" x14ac:dyDescent="0.3">
      <c r="A51" s="7" t="s">
        <v>102</v>
      </c>
      <c r="B51" s="8" t="s">
        <v>103</v>
      </c>
      <c r="C51">
        <v>2</v>
      </c>
      <c r="D51" t="str">
        <f t="shared" si="0"/>
        <v>insert into gta_Prestations (codePrestation,libellePrestation,idActivite) values("CC66","Titres 166 - Hôtellerie et restauration",2);</v>
      </c>
      <c r="F51">
        <v>51</v>
      </c>
      <c r="G51" s="30" t="s">
        <v>587</v>
      </c>
      <c r="H51" s="22" t="s">
        <v>588</v>
      </c>
      <c r="I51" s="17">
        <f t="shared" si="1"/>
        <v>89</v>
      </c>
      <c r="J51" s="17" t="s">
        <v>313</v>
      </c>
      <c r="K51">
        <v>7</v>
      </c>
      <c r="L51" t="str">
        <f t="shared" si="2"/>
        <v>insert into gta_Prestations (idPrestation,codePrestation,libellePrestation,idActivite) values(51,"IN04","2.2.20 Incubateur Réparateur outdoor",7);</v>
      </c>
      <c r="O51">
        <v>50</v>
      </c>
      <c r="P51" s="68" t="s">
        <v>648</v>
      </c>
      <c r="Q51" t="s">
        <v>867</v>
      </c>
      <c r="R51" t="str">
        <f t="shared" si="3"/>
        <v>insert into gta_Projets (idProjet,codeProjet,libelleProjet) values(50,"95NHOPE23001","Accompagnement intégration HOPE Promotion 2023");</v>
      </c>
      <c r="U51" t="str">
        <f t="shared" si="4"/>
        <v>insert into gta_Associations (idProjet,idPrestation) values(89,51);</v>
      </c>
    </row>
    <row r="52" spans="1:21" ht="16.5" thickBot="1" x14ac:dyDescent="0.3">
      <c r="A52" s="7" t="s">
        <v>104</v>
      </c>
      <c r="B52" s="8" t="s">
        <v>105</v>
      </c>
      <c r="C52">
        <v>2</v>
      </c>
      <c r="D52" t="str">
        <f t="shared" si="0"/>
        <v>insert into gta_Prestations (codePrestation,libellePrestation,idActivite) values("CC67","Titres 167 - Arts graphiques - multimédia - audiovisuel",2);</v>
      </c>
      <c r="F52">
        <v>52</v>
      </c>
      <c r="G52" s="30" t="s">
        <v>589</v>
      </c>
      <c r="H52" s="22" t="s">
        <v>590</v>
      </c>
      <c r="I52" s="17">
        <f t="shared" si="1"/>
        <v>90</v>
      </c>
      <c r="J52" s="17" t="s">
        <v>313</v>
      </c>
      <c r="K52">
        <v>7</v>
      </c>
      <c r="L52" t="str">
        <f t="shared" si="2"/>
        <v>insert into gta_Prestations (idPrestation,codePrestation,libellePrestation,idActivite) values(52,"IN04","2.2.21 Incubateur Animateur Artistique",7);</v>
      </c>
      <c r="O52">
        <v>51</v>
      </c>
      <c r="P52" s="73" t="s">
        <v>897</v>
      </c>
      <c r="Q52" t="s">
        <v>934</v>
      </c>
      <c r="R52" t="str">
        <f t="shared" si="3"/>
        <v>insert into gta_Projets (idProjet,codeProjet,libelleProjet) values(51,"95NPTH080001","Accord T. Handicapé");</v>
      </c>
      <c r="U52" t="str">
        <f t="shared" si="4"/>
        <v>insert into gta_Associations (idProjet,idPrestation) values(90,52);</v>
      </c>
    </row>
    <row r="53" spans="1:21" ht="16.5" thickBot="1" x14ac:dyDescent="0.3">
      <c r="A53" s="7" t="s">
        <v>106</v>
      </c>
      <c r="B53" s="8" t="s">
        <v>107</v>
      </c>
      <c r="C53">
        <v>2</v>
      </c>
      <c r="D53" t="str">
        <f t="shared" si="0"/>
        <v>insert into gta_Prestations (codePrestation,libellePrestation,idActivite) values("CC69","Titres 169 - Carrosserie Peinture",2);</v>
      </c>
      <c r="F53">
        <v>53</v>
      </c>
      <c r="G53" s="61" t="s">
        <v>591</v>
      </c>
      <c r="H53" s="22" t="s">
        <v>592</v>
      </c>
      <c r="I53" s="17">
        <f t="shared" si="1"/>
        <v>91</v>
      </c>
      <c r="J53" s="17" t="s">
        <v>313</v>
      </c>
      <c r="K53">
        <v>7</v>
      </c>
      <c r="L53" t="str">
        <f t="shared" si="2"/>
        <v>insert into gta_Prestations (idPrestation,codePrestation,libellePrestation,idActivite) values(53,"IN04","2.2.23 Incubateur Concepteur Médiatiseur Pédagogique",7);</v>
      </c>
      <c r="O53">
        <v>52</v>
      </c>
      <c r="P53" s="73" t="s">
        <v>910</v>
      </c>
      <c r="Q53" t="s">
        <v>942</v>
      </c>
      <c r="R53" t="str">
        <f t="shared" si="3"/>
        <v>insert into gta_Projets (idProjet,codeProjet,libelleProjet) values(52,"95RALL160001","Alliance AFPA");</v>
      </c>
      <c r="U53" t="str">
        <f t="shared" si="4"/>
        <v>insert into gta_Associations (idProjet,idPrestation) values(91,53);</v>
      </c>
    </row>
    <row r="54" spans="1:21" ht="16.5" thickBot="1" x14ac:dyDescent="0.3">
      <c r="A54" s="7" t="s">
        <v>108</v>
      </c>
      <c r="B54" s="8" t="s">
        <v>109</v>
      </c>
      <c r="C54">
        <v>2</v>
      </c>
      <c r="D54" t="str">
        <f t="shared" si="0"/>
        <v>insert into gta_Prestations (codePrestation,libellePrestation,idActivite) values("CC70","Titres 170 - Réparation véhicules légers",2);</v>
      </c>
      <c r="F54">
        <v>54</v>
      </c>
      <c r="G54" s="62" t="s">
        <v>593</v>
      </c>
      <c r="H54" s="22" t="s">
        <v>594</v>
      </c>
      <c r="I54" s="17">
        <f t="shared" si="1"/>
        <v>92</v>
      </c>
      <c r="J54" s="17" t="s">
        <v>313</v>
      </c>
      <c r="K54">
        <v>7</v>
      </c>
      <c r="L54" t="str">
        <f t="shared" si="2"/>
        <v>insert into gta_Prestations (idPrestation,codePrestation,libellePrestation,idActivite) values(54,"IN04","2.2.24 Incubateur Concepteur de Technologie immersive",7);</v>
      </c>
      <c r="O54">
        <v>53</v>
      </c>
      <c r="P54" s="67" t="s">
        <v>622</v>
      </c>
      <c r="Q54" t="s">
        <v>915</v>
      </c>
      <c r="R54" t="str">
        <f t="shared" si="3"/>
        <v>insert into gta_Projets (idProjet,codeProjet,libelleProjet) values(53,"95NDECL17005","Animation vie collective et citoyenneté");</v>
      </c>
      <c r="U54" t="str">
        <f t="shared" si="4"/>
        <v>insert into gta_Associations (idProjet,idPrestation) values(92,54);</v>
      </c>
    </row>
    <row r="55" spans="1:21" ht="16.5" thickBot="1" x14ac:dyDescent="0.3">
      <c r="A55" s="7" t="s">
        <v>110</v>
      </c>
      <c r="B55" s="8" t="s">
        <v>111</v>
      </c>
      <c r="C55">
        <v>2</v>
      </c>
      <c r="D55" t="str">
        <f t="shared" si="0"/>
        <v>insert into gta_Prestations (codePrestation,libellePrestation,idActivite) values("CC71","Titres 171 - Réparation de véhicules lourds et d'engins ",2);</v>
      </c>
      <c r="F55">
        <v>55</v>
      </c>
      <c r="G55" s="50" t="s">
        <v>595</v>
      </c>
      <c r="H55" s="17" t="s">
        <v>596</v>
      </c>
      <c r="I55" s="17">
        <f t="shared" si="1"/>
        <v>163</v>
      </c>
      <c r="J55" s="17" t="s">
        <v>313</v>
      </c>
      <c r="K55">
        <v>7</v>
      </c>
      <c r="L55" t="str">
        <f t="shared" si="2"/>
        <v>insert into gta_Prestations (idPrestation,codePrestation,libellePrestation,idActivite) values(55,"IN04","3.1 Ingénierie - Expertise nationale au service de l’anticipation et le développement de l’emploi",7);</v>
      </c>
      <c r="O55">
        <v>54</v>
      </c>
      <c r="P55" s="74" t="s">
        <v>875</v>
      </c>
      <c r="Q55" t="s">
        <v>876</v>
      </c>
      <c r="R55" t="str">
        <f t="shared" si="3"/>
        <v>insert into gta_Projets (idProjet,codeProjet,libelleProjet) values(54,"95NCAMP21001","CAMPUS 2023");</v>
      </c>
      <c r="U55" t="str">
        <f t="shared" si="4"/>
        <v>insert into gta_Associations (idProjet,idPrestation) values(163,55);</v>
      </c>
    </row>
    <row r="56" spans="1:21" ht="16.5" thickBot="1" x14ac:dyDescent="0.3">
      <c r="A56" s="7" t="s">
        <v>112</v>
      </c>
      <c r="B56" s="8" t="s">
        <v>113</v>
      </c>
      <c r="C56">
        <v>2</v>
      </c>
      <c r="D56" t="str">
        <f t="shared" si="0"/>
        <v>insert into gta_Prestations (codePrestation,libellePrestation,idActivite) values("CC73","Titres 173 - Conduite routière",2);</v>
      </c>
      <c r="F56">
        <v>56</v>
      </c>
      <c r="G56" s="50" t="s">
        <v>597</v>
      </c>
      <c r="H56" s="17" t="s">
        <v>596</v>
      </c>
      <c r="I56" s="17">
        <f t="shared" si="1"/>
        <v>163</v>
      </c>
      <c r="J56" s="17" t="s">
        <v>317</v>
      </c>
      <c r="K56">
        <v>7</v>
      </c>
      <c r="L56" t="str">
        <f t="shared" si="2"/>
        <v>insert into gta_Prestations (idPrestation,codePrestation,libellePrestation,idActivite) values(56,"Z04","3.1 Pilotage - Expertise nationale au service de l’anticipation et le développement de l’emploi",7);</v>
      </c>
      <c r="O56">
        <v>55</v>
      </c>
      <c r="P56" s="67" t="s">
        <v>624</v>
      </c>
      <c r="Q56" t="s">
        <v>916</v>
      </c>
      <c r="R56" t="str">
        <f t="shared" si="3"/>
        <v>insert into gta_Projets (idProjet,codeProjet,libelleProjet) values(55,"95NDECL17006","Coordination du dispositif");</v>
      </c>
      <c r="U56" t="str">
        <f t="shared" si="4"/>
        <v>insert into gta_Associations (idProjet,idPrestation) values(163,56);</v>
      </c>
    </row>
    <row r="57" spans="1:21" ht="16.5" thickBot="1" x14ac:dyDescent="0.3">
      <c r="A57" s="7" t="s">
        <v>114</v>
      </c>
      <c r="B57" s="8" t="s">
        <v>115</v>
      </c>
      <c r="C57">
        <v>2</v>
      </c>
      <c r="D57" t="str">
        <f t="shared" si="0"/>
        <v>insert into gta_Prestations (codePrestation,libellePrestation,idActivite) values("CC74","Titres 174 - Entreposage Magasinage",2);</v>
      </c>
      <c r="F57">
        <v>57</v>
      </c>
      <c r="G57" s="50" t="s">
        <v>598</v>
      </c>
      <c r="H57" s="17" t="s">
        <v>599</v>
      </c>
      <c r="I57" s="17">
        <f t="shared" si="1"/>
        <v>164</v>
      </c>
      <c r="J57" s="17" t="s">
        <v>313</v>
      </c>
      <c r="K57">
        <v>7</v>
      </c>
      <c r="L57" t="str">
        <f t="shared" si="2"/>
        <v>insert into gta_Prestations (idPrestation,codePrestation,libellePrestation,idActivite) values(57,"IN04","3.2  Ingénierie - Expertise prospective et anticipation des évolutions du marché de l’emploi et des compétences au service des territoires",7);</v>
      </c>
      <c r="O57">
        <v>56</v>
      </c>
      <c r="P57" s="73" t="s">
        <v>899</v>
      </c>
      <c r="Q57" t="s">
        <v>936</v>
      </c>
      <c r="R57" t="str">
        <f t="shared" si="3"/>
        <v>insert into gta_Projets (idProjet,codeProjet,libelleProjet) values(56,"95NPTR190001","Coûts de restructur régions pour transfert activité centre à autre dans cadre Plan transformation");</v>
      </c>
      <c r="U57" t="str">
        <f t="shared" si="4"/>
        <v>insert into gta_Associations (idProjet,idPrestation) values(164,57);</v>
      </c>
    </row>
    <row r="58" spans="1:21" ht="16.5" thickBot="1" x14ac:dyDescent="0.3">
      <c r="A58" s="7" t="s">
        <v>116</v>
      </c>
      <c r="B58" s="8" t="s">
        <v>117</v>
      </c>
      <c r="C58">
        <v>2</v>
      </c>
      <c r="D58" t="str">
        <f t="shared" si="0"/>
        <v>insert into gta_Prestations (codePrestation,libellePrestation,idActivite) values("CC75","Titres 175 - Logistique ",2);</v>
      </c>
      <c r="F58">
        <v>58</v>
      </c>
      <c r="G58" s="50" t="s">
        <v>600</v>
      </c>
      <c r="H58" s="17" t="s">
        <v>599</v>
      </c>
      <c r="I58" s="17">
        <f t="shared" si="1"/>
        <v>164</v>
      </c>
      <c r="J58" s="17" t="s">
        <v>317</v>
      </c>
      <c r="K58">
        <v>7</v>
      </c>
      <c r="L58" t="str">
        <f t="shared" si="2"/>
        <v>insert into gta_Prestations (idPrestation,codePrestation,libellePrestation,idActivite) values(58,"Z04","3.2 Pilotage - Expertise prospective et anticipation des évolutions du marché de l’emploi et des compétences au service des territoires",7);</v>
      </c>
      <c r="O58">
        <v>57</v>
      </c>
      <c r="P58" s="74" t="s">
        <v>877</v>
      </c>
      <c r="Q58" t="s">
        <v>921</v>
      </c>
      <c r="R58" t="str">
        <f t="shared" si="3"/>
        <v>insert into gta_Projets (idProjet,codeProjet,libelleProjet) values(57,"95NLIN210001","CSP LIN LOT NATIONAL");</v>
      </c>
      <c r="U58" t="str">
        <f t="shared" si="4"/>
        <v>insert into gta_Associations (idProjet,idPrestation) values(164,58);</v>
      </c>
    </row>
    <row r="59" spans="1:21" ht="16.5" thickBot="1" x14ac:dyDescent="0.3">
      <c r="A59" s="7" t="s">
        <v>118</v>
      </c>
      <c r="B59" s="8" t="s">
        <v>119</v>
      </c>
      <c r="C59">
        <v>2</v>
      </c>
      <c r="D59" t="str">
        <f t="shared" si="0"/>
        <v>insert into gta_Prestations (codePrestation,libellePrestation,idActivite) values("CC76","Titres 176 - Services aux particuliers",2);</v>
      </c>
      <c r="F59">
        <v>59</v>
      </c>
      <c r="G59" s="50" t="s">
        <v>601</v>
      </c>
      <c r="H59" s="17" t="s">
        <v>602</v>
      </c>
      <c r="I59" s="17">
        <f t="shared" si="1"/>
        <v>165</v>
      </c>
      <c r="J59" s="17" t="s">
        <v>313</v>
      </c>
      <c r="K59">
        <v>7</v>
      </c>
      <c r="L59" t="str">
        <f t="shared" si="2"/>
        <v>insert into gta_Prestations (idPrestation,codePrestation,libellePrestation,idActivite) values(59,"IN04","4.1 Services d'appui aux acteurs du CEP",7);</v>
      </c>
      <c r="O59">
        <v>58</v>
      </c>
      <c r="P59" s="74" t="s">
        <v>878</v>
      </c>
      <c r="Q59" t="s">
        <v>922</v>
      </c>
      <c r="R59" t="str">
        <f t="shared" si="3"/>
        <v>insert into gta_Projets (idProjet,codeProjet,libelleProjet) values(58,"95NLIR210001","CSP LIR LOTS REGIONAUX");</v>
      </c>
      <c r="U59" t="str">
        <f t="shared" si="4"/>
        <v>insert into gta_Associations (idProjet,idPrestation) values(165,59);</v>
      </c>
    </row>
    <row r="60" spans="1:21" ht="16.5" thickBot="1" x14ac:dyDescent="0.3">
      <c r="A60" s="7" t="s">
        <v>120</v>
      </c>
      <c r="B60" s="8" t="s">
        <v>121</v>
      </c>
      <c r="C60">
        <v>2</v>
      </c>
      <c r="D60" t="str">
        <f t="shared" si="0"/>
        <v>insert into gta_Prestations (codePrestation,libellePrestation,idActivite) values("CC77","Titres 177 - Autres Services aux entreprises et aux collectivités",2);</v>
      </c>
      <c r="F60">
        <v>60</v>
      </c>
      <c r="G60" s="51" t="s">
        <v>603</v>
      </c>
      <c r="H60" s="17" t="s">
        <v>604</v>
      </c>
      <c r="I60" s="17">
        <f t="shared" si="1"/>
        <v>9</v>
      </c>
      <c r="J60" s="17" t="s">
        <v>315</v>
      </c>
      <c r="K60">
        <v>7</v>
      </c>
      <c r="L60" t="str">
        <f t="shared" si="2"/>
        <v>insert into gta_Prestations (idPrestation,codePrestation,libellePrestation,idActivite) values(60,"OR05","Declic Atelier 1: découverte métiers",7);</v>
      </c>
      <c r="O60">
        <v>59</v>
      </c>
      <c r="P60" s="73" t="s">
        <v>896</v>
      </c>
      <c r="Q60" t="s">
        <v>933</v>
      </c>
      <c r="R60" t="str">
        <f t="shared" si="3"/>
        <v>insert into gta_Projets (idProjet,codeProjet,libelleProjet) values(59,"95NPSR180001","Déménagement plateau - PSR");</v>
      </c>
      <c r="U60" t="str">
        <f t="shared" si="4"/>
        <v>insert into gta_Associations (idProjet,idPrestation) values(9,60);</v>
      </c>
    </row>
    <row r="61" spans="1:21" ht="16.5" thickBot="1" x14ac:dyDescent="0.3">
      <c r="A61" s="7" t="s">
        <v>122</v>
      </c>
      <c r="B61" s="8" t="s">
        <v>123</v>
      </c>
      <c r="C61">
        <v>2</v>
      </c>
      <c r="D61" t="str">
        <f t="shared" si="0"/>
        <v>insert into gta_Prestations (codePrestation,libellePrestation,idActivite) values("CC78","Titres 178 - Métiers de la médiation de l'insertion et de la formation",2);</v>
      </c>
      <c r="F61">
        <v>61</v>
      </c>
      <c r="G61" s="51" t="s">
        <v>605</v>
      </c>
      <c r="H61" s="18" t="s">
        <v>606</v>
      </c>
      <c r="I61" s="17">
        <f t="shared" si="1"/>
        <v>10</v>
      </c>
      <c r="J61" s="17" t="s">
        <v>315</v>
      </c>
      <c r="K61">
        <v>7</v>
      </c>
      <c r="L61" t="str">
        <f t="shared" si="2"/>
        <v>insert into gta_Prestations (idPrestation,codePrestation,libellePrestation,idActivite) values(61,"OR05","DECLIC Atelier 1bis: découverte métier pour les non francophones",7);</v>
      </c>
      <c r="O61">
        <v>60</v>
      </c>
      <c r="P61" s="70" t="s">
        <v>655</v>
      </c>
      <c r="Q61" t="s">
        <v>925</v>
      </c>
      <c r="R61" t="str">
        <f t="shared" si="3"/>
        <v>insert into gta_Projets (idProjet,codeProjet,libelleProjet) values(60,"95NGCPI18001","Garantie Compétences - Pilotage");</v>
      </c>
      <c r="U61" t="str">
        <f t="shared" si="4"/>
        <v>insert into gta_Associations (idProjet,idPrestation) values(10,61);</v>
      </c>
    </row>
    <row r="62" spans="1:21" ht="16.5" thickBot="1" x14ac:dyDescent="0.3">
      <c r="A62" s="7" t="s">
        <v>124</v>
      </c>
      <c r="B62" s="8" t="s">
        <v>125</v>
      </c>
      <c r="C62">
        <v>2</v>
      </c>
      <c r="D62" t="str">
        <f t="shared" si="0"/>
        <v>insert into gta_Prestations (codePrestation,libellePrestation,idActivite) values("F01","Suivi de la PAE",2);</v>
      </c>
      <c r="F62">
        <v>62</v>
      </c>
      <c r="G62" s="51" t="s">
        <v>607</v>
      </c>
      <c r="H62" s="18" t="s">
        <v>608</v>
      </c>
      <c r="I62" s="17">
        <f t="shared" si="1"/>
        <v>11</v>
      </c>
      <c r="J62" s="17" t="s">
        <v>315</v>
      </c>
      <c r="K62">
        <v>7</v>
      </c>
      <c r="L62" t="str">
        <f t="shared" si="2"/>
        <v>insert into gta_Prestations (idPrestation,codePrestation,libellePrestation,idActivite) values(62,"OR05","Declic Atelier 2: Construire son projet professionnel",7);</v>
      </c>
      <c r="O62">
        <v>61</v>
      </c>
      <c r="P62" s="70" t="s">
        <v>677</v>
      </c>
      <c r="Q62" t="s">
        <v>924</v>
      </c>
      <c r="R62" t="str">
        <f t="shared" si="3"/>
        <v>insert into gta_Projets (idProjet,codeProjet,libelleProjet) values(61,"95NGCAC18001","GC - Suivis individuels Accompagnement");</v>
      </c>
      <c r="U62" t="str">
        <f t="shared" si="4"/>
        <v>insert into gta_Associations (idProjet,idPrestation) values(11,62);</v>
      </c>
    </row>
    <row r="63" spans="1:21" ht="16.5" thickBot="1" x14ac:dyDescent="0.3">
      <c r="A63" s="7" t="s">
        <v>126</v>
      </c>
      <c r="B63" s="8" t="s">
        <v>127</v>
      </c>
      <c r="C63">
        <v>2</v>
      </c>
      <c r="D63" t="str">
        <f t="shared" si="0"/>
        <v>insert into gta_Prestations (codePrestation,libellePrestation,idActivite) values("F02","EAD (enseignement à distance)",2);</v>
      </c>
      <c r="F63">
        <v>63</v>
      </c>
      <c r="G63" s="51" t="s">
        <v>609</v>
      </c>
      <c r="H63" s="18" t="s">
        <v>610</v>
      </c>
      <c r="I63" s="17">
        <f t="shared" si="1"/>
        <v>12</v>
      </c>
      <c r="J63" s="17" t="s">
        <v>315</v>
      </c>
      <c r="K63">
        <v>7</v>
      </c>
      <c r="L63" t="str">
        <f t="shared" si="2"/>
        <v>insert into gta_Prestations (idPrestation,codePrestation,libellePrestation,idActivite) values(63,"OR05","DECLIC Atelier 2 bis Construire son projet professionnel pour les non francophones",7);</v>
      </c>
      <c r="O63">
        <v>62</v>
      </c>
      <c r="P63" s="68" t="s">
        <v>644</v>
      </c>
      <c r="Q63" t="s">
        <v>643</v>
      </c>
      <c r="R63" t="str">
        <f t="shared" si="3"/>
        <v>insert into gta_Projets (idProjet,codeProjet,libelleProjet) values(62,"95NHOPE21001","HOPE  Accompagnement intégration HOPE Gisèle Halimi");</v>
      </c>
      <c r="U63" t="str">
        <f t="shared" si="4"/>
        <v>insert into gta_Associations (idProjet,idPrestation) values(12,63);</v>
      </c>
    </row>
    <row r="64" spans="1:21" ht="16.5" thickBot="1" x14ac:dyDescent="0.3">
      <c r="A64" s="7" t="s">
        <v>128</v>
      </c>
      <c r="B64" s="8" t="s">
        <v>129</v>
      </c>
      <c r="C64">
        <v>2</v>
      </c>
      <c r="D64" t="str">
        <f t="shared" si="0"/>
        <v>insert into gta_Prestations (codePrestation,libellePrestation,idActivite) values("FD00","FOAD",2);</v>
      </c>
      <c r="F64">
        <v>64</v>
      </c>
      <c r="G64" s="51" t="s">
        <v>611</v>
      </c>
      <c r="H64" s="17" t="s">
        <v>612</v>
      </c>
      <c r="I64" s="17">
        <f t="shared" si="1"/>
        <v>14</v>
      </c>
      <c r="J64" s="17" t="s">
        <v>315</v>
      </c>
      <c r="K64">
        <v>7</v>
      </c>
      <c r="L64" t="str">
        <f t="shared" si="2"/>
        <v>insert into gta_Prestations (idPrestation,codePrestation,libellePrestation,idActivite) values(64,"OR05","Declic Atelier 3: Développer ses capacités et ses ressources",7);</v>
      </c>
      <c r="O64">
        <v>63</v>
      </c>
      <c r="P64" s="73" t="s">
        <v>884</v>
      </c>
      <c r="Q64" t="s">
        <v>927</v>
      </c>
      <c r="R64" t="str">
        <f t="shared" si="3"/>
        <v>insert into gta_Projets (idProjet,codeProjet,libelleProjet) values(63,"95NIJV150001","Indemnité forfaitaire Jurys inscrits dans VALCE");</v>
      </c>
      <c r="U64" t="str">
        <f t="shared" si="4"/>
        <v>insert into gta_Associations (idProjet,idPrestation) values(14,64);</v>
      </c>
    </row>
    <row r="65" spans="1:21" ht="16.5" thickBot="1" x14ac:dyDescent="0.3">
      <c r="A65" s="7" t="s">
        <v>130</v>
      </c>
      <c r="B65" s="8" t="s">
        <v>131</v>
      </c>
      <c r="C65">
        <v>2</v>
      </c>
      <c r="D65" t="str">
        <f t="shared" si="0"/>
        <v>insert into gta_Prestations (codePrestation,libellePrestation,idActivite) values("FP01","FP 101 - Horticulture - Paysages",2);</v>
      </c>
      <c r="F65">
        <v>65</v>
      </c>
      <c r="G65" s="51" t="s">
        <v>613</v>
      </c>
      <c r="H65" s="17" t="s">
        <v>614</v>
      </c>
      <c r="I65" s="17">
        <f t="shared" si="1"/>
        <v>16</v>
      </c>
      <c r="J65" s="17" t="s">
        <v>315</v>
      </c>
      <c r="K65">
        <v>7</v>
      </c>
      <c r="L65" t="str">
        <f t="shared" si="2"/>
        <v>insert into gta_Prestations (idPrestation,codePrestation,libellePrestation,idActivite) values(65,"OR05","Declic Atelier 4: Repérer ses savoirs de base",7);</v>
      </c>
      <c r="O65">
        <v>64</v>
      </c>
      <c r="P65" s="67" t="s">
        <v>628</v>
      </c>
      <c r="Q65" t="s">
        <v>917</v>
      </c>
      <c r="R65" t="str">
        <f t="shared" si="3"/>
        <v>insert into gta_Projets (idProjet,codeProjet,libelleProjet) values(64,"95NDECL17007","Ingénierie");</v>
      </c>
      <c r="U65" t="str">
        <f t="shared" si="4"/>
        <v>insert into gta_Associations (idProjet,idPrestation) values(16,65);</v>
      </c>
    </row>
    <row r="66" spans="1:21" ht="16.5" thickBot="1" x14ac:dyDescent="0.3">
      <c r="A66" s="7" t="s">
        <v>132</v>
      </c>
      <c r="B66" s="8" t="s">
        <v>133</v>
      </c>
      <c r="C66">
        <v>2</v>
      </c>
      <c r="D66" t="str">
        <f t="shared" si="0"/>
        <v>insert into gta_Prestations (codePrestation,libellePrestation,idActivite) values("FP02","FP 102 - Maçonnerie Gros œuvre",2);</v>
      </c>
      <c r="F66">
        <v>66</v>
      </c>
      <c r="G66" s="51" t="s">
        <v>615</v>
      </c>
      <c r="H66" s="17" t="s">
        <v>616</v>
      </c>
      <c r="I66" s="17">
        <f t="shared" si="1"/>
        <v>18</v>
      </c>
      <c r="J66" s="17" t="s">
        <v>315</v>
      </c>
      <c r="K66">
        <v>7</v>
      </c>
      <c r="L66" t="str">
        <f t="shared" si="2"/>
        <v>insert into gta_Prestations (idPrestation,codePrestation,libellePrestation,idActivite) values(66,"OR05","Declic Atelier 5 : s'approprier les outils du numérique de mon futur métier",7);</v>
      </c>
      <c r="O66">
        <v>65</v>
      </c>
      <c r="P66" s="74" t="s">
        <v>874</v>
      </c>
      <c r="Q66" t="s">
        <v>920</v>
      </c>
      <c r="R66" t="str">
        <f t="shared" si="3"/>
        <v>insert into gta_Projets (idProjet,codeProjet,libelleProjet) values(65,"95NPMCT21001","la MAIN le CŒUR la TETE");</v>
      </c>
      <c r="U66" t="str">
        <f t="shared" si="4"/>
        <v>insert into gta_Associations (idProjet,idPrestation) values(18,66);</v>
      </c>
    </row>
    <row r="67" spans="1:21" ht="16.5" thickBot="1" x14ac:dyDescent="0.3">
      <c r="A67" s="7" t="s">
        <v>134</v>
      </c>
      <c r="B67" s="8" t="s">
        <v>135</v>
      </c>
      <c r="C67">
        <v>2</v>
      </c>
      <c r="D67" t="str">
        <f t="shared" ref="D67:D130" si="5">"insert into gta_Prestations (codePrestation,libellePrestation,idActivite) values("""&amp;B67&amp;""","""&amp;A67&amp;""","&amp;C67&amp;");"</f>
        <v>insert into gta_Prestations (codePrestation,libellePrestation,idActivite) values("FP03","FP 103 - Maitrise de chantier Gros œuvre",2);</v>
      </c>
      <c r="F67">
        <v>67</v>
      </c>
      <c r="G67" s="51" t="s">
        <v>617</v>
      </c>
      <c r="H67" s="17" t="s">
        <v>618</v>
      </c>
      <c r="I67" s="17">
        <f t="shared" ref="I67:I130" si="6">_xlfn.XLOOKUP(H67,$P$2:$P$234,$O$2:$O$234)</f>
        <v>20</v>
      </c>
      <c r="J67" s="17" t="s">
        <v>315</v>
      </c>
      <c r="K67">
        <v>7</v>
      </c>
      <c r="L67" t="str">
        <f t="shared" ref="L67:L130" si="7">"insert into gta_Prestations (idPrestation,codePrestation,libellePrestation,idActivite) values("&amp;F67&amp;","""&amp;J67&amp;""","""&amp;G67&amp;""","&amp;K67&amp;");"</f>
        <v>insert into gta_Prestations (idPrestation,codePrestation,libellePrestation,idActivite) values(67,"OR05","Declic Atelier 6 : Objectif code de la route",7);</v>
      </c>
      <c r="O67">
        <v>66</v>
      </c>
      <c r="P67" s="73" t="s">
        <v>902</v>
      </c>
      <c r="Q67" t="s">
        <v>938</v>
      </c>
      <c r="R67" t="str">
        <f t="shared" ref="R67:R130" si="8">"insert into gta_Projets (idProjet,codeProjet,libelleProjet) values("&amp;O67&amp;","""&amp;P67&amp;""","""&amp;Q67&amp;""");"</f>
        <v>insert into gta_Projets (idProjet,codeProjet,libelleProjet) values(66,"95NRTE180001","la route des métiers");</v>
      </c>
      <c r="U67" t="str">
        <f t="shared" ref="U67:U130" si="9">"insert into gta_Associations (idProjet,idPrestation) values("&amp;I67&amp;","&amp;F67&amp;");"</f>
        <v>insert into gta_Associations (idProjet,idPrestation) values(20,67);</v>
      </c>
    </row>
    <row r="68" spans="1:21" ht="16.5" thickBot="1" x14ac:dyDescent="0.3">
      <c r="A68" s="7" t="s">
        <v>136</v>
      </c>
      <c r="B68" s="8" t="s">
        <v>137</v>
      </c>
      <c r="C68">
        <v>2</v>
      </c>
      <c r="D68" t="str">
        <f t="shared" si="5"/>
        <v>insert into gta_Prestations (codePrestation,libellePrestation,idActivite) values("FP04","FP 104 - Métiers du béton",2);</v>
      </c>
      <c r="F68">
        <v>68</v>
      </c>
      <c r="G68" s="51" t="s">
        <v>619</v>
      </c>
      <c r="H68" s="19" t="s">
        <v>620</v>
      </c>
      <c r="I68" s="17">
        <f t="shared" si="6"/>
        <v>21</v>
      </c>
      <c r="J68" s="17" t="s">
        <v>315</v>
      </c>
      <c r="K68">
        <v>7</v>
      </c>
      <c r="L68" t="str">
        <f t="shared" si="7"/>
        <v>insert into gta_Prestations (idPrestation,codePrestation,libellePrestation,idActivite) values(68,"OR05","Declic Atelier 6 bis : Objectif code de la route pour non francophones",7);</v>
      </c>
      <c r="O68">
        <v>67</v>
      </c>
      <c r="P68" s="73" t="s">
        <v>886</v>
      </c>
      <c r="Q68" t="s">
        <v>929</v>
      </c>
      <c r="R68" t="str">
        <f t="shared" si="8"/>
        <v>insert into gta_Projets (idProjet,codeProjet,libelleProjet) values(67,"95NLCR160001","Marché LCR Pôle Emploi");</v>
      </c>
      <c r="U68" t="str">
        <f t="shared" si="9"/>
        <v>insert into gta_Associations (idProjet,idPrestation) values(21,68);</v>
      </c>
    </row>
    <row r="69" spans="1:21" ht="16.5" thickBot="1" x14ac:dyDescent="0.3">
      <c r="A69" s="7" t="s">
        <v>138</v>
      </c>
      <c r="B69" s="8" t="s">
        <v>139</v>
      </c>
      <c r="C69">
        <v>2</v>
      </c>
      <c r="D69" t="str">
        <f t="shared" si="5"/>
        <v>insert into gta_Prestations (codePrestation,libellePrestation,idActivite) values("FP06","FP 106 - Entretien du bâtiment",2);</v>
      </c>
      <c r="F69">
        <v>69</v>
      </c>
      <c r="G69" s="51" t="s">
        <v>621</v>
      </c>
      <c r="H69" s="17" t="s">
        <v>622</v>
      </c>
      <c r="I69" s="17">
        <f t="shared" si="6"/>
        <v>53</v>
      </c>
      <c r="J69" s="17" t="s">
        <v>11</v>
      </c>
      <c r="K69">
        <v>7</v>
      </c>
      <c r="L69" t="str">
        <f t="shared" si="7"/>
        <v>insert into gta_Prestations (idPrestation,codePrestation,libellePrestation,idActivite) values(69,"AS6","Declic Animation vie collective et citoyenneté",7);</v>
      </c>
      <c r="O69">
        <v>68</v>
      </c>
      <c r="P69" s="73" t="s">
        <v>887</v>
      </c>
      <c r="Q69" t="s">
        <v>930</v>
      </c>
      <c r="R69" t="str">
        <f t="shared" si="8"/>
        <v>insert into gta_Projets (idProjet,codeProjet,libelleProjet) values(68,"95NMPH130001","Mission nationale Personnes Handicapées");</v>
      </c>
      <c r="U69" t="str">
        <f t="shared" si="9"/>
        <v>insert into gta_Associations (idProjet,idPrestation) values(53,69);</v>
      </c>
    </row>
    <row r="70" spans="1:21" ht="16.5" thickBot="1" x14ac:dyDescent="0.3">
      <c r="A70" s="7" t="s">
        <v>140</v>
      </c>
      <c r="B70" s="8" t="s">
        <v>141</v>
      </c>
      <c r="C70">
        <v>2</v>
      </c>
      <c r="D70" t="str">
        <f t="shared" si="5"/>
        <v>insert into gta_Prestations (codePrestation,libellePrestation,idActivite) values("FP07","FP 107 - Technicien en conduite de travaux bâtiment et travaux publics",2);</v>
      </c>
      <c r="F70">
        <v>70</v>
      </c>
      <c r="G70" s="51" t="s">
        <v>623</v>
      </c>
      <c r="H70" s="17" t="s">
        <v>624</v>
      </c>
      <c r="I70" s="17">
        <f t="shared" si="6"/>
        <v>55</v>
      </c>
      <c r="J70" s="17" t="s">
        <v>317</v>
      </c>
      <c r="K70">
        <v>7</v>
      </c>
      <c r="L70" t="str">
        <f t="shared" si="7"/>
        <v>insert into gta_Prestations (idPrestation,codePrestation,libellePrestation,idActivite) values(70,"Z04","Declic Pilotage &amp; Coordination dispositif",7);</v>
      </c>
      <c r="O70">
        <v>69</v>
      </c>
      <c r="P70" s="73" t="s">
        <v>903</v>
      </c>
      <c r="Q70" t="s">
        <v>939</v>
      </c>
      <c r="R70" t="str">
        <f t="shared" si="8"/>
        <v>insert into gta_Projets (idProjet,codeProjet,libelleProjet) values(69,"95NSEC070002","Opérations de sécurité");</v>
      </c>
      <c r="U70" t="str">
        <f t="shared" si="9"/>
        <v>insert into gta_Associations (idProjet,idPrestation) values(55,70);</v>
      </c>
    </row>
    <row r="71" spans="1:21" ht="16.5" thickBot="1" x14ac:dyDescent="0.3">
      <c r="A71" s="7" t="s">
        <v>142</v>
      </c>
      <c r="B71" s="8" t="s">
        <v>143</v>
      </c>
      <c r="C71">
        <v>2</v>
      </c>
      <c r="D71" t="str">
        <f t="shared" si="5"/>
        <v>insert into gta_Prestations (codePrestation,libellePrestation,idActivite) values("FP08","FP 108 - Equipement Génie climatique",2);</v>
      </c>
      <c r="F71">
        <v>71</v>
      </c>
      <c r="G71" s="51" t="s">
        <v>625</v>
      </c>
      <c r="H71" s="17" t="s">
        <v>515</v>
      </c>
      <c r="I71" s="17">
        <f t="shared" si="6"/>
        <v>178</v>
      </c>
      <c r="J71" s="17" t="s">
        <v>243</v>
      </c>
      <c r="K71">
        <v>7</v>
      </c>
      <c r="L71" t="str">
        <f t="shared" si="7"/>
        <v>insert into gta_Prestations (idPrestation,codePrestation,libellePrestation,idActivite) values(71,"H01","Déclic Hébergeement",7);</v>
      </c>
      <c r="O71">
        <v>70</v>
      </c>
      <c r="P71" s="73" t="s">
        <v>909</v>
      </c>
      <c r="Q71" t="s">
        <v>941</v>
      </c>
      <c r="R71" t="str">
        <f t="shared" si="8"/>
        <v>insert into gta_Projets (idProjet,codeProjet,libelleProjet) values(70,"95NVDS190001","Parc véhicules de service");</v>
      </c>
      <c r="U71" t="str">
        <f t="shared" si="9"/>
        <v>insert into gta_Associations (idProjet,idPrestation) values(178,71);</v>
      </c>
    </row>
    <row r="72" spans="1:21" ht="16.5" thickBot="1" x14ac:dyDescent="0.3">
      <c r="A72" s="7" t="s">
        <v>144</v>
      </c>
      <c r="B72" s="8" t="s">
        <v>145</v>
      </c>
      <c r="C72">
        <v>2</v>
      </c>
      <c r="D72" t="str">
        <f t="shared" si="5"/>
        <v>insert into gta_Prestations (codePrestation,libellePrestation,idActivite) values("FP09","FP 109 - Maintenance Génie climatique",2);</v>
      </c>
      <c r="F72">
        <v>72</v>
      </c>
      <c r="G72" s="51" t="s">
        <v>626</v>
      </c>
      <c r="H72" s="17" t="s">
        <v>515</v>
      </c>
      <c r="I72" s="17">
        <f t="shared" si="6"/>
        <v>178</v>
      </c>
      <c r="J72" s="17" t="s">
        <v>245</v>
      </c>
      <c r="K72">
        <v>7</v>
      </c>
      <c r="L72" t="str">
        <f t="shared" si="7"/>
        <v>insert into gta_Prestations (idPrestation,codePrestation,libellePrestation,idActivite) values(72,"H02","Déclic Restauration",7);</v>
      </c>
      <c r="O72">
        <v>71</v>
      </c>
      <c r="P72" s="73" t="s">
        <v>893</v>
      </c>
      <c r="Q72" t="s">
        <v>932</v>
      </c>
      <c r="R72" t="str">
        <f t="shared" si="8"/>
        <v>insert into gta_Projets (idProjet,codeProjet,libelleProjet) values(71,"95NPLR160001","Plan réfugiés");</v>
      </c>
      <c r="U72" t="str">
        <f t="shared" si="9"/>
        <v>insert into gta_Associations (idProjet,idPrestation) values(178,72);</v>
      </c>
    </row>
    <row r="73" spans="1:21" ht="16.5" thickBot="1" x14ac:dyDescent="0.3">
      <c r="A73" s="7" t="s">
        <v>146</v>
      </c>
      <c r="B73" s="8" t="s">
        <v>147</v>
      </c>
      <c r="C73">
        <v>2</v>
      </c>
      <c r="D73" t="str">
        <f t="shared" si="5"/>
        <v>insert into gta_Prestations (codePrestation,libellePrestation,idActivite) values("FP11","FP 111 - Aménagements finitions niveau V",2);</v>
      </c>
      <c r="F73">
        <v>73</v>
      </c>
      <c r="G73" s="50" t="s">
        <v>627</v>
      </c>
      <c r="H73" s="17" t="s">
        <v>628</v>
      </c>
      <c r="I73" s="17">
        <f t="shared" si="6"/>
        <v>64</v>
      </c>
      <c r="J73" s="17" t="s">
        <v>313</v>
      </c>
      <c r="K73">
        <v>7</v>
      </c>
      <c r="L73" t="str">
        <f t="shared" si="7"/>
        <v>insert into gta_Prestations (idPrestation,codePrestation,libellePrestation,idActivite) values(73,"IN04"," Declic Ingénierie et pilotage du dispositif",7);</v>
      </c>
      <c r="O73">
        <v>72</v>
      </c>
      <c r="P73" s="73" t="s">
        <v>898</v>
      </c>
      <c r="Q73" t="s">
        <v>935</v>
      </c>
      <c r="R73" t="str">
        <f t="shared" si="8"/>
        <v>insert into gta_Projets (idProjet,codeProjet,libelleProjet) values(72,"95NPTJ160001","Plateforme Transition Jeunes");</v>
      </c>
      <c r="U73" t="str">
        <f t="shared" si="9"/>
        <v>insert into gta_Associations (idProjet,idPrestation) values(64,73);</v>
      </c>
    </row>
    <row r="74" spans="1:21" ht="16.5" thickBot="1" x14ac:dyDescent="0.3">
      <c r="A74" s="7" t="s">
        <v>148</v>
      </c>
      <c r="B74" s="8" t="s">
        <v>149</v>
      </c>
      <c r="C74">
        <v>2</v>
      </c>
      <c r="D74" t="str">
        <f t="shared" si="5"/>
        <v>insert into gta_Prestations (codePrestation,libellePrestation,idActivite) values("FP12","FP 112 - Aménagements finitions niveau IV et III",2);</v>
      </c>
      <c r="F74">
        <v>74</v>
      </c>
      <c r="G74" s="50" t="s">
        <v>629</v>
      </c>
      <c r="H74" s="17" t="s">
        <v>630</v>
      </c>
      <c r="I74" s="17">
        <f t="shared" si="6"/>
        <v>166</v>
      </c>
      <c r="J74" s="17" t="s">
        <v>317</v>
      </c>
      <c r="K74">
        <v>7</v>
      </c>
      <c r="L74" t="str">
        <f t="shared" si="7"/>
        <v>insert into gta_Prestations (idPrestation,codePrestation,libellePrestation,idActivite) values(74,"Z04"," Declic Evaluation triennale du dispositif",7);</v>
      </c>
      <c r="O74">
        <v>73</v>
      </c>
      <c r="P74" s="70" t="s">
        <v>826</v>
      </c>
      <c r="Q74" t="s">
        <v>926</v>
      </c>
      <c r="R74" t="str">
        <f t="shared" si="8"/>
        <v>insert into gta_Projets (idProjet,codeProjet,libelleProjet) values(73,"97NGCAC18001","Prestations de suivi Accompagnement (référent parcours)");</v>
      </c>
      <c r="U74" t="str">
        <f t="shared" si="9"/>
        <v>insert into gta_Associations (idProjet,idPrestation) values(166,74);</v>
      </c>
    </row>
    <row r="75" spans="1:21" ht="16.5" thickBot="1" x14ac:dyDescent="0.3">
      <c r="A75" s="7" t="s">
        <v>150</v>
      </c>
      <c r="B75" s="8" t="s">
        <v>151</v>
      </c>
      <c r="C75">
        <v>2</v>
      </c>
      <c r="D75" t="str">
        <f t="shared" si="5"/>
        <v>insert into gta_Prestations (codePrestation,libellePrestation,idActivite) values("FP14","FP 114 - Voierie et Réseaux Divers (VRD) niveau V et IV",2);</v>
      </c>
      <c r="F75">
        <v>75</v>
      </c>
      <c r="G75" s="50" t="s">
        <v>631</v>
      </c>
      <c r="H75" s="17" t="s">
        <v>632</v>
      </c>
      <c r="I75" s="17">
        <f t="shared" si="6"/>
        <v>167</v>
      </c>
      <c r="J75" s="17" t="s">
        <v>313</v>
      </c>
      <c r="K75">
        <v>7</v>
      </c>
      <c r="L75" t="str">
        <f t="shared" si="7"/>
        <v>insert into gta_Prestations (idPrestation,codePrestation,libellePrestation,idActivite) values(75,"IN04","4.2.2 Appui à l'insertion professionnelle des personnes résidant dans les quartiers prioritaires de la politique de la ville - Ingénierie",7);</v>
      </c>
      <c r="O75">
        <v>74</v>
      </c>
      <c r="P75" s="73" t="s">
        <v>900</v>
      </c>
      <c r="Q75" t="s">
        <v>937</v>
      </c>
      <c r="R75" t="str">
        <f t="shared" si="8"/>
        <v>insert into gta_Projets (idProjet,codeProjet,libelleProjet) values(74,"95NREMT18001","Remise des titres");</v>
      </c>
      <c r="U75" t="str">
        <f t="shared" si="9"/>
        <v>insert into gta_Associations (idProjet,idPrestation) values(167,75);</v>
      </c>
    </row>
    <row r="76" spans="1:21" ht="16.5" thickBot="1" x14ac:dyDescent="0.3">
      <c r="A76" s="7" t="s">
        <v>152</v>
      </c>
      <c r="B76" s="8" t="s">
        <v>153</v>
      </c>
      <c r="C76">
        <v>2</v>
      </c>
      <c r="D76" t="str">
        <f t="shared" si="5"/>
        <v>insert into gta_Prestations (codePrestation,libellePrestation,idActivite) values("FP15","FP 115 - Techniciens géomètres et maîtrise de chantier Travaux Publics",2);</v>
      </c>
      <c r="F76">
        <v>76</v>
      </c>
      <c r="G76" s="51" t="s">
        <v>633</v>
      </c>
      <c r="H76" s="17" t="s">
        <v>632</v>
      </c>
      <c r="I76" s="17">
        <f t="shared" si="6"/>
        <v>167</v>
      </c>
      <c r="J76" s="17" t="s">
        <v>317</v>
      </c>
      <c r="K76">
        <v>7</v>
      </c>
      <c r="L76" t="str">
        <f t="shared" si="7"/>
        <v>insert into gta_Prestations (idPrestation,codePrestation,libellePrestation,idActivite) values(76,"Z04","4.2.2 Agir dans les quartiers - Appui à l'insertion professionnelle des personnes résidant dans les quartiers prioritaires de la politique de la ville - Autres MNSP",7);</v>
      </c>
      <c r="O76">
        <v>75</v>
      </c>
      <c r="P76" s="71" t="s">
        <v>882</v>
      </c>
      <c r="Q76" t="s">
        <v>883</v>
      </c>
      <c r="R76" t="str">
        <f t="shared" si="8"/>
        <v>insert into gta_Projets (idProjet,codeProjet,libelleProjet) values(75,"VAE PRIMO AR","RIVANTS");</v>
      </c>
      <c r="U76" t="str">
        <f t="shared" si="9"/>
        <v>insert into gta_Associations (idProjet,idPrestation) values(167,76);</v>
      </c>
    </row>
    <row r="77" spans="1:21" ht="16.5" thickBot="1" x14ac:dyDescent="0.3">
      <c r="A77" s="7" t="s">
        <v>154</v>
      </c>
      <c r="B77" s="8" t="s">
        <v>155</v>
      </c>
      <c r="C77">
        <v>2</v>
      </c>
      <c r="D77" t="str">
        <f t="shared" si="5"/>
        <v>insert into gta_Prestations (codePrestation,libellePrestation,idActivite) values("FP16","FP 116 - Conducteurs d'engins de chantier",2);</v>
      </c>
      <c r="F77">
        <v>77</v>
      </c>
      <c r="G77" s="50" t="s">
        <v>634</v>
      </c>
      <c r="H77" s="19" t="s">
        <v>635</v>
      </c>
      <c r="I77" s="17">
        <f t="shared" si="6"/>
        <v>168</v>
      </c>
      <c r="J77" s="19" t="s">
        <v>313</v>
      </c>
      <c r="K77">
        <v>7</v>
      </c>
      <c r="L77" t="str">
        <f t="shared" si="7"/>
        <v>insert into gta_Prestations (idPrestation,codePrestation,libellePrestation,idActivite) values(77,"IN04","4.2.3 Développer la mixité professionnelle Ingénierie",7);</v>
      </c>
      <c r="O77">
        <v>76</v>
      </c>
      <c r="P77" s="40" t="s">
        <v>873</v>
      </c>
      <c r="Q77" t="s">
        <v>919</v>
      </c>
      <c r="R77" t="str">
        <f t="shared" si="8"/>
        <v>insert into gta_Projets (idProjet,codeProjet,libelleProjet) values(76,"95NSHOP19001","Start HOPE");</v>
      </c>
      <c r="U77" t="str">
        <f t="shared" si="9"/>
        <v>insert into gta_Associations (idProjet,idPrestation) values(168,77);</v>
      </c>
    </row>
    <row r="78" spans="1:21" ht="16.5" thickBot="1" x14ac:dyDescent="0.3">
      <c r="A78" s="7" t="s">
        <v>156</v>
      </c>
      <c r="B78" s="8" t="s">
        <v>157</v>
      </c>
      <c r="C78">
        <v>2</v>
      </c>
      <c r="D78" t="str">
        <f t="shared" si="5"/>
        <v>insert into gta_Prestations (codePrestation,libellePrestation,idActivite) values("FP17","FP 117 - Réseaux éléctriques et de communication",2);</v>
      </c>
      <c r="F78">
        <v>78</v>
      </c>
      <c r="G78" s="50" t="s">
        <v>636</v>
      </c>
      <c r="H78" s="19" t="s">
        <v>635</v>
      </c>
      <c r="I78" s="17">
        <f t="shared" si="6"/>
        <v>168</v>
      </c>
      <c r="J78" s="19" t="s">
        <v>315</v>
      </c>
      <c r="K78">
        <v>7</v>
      </c>
      <c r="L78" t="str">
        <f t="shared" si="7"/>
        <v>insert into gta_Prestations (idPrestation,codePrestation,libellePrestation,idActivite) values(78,"OR05","4.2.3 Développer la mixité professionnelle Autres prestations",7);</v>
      </c>
      <c r="O78">
        <v>77</v>
      </c>
      <c r="P78" s="40" t="s">
        <v>872</v>
      </c>
      <c r="Q78" t="s">
        <v>918</v>
      </c>
      <c r="R78" t="str">
        <f t="shared" si="8"/>
        <v>insert into gta_Projets (idProjet,codeProjet,libelleProjet) values(77,"95NVINC19001","STEP VINCI");</v>
      </c>
      <c r="U78" t="str">
        <f t="shared" si="9"/>
        <v>insert into gta_Associations (idProjet,idPrestation) values(168,78);</v>
      </c>
    </row>
    <row r="79" spans="1:21" ht="16.5" thickBot="1" x14ac:dyDescent="0.3">
      <c r="A79" s="7" t="s">
        <v>158</v>
      </c>
      <c r="B79" s="8" t="s">
        <v>159</v>
      </c>
      <c r="C79">
        <v>2</v>
      </c>
      <c r="D79" t="str">
        <f t="shared" si="5"/>
        <v>insert into gta_Prestations (codePrestation,libellePrestation,idActivite) values("FP18","FP 118 - Aluminium Verre",2);</v>
      </c>
      <c r="F79">
        <v>79</v>
      </c>
      <c r="G79" s="50" t="s">
        <v>637</v>
      </c>
      <c r="H79" s="19" t="s">
        <v>635</v>
      </c>
      <c r="I79" s="17">
        <f t="shared" si="6"/>
        <v>168</v>
      </c>
      <c r="J79" s="19" t="s">
        <v>317</v>
      </c>
      <c r="K79">
        <v>7</v>
      </c>
      <c r="L79" t="str">
        <f t="shared" si="7"/>
        <v>insert into gta_Prestations (idPrestation,codePrestation,libellePrestation,idActivite) values(79,"Z04","4.2.3 Reconduire « les Trophées de la mixité 2022 »",7);</v>
      </c>
      <c r="O79">
        <v>78</v>
      </c>
      <c r="P79" s="73" t="s">
        <v>885</v>
      </c>
      <c r="Q79" t="s">
        <v>928</v>
      </c>
      <c r="R79" t="str">
        <f t="shared" si="8"/>
        <v>insert into gta_Projets (idProjet,codeProjet,libelleProjet) values(78,"95NIRP120001","suivi Frais Liés aux IRP");</v>
      </c>
      <c r="U79" t="str">
        <f t="shared" si="9"/>
        <v>insert into gta_Associations (idProjet,idPrestation) values(168,79);</v>
      </c>
    </row>
    <row r="80" spans="1:21" ht="16.5" thickBot="1" x14ac:dyDescent="0.3">
      <c r="A80" s="7" t="s">
        <v>160</v>
      </c>
      <c r="B80" s="8" t="s">
        <v>161</v>
      </c>
      <c r="C80">
        <v>2</v>
      </c>
      <c r="D80" t="str">
        <f t="shared" si="5"/>
        <v>insert into gta_Prestations (codePrestation,libellePrestation,idActivite) values("FP19","FP 119 - Métallerie et constructions métalliques",2);</v>
      </c>
      <c r="F80">
        <v>80</v>
      </c>
      <c r="G80" s="50" t="s">
        <v>638</v>
      </c>
      <c r="H80" s="17" t="s">
        <v>639</v>
      </c>
      <c r="I80" s="17">
        <f t="shared" si="6"/>
        <v>169</v>
      </c>
      <c r="J80" s="17" t="s">
        <v>313</v>
      </c>
      <c r="K80">
        <v>7</v>
      </c>
      <c r="L80" t="str">
        <f t="shared" si="7"/>
        <v>insert into gta_Prestations (idPrestation,codePrestation,libellePrestation,idActivite) values(80,"IN04","4.2.4 Travail, Handicap et Formation Professionnelle - Ingénierie",7);</v>
      </c>
      <c r="O80">
        <v>79</v>
      </c>
      <c r="P80" s="73" t="s">
        <v>907</v>
      </c>
      <c r="Q80" t="s">
        <v>940</v>
      </c>
      <c r="R80" t="str">
        <f t="shared" si="8"/>
        <v>insert into gta_Projets (idProjet,codeProjet,libelleProjet) values(79,"95NTPM150001","TP Mobile");</v>
      </c>
      <c r="U80" t="str">
        <f t="shared" si="9"/>
        <v>insert into gta_Associations (idProjet,idPrestation) values(169,80);</v>
      </c>
    </row>
    <row r="81" spans="1:21" ht="15.75" thickBot="1" x14ac:dyDescent="0.3">
      <c r="A81" s="7" t="s">
        <v>162</v>
      </c>
      <c r="B81" s="8" t="s">
        <v>163</v>
      </c>
      <c r="C81">
        <v>2</v>
      </c>
      <c r="D81" t="str">
        <f t="shared" si="5"/>
        <v>insert into gta_Prestations (codePrestation,libellePrestation,idActivite) values("FP22","FP 122 - Travail du bois niveau V, IV ",2);</v>
      </c>
      <c r="F81">
        <v>81</v>
      </c>
      <c r="G81" s="50" t="s">
        <v>640</v>
      </c>
      <c r="H81" s="19" t="s">
        <v>639</v>
      </c>
      <c r="I81" s="17">
        <f t="shared" si="6"/>
        <v>169</v>
      </c>
      <c r="J81" s="19" t="s">
        <v>315</v>
      </c>
      <c r="K81">
        <v>7</v>
      </c>
      <c r="L81" t="str">
        <f t="shared" si="7"/>
        <v>insert into gta_Prestations (idPrestation,codePrestation,libellePrestation,idActivite) values(81,"OR05","4.2.4 Travail, Handicap et Formation Professionnelle - Autres prestations",7);</v>
      </c>
      <c r="O81">
        <v>80</v>
      </c>
      <c r="P81" s="81" t="s">
        <v>570</v>
      </c>
      <c r="Q81" t="s">
        <v>569</v>
      </c>
      <c r="R81" t="str">
        <f t="shared" si="8"/>
        <v>insert into gta_Projets (idProjet,codeProjet,libelleProjet) values(80,"95NPCUB19003","2.2.10 Incubateur Développeur Intégrateur en Informatique Industrielle (D3I)");</v>
      </c>
      <c r="U81" t="str">
        <f t="shared" si="9"/>
        <v>insert into gta_Associations (idProjet,idPrestation) values(169,81);</v>
      </c>
    </row>
    <row r="82" spans="1:21" ht="19.5" thickBot="1" x14ac:dyDescent="0.3">
      <c r="A82" s="7" t="s">
        <v>164</v>
      </c>
      <c r="B82" s="8" t="s">
        <v>165</v>
      </c>
      <c r="C82">
        <v>2</v>
      </c>
      <c r="D82" t="str">
        <f t="shared" si="5"/>
        <v>insert into gta_Prestations (codePrestation,libellePrestation,idActivite) values("FP24","FP 124 - Equipement Electrique",2);</v>
      </c>
      <c r="F82">
        <v>82</v>
      </c>
      <c r="G82" s="50" t="s">
        <v>641</v>
      </c>
      <c r="H82" s="26" t="s">
        <v>642</v>
      </c>
      <c r="I82" s="17">
        <f t="shared" si="6"/>
        <v>170</v>
      </c>
      <c r="J82" s="19" t="s">
        <v>313</v>
      </c>
      <c r="K82">
        <v>7</v>
      </c>
      <c r="L82" t="str">
        <f t="shared" si="7"/>
        <v>insert into gta_Prestations (idPrestation,codePrestation,libellePrestation,idActivite) values(82,"IN04","4.2.4. Bis Ingénierie public sénior",7);</v>
      </c>
      <c r="O82">
        <v>81</v>
      </c>
      <c r="P82" s="76" t="s">
        <v>572</v>
      </c>
      <c r="Q82" t="s">
        <v>571</v>
      </c>
      <c r="R82" t="str">
        <f t="shared" si="8"/>
        <v>insert into gta_Projets (idProjet,codeProjet,libelleProjet) values(81,"95NPCUB21001","2.2.12 Incubateur Monteur en Tuyauterie et chaudronnerie sur site industriel sensible");</v>
      </c>
      <c r="U82" t="str">
        <f t="shared" si="9"/>
        <v>insert into gta_Associations (idProjet,idPrestation) values(170,82);</v>
      </c>
    </row>
    <row r="83" spans="1:21" ht="15.75" thickBot="1" x14ac:dyDescent="0.3">
      <c r="A83" s="7" t="s">
        <v>166</v>
      </c>
      <c r="B83" s="8" t="s">
        <v>167</v>
      </c>
      <c r="C83">
        <v>2</v>
      </c>
      <c r="D83" t="str">
        <f t="shared" si="5"/>
        <v>insert into gta_Prestations (codePrestation,libellePrestation,idActivite) values("FP26","FP 126 - Chaudronnerie et tuyautage",2);</v>
      </c>
      <c r="F83">
        <v>83</v>
      </c>
      <c r="G83" s="51" t="s">
        <v>643</v>
      </c>
      <c r="H83" s="31" t="s">
        <v>644</v>
      </c>
      <c r="I83" s="17">
        <f t="shared" si="6"/>
        <v>62</v>
      </c>
      <c r="J83" s="17" t="s">
        <v>11</v>
      </c>
      <c r="K83">
        <v>7</v>
      </c>
      <c r="L83" t="str">
        <f t="shared" si="7"/>
        <v>insert into gta_Prestations (idPrestation,codePrestation,libellePrestation,idActivite) values(83,"AS6","HOPE  Accompagnement intégration HOPE Gisèle Halimi",7);</v>
      </c>
      <c r="O83">
        <v>82</v>
      </c>
      <c r="P83" s="76" t="s">
        <v>574</v>
      </c>
      <c r="Q83" t="s">
        <v>573</v>
      </c>
      <c r="R83" t="str">
        <f t="shared" si="8"/>
        <v>insert into gta_Projets (idProjet,codeProjet,libelleProjet) values(82,"95NPCUB21002","2.2.13 Incubateur Agent de Comissionnement du Bâtiment");</v>
      </c>
      <c r="U83" t="str">
        <f t="shared" si="9"/>
        <v>insert into gta_Associations (idProjet,idPrestation) values(62,83);</v>
      </c>
    </row>
    <row r="84" spans="1:21" ht="15.75" thickBot="1" x14ac:dyDescent="0.3">
      <c r="A84" s="7" t="s">
        <v>168</v>
      </c>
      <c r="B84" s="8" t="s">
        <v>169</v>
      </c>
      <c r="C84">
        <v>2</v>
      </c>
      <c r="D84" t="str">
        <f t="shared" si="5"/>
        <v>insert into gta_Prestations (codePrestation,libellePrestation,idActivite) values("FP28","FP 128 - Soudage et contrôle",2);</v>
      </c>
      <c r="F84">
        <v>84</v>
      </c>
      <c r="G84" s="51" t="s">
        <v>645</v>
      </c>
      <c r="H84" s="31" t="s">
        <v>646</v>
      </c>
      <c r="I84" s="17">
        <f t="shared" si="6"/>
        <v>49</v>
      </c>
      <c r="J84" s="17" t="s">
        <v>11</v>
      </c>
      <c r="K84">
        <v>7</v>
      </c>
      <c r="L84" t="str">
        <f t="shared" si="7"/>
        <v>insert into gta_Prestations (idPrestation,codePrestation,libellePrestation,idActivite) values(84,"AS6","HOPE  Accompagnement intégration HOPE Promotion 2022 Josephine Baker",7);</v>
      </c>
      <c r="O84">
        <v>83</v>
      </c>
      <c r="P84" s="78" t="s">
        <v>576</v>
      </c>
      <c r="Q84" t="s">
        <v>575</v>
      </c>
      <c r="R84" t="str">
        <f t="shared" si="8"/>
        <v>insert into gta_Projets (idProjet,codeProjet,libelleProjet) values(83,"95NPCUB22001","2.2.14 Incubateur Chaudronnerie-Tuyauterie-Soudage- Adaptation Hydrogène et énergie");</v>
      </c>
      <c r="U84" t="str">
        <f t="shared" si="9"/>
        <v>insert into gta_Associations (idProjet,idPrestation) values(49,84);</v>
      </c>
    </row>
    <row r="85" spans="1:21" ht="19.5" thickBot="1" x14ac:dyDescent="0.3">
      <c r="A85" s="7" t="s">
        <v>170</v>
      </c>
      <c r="B85" s="8" t="s">
        <v>171</v>
      </c>
      <c r="C85">
        <v>2</v>
      </c>
      <c r="D85" t="str">
        <f t="shared" si="5"/>
        <v>insert into gta_Prestations (codePrestation,libellePrestation,idActivite) values("FP30","FP 130 - Fonderie",2);</v>
      </c>
      <c r="F85">
        <v>85</v>
      </c>
      <c r="G85" s="51" t="s">
        <v>647</v>
      </c>
      <c r="H85" s="26" t="s">
        <v>648</v>
      </c>
      <c r="I85" s="17">
        <f t="shared" si="6"/>
        <v>50</v>
      </c>
      <c r="J85" s="17" t="s">
        <v>11</v>
      </c>
      <c r="K85">
        <v>7</v>
      </c>
      <c r="L85" t="str">
        <f t="shared" si="7"/>
        <v>insert into gta_Prestations (idPrestation,codePrestation,libellePrestation,idActivite) values(85,"AS6","HOPE  Accompagnement intégration HOPE Promotion 2023",7);</v>
      </c>
      <c r="O85">
        <v>84</v>
      </c>
      <c r="P85" s="78" t="s">
        <v>578</v>
      </c>
      <c r="Q85" t="s">
        <v>577</v>
      </c>
      <c r="R85" t="str">
        <f t="shared" si="8"/>
        <v>insert into gta_Projets (idProjet,codeProjet,libelleProjet) values(84,"95NPCUB22002","2.2.15 Incubateur Technicien de maintenance industrielle colorisée Hydrogène");</v>
      </c>
      <c r="U85" t="str">
        <f t="shared" si="9"/>
        <v>insert into gta_Associations (idProjet,idPrestation) values(50,85);</v>
      </c>
    </row>
    <row r="86" spans="1:21" ht="15.75" thickBot="1" x14ac:dyDescent="0.3">
      <c r="A86" s="7" t="s">
        <v>172</v>
      </c>
      <c r="B86" s="8" t="s">
        <v>173</v>
      </c>
      <c r="C86">
        <v>2</v>
      </c>
      <c r="D86" t="str">
        <f t="shared" si="5"/>
        <v>insert into gta_Prestations (codePrestation,libellePrestation,idActivite) values("FP32","FP 132 - Etudes - méthodes - Qualité",2);</v>
      </c>
      <c r="F86">
        <v>86</v>
      </c>
      <c r="G86" s="50" t="s">
        <v>649</v>
      </c>
      <c r="H86" s="17" t="s">
        <v>650</v>
      </c>
      <c r="I86" s="17">
        <f t="shared" si="6"/>
        <v>171</v>
      </c>
      <c r="J86" s="17" t="s">
        <v>313</v>
      </c>
      <c r="K86">
        <v>7</v>
      </c>
      <c r="L86" t="str">
        <f t="shared" si="7"/>
        <v>insert into gta_Prestations (idPrestation,codePrestation,libellePrestation,idActivite) values(86,"IN04","4.3Appui à l'ingénierie de projets territoriaux favorisant l'accès à l'emploi et la à qualification des demandeurs d'emploi et des personnes en parcours d'insertion - Ingénierie",7);</v>
      </c>
      <c r="O86">
        <v>85</v>
      </c>
      <c r="P86" s="78" t="s">
        <v>580</v>
      </c>
      <c r="Q86" t="s">
        <v>579</v>
      </c>
      <c r="R86" t="str">
        <f t="shared" si="8"/>
        <v>insert into gta_Projets (idProjet,codeProjet,libelleProjet) values(85,"95NPCUB22003","2.2.16 Incubateur Pilote d'installation Hydrogène");</v>
      </c>
      <c r="U86" t="str">
        <f t="shared" si="9"/>
        <v>insert into gta_Associations (idProjet,idPrestation) values(171,86);</v>
      </c>
    </row>
    <row r="87" spans="1:21" ht="15.75" thickBot="1" x14ac:dyDescent="0.3">
      <c r="A87" s="7" t="s">
        <v>174</v>
      </c>
      <c r="B87" s="8" t="s">
        <v>175</v>
      </c>
      <c r="C87">
        <v>2</v>
      </c>
      <c r="D87" t="str">
        <f t="shared" si="5"/>
        <v>insert into gta_Prestations (codePrestation,libellePrestation,idActivite) values("FP33","FP 133 - Aéronautique",2);</v>
      </c>
      <c r="F87">
        <v>87</v>
      </c>
      <c r="G87" s="50" t="s">
        <v>651</v>
      </c>
      <c r="H87" s="17" t="s">
        <v>650</v>
      </c>
      <c r="I87" s="17">
        <f t="shared" si="6"/>
        <v>171</v>
      </c>
      <c r="J87" s="17" t="s">
        <v>317</v>
      </c>
      <c r="K87">
        <v>7</v>
      </c>
      <c r="L87" t="str">
        <f t="shared" si="7"/>
        <v>insert into gta_Prestations (idPrestation,codePrestation,libellePrestation,idActivite) values(87,"Z04","4.3 Appui à l'ingénierie de projets territoriaux favorisant l'accès à l'emploi et la à qualification des demandeurs d'emploi et des personnes en parcours d'insertion - Pilotage",7);</v>
      </c>
      <c r="O87">
        <v>86</v>
      </c>
      <c r="P87" s="78" t="s">
        <v>582</v>
      </c>
      <c r="Q87" t="s">
        <v>581</v>
      </c>
      <c r="R87" t="str">
        <f t="shared" si="8"/>
        <v>insert into gta_Projets (idProjet,codeProjet,libelleProjet) values(86,"95NPCUB22004","2.2.17 Incubateur Monteur mécanicien  véhicules lourds hydrogène ");</v>
      </c>
      <c r="U87" t="str">
        <f t="shared" si="9"/>
        <v>insert into gta_Associations (idProjet,idPrestation) values(171,87);</v>
      </c>
    </row>
    <row r="88" spans="1:21" ht="15.75" thickBot="1" x14ac:dyDescent="0.3">
      <c r="A88" s="7" t="s">
        <v>176</v>
      </c>
      <c r="B88" s="8" t="s">
        <v>177</v>
      </c>
      <c r="C88">
        <v>2</v>
      </c>
      <c r="D88" t="str">
        <f t="shared" si="5"/>
        <v>insert into gta_Prestations (codePrestation,libellePrestation,idActivite) values("FP34","FP 134 - Usinage montage outillage",2);</v>
      </c>
      <c r="F88">
        <v>88</v>
      </c>
      <c r="G88" s="50" t="s">
        <v>652</v>
      </c>
      <c r="H88" s="17" t="s">
        <v>653</v>
      </c>
      <c r="I88" s="17">
        <f t="shared" si="6"/>
        <v>172</v>
      </c>
      <c r="J88" s="17" t="s">
        <v>317</v>
      </c>
      <c r="K88">
        <v>7</v>
      </c>
      <c r="L88" t="str">
        <f t="shared" si="7"/>
        <v>insert into gta_Prestations (idPrestation,codePrestation,libellePrestation,idActivite) values(88,"Z04","5 Pilotage et suivi national du plan d’actions 2023 déployé dans le cadre de l’exécution des missions de service public",7);</v>
      </c>
      <c r="O88">
        <v>87</v>
      </c>
      <c r="P88" s="78" t="s">
        <v>584</v>
      </c>
      <c r="Q88" t="s">
        <v>583</v>
      </c>
      <c r="R88" t="str">
        <f t="shared" si="8"/>
        <v>insert into gta_Projets (idProjet,codeProjet,libelleProjet) values(87,"95NPCUB22005","2.2.18 Incubateur Rétrofit : électrifier un véhicule thermique pour réduire les polluants atmosphériques");</v>
      </c>
      <c r="U88" t="str">
        <f t="shared" si="9"/>
        <v>insert into gta_Associations (idProjet,idPrestation) values(172,88);</v>
      </c>
    </row>
    <row r="89" spans="1:21" ht="15.75" thickBot="1" x14ac:dyDescent="0.3">
      <c r="A89" s="7" t="s">
        <v>178</v>
      </c>
      <c r="B89" s="8" t="s">
        <v>179</v>
      </c>
      <c r="C89">
        <v>2</v>
      </c>
      <c r="D89" t="str">
        <f t="shared" si="5"/>
        <v>insert into gta_Prestations (codePrestation,libellePrestation,idActivite) values("FP36","FP 136 - Production industrielle",2);</v>
      </c>
      <c r="F89">
        <v>89</v>
      </c>
      <c r="G89" s="51" t="s">
        <v>654</v>
      </c>
      <c r="H89" s="32" t="s">
        <v>655</v>
      </c>
      <c r="I89" s="17">
        <f t="shared" si="6"/>
        <v>60</v>
      </c>
      <c r="J89" s="33" t="s">
        <v>317</v>
      </c>
      <c r="K89">
        <v>7</v>
      </c>
      <c r="L89" t="str">
        <f t="shared" si="7"/>
        <v>insert into gta_Prestations (idPrestation,codePrestation,libellePrestation,idActivite) values(89,"Z04","EPIC PREPA COMP  Pilotage et animation du dispostif ",7);</v>
      </c>
      <c r="O89">
        <v>88</v>
      </c>
      <c r="P89" s="78" t="s">
        <v>586</v>
      </c>
      <c r="Q89" t="s">
        <v>585</v>
      </c>
      <c r="R89" t="str">
        <f t="shared" si="8"/>
        <v>insert into gta_Projets (idProjet,codeProjet,libelleProjet) values(88,"95NPCUB22006","2.2.19 Incubateur Technicien des dispositifs d'assistance respiratoire à domicile ");</v>
      </c>
      <c r="U89" t="str">
        <f t="shared" si="9"/>
        <v>insert into gta_Associations (idProjet,idPrestation) values(60,89);</v>
      </c>
    </row>
    <row r="90" spans="1:21" ht="15.75" thickBot="1" x14ac:dyDescent="0.3">
      <c r="A90" s="7" t="s">
        <v>180</v>
      </c>
      <c r="B90" s="8" t="s">
        <v>181</v>
      </c>
      <c r="C90">
        <v>2</v>
      </c>
      <c r="D90" t="str">
        <f t="shared" si="5"/>
        <v>insert into gta_Prestations (codePrestation,libellePrestation,idActivite) values("FP39","FP 139 - Electronique automatismes",2);</v>
      </c>
      <c r="F90">
        <v>90</v>
      </c>
      <c r="G90" s="51" t="s">
        <v>656</v>
      </c>
      <c r="H90" s="20" t="s">
        <v>657</v>
      </c>
      <c r="I90" s="17">
        <f t="shared" si="6"/>
        <v>29</v>
      </c>
      <c r="J90" s="34" t="s">
        <v>315</v>
      </c>
      <c r="K90">
        <v>7</v>
      </c>
      <c r="L90" t="str">
        <f t="shared" si="7"/>
        <v>insert into gta_Prestations (idPrestation,codePrestation,libellePrestation,idActivite) values(90,"OR05","EPIC PREPA COMP  Atelier 1",7);</v>
      </c>
      <c r="O90">
        <v>89</v>
      </c>
      <c r="P90" s="78" t="s">
        <v>588</v>
      </c>
      <c r="Q90" t="s">
        <v>587</v>
      </c>
      <c r="R90" t="str">
        <f t="shared" si="8"/>
        <v>insert into gta_Projets (idProjet,codeProjet,libelleProjet) values(89,"95NPCUB22007","2.2.20 Incubateur Réparateur outdoor");</v>
      </c>
      <c r="U90" t="str">
        <f t="shared" si="9"/>
        <v>insert into gta_Associations (idProjet,idPrestation) values(29,90);</v>
      </c>
    </row>
    <row r="91" spans="1:21" ht="15.75" thickBot="1" x14ac:dyDescent="0.3">
      <c r="A91" s="7" t="s">
        <v>182</v>
      </c>
      <c r="B91" s="8" t="s">
        <v>183</v>
      </c>
      <c r="C91">
        <v>2</v>
      </c>
      <c r="D91" t="str">
        <f t="shared" si="5"/>
        <v>insert into gta_Prestations (codePrestation,libellePrestation,idActivite) values("FP41","FP 141 - Froid climatisation niveau V - IV et III",2);</v>
      </c>
      <c r="F91">
        <v>91</v>
      </c>
      <c r="G91" s="51" t="s">
        <v>658</v>
      </c>
      <c r="H91" s="20" t="s">
        <v>659</v>
      </c>
      <c r="I91" s="17">
        <f t="shared" si="6"/>
        <v>30</v>
      </c>
      <c r="J91" s="34" t="s">
        <v>315</v>
      </c>
      <c r="K91">
        <v>7</v>
      </c>
      <c r="L91" t="str">
        <f t="shared" si="7"/>
        <v>insert into gta_Prestations (idPrestation,codePrestation,libellePrestation,idActivite) values(91,"OR05","EPIC PREPA COMP  Atelier 2 ",7);</v>
      </c>
      <c r="O91">
        <v>90</v>
      </c>
      <c r="P91" s="78" t="s">
        <v>590</v>
      </c>
      <c r="Q91" t="s">
        <v>589</v>
      </c>
      <c r="R91" t="str">
        <f t="shared" si="8"/>
        <v>insert into gta_Projets (idProjet,codeProjet,libelleProjet) values(90,"95NPCUB22008","2.2.21 Incubateur Animateur Artistique");</v>
      </c>
      <c r="U91" t="str">
        <f t="shared" si="9"/>
        <v>insert into gta_Associations (idProjet,idPrestation) values(30,91);</v>
      </c>
    </row>
    <row r="92" spans="1:21" ht="15.75" thickBot="1" x14ac:dyDescent="0.3">
      <c r="A92" s="7" t="s">
        <v>184</v>
      </c>
      <c r="B92" s="8" t="s">
        <v>185</v>
      </c>
      <c r="C92">
        <v>2</v>
      </c>
      <c r="D92" t="str">
        <f t="shared" si="5"/>
        <v>insert into gta_Prestations (codePrestation,libellePrestation,idActivite) values("FP44","FP 144 - Maintenance industrielle",2);</v>
      </c>
      <c r="F92">
        <v>92</v>
      </c>
      <c r="G92" s="51" t="s">
        <v>660</v>
      </c>
      <c r="H92" s="20" t="s">
        <v>661</v>
      </c>
      <c r="I92" s="17">
        <f t="shared" si="6"/>
        <v>173</v>
      </c>
      <c r="J92" s="34" t="s">
        <v>315</v>
      </c>
      <c r="K92">
        <v>7</v>
      </c>
      <c r="L92" t="str">
        <f t="shared" si="7"/>
        <v>insert into gta_Prestations (idPrestation,codePrestation,libellePrestation,idActivite) values(92,"OR05","EPIC PREPA COMP  Atelier 3",7);</v>
      </c>
      <c r="O92">
        <v>91</v>
      </c>
      <c r="P92" s="78" t="s">
        <v>592</v>
      </c>
      <c r="Q92" t="s">
        <v>591</v>
      </c>
      <c r="R92" t="str">
        <f t="shared" si="8"/>
        <v>insert into gta_Projets (idProjet,codeProjet,libelleProjet) values(91,"95NPCUB22009","2.2.23 Incubateur Concepteur Médiatiseur Pédagogique");</v>
      </c>
      <c r="U92" t="str">
        <f t="shared" si="9"/>
        <v>insert into gta_Associations (idProjet,idPrestation) values(173,92);</v>
      </c>
    </row>
    <row r="93" spans="1:21" ht="15.75" thickBot="1" x14ac:dyDescent="0.3">
      <c r="A93" s="7" t="s">
        <v>186</v>
      </c>
      <c r="B93" s="8" t="s">
        <v>187</v>
      </c>
      <c r="C93">
        <v>2</v>
      </c>
      <c r="D93" t="str">
        <f t="shared" si="5"/>
        <v>insert into gta_Prestations (codePrestation,libellePrestation,idActivite) values("FP45","FP 145 - Maintenance des biens d'équipements électroniques",2);</v>
      </c>
      <c r="F93">
        <v>93</v>
      </c>
      <c r="G93" s="51" t="s">
        <v>662</v>
      </c>
      <c r="H93" s="20" t="s">
        <v>663</v>
      </c>
      <c r="I93" s="17">
        <f t="shared" si="6"/>
        <v>32</v>
      </c>
      <c r="J93" s="35" t="s">
        <v>315</v>
      </c>
      <c r="K93">
        <v>7</v>
      </c>
      <c r="L93" t="str">
        <f t="shared" si="7"/>
        <v>insert into gta_Prestations (idPrestation,codePrestation,libellePrestation,idActivite) values(93,"OR05","EPIC PREPA COMP  Atelier 4 ",7);</v>
      </c>
      <c r="O93">
        <v>92</v>
      </c>
      <c r="P93" s="78" t="s">
        <v>594</v>
      </c>
      <c r="Q93" t="s">
        <v>593</v>
      </c>
      <c r="R93" t="str">
        <f t="shared" si="8"/>
        <v>insert into gta_Projets (idProjet,codeProjet,libelleProjet) values(92,"95NPCUB22010","2.2.24 Incubateur Concepteur de Technologie immersive");</v>
      </c>
      <c r="U93" t="str">
        <f t="shared" si="9"/>
        <v>insert into gta_Associations (idProjet,idPrestation) values(32,93);</v>
      </c>
    </row>
    <row r="94" spans="1:21" ht="16.5" thickBot="1" x14ac:dyDescent="0.3">
      <c r="A94" s="7" t="s">
        <v>188</v>
      </c>
      <c r="B94" s="8" t="s">
        <v>189</v>
      </c>
      <c r="C94">
        <v>2</v>
      </c>
      <c r="D94" t="str">
        <f t="shared" si="5"/>
        <v>insert into gta_Prestations (codePrestation,libellePrestation,idActivite) values("FP46","FP 146 - Métiers de l'habillement et du cuir",2);</v>
      </c>
      <c r="F94">
        <v>94</v>
      </c>
      <c r="G94" s="51" t="s">
        <v>664</v>
      </c>
      <c r="H94" s="20" t="s">
        <v>665</v>
      </c>
      <c r="I94" s="17">
        <f t="shared" si="6"/>
        <v>174</v>
      </c>
      <c r="J94" s="34" t="s">
        <v>315</v>
      </c>
      <c r="K94">
        <v>7</v>
      </c>
      <c r="L94" t="str">
        <f t="shared" si="7"/>
        <v>insert into gta_Prestations (idPrestation,codePrestation,libellePrestation,idActivite) values(94,"OR05","EPIC PREPA COMP  Atelier 5 ",7);</v>
      </c>
      <c r="O94">
        <v>93</v>
      </c>
      <c r="P94" s="74" t="s">
        <v>853</v>
      </c>
      <c r="Q94" t="s">
        <v>859</v>
      </c>
      <c r="R94" t="str">
        <f t="shared" si="8"/>
        <v>insert into gta_Projets (idProjet,codeProjet,libelleProjet) values(93,"95SPIM210001","Plateforme Digitale Front-Office");</v>
      </c>
      <c r="U94" t="str">
        <f t="shared" si="9"/>
        <v>insert into gta_Associations (idProjet,idPrestation) values(174,94);</v>
      </c>
    </row>
    <row r="95" spans="1:21" ht="16.5" thickBot="1" x14ac:dyDescent="0.3">
      <c r="A95" s="7" t="s">
        <v>190</v>
      </c>
      <c r="B95" s="8" t="s">
        <v>191</v>
      </c>
      <c r="C95">
        <v>2</v>
      </c>
      <c r="D95" t="str">
        <f t="shared" si="5"/>
        <v>insert into gta_Prestations (codePrestation,libellePrestation,idActivite) values("FP48","FP 148 - Artisanat et services cuir, ameublement et pressing",2);</v>
      </c>
      <c r="F95">
        <v>95</v>
      </c>
      <c r="G95" s="51" t="s">
        <v>666</v>
      </c>
      <c r="H95" s="20" t="s">
        <v>667</v>
      </c>
      <c r="I95" s="17">
        <f t="shared" si="6"/>
        <v>175</v>
      </c>
      <c r="J95" s="34" t="s">
        <v>315</v>
      </c>
      <c r="K95">
        <v>7</v>
      </c>
      <c r="L95" t="str">
        <f t="shared" si="7"/>
        <v>insert into gta_Prestations (idPrestation,codePrestation,libellePrestation,idActivite) values(95,"OR05","EPIC PREPA COMP  Atelier 6 ",7);</v>
      </c>
      <c r="O95">
        <v>94</v>
      </c>
      <c r="P95" s="74" t="s">
        <v>854</v>
      </c>
      <c r="Q95" t="s">
        <v>860</v>
      </c>
      <c r="R95" t="str">
        <f t="shared" si="8"/>
        <v>insert into gta_Projets (idProjet,codeProjet,libelleProjet) values(94,"95SPIM210002","EPM");</v>
      </c>
      <c r="U95" t="str">
        <f t="shared" si="9"/>
        <v>insert into gta_Associations (idProjet,idPrestation) values(175,95);</v>
      </c>
    </row>
    <row r="96" spans="1:21" ht="16.5" thickBot="1" x14ac:dyDescent="0.3">
      <c r="A96" s="7" t="s">
        <v>192</v>
      </c>
      <c r="B96" s="8" t="s">
        <v>193</v>
      </c>
      <c r="C96">
        <v>2</v>
      </c>
      <c r="D96" t="str">
        <f t="shared" si="5"/>
        <v>insert into gta_Prestations (codePrestation,libellePrestation,idActivite) values("FP50","FP 150 - Chimie",2);</v>
      </c>
      <c r="F96">
        <v>96</v>
      </c>
      <c r="G96" s="51" t="s">
        <v>668</v>
      </c>
      <c r="H96" s="36" t="s">
        <v>669</v>
      </c>
      <c r="I96" s="17">
        <f t="shared" si="6"/>
        <v>27</v>
      </c>
      <c r="J96" s="34" t="s">
        <v>315</v>
      </c>
      <c r="K96">
        <v>7</v>
      </c>
      <c r="L96" t="str">
        <f t="shared" si="7"/>
        <v>insert into gta_Prestations (idPrestation,codePrestation,libellePrestation,idActivite) values(96,"OR05","EPIC PREPA COMP Atelier 7 Club PREPA",7);</v>
      </c>
      <c r="O96">
        <v>95</v>
      </c>
      <c r="P96" s="74" t="s">
        <v>855</v>
      </c>
      <c r="Q96" t="s">
        <v>861</v>
      </c>
      <c r="R96" t="str">
        <f t="shared" si="8"/>
        <v>insert into gta_Projets (idProjet,codeProjet,libelleProjet) values(95,"95SPIM210003","Dataviz / Power BI");</v>
      </c>
      <c r="U96" t="str">
        <f t="shared" si="9"/>
        <v>insert into gta_Associations (idProjet,idPrestation) values(27,96);</v>
      </c>
    </row>
    <row r="97" spans="1:21" ht="16.5" thickBot="1" x14ac:dyDescent="0.3">
      <c r="A97" s="7" t="s">
        <v>194</v>
      </c>
      <c r="B97" s="8" t="s">
        <v>195</v>
      </c>
      <c r="C97">
        <v>2</v>
      </c>
      <c r="D97" t="str">
        <f t="shared" si="5"/>
        <v>insert into gta_Prestations (codePrestation,libellePrestation,idActivite) values("FP52","FP 152 - Métiers de l'environnement",2);</v>
      </c>
      <c r="F97">
        <v>97</v>
      </c>
      <c r="G97" s="51" t="s">
        <v>670</v>
      </c>
      <c r="H97" s="36" t="s">
        <v>671</v>
      </c>
      <c r="I97" s="17">
        <f t="shared" si="6"/>
        <v>25</v>
      </c>
      <c r="J97" s="34" t="s">
        <v>315</v>
      </c>
      <c r="K97">
        <v>7</v>
      </c>
      <c r="L97" t="str">
        <f t="shared" si="7"/>
        <v>insert into gta_Prestations (idPrestation,codePrestation,libellePrestation,idActivite) values(97,"OR05","EPIC PREPA COMP  Atelier 8 CPF",7);</v>
      </c>
      <c r="O97">
        <v>96</v>
      </c>
      <c r="P97" s="74" t="s">
        <v>856</v>
      </c>
      <c r="Q97" t="s">
        <v>862</v>
      </c>
      <c r="R97" t="str">
        <f t="shared" si="8"/>
        <v>insert into gta_Projets (idProjet,codeProjet,libelleProjet) values(96,"95SPIM210004","ERP Formation ");</v>
      </c>
      <c r="U97" t="str">
        <f t="shared" si="9"/>
        <v>insert into gta_Associations (idProjet,idPrestation) values(25,97);</v>
      </c>
    </row>
    <row r="98" spans="1:21" ht="16.5" thickBot="1" x14ac:dyDescent="0.3">
      <c r="A98" s="7" t="s">
        <v>196</v>
      </c>
      <c r="B98" s="8" t="s">
        <v>197</v>
      </c>
      <c r="C98">
        <v>2</v>
      </c>
      <c r="D98" t="str">
        <f t="shared" si="5"/>
        <v>insert into gta_Prestations (codePrestation,libellePrestation,idActivite) values("FP53","FP 153 - Plasturgie processus automatisé",2);</v>
      </c>
      <c r="F98">
        <v>98</v>
      </c>
      <c r="G98" s="51" t="s">
        <v>672</v>
      </c>
      <c r="H98" s="36" t="s">
        <v>673</v>
      </c>
      <c r="I98" s="17">
        <f t="shared" si="6"/>
        <v>26</v>
      </c>
      <c r="J98" s="34" t="s">
        <v>315</v>
      </c>
      <c r="K98">
        <v>7</v>
      </c>
      <c r="L98" t="str">
        <f t="shared" si="7"/>
        <v>insert into gta_Prestations (idPrestation,codePrestation,libellePrestation,idActivite) values(98,"OR05","EPIC PREPA COMP  Atelier 9 : Se construire un Territoire facilitant ",7);</v>
      </c>
      <c r="O98">
        <v>97</v>
      </c>
      <c r="P98" s="74" t="s">
        <v>857</v>
      </c>
      <c r="Q98" t="s">
        <v>863</v>
      </c>
      <c r="R98" t="str">
        <f t="shared" si="8"/>
        <v>insert into gta_Projets (idProjet,codeProjet,libelleProjet) values(97,"95SPIM210005","Métis");</v>
      </c>
      <c r="U98" t="str">
        <f t="shared" si="9"/>
        <v>insert into gta_Associations (idProjet,idPrestation) values(26,98);</v>
      </c>
    </row>
    <row r="99" spans="1:21" ht="16.5" thickBot="1" x14ac:dyDescent="0.3">
      <c r="A99" s="7" t="s">
        <v>198</v>
      </c>
      <c r="B99" s="8" t="s">
        <v>199</v>
      </c>
      <c r="C99">
        <v>2</v>
      </c>
      <c r="D99" t="str">
        <f t="shared" si="5"/>
        <v>insert into gta_Prestations (codePrestation,libellePrestation,idActivite) values("FP54","FP 154 - Plasturgie compétences manuelles",2);</v>
      </c>
      <c r="F99">
        <v>99</v>
      </c>
      <c r="G99" s="51" t="s">
        <v>674</v>
      </c>
      <c r="H99" s="36" t="s">
        <v>675</v>
      </c>
      <c r="I99" s="17">
        <f t="shared" si="6"/>
        <v>24</v>
      </c>
      <c r="J99" s="34" t="s">
        <v>315</v>
      </c>
      <c r="K99">
        <v>7</v>
      </c>
      <c r="L99" t="str">
        <f t="shared" si="7"/>
        <v>insert into gta_Prestations (idPrestation,codePrestation,libellePrestation,idActivite) values(99,"OR05","EPIC PREPA COMP Atelier 10 : Cartographier ses compétences",7);</v>
      </c>
      <c r="O99">
        <v>98</v>
      </c>
      <c r="P99" s="74" t="s">
        <v>858</v>
      </c>
      <c r="Q99" t="s">
        <v>864</v>
      </c>
      <c r="R99" t="str">
        <f t="shared" si="8"/>
        <v>insert into gta_Projets (idProjet,codeProjet,libelleProjet) values(98,"95SPIM210006","SI Immobilier");</v>
      </c>
      <c r="U99" t="str">
        <f t="shared" si="9"/>
        <v>insert into gta_Associations (idProjet,idPrestation) values(24,99);</v>
      </c>
    </row>
    <row r="100" spans="1:21" ht="16.5" thickBot="1" x14ac:dyDescent="0.3">
      <c r="A100" s="7" t="s">
        <v>200</v>
      </c>
      <c r="B100" s="8" t="s">
        <v>201</v>
      </c>
      <c r="C100">
        <v>2</v>
      </c>
      <c r="D100" t="str">
        <f t="shared" si="5"/>
        <v>insert into gta_Prestations (codePrestation,libellePrestation,idActivite) values("FP55","FP 155 - Aménagement et réparation mécanique maritime",2);</v>
      </c>
      <c r="F100">
        <v>100</v>
      </c>
      <c r="G100" s="51" t="s">
        <v>676</v>
      </c>
      <c r="H100" s="20" t="s">
        <v>677</v>
      </c>
      <c r="I100" s="17">
        <f t="shared" si="6"/>
        <v>61</v>
      </c>
      <c r="J100" s="34" t="s">
        <v>315</v>
      </c>
      <c r="K100">
        <v>7</v>
      </c>
      <c r="L100" t="str">
        <f t="shared" si="7"/>
        <v>insert into gta_Prestations (idPrestation,codePrestation,libellePrestation,idActivite) values(100,"OR05","EPIC PREPA COMP  Suivis individuels par les référents de parcours",7);</v>
      </c>
      <c r="O100">
        <v>99</v>
      </c>
      <c r="P100" s="67" t="s">
        <v>822</v>
      </c>
      <c r="Q100" t="s">
        <v>821</v>
      </c>
      <c r="R100" t="str">
        <f t="shared" si="8"/>
        <v>insert into gta_Projets (idProjet,codeProjet,libelleProjet) values(99,"97NGCA921001","AAE PREPA COMP  Atelier 9 : Se construire un Territoire facilitant ");</v>
      </c>
      <c r="U100" t="str">
        <f t="shared" si="9"/>
        <v>insert into gta_Associations (idProjet,idPrestation) values(61,100);</v>
      </c>
    </row>
    <row r="101" spans="1:21" ht="16.5" thickBot="1" x14ac:dyDescent="0.3">
      <c r="A101" s="7" t="s">
        <v>202</v>
      </c>
      <c r="B101" s="8" t="s">
        <v>203</v>
      </c>
      <c r="C101">
        <v>2</v>
      </c>
      <c r="D101" t="str">
        <f t="shared" si="5"/>
        <v>insert into gta_Prestations (codePrestation,libellePrestation,idActivite) values("FP59","FP 159 - Secrétariat Assistanat",2);</v>
      </c>
      <c r="F101">
        <v>101</v>
      </c>
      <c r="G101" s="51" t="s">
        <v>678</v>
      </c>
      <c r="H101" s="20" t="s">
        <v>655</v>
      </c>
      <c r="I101" s="17">
        <f t="shared" si="6"/>
        <v>60</v>
      </c>
      <c r="J101" s="35" t="s">
        <v>317</v>
      </c>
      <c r="K101">
        <v>7</v>
      </c>
      <c r="L101" t="str">
        <f t="shared" si="7"/>
        <v>insert into gta_Prestations (idPrestation,codePrestation,libellePrestation,idActivite) values(101,"Z04","PREPA COMP  Perfectionnement des acteurs",7);</v>
      </c>
      <c r="O101">
        <v>100</v>
      </c>
      <c r="P101" s="67" t="s">
        <v>824</v>
      </c>
      <c r="Q101" t="s">
        <v>823</v>
      </c>
      <c r="R101" t="str">
        <f t="shared" si="8"/>
        <v>insert into gta_Projets (idProjet,codeProjet,libelleProjet) values(100,"97NGCA102101","AAE PREPA COMP  Atelier 10 : Cartographier ses compétences");</v>
      </c>
      <c r="U101" t="str">
        <f t="shared" si="9"/>
        <v>insert into gta_Associations (idProjet,idPrestation) values(60,101);</v>
      </c>
    </row>
    <row r="102" spans="1:21" ht="16.5" thickBot="1" x14ac:dyDescent="0.3">
      <c r="A102" s="7" t="s">
        <v>204</v>
      </c>
      <c r="B102" s="8" t="s">
        <v>205</v>
      </c>
      <c r="C102">
        <v>2</v>
      </c>
      <c r="D102" t="str">
        <f t="shared" si="5"/>
        <v>insert into gta_Prestations (codePrestation,libellePrestation,idActivite) values("FP60","FP 160 - Comptabilité Gestion",2);</v>
      </c>
      <c r="F102">
        <v>102</v>
      </c>
      <c r="G102" s="63" t="s">
        <v>679</v>
      </c>
      <c r="H102" s="64" t="s">
        <v>655</v>
      </c>
      <c r="I102" s="17">
        <f t="shared" si="6"/>
        <v>60</v>
      </c>
      <c r="J102" s="37" t="s">
        <v>313</v>
      </c>
      <c r="K102">
        <v>7</v>
      </c>
      <c r="L102" t="str">
        <f t="shared" si="7"/>
        <v>insert into gta_Prestations (idPrestation,codePrestation,libellePrestation,idActivite) values(102,"IN04","PREPA COMP  Prestations d'ingénierie",7);</v>
      </c>
      <c r="O102">
        <v>101</v>
      </c>
      <c r="P102" s="71" t="s">
        <v>827</v>
      </c>
      <c r="Q102">
        <v>0</v>
      </c>
      <c r="R102" t="str">
        <f t="shared" si="8"/>
        <v>insert into gta_Projets (idProjet,codeProjet,libelleProjet) values(101,"VAE PEC","0");</v>
      </c>
      <c r="U102" t="str">
        <f t="shared" si="9"/>
        <v>insert into gta_Associations (idProjet,idPrestation) values(60,102);</v>
      </c>
    </row>
    <row r="103" spans="1:21" ht="16.5" thickBot="1" x14ac:dyDescent="0.3">
      <c r="A103" s="7" t="s">
        <v>206</v>
      </c>
      <c r="B103" s="8" t="s">
        <v>207</v>
      </c>
      <c r="C103">
        <v>2</v>
      </c>
      <c r="D103" t="str">
        <f t="shared" si="5"/>
        <v>insert into gta_Prestations (codePrestation,libellePrestation,idActivite) values("FP61","FP 161 - Relations clients à distance",2);</v>
      </c>
      <c r="F103">
        <v>103</v>
      </c>
      <c r="G103" s="38" t="s">
        <v>680</v>
      </c>
      <c r="H103" s="17" t="s">
        <v>570</v>
      </c>
      <c r="I103" s="17">
        <f t="shared" si="6"/>
        <v>80</v>
      </c>
      <c r="J103" s="34" t="s">
        <v>181</v>
      </c>
      <c r="K103">
        <v>7</v>
      </c>
      <c r="L103" t="str">
        <f t="shared" si="7"/>
        <v>insert into gta_Prestations (idPrestation,codePrestation,libellePrestation,idActivite) values(103,"FP39","2.2.10 Incubateur Développeur Intégrateur en Informatique Industrielle (D3I)-Formation",7);</v>
      </c>
      <c r="O103">
        <v>102</v>
      </c>
      <c r="P103" s="72" t="s">
        <v>829</v>
      </c>
      <c r="Q103" t="s">
        <v>828</v>
      </c>
      <c r="R103" t="str">
        <f t="shared" si="8"/>
        <v>insert into gta_Projets (idProjet,codeProjet,libelleProjet) values(102,"95NVPEC19001","VAE PEC Coordination et management du dispositif");</v>
      </c>
      <c r="U103" t="str">
        <f t="shared" si="9"/>
        <v>insert into gta_Associations (idProjet,idPrestation) values(80,103);</v>
      </c>
    </row>
    <row r="104" spans="1:21" ht="16.5" thickBot="1" x14ac:dyDescent="0.3">
      <c r="A104" s="7" t="s">
        <v>208</v>
      </c>
      <c r="B104" s="8" t="s">
        <v>209</v>
      </c>
      <c r="C104">
        <v>2</v>
      </c>
      <c r="D104" t="str">
        <f t="shared" si="5"/>
        <v>insert into gta_Prestations (codePrestation,libellePrestation,idActivite) values("FP62","FP 162 - Fonction commerciale ",2);</v>
      </c>
      <c r="F104">
        <v>104</v>
      </c>
      <c r="G104" s="38" t="s">
        <v>681</v>
      </c>
      <c r="H104" s="57" t="s">
        <v>572</v>
      </c>
      <c r="I104" s="17">
        <f t="shared" si="6"/>
        <v>81</v>
      </c>
      <c r="J104" s="34" t="s">
        <v>167</v>
      </c>
      <c r="K104">
        <v>7</v>
      </c>
      <c r="L104" t="str">
        <f t="shared" si="7"/>
        <v>insert into gta_Prestations (idPrestation,codePrestation,libellePrestation,idActivite) values(104,"FP26","2.2.12 Incubateur Monteur en Tuyauterie et chaudronnerie sur site industriel sensible-Formation",7);</v>
      </c>
      <c r="O104">
        <v>103</v>
      </c>
      <c r="P104" s="72" t="s">
        <v>829</v>
      </c>
      <c r="Q104" t="s">
        <v>830</v>
      </c>
      <c r="R104" t="str">
        <f t="shared" si="8"/>
        <v>insert into gta_Projets (idProjet,codeProjet,libelleProjet) values(103,"95NVPEC19001","VAE PEC Appui administratif ");</v>
      </c>
      <c r="U104" t="str">
        <f t="shared" si="9"/>
        <v>insert into gta_Associations (idProjet,idPrestation) values(81,104);</v>
      </c>
    </row>
    <row r="105" spans="1:21" ht="16.5" thickBot="1" x14ac:dyDescent="0.3">
      <c r="A105" s="7" t="s">
        <v>210</v>
      </c>
      <c r="B105" s="8" t="s">
        <v>211</v>
      </c>
      <c r="C105">
        <v>2</v>
      </c>
      <c r="D105" t="str">
        <f t="shared" si="5"/>
        <v>insert into gta_Prestations (codePrestation,libellePrestation,idActivite) values("FP63","FP 163 - Distribution",2);</v>
      </c>
      <c r="F105">
        <v>105</v>
      </c>
      <c r="G105" s="38" t="s">
        <v>682</v>
      </c>
      <c r="H105" s="57" t="s">
        <v>574</v>
      </c>
      <c r="I105" s="17">
        <f t="shared" si="6"/>
        <v>82</v>
      </c>
      <c r="J105" s="34" t="s">
        <v>141</v>
      </c>
      <c r="K105">
        <v>7</v>
      </c>
      <c r="L105" t="str">
        <f t="shared" si="7"/>
        <v>insert into gta_Prestations (idPrestation,codePrestation,libellePrestation,idActivite) values(105,"FP07","2.2.13 Incubateur Agent de Comissionnement du Bâtiment-Formation",7);</v>
      </c>
      <c r="O105">
        <v>104</v>
      </c>
      <c r="P105" s="72" t="s">
        <v>829</v>
      </c>
      <c r="Q105" t="s">
        <v>831</v>
      </c>
      <c r="R105" t="str">
        <f t="shared" si="8"/>
        <v>insert into gta_Projets (idProjet,codeProjet,libelleProjet) values(104,"95NVPEC19001","VAE PEC  ETAPE 1 - ETAPE2- ETAPE 3 - ETAPE 4");</v>
      </c>
      <c r="U105" t="str">
        <f t="shared" si="9"/>
        <v>insert into gta_Associations (idProjet,idPrestation) values(82,105);</v>
      </c>
    </row>
    <row r="106" spans="1:21" ht="16.5" thickBot="1" x14ac:dyDescent="0.3">
      <c r="A106" s="7" t="s">
        <v>212</v>
      </c>
      <c r="B106" s="8" t="s">
        <v>213</v>
      </c>
      <c r="C106">
        <v>2</v>
      </c>
      <c r="D106" t="str">
        <f t="shared" si="5"/>
        <v>insert into gta_Prestations (codePrestation,libellePrestation,idActivite) values("FP64","FP 164 - Informatique et télécommunications",2);</v>
      </c>
      <c r="F106">
        <v>106</v>
      </c>
      <c r="G106" s="38" t="s">
        <v>683</v>
      </c>
      <c r="H106" s="57" t="s">
        <v>576</v>
      </c>
      <c r="I106" s="17">
        <f t="shared" si="6"/>
        <v>83</v>
      </c>
      <c r="J106" s="34" t="s">
        <v>167</v>
      </c>
      <c r="K106">
        <v>7</v>
      </c>
      <c r="L106" t="str">
        <f t="shared" si="7"/>
        <v>insert into gta_Prestations (idPrestation,codePrestation,libellePrestation,idActivite) values(106,"FP26","2.2.14 Incubateur Chaudronnerie-Tuyauterie-Soudage- Adaptation Hydrogène et énergie-Formation",7);</v>
      </c>
      <c r="O106">
        <v>105</v>
      </c>
      <c r="P106" s="72" t="s">
        <v>829</v>
      </c>
      <c r="Q106" t="s">
        <v>832</v>
      </c>
      <c r="R106" t="str">
        <f t="shared" si="8"/>
        <v>insert into gta_Projets (idProjet,codeProjet,libelleProjet) values(105,"95NVPEC19001","VAE PEC ETAPE 5 - ITV");</v>
      </c>
      <c r="U106" t="str">
        <f t="shared" si="9"/>
        <v>insert into gta_Associations (idProjet,idPrestation) values(83,106);</v>
      </c>
    </row>
    <row r="107" spans="1:21" ht="16.5" thickBot="1" x14ac:dyDescent="0.3">
      <c r="A107" s="7" t="s">
        <v>214</v>
      </c>
      <c r="B107" s="8" t="s">
        <v>215</v>
      </c>
      <c r="C107">
        <v>2</v>
      </c>
      <c r="D107" t="str">
        <f t="shared" si="5"/>
        <v>insert into gta_Prestations (codePrestation,libellePrestation,idActivite) values("FP65","FP 165 - Tourisme et loisirs",2);</v>
      </c>
      <c r="F107">
        <v>107</v>
      </c>
      <c r="G107" s="38" t="s">
        <v>684</v>
      </c>
      <c r="H107" s="57" t="s">
        <v>578</v>
      </c>
      <c r="I107" s="17">
        <f t="shared" si="6"/>
        <v>84</v>
      </c>
      <c r="J107" s="34" t="s">
        <v>185</v>
      </c>
      <c r="K107">
        <v>7</v>
      </c>
      <c r="L107" t="str">
        <f t="shared" si="7"/>
        <v>insert into gta_Prestations (idPrestation,codePrestation,libellePrestation,idActivite) values(107,"FP44","2.2.15 Incubateur Technicien de maintenance industrielle colorisée Hydrogène-Formation",7);</v>
      </c>
      <c r="O107">
        <v>106</v>
      </c>
      <c r="P107" s="72" t="s">
        <v>829</v>
      </c>
      <c r="Q107" t="s">
        <v>833</v>
      </c>
      <c r="R107" t="str">
        <f t="shared" si="8"/>
        <v>insert into gta_Projets (idProjet,codeProjet,libelleProjet) values(106,"95NVPEC19001","VAE PEC ETAPE 5- PTV");</v>
      </c>
      <c r="U107" t="str">
        <f t="shared" si="9"/>
        <v>insert into gta_Associations (idProjet,idPrestation) values(84,107);</v>
      </c>
    </row>
    <row r="108" spans="1:21" ht="16.5" thickBot="1" x14ac:dyDescent="0.3">
      <c r="A108" s="7" t="s">
        <v>216</v>
      </c>
      <c r="B108" s="8" t="s">
        <v>217</v>
      </c>
      <c r="C108">
        <v>2</v>
      </c>
      <c r="D108" t="str">
        <f t="shared" si="5"/>
        <v>insert into gta_Prestations (codePrestation,libellePrestation,idActivite) values("FP66","FP 166 - Hôtellerie et restauration",2);</v>
      </c>
      <c r="F108">
        <v>108</v>
      </c>
      <c r="G108" s="38" t="s">
        <v>685</v>
      </c>
      <c r="H108" s="57" t="s">
        <v>580</v>
      </c>
      <c r="I108" s="17">
        <f t="shared" si="6"/>
        <v>85</v>
      </c>
      <c r="J108" s="34" t="s">
        <v>193</v>
      </c>
      <c r="K108">
        <v>7</v>
      </c>
      <c r="L108" t="str">
        <f t="shared" si="7"/>
        <v>insert into gta_Prestations (idPrestation,codePrestation,libellePrestation,idActivite) values(108,"FP50","2.2.16 Incubateur Pilote d'installation Hydrogène-Formation",7);</v>
      </c>
      <c r="O108">
        <v>107</v>
      </c>
      <c r="P108" s="72" t="s">
        <v>829</v>
      </c>
      <c r="Q108" t="s">
        <v>834</v>
      </c>
      <c r="R108" t="str">
        <f t="shared" si="8"/>
        <v>insert into gta_Projets (idProjet,codeProjet,libelleProjet) values(107,"95NVPEC19001","VAE PEC ETAPE 5 - ITR RSFP");</v>
      </c>
      <c r="U108" t="str">
        <f t="shared" si="9"/>
        <v>insert into gta_Associations (idProjet,idPrestation) values(85,108);</v>
      </c>
    </row>
    <row r="109" spans="1:21" ht="16.5" thickBot="1" x14ac:dyDescent="0.3">
      <c r="A109" s="7" t="s">
        <v>218</v>
      </c>
      <c r="B109" s="8" t="s">
        <v>219</v>
      </c>
      <c r="C109">
        <v>2</v>
      </c>
      <c r="D109" t="str">
        <f t="shared" si="5"/>
        <v>insert into gta_Prestations (codePrestation,libellePrestation,idActivite) values("FP67","FP 167 - Arts graphiques - multimédia - audiovisuel",2);</v>
      </c>
      <c r="F109">
        <v>109</v>
      </c>
      <c r="G109" s="38" t="s">
        <v>686</v>
      </c>
      <c r="H109" s="57" t="s">
        <v>582</v>
      </c>
      <c r="I109" s="17">
        <f t="shared" si="6"/>
        <v>86</v>
      </c>
      <c r="J109" s="21" t="s">
        <v>223</v>
      </c>
      <c r="K109">
        <v>7</v>
      </c>
      <c r="L109" t="str">
        <f t="shared" si="7"/>
        <v>insert into gta_Prestations (idPrestation,codePrestation,libellePrestation,idActivite) values(109,"FP70","2.2.17 Incubateur Monteur mécanicien  véhicules lourds hydrogène -Formation",7);</v>
      </c>
      <c r="O109">
        <v>108</v>
      </c>
      <c r="P109" s="72" t="s">
        <v>829</v>
      </c>
      <c r="Q109" t="s">
        <v>835</v>
      </c>
      <c r="R109" t="str">
        <f t="shared" si="8"/>
        <v>insert into gta_Projets (idProjet,codeProjet,libelleProjet) values(108,"95NVPEC19001","VAE PEC ETAPE 5- PSF RSFP");</v>
      </c>
      <c r="U109" t="str">
        <f t="shared" si="9"/>
        <v>insert into gta_Associations (idProjet,idPrestation) values(86,109);</v>
      </c>
    </row>
    <row r="110" spans="1:21" ht="16.5" thickBot="1" x14ac:dyDescent="0.3">
      <c r="A110" s="7" t="s">
        <v>220</v>
      </c>
      <c r="B110" s="8" t="s">
        <v>221</v>
      </c>
      <c r="C110">
        <v>2</v>
      </c>
      <c r="D110" t="str">
        <f t="shared" si="5"/>
        <v>insert into gta_Prestations (codePrestation,libellePrestation,idActivite) values("FP69","FP 169 - Carrosserie Peinture",2);</v>
      </c>
      <c r="F110">
        <v>110</v>
      </c>
      <c r="G110" s="39" t="s">
        <v>687</v>
      </c>
      <c r="H110" s="57" t="s">
        <v>584</v>
      </c>
      <c r="I110" s="17">
        <f t="shared" si="6"/>
        <v>87</v>
      </c>
      <c r="J110" s="21" t="s">
        <v>223</v>
      </c>
      <c r="K110">
        <v>7</v>
      </c>
      <c r="L110" t="str">
        <f t="shared" si="7"/>
        <v>insert into gta_Prestations (idPrestation,codePrestation,libellePrestation,idActivite) values(110,"FP70","2.2.18 Incubateur Rétrofit : électrifier un véhicule thermique pour réduire les polluants atmosphériques-Formation",7);</v>
      </c>
      <c r="O110">
        <v>109</v>
      </c>
      <c r="P110" s="72" t="s">
        <v>829</v>
      </c>
      <c r="Q110" t="s">
        <v>836</v>
      </c>
      <c r="R110" t="str">
        <f t="shared" si="8"/>
        <v>insert into gta_Projets (idProjet,codeProjet,libelleProjet) values(109,"95NVPEC19001","VAE PEC ETAPE 5 - CLEA CEF");</v>
      </c>
      <c r="U110" t="str">
        <f t="shared" si="9"/>
        <v>insert into gta_Associations (idProjet,idPrestation) values(87,110);</v>
      </c>
    </row>
    <row r="111" spans="1:21" ht="16.5" thickBot="1" x14ac:dyDescent="0.3">
      <c r="A111" s="7" t="s">
        <v>222</v>
      </c>
      <c r="B111" s="8" t="s">
        <v>223</v>
      </c>
      <c r="C111">
        <v>2</v>
      </c>
      <c r="D111" t="str">
        <f t="shared" si="5"/>
        <v>insert into gta_Prestations (codePrestation,libellePrestation,idActivite) values("FP70","FP 170 - Réparation véhicules légers",2);</v>
      </c>
      <c r="F111">
        <v>111</v>
      </c>
      <c r="G111" s="38" t="s">
        <v>688</v>
      </c>
      <c r="H111" s="57" t="s">
        <v>586</v>
      </c>
      <c r="I111" s="17">
        <f t="shared" si="6"/>
        <v>88</v>
      </c>
      <c r="J111" s="21" t="s">
        <v>187</v>
      </c>
      <c r="K111">
        <v>7</v>
      </c>
      <c r="L111" t="str">
        <f t="shared" si="7"/>
        <v>insert into gta_Prestations (idPrestation,codePrestation,libellePrestation,idActivite) values(111,"FP45","2.2.19 Incubateur Technicien des dispositifs d'assistance respiratoire à domicile -Formation",7);</v>
      </c>
      <c r="O111">
        <v>110</v>
      </c>
      <c r="P111" s="72" t="s">
        <v>838</v>
      </c>
      <c r="Q111" t="s">
        <v>837</v>
      </c>
      <c r="R111" t="str">
        <f t="shared" si="8"/>
        <v>insert into gta_Projets (idProjet,codeProjet,libelleProjet) values(110,"95NVAPA19001","VAE Prim Arriv Coordination et management du dispositif ");</v>
      </c>
      <c r="U111" t="str">
        <f t="shared" si="9"/>
        <v>insert into gta_Associations (idProjet,idPrestation) values(88,111);</v>
      </c>
    </row>
    <row r="112" spans="1:21" ht="16.5" thickBot="1" x14ac:dyDescent="0.3">
      <c r="A112" s="7" t="s">
        <v>224</v>
      </c>
      <c r="B112" s="8" t="s">
        <v>225</v>
      </c>
      <c r="C112">
        <v>2</v>
      </c>
      <c r="D112" t="str">
        <f t="shared" si="5"/>
        <v>insert into gta_Prestations (codePrestation,libellePrestation,idActivite) values("FP71","FP 171 - Réparation de véhicules lourds et d'engins ",2);</v>
      </c>
      <c r="F112">
        <v>112</v>
      </c>
      <c r="G112" s="38" t="s">
        <v>689</v>
      </c>
      <c r="H112" s="57" t="s">
        <v>588</v>
      </c>
      <c r="I112" s="17">
        <f t="shared" si="6"/>
        <v>89</v>
      </c>
      <c r="J112" s="21" t="s">
        <v>223</v>
      </c>
      <c r="K112">
        <v>7</v>
      </c>
      <c r="L112" t="str">
        <f t="shared" si="7"/>
        <v>insert into gta_Prestations (idPrestation,codePrestation,libellePrestation,idActivite) values(112,"FP70","2.2.20 Incubateur Réparateur outdoor-Formation",7);</v>
      </c>
      <c r="O112">
        <v>111</v>
      </c>
      <c r="P112" s="72" t="s">
        <v>838</v>
      </c>
      <c r="Q112" t="s">
        <v>839</v>
      </c>
      <c r="R112" t="str">
        <f t="shared" si="8"/>
        <v>insert into gta_Projets (idProjet,codeProjet,libelleProjet) values(111,"95NVAPA19001","VAE Prim Arriv Appui administratif ");</v>
      </c>
      <c r="U112" t="str">
        <f t="shared" si="9"/>
        <v>insert into gta_Associations (idProjet,idPrestation) values(89,112);</v>
      </c>
    </row>
    <row r="113" spans="1:21" ht="16.5" thickBot="1" x14ac:dyDescent="0.3">
      <c r="A113" s="7" t="s">
        <v>226</v>
      </c>
      <c r="B113" s="8" t="s">
        <v>227</v>
      </c>
      <c r="C113">
        <v>2</v>
      </c>
      <c r="D113" t="str">
        <f t="shared" si="5"/>
        <v>insert into gta_Prestations (codePrestation,libellePrestation,idActivite) values("FP73","FP 173 - Conduite routière",2);</v>
      </c>
      <c r="F113">
        <v>113</v>
      </c>
      <c r="G113" s="38" t="s">
        <v>690</v>
      </c>
      <c r="H113" s="57" t="s">
        <v>590</v>
      </c>
      <c r="I113" s="17">
        <f t="shared" si="6"/>
        <v>90</v>
      </c>
      <c r="J113" s="21" t="s">
        <v>215</v>
      </c>
      <c r="K113">
        <v>7</v>
      </c>
      <c r="L113" t="str">
        <f t="shared" si="7"/>
        <v>insert into gta_Prestations (idPrestation,codePrestation,libellePrestation,idActivite) values(113,"FP65","2.2.21 Incubateur Animateur Artistique-Formation",7);</v>
      </c>
      <c r="O113">
        <v>112</v>
      </c>
      <c r="P113" s="72" t="s">
        <v>838</v>
      </c>
      <c r="Q113" t="s">
        <v>840</v>
      </c>
      <c r="R113" t="str">
        <f t="shared" si="8"/>
        <v>insert into gta_Projets (idProjet,codeProjet,libelleProjet) values(112,"95NVAPA19001","VAE Prim Arriv INFO COLLECTIVE");</v>
      </c>
      <c r="U113" t="str">
        <f t="shared" si="9"/>
        <v>insert into gta_Associations (idProjet,idPrestation) values(90,113);</v>
      </c>
    </row>
    <row r="114" spans="1:21" ht="16.5" thickBot="1" x14ac:dyDescent="0.3">
      <c r="A114" s="7" t="s">
        <v>228</v>
      </c>
      <c r="B114" s="8" t="s">
        <v>229</v>
      </c>
      <c r="C114">
        <v>2</v>
      </c>
      <c r="D114" t="str">
        <f t="shared" si="5"/>
        <v>insert into gta_Prestations (codePrestation,libellePrestation,idActivite) values("FP74","FP 174 - Entreposage Magasinage",2);</v>
      </c>
      <c r="F114">
        <v>114</v>
      </c>
      <c r="G114" s="38" t="s">
        <v>691</v>
      </c>
      <c r="H114" s="57" t="s">
        <v>592</v>
      </c>
      <c r="I114" s="17">
        <f t="shared" si="6"/>
        <v>91</v>
      </c>
      <c r="J114" s="21" t="s">
        <v>237</v>
      </c>
      <c r="K114">
        <v>7</v>
      </c>
      <c r="L114" t="str">
        <f t="shared" si="7"/>
        <v>insert into gta_Prestations (idPrestation,codePrestation,libellePrestation,idActivite) values(114,"FP78","2.2.23 Incubateur Concepteur Médiatiseur Pédagogique-Formation",7);</v>
      </c>
      <c r="O114">
        <v>113</v>
      </c>
      <c r="P114" s="72" t="s">
        <v>838</v>
      </c>
      <c r="Q114" t="s">
        <v>841</v>
      </c>
      <c r="R114" t="str">
        <f t="shared" si="8"/>
        <v>insert into gta_Projets (idProjet,codeProjet,libelleProjet) values(113,"95NVAPA19001","VAE Prim Arriv Appui certif - 1ER RDV");</v>
      </c>
      <c r="U114" t="str">
        <f t="shared" si="9"/>
        <v>insert into gta_Associations (idProjet,idPrestation) values(91,114);</v>
      </c>
    </row>
    <row r="115" spans="1:21" ht="16.5" thickBot="1" x14ac:dyDescent="0.3">
      <c r="A115" s="7" t="s">
        <v>230</v>
      </c>
      <c r="B115" s="8" t="s">
        <v>231</v>
      </c>
      <c r="C115">
        <v>2</v>
      </c>
      <c r="D115" t="str">
        <f t="shared" si="5"/>
        <v>insert into gta_Prestations (codePrestation,libellePrestation,idActivite) values("FP75","FP 175 - Logistique ",2);</v>
      </c>
      <c r="F115">
        <v>115</v>
      </c>
      <c r="G115" s="38" t="s">
        <v>692</v>
      </c>
      <c r="H115" s="57" t="s">
        <v>594</v>
      </c>
      <c r="I115" s="17">
        <f t="shared" si="6"/>
        <v>92</v>
      </c>
      <c r="J115" s="21" t="s">
        <v>237</v>
      </c>
      <c r="K115">
        <v>7</v>
      </c>
      <c r="L115" t="str">
        <f t="shared" si="7"/>
        <v>insert into gta_Prestations (idPrestation,codePrestation,libellePrestation,idActivite) values(115,"FP78","2.2.24 Incubateur Concepteur de Technologie immersive-Formation",7);</v>
      </c>
      <c r="O115">
        <v>114</v>
      </c>
      <c r="P115" s="72" t="s">
        <v>838</v>
      </c>
      <c r="Q115" t="s">
        <v>842</v>
      </c>
      <c r="R115" t="str">
        <f t="shared" si="8"/>
        <v>insert into gta_Projets (idProjet,codeProjet,libelleProjet) values(114,"95NVAPA19001","VAE Prim Arriv ITV -  2EME RDV ");</v>
      </c>
      <c r="U115" t="str">
        <f t="shared" si="9"/>
        <v>insert into gta_Associations (idProjet,idPrestation) values(92,115);</v>
      </c>
    </row>
    <row r="116" spans="1:21" ht="16.5" thickBot="1" x14ac:dyDescent="0.3">
      <c r="A116" s="7" t="s">
        <v>232</v>
      </c>
      <c r="B116" s="8" t="s">
        <v>233</v>
      </c>
      <c r="C116">
        <v>2</v>
      </c>
      <c r="D116" t="str">
        <f t="shared" si="5"/>
        <v>insert into gta_Prestations (codePrestation,libellePrestation,idActivite) values("FP76","FP 176 - Services aux particuliers",2);</v>
      </c>
      <c r="F116">
        <v>116</v>
      </c>
      <c r="G116" s="38" t="s">
        <v>693</v>
      </c>
      <c r="H116" s="57" t="s">
        <v>570</v>
      </c>
      <c r="I116" s="17">
        <f t="shared" si="6"/>
        <v>80</v>
      </c>
      <c r="J116" s="21" t="s">
        <v>317</v>
      </c>
      <c r="K116">
        <v>7</v>
      </c>
      <c r="L116" t="str">
        <f t="shared" si="7"/>
        <v>insert into gta_Prestations (idPrestation,codePrestation,libellePrestation,idActivite) values(116,"Z04","2.2.10 Incubateur Développeur Intégrateur en Informatique Industrielle (D3I)-Autres MNSP",7);</v>
      </c>
      <c r="O116">
        <v>115</v>
      </c>
      <c r="P116" s="72" t="s">
        <v>838</v>
      </c>
      <c r="Q116" t="s">
        <v>843</v>
      </c>
      <c r="R116" t="str">
        <f t="shared" si="8"/>
        <v>insert into gta_Projets (idProjet,codeProjet,libelleProjet) values(115,"95NVAPA19001","VAE Prim Arriv 4 ateliers d'accompagenement et preparation à la session");</v>
      </c>
      <c r="U116" t="str">
        <f t="shared" si="9"/>
        <v>insert into gta_Associations (idProjet,idPrestation) values(80,116);</v>
      </c>
    </row>
    <row r="117" spans="1:21" ht="16.5" thickBot="1" x14ac:dyDescent="0.3">
      <c r="A117" s="7" t="s">
        <v>234</v>
      </c>
      <c r="B117" s="8" t="s">
        <v>235</v>
      </c>
      <c r="C117">
        <v>2</v>
      </c>
      <c r="D117" t="str">
        <f t="shared" si="5"/>
        <v>insert into gta_Prestations (codePrestation,libellePrestation,idActivite) values("FP77","FP 177 - Autres Services aux entreprises et aux collectivités",2);</v>
      </c>
      <c r="F117">
        <v>117</v>
      </c>
      <c r="G117" s="38" t="s">
        <v>694</v>
      </c>
      <c r="H117" s="57" t="s">
        <v>572</v>
      </c>
      <c r="I117" s="17">
        <f t="shared" si="6"/>
        <v>81</v>
      </c>
      <c r="J117" s="21" t="s">
        <v>317</v>
      </c>
      <c r="K117">
        <v>7</v>
      </c>
      <c r="L117" t="str">
        <f t="shared" si="7"/>
        <v>insert into gta_Prestations (idPrestation,codePrestation,libellePrestation,idActivite) values(117,"Z04","2.2.12 Incubateur Monteur en Tuyauterie et chaudronnerie sur site industriel sensible-Autres MNSP",7);</v>
      </c>
      <c r="O117">
        <v>116</v>
      </c>
      <c r="P117" s="72" t="s">
        <v>838</v>
      </c>
      <c r="Q117" t="s">
        <v>844</v>
      </c>
      <c r="R117" t="str">
        <f t="shared" si="8"/>
        <v>insert into gta_Projets (idProjet,codeProjet,libelleProjet) values(116,"95NVAPA19001","VAE Prim Arriv PTV Préparation à la sessio d'évaluation");</v>
      </c>
      <c r="U117" t="str">
        <f t="shared" si="9"/>
        <v>insert into gta_Associations (idProjet,idPrestation) values(81,117);</v>
      </c>
    </row>
    <row r="118" spans="1:21" ht="16.5" thickBot="1" x14ac:dyDescent="0.3">
      <c r="A118" s="7" t="s">
        <v>236</v>
      </c>
      <c r="B118" s="8" t="s">
        <v>237</v>
      </c>
      <c r="C118">
        <v>2</v>
      </c>
      <c r="D118" t="str">
        <f t="shared" si="5"/>
        <v>insert into gta_Prestations (codePrestation,libellePrestation,idActivite) values("FP78","FP 178 - Métiers de la médiation de l'insertion et de la formation",2);</v>
      </c>
      <c r="F118">
        <v>118</v>
      </c>
      <c r="G118" s="38" t="s">
        <v>695</v>
      </c>
      <c r="H118" s="57" t="s">
        <v>574</v>
      </c>
      <c r="I118" s="17">
        <f t="shared" si="6"/>
        <v>82</v>
      </c>
      <c r="J118" s="21" t="s">
        <v>317</v>
      </c>
      <c r="K118">
        <v>7</v>
      </c>
      <c r="L118" t="str">
        <f t="shared" si="7"/>
        <v>insert into gta_Prestations (idPrestation,codePrestation,libellePrestation,idActivite) values(118,"Z04","2.2.13 Incubateur Agent de Comissionnement du Bâtiment-Autres MNSP",7);</v>
      </c>
      <c r="O118">
        <v>117</v>
      </c>
      <c r="P118" s="72" t="s">
        <v>838</v>
      </c>
      <c r="Q118" t="s">
        <v>845</v>
      </c>
      <c r="R118" t="str">
        <f t="shared" si="8"/>
        <v>insert into gta_Projets (idProjet,codeProjet,libelleProjet) values(117,"95NVAPA19001","VAE Prim Arriv Appui à la certf. Démarche RSFP ");</v>
      </c>
      <c r="U118" t="str">
        <f t="shared" si="9"/>
        <v>insert into gta_Associations (idProjet,idPrestation) values(82,118);</v>
      </c>
    </row>
    <row r="119" spans="1:21" ht="16.5" thickBot="1" x14ac:dyDescent="0.3">
      <c r="A119" s="7" t="s">
        <v>238</v>
      </c>
      <c r="B119" s="8" t="s">
        <v>239</v>
      </c>
      <c r="C119">
        <v>2</v>
      </c>
      <c r="D119" t="str">
        <f t="shared" si="5"/>
        <v>insert into gta_Prestations (codePrestation,libellePrestation,idActivite) values("FP79","FP 179 - Pré-professionnalisation",2);</v>
      </c>
      <c r="F119">
        <v>119</v>
      </c>
      <c r="G119" s="38" t="s">
        <v>696</v>
      </c>
      <c r="H119" s="57" t="s">
        <v>576</v>
      </c>
      <c r="I119" s="17">
        <f t="shared" si="6"/>
        <v>83</v>
      </c>
      <c r="J119" s="21" t="s">
        <v>317</v>
      </c>
      <c r="K119">
        <v>7</v>
      </c>
      <c r="L119" t="str">
        <f t="shared" si="7"/>
        <v>insert into gta_Prestations (idPrestation,codePrestation,libellePrestation,idActivite) values(119,"Z04","2.2.14 Incubateur Chaudronnerie-Tuyauterie-Soudage- Adaptation Hydrogène et énergie-Autres MNSP",7);</v>
      </c>
      <c r="O119">
        <v>118</v>
      </c>
      <c r="P119" s="72" t="s">
        <v>838</v>
      </c>
      <c r="Q119" t="s">
        <v>846</v>
      </c>
      <c r="R119" t="str">
        <f t="shared" si="8"/>
        <v>insert into gta_Projets (idProjet,codeProjet,libelleProjet) values(118,"95NVAPA19001","VAE Prim Arriv ITR Instruction technique RSFP");</v>
      </c>
      <c r="U119" t="str">
        <f t="shared" si="9"/>
        <v>insert into gta_Associations (idProjet,idPrestation) values(83,119);</v>
      </c>
    </row>
    <row r="120" spans="1:21" ht="16.5" thickBot="1" x14ac:dyDescent="0.3">
      <c r="A120" s="7" t="s">
        <v>240</v>
      </c>
      <c r="B120" s="8" t="s">
        <v>241</v>
      </c>
      <c r="C120">
        <v>2</v>
      </c>
      <c r="D120" t="str">
        <f t="shared" si="5"/>
        <v>insert into gta_Prestations (codePrestation,libellePrestation,idActivite) values("FP80","FP 180 - Pré-insertion",2);</v>
      </c>
      <c r="F120">
        <v>120</v>
      </c>
      <c r="G120" s="38" t="s">
        <v>697</v>
      </c>
      <c r="H120" s="57" t="s">
        <v>578</v>
      </c>
      <c r="I120" s="17">
        <f t="shared" si="6"/>
        <v>84</v>
      </c>
      <c r="J120" s="21" t="s">
        <v>317</v>
      </c>
      <c r="K120">
        <v>7</v>
      </c>
      <c r="L120" t="str">
        <f t="shared" si="7"/>
        <v>insert into gta_Prestations (idPrestation,codePrestation,libellePrestation,idActivite) values(120,"Z04","2.2.15 Incubateur Technicien de maintenance industrielle colorisée Hydrogène-Autres MNSP",7);</v>
      </c>
      <c r="O120">
        <v>119</v>
      </c>
      <c r="P120" s="72" t="s">
        <v>838</v>
      </c>
      <c r="Q120">
        <v>0</v>
      </c>
      <c r="R120" t="str">
        <f t="shared" si="8"/>
        <v>insert into gta_Projets (idProjet,codeProjet,libelleProjet) values(119,"95NVAPA19001","0");</v>
      </c>
      <c r="U120" t="str">
        <f t="shared" si="9"/>
        <v>insert into gta_Associations (idProjet,idPrestation) values(84,120);</v>
      </c>
    </row>
    <row r="121" spans="1:21" ht="16.5" thickBot="1" x14ac:dyDescent="0.3">
      <c r="A121" s="7" t="s">
        <v>242</v>
      </c>
      <c r="B121" s="8" t="s">
        <v>243</v>
      </c>
      <c r="C121">
        <v>2</v>
      </c>
      <c r="D121" t="str">
        <f t="shared" si="5"/>
        <v>insert into gta_Prestations (codePrestation,libellePrestation,idActivite) values("H01","Hébergement (interne et externe)",2);</v>
      </c>
      <c r="F121">
        <v>121</v>
      </c>
      <c r="G121" s="38" t="s">
        <v>698</v>
      </c>
      <c r="H121" s="57" t="s">
        <v>580</v>
      </c>
      <c r="I121" s="17">
        <f t="shared" si="6"/>
        <v>85</v>
      </c>
      <c r="J121" s="21" t="s">
        <v>317</v>
      </c>
      <c r="K121">
        <v>7</v>
      </c>
      <c r="L121" t="str">
        <f t="shared" si="7"/>
        <v>insert into gta_Prestations (idPrestation,codePrestation,libellePrestation,idActivite) values(121,"Z04","2.2.16 Incubateur Pilote d'installation Hydrogène-Autres MNSP",7);</v>
      </c>
      <c r="O121">
        <v>120</v>
      </c>
      <c r="P121" s="40" t="s">
        <v>773</v>
      </c>
      <c r="Q121" t="s">
        <v>772</v>
      </c>
      <c r="R121" t="str">
        <f t="shared" si="8"/>
        <v>insert into gta_Projets (idProjet,codeProjet,libelleProjet) values(120,"95NPILP20001","Promo 16-18 Coordination - Pilotage - admin");</v>
      </c>
      <c r="U121" t="str">
        <f t="shared" si="9"/>
        <v>insert into gta_Associations (idProjet,idPrestation) values(85,121);</v>
      </c>
    </row>
    <row r="122" spans="1:21" ht="16.5" thickBot="1" x14ac:dyDescent="0.3">
      <c r="A122" s="7" t="s">
        <v>244</v>
      </c>
      <c r="B122" s="8" t="s">
        <v>245</v>
      </c>
      <c r="C122">
        <v>2</v>
      </c>
      <c r="D122" t="str">
        <f t="shared" si="5"/>
        <v>insert into gta_Prestations (codePrestation,libellePrestation,idActivite) values("H02","Restauration",2);</v>
      </c>
      <c r="F122">
        <v>122</v>
      </c>
      <c r="G122" s="38" t="s">
        <v>699</v>
      </c>
      <c r="H122" s="57" t="s">
        <v>582</v>
      </c>
      <c r="I122" s="17">
        <f t="shared" si="6"/>
        <v>86</v>
      </c>
      <c r="J122" s="21" t="s">
        <v>317</v>
      </c>
      <c r="K122">
        <v>7</v>
      </c>
      <c r="L122" t="str">
        <f t="shared" si="7"/>
        <v>insert into gta_Prestations (idPrestation,codePrestation,libellePrestation,idActivite) values(122,"Z04","2.2.17 Incubateur Monteur mécanicien  véhicules lourds hydrogène -Autres MNSP",7);</v>
      </c>
      <c r="O122">
        <v>121</v>
      </c>
      <c r="P122" s="40" t="s">
        <v>775</v>
      </c>
      <c r="Q122" t="s">
        <v>774</v>
      </c>
      <c r="R122" t="str">
        <f t="shared" si="8"/>
        <v>insert into gta_Projets (idProjet,codeProjet,libelleProjet) values(121,"95NACCP20001","Promo 16-18 Accompagnement - Engagement");</v>
      </c>
      <c r="U122" t="str">
        <f t="shared" si="9"/>
        <v>insert into gta_Associations (idProjet,idPrestation) values(86,122);</v>
      </c>
    </row>
    <row r="123" spans="1:21" ht="16.5" thickBot="1" x14ac:dyDescent="0.3">
      <c r="A123" s="7" t="s">
        <v>246</v>
      </c>
      <c r="B123" s="8" t="s">
        <v>247</v>
      </c>
      <c r="C123">
        <v>2</v>
      </c>
      <c r="D123" t="str">
        <f t="shared" si="5"/>
        <v>insert into gta_Prestations (codePrestation,libellePrestation,idActivite) values("IN02","Conseil - Expertise",2);</v>
      </c>
      <c r="F123">
        <v>123</v>
      </c>
      <c r="G123" s="39" t="s">
        <v>700</v>
      </c>
      <c r="H123" s="57" t="s">
        <v>584</v>
      </c>
      <c r="I123" s="17">
        <f t="shared" si="6"/>
        <v>87</v>
      </c>
      <c r="J123" s="21" t="s">
        <v>317</v>
      </c>
      <c r="K123">
        <v>7</v>
      </c>
      <c r="L123" t="str">
        <f t="shared" si="7"/>
        <v>insert into gta_Prestations (idPrestation,codePrestation,libellePrestation,idActivite) values(123,"Z04","2.2.18 Incubateur Rétrofit : électrifier un véhicule thermique pour réduire les polluants atmosphériques-Autres MNSP",7);</v>
      </c>
      <c r="O123">
        <v>122</v>
      </c>
      <c r="P123" s="40" t="s">
        <v>777</v>
      </c>
      <c r="Q123" t="s">
        <v>776</v>
      </c>
      <c r="R123" t="str">
        <f t="shared" si="8"/>
        <v>insert into gta_Projets (idProjet,codeProjet,libelleProjet) values(122,"95NACCP20002","Promo 16-18 Accompagnement - Réflexion");</v>
      </c>
      <c r="U123" t="str">
        <f t="shared" si="9"/>
        <v>insert into gta_Associations (idProjet,idPrestation) values(87,123);</v>
      </c>
    </row>
    <row r="124" spans="1:21" ht="16.5" thickBot="1" x14ac:dyDescent="0.3">
      <c r="A124" s="7" t="s">
        <v>248</v>
      </c>
      <c r="B124" s="8" t="s">
        <v>249</v>
      </c>
      <c r="C124">
        <v>2</v>
      </c>
      <c r="D124" t="str">
        <f t="shared" si="5"/>
        <v>insert into gta_Prestations (codePrestation,libellePrestation,idActivite) values("IN03","Appui au SPE",2);</v>
      </c>
      <c r="F124">
        <v>124</v>
      </c>
      <c r="G124" s="38" t="s">
        <v>701</v>
      </c>
      <c r="H124" s="57" t="s">
        <v>586</v>
      </c>
      <c r="I124" s="17">
        <f t="shared" si="6"/>
        <v>88</v>
      </c>
      <c r="J124" s="21" t="s">
        <v>317</v>
      </c>
      <c r="K124">
        <v>7</v>
      </c>
      <c r="L124" t="str">
        <f t="shared" si="7"/>
        <v>insert into gta_Prestations (idPrestation,codePrestation,libellePrestation,idActivite) values(124,"Z04","2.2.19 Incubateur Technicien des dispositifs d'assistance respiratoire à domicile -Autres MNSP",7);</v>
      </c>
      <c r="O124">
        <v>123</v>
      </c>
      <c r="P124" s="40" t="s">
        <v>779</v>
      </c>
      <c r="Q124" t="s">
        <v>778</v>
      </c>
      <c r="R124" t="str">
        <f t="shared" si="8"/>
        <v>insert into gta_Projets (idProjet,codeProjet,libelleProjet) values(123,"95NACCP20003","Promo 16-18 Accompagnement - Initiation");</v>
      </c>
      <c r="U124" t="str">
        <f t="shared" si="9"/>
        <v>insert into gta_Associations (idProjet,idPrestation) values(88,124);</v>
      </c>
    </row>
    <row r="125" spans="1:21" ht="16.5" thickBot="1" x14ac:dyDescent="0.3">
      <c r="A125" s="7" t="s">
        <v>250</v>
      </c>
      <c r="B125" s="8" t="s">
        <v>251</v>
      </c>
      <c r="C125">
        <v>2</v>
      </c>
      <c r="D125" t="str">
        <f t="shared" si="5"/>
        <v>insert into gta_Prestations (codePrestation,libellePrestation,idActivite) values("IN05","Ingenierie de certification hors MNSP",2);</v>
      </c>
      <c r="F125">
        <v>125</v>
      </c>
      <c r="G125" s="38" t="s">
        <v>702</v>
      </c>
      <c r="H125" s="57" t="s">
        <v>588</v>
      </c>
      <c r="I125" s="17">
        <f t="shared" si="6"/>
        <v>89</v>
      </c>
      <c r="J125" s="21" t="s">
        <v>317</v>
      </c>
      <c r="K125">
        <v>7</v>
      </c>
      <c r="L125" t="str">
        <f t="shared" si="7"/>
        <v>insert into gta_Prestations (idPrestation,codePrestation,libellePrestation,idActivite) values(125,"Z04","2.2.20 Incubateur Réparateur outdoor-Autres MNSP",7);</v>
      </c>
      <c r="O125">
        <v>124</v>
      </c>
      <c r="P125" s="40" t="s">
        <v>781</v>
      </c>
      <c r="Q125" t="s">
        <v>780</v>
      </c>
      <c r="R125" t="str">
        <f t="shared" si="8"/>
        <v>insert into gta_Projets (idProjet,codeProjet,libelleProjet) values(124,"95NACCP20004","Promo 16-18 Accompagnement - Construction");</v>
      </c>
      <c r="U125" t="str">
        <f t="shared" si="9"/>
        <v>insert into gta_Associations (idProjet,idPrestation) values(89,125);</v>
      </c>
    </row>
    <row r="126" spans="1:21" ht="16.5" thickBot="1" x14ac:dyDescent="0.3">
      <c r="A126" s="7" t="s">
        <v>252</v>
      </c>
      <c r="B126" s="8" t="s">
        <v>253</v>
      </c>
      <c r="C126">
        <v>2</v>
      </c>
      <c r="D126" t="str">
        <f t="shared" si="5"/>
        <v>insert into gta_Prestations (codePrestation,libellePrestation,idActivite) values("OR02","Bilan de Compétence, bilan à mi carrière ",2);</v>
      </c>
      <c r="F126">
        <v>126</v>
      </c>
      <c r="G126" s="38" t="s">
        <v>703</v>
      </c>
      <c r="H126" s="57" t="s">
        <v>590</v>
      </c>
      <c r="I126" s="17">
        <f t="shared" si="6"/>
        <v>90</v>
      </c>
      <c r="J126" s="21" t="s">
        <v>317</v>
      </c>
      <c r="K126">
        <v>7</v>
      </c>
      <c r="L126" t="str">
        <f t="shared" si="7"/>
        <v>insert into gta_Prestations (idPrestation,codePrestation,libellePrestation,idActivite) values(126,"Z04","2.2.21 Incubateur Animateur Artistique-Autres MNSP",7);</v>
      </c>
      <c r="O126">
        <v>125</v>
      </c>
      <c r="P126" s="40" t="s">
        <v>783</v>
      </c>
      <c r="Q126" t="s">
        <v>782</v>
      </c>
      <c r="R126" t="str">
        <f t="shared" si="8"/>
        <v>insert into gta_Projets (idProjet,codeProjet,libelleProjet) values(125,"95NACCP20005","Promo 16-18 Accompagnement - Préparation");</v>
      </c>
      <c r="U126" t="str">
        <f t="shared" si="9"/>
        <v>insert into gta_Associations (idProjet,idPrestation) values(90,126);</v>
      </c>
    </row>
    <row r="127" spans="1:21" ht="16.5" thickBot="1" x14ac:dyDescent="0.3">
      <c r="A127" s="7" t="s">
        <v>254</v>
      </c>
      <c r="B127" s="8" t="s">
        <v>255</v>
      </c>
      <c r="C127">
        <v>2</v>
      </c>
      <c r="D127" t="str">
        <f t="shared" si="5"/>
        <v>insert into gta_Prestations (codePrestation,libellePrestation,idActivite) values("OR03","Evaluation des Compétences et des Acquis Profes.",2);</v>
      </c>
      <c r="F127">
        <v>127</v>
      </c>
      <c r="G127" s="38" t="s">
        <v>704</v>
      </c>
      <c r="H127" s="57" t="s">
        <v>592</v>
      </c>
      <c r="I127" s="17">
        <f t="shared" si="6"/>
        <v>91</v>
      </c>
      <c r="J127" s="21" t="s">
        <v>317</v>
      </c>
      <c r="K127">
        <v>7</v>
      </c>
      <c r="L127" t="str">
        <f t="shared" si="7"/>
        <v>insert into gta_Prestations (idPrestation,codePrestation,libellePrestation,idActivite) values(127,"Z04","2.2.23 Incubateur Concepteur Médiatiseur Pédagogique-Autres MNSP",7);</v>
      </c>
      <c r="O127">
        <v>126</v>
      </c>
      <c r="P127" s="40" t="s">
        <v>785</v>
      </c>
      <c r="Q127" t="s">
        <v>784</v>
      </c>
      <c r="R127" t="str">
        <f t="shared" si="8"/>
        <v>insert into gta_Projets (idProjet,codeProjet,libelleProjet) values(126,"95NACCP20006","Promo 16-18 Accompagnement - Choix");</v>
      </c>
      <c r="U127" t="str">
        <f t="shared" si="9"/>
        <v>insert into gta_Associations (idProjet,idPrestation) values(91,127);</v>
      </c>
    </row>
    <row r="128" spans="1:21" ht="16.5" thickBot="1" x14ac:dyDescent="0.3">
      <c r="A128" s="7" t="s">
        <v>256</v>
      </c>
      <c r="B128" s="8" t="s">
        <v>257</v>
      </c>
      <c r="C128">
        <v>2</v>
      </c>
      <c r="D128" t="str">
        <f t="shared" si="5"/>
        <v>insert into gta_Prestations (codePrestation,libellePrestation,idActivite) values("OR04","Autres prestations d'appui individuel à l’orient. prof.",2);</v>
      </c>
      <c r="F128">
        <v>128</v>
      </c>
      <c r="G128" s="38" t="s">
        <v>705</v>
      </c>
      <c r="H128" s="57" t="s">
        <v>594</v>
      </c>
      <c r="I128" s="17">
        <f t="shared" si="6"/>
        <v>92</v>
      </c>
      <c r="J128" s="21" t="s">
        <v>317</v>
      </c>
      <c r="K128">
        <v>7</v>
      </c>
      <c r="L128" t="str">
        <f t="shared" si="7"/>
        <v>insert into gta_Prestations (idPrestation,codePrestation,libellePrestation,idActivite) values(128,"Z04","2.2.24 Incubateur Concepteur de Technologie immersive-Autres MNSP",7);</v>
      </c>
      <c r="O128">
        <v>127</v>
      </c>
      <c r="P128" s="40" t="s">
        <v>787</v>
      </c>
      <c r="Q128" t="s">
        <v>786</v>
      </c>
      <c r="R128" t="str">
        <f t="shared" si="8"/>
        <v>insert into gta_Projets (idProjet,codeProjet,libelleProjet) values(127,"95NSOUP20001","Promo 16-18 Orientation - Sourcing");</v>
      </c>
      <c r="U128" t="str">
        <f t="shared" si="9"/>
        <v>insert into gta_Associations (idProjet,idPrestation) values(92,128);</v>
      </c>
    </row>
    <row r="129" spans="1:21" ht="16.5" thickBot="1" x14ac:dyDescent="0.3">
      <c r="A129" s="7" t="s">
        <v>258</v>
      </c>
      <c r="B129" s="8" t="s">
        <v>259</v>
      </c>
      <c r="C129">
        <v>2</v>
      </c>
      <c r="D129" t="str">
        <f t="shared" si="5"/>
        <v>insert into gta_Prestations (codePrestation,libellePrestation,idActivite) values("R01","Préparation des dossiers",2);</v>
      </c>
      <c r="F129">
        <v>129</v>
      </c>
      <c r="G129" s="38" t="s">
        <v>706</v>
      </c>
      <c r="H129" s="57" t="s">
        <v>570</v>
      </c>
      <c r="I129" s="17">
        <f t="shared" si="6"/>
        <v>80</v>
      </c>
      <c r="J129" s="21" t="s">
        <v>245</v>
      </c>
      <c r="K129">
        <v>7</v>
      </c>
      <c r="L129" t="str">
        <f t="shared" si="7"/>
        <v>insert into gta_Prestations (idPrestation,codePrestation,libellePrestation,idActivite) values(129,"H02","2.2.10 Incubateur Développeur Intégrateur en Informatique Industrielle (D3I)-Restauration",7);</v>
      </c>
      <c r="O129">
        <v>128</v>
      </c>
      <c r="P129" s="40" t="s">
        <v>789</v>
      </c>
      <c r="Q129" t="s">
        <v>788</v>
      </c>
      <c r="R129" t="str">
        <f t="shared" si="8"/>
        <v>insert into gta_Projets (idProjet,codeProjet,libelleProjet) values(128,"95NSURP20001","Promo 16-18 Surveillance - Initiation");</v>
      </c>
      <c r="U129" t="str">
        <f t="shared" si="9"/>
        <v>insert into gta_Associations (idProjet,idPrestation) values(80,129);</v>
      </c>
    </row>
    <row r="130" spans="1:21" ht="16.5" thickBot="1" x14ac:dyDescent="0.3">
      <c r="A130" s="7" t="s">
        <v>260</v>
      </c>
      <c r="B130" s="8" t="s">
        <v>261</v>
      </c>
      <c r="C130">
        <v>2</v>
      </c>
      <c r="D130" t="str">
        <f t="shared" si="5"/>
        <v>insert into gta_Prestations (codePrestation,libellePrestation,idActivite) values("R02","Etablissement de la paie",2);</v>
      </c>
      <c r="F130">
        <v>130</v>
      </c>
      <c r="G130" s="38" t="s">
        <v>707</v>
      </c>
      <c r="H130" s="57" t="s">
        <v>572</v>
      </c>
      <c r="I130" s="17">
        <f t="shared" si="6"/>
        <v>81</v>
      </c>
      <c r="J130" s="21" t="s">
        <v>245</v>
      </c>
      <c r="K130">
        <v>7</v>
      </c>
      <c r="L130" t="str">
        <f t="shared" si="7"/>
        <v>insert into gta_Prestations (idPrestation,codePrestation,libellePrestation,idActivite) values(130,"H02","2.2.12 Incubateur Monteur en Tuyauterie et chaudronnerie sur site industriel sensible-Restauration",7);</v>
      </c>
      <c r="O130">
        <v>129</v>
      </c>
      <c r="P130" s="40" t="s">
        <v>791</v>
      </c>
      <c r="Q130" t="s">
        <v>790</v>
      </c>
      <c r="R130" t="str">
        <f t="shared" si="8"/>
        <v>insert into gta_Projets (idProjet,codeProjet,libelleProjet) values(129,"95NSURP20002","Promo 16-18 Surveillance - Construction");</v>
      </c>
      <c r="U130" t="str">
        <f t="shared" si="9"/>
        <v>insert into gta_Associations (idProjet,idPrestation) values(81,130);</v>
      </c>
    </row>
    <row r="131" spans="1:21" ht="16.5" thickBot="1" x14ac:dyDescent="0.3">
      <c r="A131" s="7" t="s">
        <v>262</v>
      </c>
      <c r="B131" s="8" t="s">
        <v>263</v>
      </c>
      <c r="C131">
        <v>2</v>
      </c>
      <c r="D131" t="str">
        <f t="shared" ref="D131:D165" si="10">"insert into gta_Prestations (codePrestation,libellePrestation,idActivite) values("""&amp;B131&amp;""","""&amp;A131&amp;""","&amp;C131&amp;");"</f>
        <v>insert into gta_Prestations (codePrestation,libellePrestation,idActivite) values("Z01","Prestation spécifique régionale",2);</v>
      </c>
      <c r="F131">
        <v>131</v>
      </c>
      <c r="G131" s="38" t="s">
        <v>708</v>
      </c>
      <c r="H131" s="57" t="s">
        <v>574</v>
      </c>
      <c r="I131" s="17">
        <f t="shared" ref="I131:I194" si="11">_xlfn.XLOOKUP(H131,$P$2:$P$234,$O$2:$O$234)</f>
        <v>82</v>
      </c>
      <c r="J131" s="21" t="s">
        <v>245</v>
      </c>
      <c r="K131">
        <v>7</v>
      </c>
      <c r="L131" t="str">
        <f t="shared" ref="L131:L194" si="12">"insert into gta_Prestations (idPrestation,codePrestation,libellePrestation,idActivite) values("&amp;F131&amp;","""&amp;J131&amp;""","""&amp;G131&amp;""","&amp;K131&amp;");"</f>
        <v>insert into gta_Prestations (idPrestation,codePrestation,libellePrestation,idActivite) values(131,"H02","2.2.13 Incubateur Agent de Comissionnement du Bâtiment-Restauration",7);</v>
      </c>
      <c r="O131">
        <v>130</v>
      </c>
      <c r="P131" s="40" t="s">
        <v>793</v>
      </c>
      <c r="Q131" t="s">
        <v>792</v>
      </c>
      <c r="R131" t="str">
        <f t="shared" ref="R131:R179" si="13">"insert into gta_Projets (idProjet,codeProjet,libelleProjet) values("&amp;O131&amp;","""&amp;P131&amp;""","""&amp;Q131&amp;""");"</f>
        <v>insert into gta_Projets (idProjet,codeProjet,libelleProjet) values(130,"95NANIP20001","Promo 16-18 Animation - Initiation");</v>
      </c>
      <c r="U131" t="str">
        <f t="shared" ref="U131:U194" si="14">"insert into gta_Associations (idProjet,idPrestation) values("&amp;I131&amp;","&amp;F131&amp;");"</f>
        <v>insert into gta_Associations (idProjet,idPrestation) values(82,131);</v>
      </c>
    </row>
    <row r="132" spans="1:21" ht="16.5" thickBot="1" x14ac:dyDescent="0.3">
      <c r="A132" s="7" t="s">
        <v>264</v>
      </c>
      <c r="B132" s="8" t="s">
        <v>265</v>
      </c>
      <c r="C132">
        <v>2</v>
      </c>
      <c r="D132" t="str">
        <f t="shared" si="10"/>
        <v>insert into gta_Prestations (codePrestation,libellePrestation,idActivite) values("Z02","Mises à disposition externe",2);</v>
      </c>
      <c r="F132">
        <v>132</v>
      </c>
      <c r="G132" s="38" t="s">
        <v>709</v>
      </c>
      <c r="H132" s="57" t="s">
        <v>576</v>
      </c>
      <c r="I132" s="17">
        <f t="shared" si="11"/>
        <v>83</v>
      </c>
      <c r="J132" s="21" t="s">
        <v>245</v>
      </c>
      <c r="K132">
        <v>7</v>
      </c>
      <c r="L132" t="str">
        <f t="shared" si="12"/>
        <v>insert into gta_Prestations (idPrestation,codePrestation,libellePrestation,idActivite) values(132,"H02","2.2.14 Incubateur Chaudronnerie-Tuyauterie-Soudage- Adaptation Hydrogène et énergie-Restauration",7);</v>
      </c>
      <c r="O132">
        <v>131</v>
      </c>
      <c r="P132" s="40" t="s">
        <v>795</v>
      </c>
      <c r="Q132" t="s">
        <v>794</v>
      </c>
      <c r="R132" t="str">
        <f t="shared" si="13"/>
        <v>insert into gta_Projets (idProjet,codeProjet,libelleProjet) values(131,"95NANIP20002","Promo 16-18 Animation - Construction");</v>
      </c>
      <c r="U132" t="str">
        <f t="shared" si="14"/>
        <v>insert into gta_Associations (idProjet,idPrestation) values(83,132);</v>
      </c>
    </row>
    <row r="133" spans="1:21" ht="16.5" thickBot="1" x14ac:dyDescent="0.3">
      <c r="A133" s="7" t="s">
        <v>266</v>
      </c>
      <c r="B133" s="8" t="s">
        <v>267</v>
      </c>
      <c r="C133">
        <v>2</v>
      </c>
      <c r="D133" t="str">
        <f t="shared" si="10"/>
        <v>insert into gta_Prestations (codePrestation,libellePrestation,idActivite) values("Z03","Autres activités vendues",2);</v>
      </c>
      <c r="F133">
        <v>133</v>
      </c>
      <c r="G133" s="38" t="s">
        <v>710</v>
      </c>
      <c r="H133" s="57" t="s">
        <v>578</v>
      </c>
      <c r="I133" s="17">
        <f t="shared" si="11"/>
        <v>84</v>
      </c>
      <c r="J133" s="21" t="s">
        <v>245</v>
      </c>
      <c r="K133">
        <v>7</v>
      </c>
      <c r="L133" t="str">
        <f t="shared" si="12"/>
        <v>insert into gta_Prestations (idPrestation,codePrestation,libellePrestation,idActivite) values(133,"H02","2.2.15 Incubateur Technicien de maintenance industrielle colorisée Hydrogène-Restauration",7);</v>
      </c>
      <c r="O133">
        <v>132</v>
      </c>
      <c r="P133" s="40" t="s">
        <v>797</v>
      </c>
      <c r="Q133" t="s">
        <v>796</v>
      </c>
      <c r="R133" t="str">
        <f t="shared" si="13"/>
        <v>insert into gta_Projets (idProjet,codeProjet,libelleProjet) values(132,"95NDEPP20001","Promo 16-18 Déplacement - Initiation");</v>
      </c>
      <c r="U133" t="str">
        <f t="shared" si="14"/>
        <v>insert into gta_Associations (idProjet,idPrestation) values(84,133);</v>
      </c>
    </row>
    <row r="134" spans="1:21" ht="16.5" thickBot="1" x14ac:dyDescent="0.3">
      <c r="A134" s="7" t="s">
        <v>268</v>
      </c>
      <c r="B134" s="8" t="s">
        <v>269</v>
      </c>
      <c r="C134">
        <v>4</v>
      </c>
      <c r="D134" t="str">
        <f t="shared" si="10"/>
        <v>insert into gta_Prestations (codePrestation,libellePrestation,idActivite) values("SA01","FCA d'accompagnement - Animation perf.",4);</v>
      </c>
      <c r="F134">
        <v>134</v>
      </c>
      <c r="G134" s="38" t="s">
        <v>711</v>
      </c>
      <c r="H134" s="57" t="s">
        <v>580</v>
      </c>
      <c r="I134" s="17">
        <f t="shared" si="11"/>
        <v>85</v>
      </c>
      <c r="J134" s="21" t="s">
        <v>245</v>
      </c>
      <c r="K134">
        <v>7</v>
      </c>
      <c r="L134" t="str">
        <f t="shared" si="12"/>
        <v>insert into gta_Prestations (idPrestation,codePrestation,libellePrestation,idActivite) values(134,"H02","2.2.16 Incubateur Pilote d'installation Hydrogène-Restauration",7);</v>
      </c>
      <c r="O134">
        <v>133</v>
      </c>
      <c r="P134" s="40" t="s">
        <v>799</v>
      </c>
      <c r="Q134" t="s">
        <v>798</v>
      </c>
      <c r="R134" t="str">
        <f t="shared" si="13"/>
        <v>insert into gta_Projets (idProjet,codeProjet,libelleProjet) values(133,"95NDEPP20002","Promo 16-18 Déplacement - Construction");</v>
      </c>
      <c r="U134" t="str">
        <f t="shared" si="14"/>
        <v>insert into gta_Associations (idProjet,idPrestation) values(85,134);</v>
      </c>
    </row>
    <row r="135" spans="1:21" ht="15.75" x14ac:dyDescent="0.25">
      <c r="A135" s="7" t="s">
        <v>270</v>
      </c>
      <c r="B135" s="8" t="s">
        <v>271</v>
      </c>
      <c r="C135">
        <v>4</v>
      </c>
      <c r="D135" t="str">
        <f t="shared" si="10"/>
        <v>insert into gta_Prestations (codePrestation,libellePrestation,idActivite) values("SA99","FCA d'accompagnement - Autres activités de support",4);</v>
      </c>
      <c r="F135">
        <v>135</v>
      </c>
      <c r="G135" s="38" t="s">
        <v>712</v>
      </c>
      <c r="H135" s="57" t="s">
        <v>582</v>
      </c>
      <c r="I135" s="17">
        <f t="shared" si="11"/>
        <v>86</v>
      </c>
      <c r="J135" s="21" t="s">
        <v>245</v>
      </c>
      <c r="K135">
        <v>7</v>
      </c>
      <c r="L135" t="str">
        <f t="shared" si="12"/>
        <v>insert into gta_Prestations (idPrestation,codePrestation,libellePrestation,idActivite) values(135,"H02","2.2.17 Incubateur Monteur mécanicien  véhicules lourds hydrogène -Restauration",7);</v>
      </c>
      <c r="O135">
        <v>134</v>
      </c>
      <c r="P135" s="17" t="s">
        <v>497</v>
      </c>
      <c r="Q135" s="17" t="s">
        <v>497</v>
      </c>
      <c r="R135" t="str">
        <f t="shared" si="13"/>
        <v>insert into gta_Projets (idProjet,codeProjet,libelleProjet) values(134,"23RSDI120001","23RSDI120001");</v>
      </c>
      <c r="U135" t="str">
        <f t="shared" si="14"/>
        <v>insert into gta_Associations (idProjet,idPrestation) values(86,135);</v>
      </c>
    </row>
    <row r="136" spans="1:21" ht="15.75" x14ac:dyDescent="0.25">
      <c r="A136" s="7" t="s">
        <v>272</v>
      </c>
      <c r="B136" s="8" t="s">
        <v>273</v>
      </c>
      <c r="C136">
        <v>4</v>
      </c>
      <c r="D136" t="str">
        <f t="shared" si="10"/>
        <v>insert into gta_Prestations (codePrestation,libellePrestation,idActivite) values("SC01","FCA de certification - Animation perf.",4);</v>
      </c>
      <c r="F136">
        <v>136</v>
      </c>
      <c r="G136" s="39" t="s">
        <v>713</v>
      </c>
      <c r="H136" s="57" t="s">
        <v>584</v>
      </c>
      <c r="I136" s="17">
        <f t="shared" si="11"/>
        <v>87</v>
      </c>
      <c r="J136" s="21" t="s">
        <v>245</v>
      </c>
      <c r="K136">
        <v>7</v>
      </c>
      <c r="L136" t="str">
        <f t="shared" si="12"/>
        <v>insert into gta_Prestations (idPrestation,codePrestation,libellePrestation,idActivite) values(136,"H02","2.2.18 Incubateur Rétrofit : électrifier un véhicule thermique pour réduire les polluants atmosphériques-Restauration",7);</v>
      </c>
      <c r="O136">
        <v>135</v>
      </c>
      <c r="P136" s="17" t="s">
        <v>499</v>
      </c>
      <c r="Q136" s="17" t="s">
        <v>499</v>
      </c>
      <c r="R136" t="str">
        <f t="shared" si="13"/>
        <v>insert into gta_Projets (idProjet,codeProjet,libelleProjet) values(135,"95NGCNA17001","95NGCNA17001");</v>
      </c>
      <c r="U136" t="str">
        <f t="shared" si="14"/>
        <v>insert into gta_Associations (idProjet,idPrestation) values(87,136);</v>
      </c>
    </row>
    <row r="137" spans="1:21" ht="15.75" x14ac:dyDescent="0.25">
      <c r="A137" s="7" t="s">
        <v>274</v>
      </c>
      <c r="B137" s="8" t="s">
        <v>275</v>
      </c>
      <c r="C137">
        <v>4</v>
      </c>
      <c r="D137" t="str">
        <f t="shared" si="10"/>
        <v>insert into gta_Prestations (codePrestation,libellePrestation,idActivite) values("SC99","FCA de certification - Autres activités de support",4);</v>
      </c>
      <c r="F137">
        <v>137</v>
      </c>
      <c r="G137" s="38" t="s">
        <v>714</v>
      </c>
      <c r="H137" s="57" t="s">
        <v>586</v>
      </c>
      <c r="I137" s="17">
        <f t="shared" si="11"/>
        <v>88</v>
      </c>
      <c r="J137" s="21" t="s">
        <v>245</v>
      </c>
      <c r="K137">
        <v>7</v>
      </c>
      <c r="L137" t="str">
        <f t="shared" si="12"/>
        <v>insert into gta_Prestations (idPrestation,codePrestation,libellePrestation,idActivite) values(137,"H02","2.2.19 Incubateur Technicien des dispositifs d'assistance respiratoire à domicile -Restauration",7);</v>
      </c>
      <c r="O137">
        <v>136</v>
      </c>
      <c r="P137" s="17" t="s">
        <v>501</v>
      </c>
      <c r="Q137" s="17" t="s">
        <v>501</v>
      </c>
      <c r="R137" t="str">
        <f t="shared" si="13"/>
        <v>insert into gta_Projets (idProjet,codeProjet,libelleProjet) values(136,"95NJURY17001","95NJURY17001");</v>
      </c>
      <c r="U137" t="str">
        <f t="shared" si="14"/>
        <v>insert into gta_Associations (idProjet,idPrestation) values(88,137);</v>
      </c>
    </row>
    <row r="138" spans="1:21" ht="15.75" x14ac:dyDescent="0.25">
      <c r="A138" s="7" t="s">
        <v>276</v>
      </c>
      <c r="B138" s="8" t="s">
        <v>277</v>
      </c>
      <c r="C138">
        <v>4</v>
      </c>
      <c r="D138" t="str">
        <f t="shared" si="10"/>
        <v>insert into gta_Prestations (codePrestation,libellePrestation,idActivite) values("SF01","FCA de formation - Animation perf.",4);</v>
      </c>
      <c r="F138">
        <v>138</v>
      </c>
      <c r="G138" s="38" t="s">
        <v>715</v>
      </c>
      <c r="H138" s="57" t="s">
        <v>588</v>
      </c>
      <c r="I138" s="17">
        <f t="shared" si="11"/>
        <v>89</v>
      </c>
      <c r="J138" s="21" t="s">
        <v>245</v>
      </c>
      <c r="K138">
        <v>7</v>
      </c>
      <c r="L138" t="str">
        <f t="shared" si="12"/>
        <v>insert into gta_Prestations (idPrestation,codePrestation,libellePrestation,idActivite) values(138,"H02","2.2.20 Incubateur Réparateur outdoor-Restauration",7);</v>
      </c>
      <c r="O138">
        <v>137</v>
      </c>
      <c r="P138" s="17" t="s">
        <v>503</v>
      </c>
      <c r="Q138" s="17" t="s">
        <v>503</v>
      </c>
      <c r="R138" t="str">
        <f t="shared" si="13"/>
        <v>insert into gta_Projets (idProjet,codeProjet,libelleProjet) values(137,"95NJURY17002","95NJURY17002");</v>
      </c>
      <c r="U138" t="str">
        <f t="shared" si="14"/>
        <v>insert into gta_Associations (idProjet,idPrestation) values(89,138);</v>
      </c>
    </row>
    <row r="139" spans="1:21" ht="15.75" x14ac:dyDescent="0.25">
      <c r="A139" s="7" t="s">
        <v>278</v>
      </c>
      <c r="B139" s="8" t="s">
        <v>279</v>
      </c>
      <c r="C139">
        <v>4</v>
      </c>
      <c r="D139" t="str">
        <f t="shared" si="10"/>
        <v>insert into gta_Prestations (codePrestation,libellePrestation,idActivite) values("SF99","FCA de formation - Autres activités de support",4);</v>
      </c>
      <c r="F139">
        <v>139</v>
      </c>
      <c r="G139" s="38" t="s">
        <v>716</v>
      </c>
      <c r="H139" s="57" t="s">
        <v>590</v>
      </c>
      <c r="I139" s="17">
        <f t="shared" si="11"/>
        <v>90</v>
      </c>
      <c r="J139" s="21" t="s">
        <v>245</v>
      </c>
      <c r="K139">
        <v>7</v>
      </c>
      <c r="L139" t="str">
        <f t="shared" si="12"/>
        <v>insert into gta_Prestations (idPrestation,codePrestation,libellePrestation,idActivite) values(139,"H02","2.2.21 Incubateur Animateur Artistique-Restauration",7);</v>
      </c>
      <c r="O139">
        <v>138</v>
      </c>
      <c r="P139" s="17" t="s">
        <v>505</v>
      </c>
      <c r="Q139" s="17" t="s">
        <v>505</v>
      </c>
      <c r="R139" t="str">
        <f t="shared" si="13"/>
        <v>insert into gta_Projets (idProjet,codeProjet,libelleProjet) values(138,"95NJURY17003","95NJURY17003");</v>
      </c>
      <c r="U139" t="str">
        <f t="shared" si="14"/>
        <v>insert into gta_Associations (idProjet,idPrestation) values(90,139);</v>
      </c>
    </row>
    <row r="140" spans="1:21" ht="15.75" x14ac:dyDescent="0.25">
      <c r="A140" s="7" t="s">
        <v>280</v>
      </c>
      <c r="B140" s="8" t="s">
        <v>281</v>
      </c>
      <c r="C140">
        <v>4</v>
      </c>
      <c r="D140" t="str">
        <f t="shared" si="10"/>
        <v>insert into gta_Prestations (codePrestation,libellePrestation,idActivite) values("SH01","FCA d'Hôtellerie - Animation perf.",4);</v>
      </c>
      <c r="F140">
        <v>140</v>
      </c>
      <c r="G140" s="38" t="s">
        <v>717</v>
      </c>
      <c r="H140" s="57" t="s">
        <v>592</v>
      </c>
      <c r="I140" s="17">
        <f t="shared" si="11"/>
        <v>91</v>
      </c>
      <c r="J140" s="21" t="s">
        <v>245</v>
      </c>
      <c r="K140">
        <v>7</v>
      </c>
      <c r="L140" t="str">
        <f t="shared" si="12"/>
        <v>insert into gta_Prestations (idPrestation,codePrestation,libellePrestation,idActivite) values(140,"H02","2.2.23 Incubateur Concepteur Médiatiseur Pédagogique-Restauration",7);</v>
      </c>
      <c r="O140">
        <v>139</v>
      </c>
      <c r="P140" s="17" t="s">
        <v>507</v>
      </c>
      <c r="Q140" s="17" t="s">
        <v>507</v>
      </c>
      <c r="R140" t="str">
        <f t="shared" si="13"/>
        <v>insert into gta_Projets (idProjet,codeProjet,libelleProjet) values(139,"95NJURY17004","95NJURY17004");</v>
      </c>
      <c r="U140" t="str">
        <f t="shared" si="14"/>
        <v>insert into gta_Associations (idProjet,idPrestation) values(91,140);</v>
      </c>
    </row>
    <row r="141" spans="1:21" ht="15.75" x14ac:dyDescent="0.25">
      <c r="A141" s="7" t="s">
        <v>282</v>
      </c>
      <c r="B141" s="8" t="s">
        <v>283</v>
      </c>
      <c r="C141">
        <v>4</v>
      </c>
      <c r="D141" t="str">
        <f t="shared" si="10"/>
        <v>insert into gta_Prestations (codePrestation,libellePrestation,idActivite) values("SH99","FCA d'Hôtellerie - Autres activités de support",4);</v>
      </c>
      <c r="F141">
        <v>141</v>
      </c>
      <c r="G141" s="38" t="s">
        <v>718</v>
      </c>
      <c r="H141" s="57" t="s">
        <v>594</v>
      </c>
      <c r="I141" s="17">
        <f t="shared" si="11"/>
        <v>92</v>
      </c>
      <c r="J141" s="21" t="s">
        <v>245</v>
      </c>
      <c r="K141">
        <v>7</v>
      </c>
      <c r="L141" t="str">
        <f t="shared" si="12"/>
        <v>insert into gta_Prestations (idPrestation,codePrestation,libellePrestation,idActivite) values(141,"H02","2.2.24 Incubateur Concepteur de Technologie immersive-Restauration",7);</v>
      </c>
      <c r="O141">
        <v>140</v>
      </c>
      <c r="P141" s="17" t="s">
        <v>510</v>
      </c>
      <c r="Q141" s="17" t="s">
        <v>510</v>
      </c>
      <c r="R141" t="str">
        <f t="shared" si="13"/>
        <v>insert into gta_Projets (idProjet,codeProjet,libelleProjet) values(140,"95NCERJ19001","95NCERJ19001");</v>
      </c>
      <c r="U141" t="str">
        <f t="shared" si="14"/>
        <v>insert into gta_Associations (idProjet,idPrestation) values(92,141);</v>
      </c>
    </row>
    <row r="142" spans="1:21" ht="15.75" x14ac:dyDescent="0.25">
      <c r="A142" s="7" t="s">
        <v>284</v>
      </c>
      <c r="B142" s="8" t="s">
        <v>285</v>
      </c>
      <c r="C142">
        <v>4</v>
      </c>
      <c r="D142" t="str">
        <f t="shared" si="10"/>
        <v>insert into gta_Prestations (codePrestation,libellePrestation,idActivite) values("SI01","FCA d'Ingénierie-conseil-expertise - Animation perf.",4);</v>
      </c>
      <c r="F142">
        <v>142</v>
      </c>
      <c r="G142" s="38" t="s">
        <v>719</v>
      </c>
      <c r="H142" s="57" t="s">
        <v>570</v>
      </c>
      <c r="I142" s="17">
        <f t="shared" si="11"/>
        <v>80</v>
      </c>
      <c r="J142" s="21" t="s">
        <v>243</v>
      </c>
      <c r="K142">
        <v>7</v>
      </c>
      <c r="L142" t="str">
        <f t="shared" si="12"/>
        <v>insert into gta_Prestations (idPrestation,codePrestation,libellePrestation,idActivite) values(142,"H01","2.2.10 Incubateur Développeur Intégrateur en Informatique Industrielle (D3I)-hébergement",7);</v>
      </c>
      <c r="O142">
        <v>141</v>
      </c>
      <c r="P142" s="17" t="s">
        <v>513</v>
      </c>
      <c r="Q142" s="17" t="s">
        <v>513</v>
      </c>
      <c r="R142" t="str">
        <f t="shared" si="13"/>
        <v>insert into gta_Projets (idProjet,codeProjet,libelleProjet) values(141,"95NJURY17006","95NJURY17006");</v>
      </c>
      <c r="U142" t="str">
        <f t="shared" si="14"/>
        <v>insert into gta_Associations (idProjet,idPrestation) values(80,142);</v>
      </c>
    </row>
    <row r="143" spans="1:21" ht="15.75" x14ac:dyDescent="0.25">
      <c r="A143" s="7" t="s">
        <v>286</v>
      </c>
      <c r="B143" s="8" t="s">
        <v>287</v>
      </c>
      <c r="C143">
        <v>4</v>
      </c>
      <c r="D143" t="str">
        <f t="shared" si="10"/>
        <v>insert into gta_Prestations (codePrestation,libellePrestation,idActivite) values("SI99","FCA d'Ingénierie-conseil-expertise - Autres activités de support",4);</v>
      </c>
      <c r="F143">
        <v>143</v>
      </c>
      <c r="G143" s="38" t="s">
        <v>720</v>
      </c>
      <c r="H143" s="57" t="s">
        <v>572</v>
      </c>
      <c r="I143" s="17">
        <f t="shared" si="11"/>
        <v>81</v>
      </c>
      <c r="J143" s="21" t="s">
        <v>243</v>
      </c>
      <c r="K143">
        <v>7</v>
      </c>
      <c r="L143" t="str">
        <f t="shared" si="12"/>
        <v>insert into gta_Prestations (idPrestation,codePrestation,libellePrestation,idActivite) values(143,"H01","2.2.12 Incubateur Monteur en Tuyauterie et chaudronnerie sur site industriel sensible-hébergement",7);</v>
      </c>
      <c r="O143">
        <v>142</v>
      </c>
      <c r="P143" s="17" t="s">
        <v>520</v>
      </c>
      <c r="Q143" s="17" t="s">
        <v>520</v>
      </c>
      <c r="R143" t="str">
        <f t="shared" si="13"/>
        <v>insert into gta_Projets (idProjet,codeProjet,libelleProjet) values(142,"23RGEV120001","23RGEV120001");</v>
      </c>
      <c r="U143" t="str">
        <f t="shared" si="14"/>
        <v>insert into gta_Associations (idProjet,idPrestation) values(81,143);</v>
      </c>
    </row>
    <row r="144" spans="1:21" ht="15.75" x14ac:dyDescent="0.25">
      <c r="A144" s="7" t="s">
        <v>288</v>
      </c>
      <c r="B144" s="8" t="s">
        <v>289</v>
      </c>
      <c r="C144">
        <v>4</v>
      </c>
      <c r="D144" t="str">
        <f t="shared" si="10"/>
        <v>insert into gta_Prestations (codePrestation,libellePrestation,idActivite) values("SO01","FCA d'orientation - Animation perf.",4);</v>
      </c>
      <c r="F144">
        <v>144</v>
      </c>
      <c r="G144" s="38" t="s">
        <v>721</v>
      </c>
      <c r="H144" s="57" t="s">
        <v>574</v>
      </c>
      <c r="I144" s="17">
        <f t="shared" si="11"/>
        <v>82</v>
      </c>
      <c r="J144" s="21" t="s">
        <v>243</v>
      </c>
      <c r="K144">
        <v>7</v>
      </c>
      <c r="L144" t="str">
        <f t="shared" si="12"/>
        <v>insert into gta_Prestations (idPrestation,codePrestation,libellePrestation,idActivite) values(144,"H01","2.2.13 Incubateur Agent de Comissionnement du Bâtiment-hébergement",7);</v>
      </c>
      <c r="O144">
        <v>143</v>
      </c>
      <c r="P144" s="18" t="s">
        <v>522</v>
      </c>
      <c r="Q144" s="18" t="s">
        <v>522</v>
      </c>
      <c r="R144" t="str">
        <f t="shared" si="13"/>
        <v>insert into gta_Projets (idProjet,codeProjet,libelleProjet) values(143,"95NRSFP20001","95NRSFP20001");</v>
      </c>
      <c r="U144" t="str">
        <f t="shared" si="14"/>
        <v>insert into gta_Associations (idProjet,idPrestation) values(82,144);</v>
      </c>
    </row>
    <row r="145" spans="1:21" ht="15.75" x14ac:dyDescent="0.25">
      <c r="A145" s="7" t="s">
        <v>290</v>
      </c>
      <c r="B145" s="8" t="s">
        <v>291</v>
      </c>
      <c r="C145">
        <v>4</v>
      </c>
      <c r="D145" t="str">
        <f t="shared" si="10"/>
        <v>insert into gta_Prestations (codePrestation,libellePrestation,idActivite) values("SO99","FCA d'orientation - Autres activités de support",4);</v>
      </c>
      <c r="F145">
        <v>145</v>
      </c>
      <c r="G145" s="38" t="s">
        <v>722</v>
      </c>
      <c r="H145" s="57" t="s">
        <v>576</v>
      </c>
      <c r="I145" s="17">
        <f t="shared" si="11"/>
        <v>83</v>
      </c>
      <c r="J145" s="21" t="s">
        <v>243</v>
      </c>
      <c r="K145">
        <v>7</v>
      </c>
      <c r="L145" t="str">
        <f t="shared" si="12"/>
        <v>insert into gta_Prestations (idPrestation,codePrestation,libellePrestation,idActivite) values(145,"H01","2.2.14 Incubateur Chaudronnerie-Tuyauterie-Soudage- Adaptation Hydrogène et énergie-hébergement",7);</v>
      </c>
      <c r="O145">
        <v>144</v>
      </c>
      <c r="P145" s="18" t="s">
        <v>524</v>
      </c>
      <c r="Q145" s="18" t="s">
        <v>524</v>
      </c>
      <c r="R145" t="str">
        <f t="shared" si="13"/>
        <v>insert into gta_Projets (idProjet,codeProjet,libelleProjet) values(144,"95NPLAT20001","95NPLAT20001");</v>
      </c>
      <c r="U145" t="str">
        <f t="shared" si="14"/>
        <v>insert into gta_Associations (idProjet,idPrestation) values(83,145);</v>
      </c>
    </row>
    <row r="146" spans="1:21" ht="15.75" x14ac:dyDescent="0.25">
      <c r="A146" s="7" t="s">
        <v>292</v>
      </c>
      <c r="B146" s="8" t="s">
        <v>293</v>
      </c>
      <c r="C146">
        <v>5</v>
      </c>
      <c r="D146" t="str">
        <f t="shared" si="10"/>
        <v>insert into gta_Prestations (codePrestation,libellePrestation,idActivite) values("ST01","FCTA - Animation perf. des salariés AFPA",5);</v>
      </c>
      <c r="F146">
        <v>146</v>
      </c>
      <c r="G146" s="38" t="s">
        <v>723</v>
      </c>
      <c r="H146" s="57" t="s">
        <v>578</v>
      </c>
      <c r="I146" s="17">
        <f t="shared" si="11"/>
        <v>84</v>
      </c>
      <c r="J146" s="21" t="s">
        <v>243</v>
      </c>
      <c r="K146">
        <v>7</v>
      </c>
      <c r="L146" t="str">
        <f t="shared" si="12"/>
        <v>insert into gta_Prestations (idPrestation,codePrestation,libellePrestation,idActivite) values(146,"H01","2.2.15 Incubateur Technicien de maintenance industrielle colorisée Hydrogène-hébergement",7);</v>
      </c>
      <c r="O146">
        <v>145</v>
      </c>
      <c r="P146" s="53" t="s">
        <v>526</v>
      </c>
      <c r="Q146" s="53" t="s">
        <v>526</v>
      </c>
      <c r="R146" t="str">
        <f t="shared" si="13"/>
        <v>insert into gta_Projets (idProjet,codeProjet,libelleProjet) values(145,"95NDEPL21001","95NDEPL21001");</v>
      </c>
      <c r="U146" t="str">
        <f t="shared" si="14"/>
        <v>insert into gta_Associations (idProjet,idPrestation) values(84,146);</v>
      </c>
    </row>
    <row r="147" spans="1:21" ht="15.75" x14ac:dyDescent="0.25">
      <c r="A147" s="7" t="s">
        <v>294</v>
      </c>
      <c r="B147" s="8" t="s">
        <v>295</v>
      </c>
      <c r="C147">
        <v>5</v>
      </c>
      <c r="D147" t="str">
        <f t="shared" si="10"/>
        <v>insert into gta_Prestations (codePrestation,libellePrestation,idActivite) values("ST02","FCTA - Appui interne",5);</v>
      </c>
      <c r="F147">
        <v>147</v>
      </c>
      <c r="G147" s="38" t="s">
        <v>724</v>
      </c>
      <c r="H147" s="57" t="s">
        <v>580</v>
      </c>
      <c r="I147" s="17">
        <f t="shared" si="11"/>
        <v>85</v>
      </c>
      <c r="J147" s="21" t="s">
        <v>243</v>
      </c>
      <c r="K147">
        <v>7</v>
      </c>
      <c r="L147" t="str">
        <f t="shared" si="12"/>
        <v>insert into gta_Prestations (idPrestation,codePrestation,libellePrestation,idActivite) values(147,"H01","2.2.16 Incubateur Pilote d'installation Hydrogène-hébergement",7);</v>
      </c>
      <c r="O147">
        <v>146</v>
      </c>
      <c r="P147" s="53" t="s">
        <v>528</v>
      </c>
      <c r="Q147" s="53" t="s">
        <v>528</v>
      </c>
      <c r="R147" t="str">
        <f t="shared" si="13"/>
        <v>insert into gta_Projets (idProjet,codeProjet,libelleProjet) values(146,"95NDEPL21002","95NDEPL21002");</v>
      </c>
      <c r="U147" t="str">
        <f t="shared" si="14"/>
        <v>insert into gta_Associations (idProjet,idPrestation) values(85,147);</v>
      </c>
    </row>
    <row r="148" spans="1:21" ht="15.75" x14ac:dyDescent="0.25">
      <c r="A148" s="7" t="s">
        <v>296</v>
      </c>
      <c r="B148" s="8" t="s">
        <v>297</v>
      </c>
      <c r="C148">
        <v>6</v>
      </c>
      <c r="D148" t="str">
        <f t="shared" si="10"/>
        <v>insert into gta_Prestations (codePrestation,libellePrestation,idActivite) values("ST99","FCTA - Autres activités de support",6);</v>
      </c>
      <c r="F148">
        <v>148</v>
      </c>
      <c r="G148" s="38" t="s">
        <v>725</v>
      </c>
      <c r="H148" s="57" t="s">
        <v>582</v>
      </c>
      <c r="I148" s="17">
        <f t="shared" si="11"/>
        <v>86</v>
      </c>
      <c r="J148" s="21" t="s">
        <v>243</v>
      </c>
      <c r="K148">
        <v>7</v>
      </c>
      <c r="L148" t="str">
        <f t="shared" si="12"/>
        <v>insert into gta_Prestations (idPrestation,codePrestation,libellePrestation,idActivite) values(148,"H01","2.2.17 Incubateur Monteur mécanicien  véhicules lourds hydrogène -hébergement",7);</v>
      </c>
      <c r="O148">
        <v>147</v>
      </c>
      <c r="P148" s="53" t="s">
        <v>530</v>
      </c>
      <c r="Q148" s="53" t="s">
        <v>530</v>
      </c>
      <c r="R148" t="str">
        <f t="shared" si="13"/>
        <v>insert into gta_Projets (idProjet,codeProjet,libelleProjet) values(147,"95NDEPL21003","95NDEPL21003");</v>
      </c>
      <c r="U148" t="str">
        <f t="shared" si="14"/>
        <v>insert into gta_Associations (idProjet,idPrestation) values(86,148);</v>
      </c>
    </row>
    <row r="149" spans="1:21" ht="15.75" x14ac:dyDescent="0.25">
      <c r="A149" s="7" t="s">
        <v>298</v>
      </c>
      <c r="B149" s="8" t="s">
        <v>299</v>
      </c>
      <c r="C149">
        <v>3</v>
      </c>
      <c r="D149" t="str">
        <f t="shared" si="10"/>
        <v>insert into gta_Prestations (codePrestation,libellePrestation,idActivite) values("C01","Instruction technique dossier VAE (ITV)",3);</v>
      </c>
      <c r="F149">
        <v>149</v>
      </c>
      <c r="G149" s="39" t="s">
        <v>726</v>
      </c>
      <c r="H149" s="57" t="s">
        <v>584</v>
      </c>
      <c r="I149" s="17">
        <f t="shared" si="11"/>
        <v>87</v>
      </c>
      <c r="J149" s="21" t="s">
        <v>243</v>
      </c>
      <c r="K149">
        <v>7</v>
      </c>
      <c r="L149" t="str">
        <f t="shared" si="12"/>
        <v>insert into gta_Prestations (idPrestation,codePrestation,libellePrestation,idActivite) values(149,"H01","2.2.18 Incubateur Rétrofit : électrifier un véhicule thermique pour réduire les polluants atmosphériques-hébergement",7);</v>
      </c>
      <c r="O149">
        <v>148</v>
      </c>
      <c r="P149" s="53" t="s">
        <v>532</v>
      </c>
      <c r="Q149" s="53" t="s">
        <v>532</v>
      </c>
      <c r="R149" t="str">
        <f t="shared" si="13"/>
        <v>insert into gta_Projets (idProjet,codeProjet,libelleProjet) values(148,"95NDEPL21004","95NDEPL21004");</v>
      </c>
      <c r="U149" t="str">
        <f t="shared" si="14"/>
        <v>insert into gta_Associations (idProjet,idPrestation) values(87,149);</v>
      </c>
    </row>
    <row r="150" spans="1:21" ht="15.75" x14ac:dyDescent="0.25">
      <c r="A150" s="7" t="s">
        <v>300</v>
      </c>
      <c r="B150" s="8" t="s">
        <v>301</v>
      </c>
      <c r="C150">
        <v>3</v>
      </c>
      <c r="D150" t="str">
        <f t="shared" si="10"/>
        <v>insert into gta_Prestations (codePrestation,libellePrestation,idActivite) values("C03","Professionalisation des acteurs",3);</v>
      </c>
      <c r="F150">
        <v>150</v>
      </c>
      <c r="G150" s="38" t="s">
        <v>727</v>
      </c>
      <c r="H150" s="57" t="s">
        <v>586</v>
      </c>
      <c r="I150" s="17">
        <f t="shared" si="11"/>
        <v>88</v>
      </c>
      <c r="J150" s="21" t="s">
        <v>243</v>
      </c>
      <c r="K150">
        <v>7</v>
      </c>
      <c r="L150" t="str">
        <f t="shared" si="12"/>
        <v>insert into gta_Prestations (idPrestation,codePrestation,libellePrestation,idActivite) values(150,"H01","2.2.19 Incubateur Technicien des dispositifs d'assistance respiratoire à domicile -hébergement",7);</v>
      </c>
      <c r="O150">
        <v>149</v>
      </c>
      <c r="P150" s="17" t="s">
        <v>534</v>
      </c>
      <c r="Q150" s="17" t="s">
        <v>534</v>
      </c>
      <c r="R150" t="str">
        <f t="shared" si="13"/>
        <v>insert into gta_Projets (idProjet,codeProjet,libelleProjet) values(149,"95NVAEI17001","95NVAEI17001");</v>
      </c>
      <c r="U150" t="str">
        <f t="shared" si="14"/>
        <v>insert into gta_Associations (idProjet,idPrestation) values(88,150);</v>
      </c>
    </row>
    <row r="151" spans="1:21" ht="15.75" x14ac:dyDescent="0.25">
      <c r="A151" s="7" t="s">
        <v>302</v>
      </c>
      <c r="B151" s="8" t="s">
        <v>303</v>
      </c>
      <c r="C151">
        <v>3</v>
      </c>
      <c r="D151" t="str">
        <f t="shared" si="10"/>
        <v>insert into gta_Prestations (codePrestation,libellePrestation,idActivite) values("C04","Préparation au titre",3);</v>
      </c>
      <c r="F151">
        <v>151</v>
      </c>
      <c r="G151" s="38" t="s">
        <v>728</v>
      </c>
      <c r="H151" s="57" t="s">
        <v>588</v>
      </c>
      <c r="I151" s="17">
        <f t="shared" si="11"/>
        <v>89</v>
      </c>
      <c r="J151" s="21" t="s">
        <v>243</v>
      </c>
      <c r="K151">
        <v>7</v>
      </c>
      <c r="L151" t="str">
        <f t="shared" si="12"/>
        <v>insert into gta_Prestations (idPrestation,codePrestation,libellePrestation,idActivite) values(151,"H01","2.2.20 Incubateur Réparateur outdoor-hébergement",7);</v>
      </c>
      <c r="O151">
        <v>150</v>
      </c>
      <c r="P151" s="17" t="s">
        <v>537</v>
      </c>
      <c r="Q151" s="17" t="s">
        <v>537</v>
      </c>
      <c r="R151" t="str">
        <f t="shared" si="13"/>
        <v>insert into gta_Projets (idProjet,codeProjet,libelleProjet) values(150,"95NIVAE18001","95NIVAE18001");</v>
      </c>
      <c r="U151" t="str">
        <f t="shared" si="14"/>
        <v>insert into gta_Associations (idProjet,idPrestation) values(89,151);</v>
      </c>
    </row>
    <row r="152" spans="1:21" ht="15.75" x14ac:dyDescent="0.25">
      <c r="A152" s="7" t="s">
        <v>304</v>
      </c>
      <c r="B152" s="8" t="s">
        <v>305</v>
      </c>
      <c r="C152">
        <v>3</v>
      </c>
      <c r="D152" t="str">
        <f t="shared" si="10"/>
        <v>insert into gta_Prestations (codePrestation,libellePrestation,idActivite) values("C05","Professionalisation des jurys",3);</v>
      </c>
      <c r="F152">
        <v>152</v>
      </c>
      <c r="G152" s="38" t="s">
        <v>729</v>
      </c>
      <c r="H152" s="57" t="s">
        <v>590</v>
      </c>
      <c r="I152" s="17">
        <f t="shared" si="11"/>
        <v>90</v>
      </c>
      <c r="J152" s="21" t="s">
        <v>243</v>
      </c>
      <c r="K152">
        <v>7</v>
      </c>
      <c r="L152" t="str">
        <f t="shared" si="12"/>
        <v>insert into gta_Prestations (idPrestation,codePrestation,libellePrestation,idActivite) values(152,"H01","2.2.21 Incubateur Animateur Artistique-hébergement",7);</v>
      </c>
      <c r="O152">
        <v>151</v>
      </c>
      <c r="P152" s="53" t="s">
        <v>539</v>
      </c>
      <c r="Q152" s="53" t="s">
        <v>539</v>
      </c>
      <c r="R152" t="str">
        <f t="shared" si="13"/>
        <v>insert into gta_Projets (idProjet,codeProjet,libelleProjet) values(151,"95NACCV21001","95NACCV21001");</v>
      </c>
      <c r="U152" t="str">
        <f t="shared" si="14"/>
        <v>insert into gta_Associations (idProjet,idPrestation) values(90,152);</v>
      </c>
    </row>
    <row r="153" spans="1:21" ht="15.75" x14ac:dyDescent="0.25">
      <c r="A153" s="9" t="s">
        <v>306</v>
      </c>
      <c r="B153" s="10" t="s">
        <v>307</v>
      </c>
      <c r="C153">
        <v>3</v>
      </c>
      <c r="D153" t="str">
        <f t="shared" si="10"/>
        <v>insert into gta_Prestations (codePrestation,libellePrestation,idActivite) values("C06","Accompagnement VAE - MNSP",3);</v>
      </c>
      <c r="F153">
        <v>153</v>
      </c>
      <c r="G153" s="38" t="s">
        <v>730</v>
      </c>
      <c r="H153" s="57" t="s">
        <v>592</v>
      </c>
      <c r="I153" s="17">
        <f t="shared" si="11"/>
        <v>91</v>
      </c>
      <c r="J153" s="21" t="s">
        <v>243</v>
      </c>
      <c r="K153">
        <v>7</v>
      </c>
      <c r="L153" t="str">
        <f t="shared" si="12"/>
        <v>insert into gta_Prestations (idPrestation,codePrestation,libellePrestation,idActivite) values(153,"H01","2.2.23 Incubateur Concepteur Médiatiseur Pédagogique-hébergement",7);</v>
      </c>
      <c r="O153">
        <v>152</v>
      </c>
      <c r="P153" s="19" t="s">
        <v>541</v>
      </c>
      <c r="Q153" s="19" t="s">
        <v>541</v>
      </c>
      <c r="R153" t="str">
        <f t="shared" si="13"/>
        <v>insert into gta_Projets (idProjet,codeProjet,libelleProjet) values(152,"95NVAEM19001","95NVAEM19001");</v>
      </c>
      <c r="U153" t="str">
        <f t="shared" si="14"/>
        <v>insert into gta_Associations (idProjet,idPrestation) values(91,153);</v>
      </c>
    </row>
    <row r="154" spans="1:21" ht="15.75" x14ac:dyDescent="0.25">
      <c r="A154" s="9" t="s">
        <v>308</v>
      </c>
      <c r="B154" s="10" t="s">
        <v>309</v>
      </c>
      <c r="C154">
        <v>3</v>
      </c>
      <c r="D154" t="str">
        <f t="shared" si="10"/>
        <v>insert into gta_Prestations (codePrestation,libellePrestation,idActivite) values("C07","ITV hors MNSP",3);</v>
      </c>
      <c r="F154">
        <v>154</v>
      </c>
      <c r="G154" s="38" t="s">
        <v>731</v>
      </c>
      <c r="H154" s="57" t="s">
        <v>594</v>
      </c>
      <c r="I154" s="17">
        <f t="shared" si="11"/>
        <v>92</v>
      </c>
      <c r="J154" s="21" t="s">
        <v>243</v>
      </c>
      <c r="K154">
        <v>7</v>
      </c>
      <c r="L154" t="str">
        <f t="shared" si="12"/>
        <v>insert into gta_Prestations (idPrestation,codePrestation,libellePrestation,idActivite) values(154,"H01","2.2.24 Incubateur Concepteur de Technologie immersive-hébergement",7);</v>
      </c>
      <c r="O154">
        <v>153</v>
      </c>
      <c r="P154" s="17" t="s">
        <v>547</v>
      </c>
      <c r="Q154" s="17" t="s">
        <v>547</v>
      </c>
      <c r="R154" t="str">
        <f t="shared" si="13"/>
        <v>insert into gta_Projets (idProjet,codeProjet,libelleProjet) values(153,"95NCMAP19001","95NCMAP19001");</v>
      </c>
      <c r="U154" t="str">
        <f t="shared" si="14"/>
        <v>insert into gta_Associations (idProjet,idPrestation) values(92,154);</v>
      </c>
    </row>
    <row r="155" spans="1:21" ht="15.75" x14ac:dyDescent="0.25">
      <c r="A155" s="7" t="s">
        <v>310</v>
      </c>
      <c r="B155" s="8" t="s">
        <v>311</v>
      </c>
      <c r="C155">
        <v>3</v>
      </c>
      <c r="D155" t="str">
        <f t="shared" si="10"/>
        <v>insert into gta_Prestations (codePrestation,libellePrestation,idActivite) values("IN01","Ingénierie du titre",3);</v>
      </c>
      <c r="F155">
        <v>155</v>
      </c>
      <c r="G155" s="38" t="s">
        <v>732</v>
      </c>
      <c r="H155" s="57" t="s">
        <v>570</v>
      </c>
      <c r="I155" s="17">
        <f t="shared" si="11"/>
        <v>80</v>
      </c>
      <c r="J155" s="21" t="s">
        <v>129</v>
      </c>
      <c r="K155">
        <v>7</v>
      </c>
      <c r="L155" t="str">
        <f t="shared" si="12"/>
        <v>insert into gta_Prestations (idPrestation,codePrestation,libellePrestation,idActivite) values(155,"FD00","2.2.10 Incubateur Développeur Intégrateur en Informatique Industrielle (D3I)-A distance",7);</v>
      </c>
      <c r="O155">
        <v>154</v>
      </c>
      <c r="P155" s="17" t="s">
        <v>552</v>
      </c>
      <c r="Q155" s="17" t="s">
        <v>552</v>
      </c>
      <c r="R155" t="str">
        <f t="shared" si="13"/>
        <v>insert into gta_Projets (idProjet,codeProjet,libelleProjet) values(154,"95NOBST17001","95NOBST17001");</v>
      </c>
      <c r="U155" t="str">
        <f t="shared" si="14"/>
        <v>insert into gta_Associations (idProjet,idPrestation) values(80,155);</v>
      </c>
    </row>
    <row r="156" spans="1:21" ht="15.75" x14ac:dyDescent="0.25">
      <c r="A156" s="7" t="s">
        <v>312</v>
      </c>
      <c r="B156" s="8" t="s">
        <v>313</v>
      </c>
      <c r="C156">
        <v>3</v>
      </c>
      <c r="D156" t="str">
        <f t="shared" si="10"/>
        <v>insert into gta_Prestations (codePrestation,libellePrestation,idActivite) values("IN04","Ingénierie - autres MNSP",3);</v>
      </c>
      <c r="F156">
        <v>156</v>
      </c>
      <c r="G156" s="38" t="s">
        <v>733</v>
      </c>
      <c r="H156" s="57" t="s">
        <v>572</v>
      </c>
      <c r="I156" s="17">
        <f t="shared" si="11"/>
        <v>81</v>
      </c>
      <c r="J156" s="21" t="s">
        <v>129</v>
      </c>
      <c r="K156">
        <v>7</v>
      </c>
      <c r="L156" t="str">
        <f t="shared" si="12"/>
        <v>insert into gta_Prestations (idPrestation,codePrestation,libellePrestation,idActivite) values(156,"FD00","2.2.12 Incubateur Monteur en Tuyauterie et chaudronnerie sur site industriel sensible-A distance",7);</v>
      </c>
      <c r="O156">
        <v>155</v>
      </c>
      <c r="P156" s="21" t="s">
        <v>554</v>
      </c>
      <c r="Q156" s="21" t="s">
        <v>554</v>
      </c>
      <c r="R156" t="str">
        <f t="shared" si="13"/>
        <v>insert into gta_Projets (idProjet,codeProjet,libelleProjet) values(155,"95NINCE18001","95NINCE18001");</v>
      </c>
      <c r="U156" t="str">
        <f t="shared" si="14"/>
        <v>insert into gta_Associations (idProjet,idPrestation) values(81,156);</v>
      </c>
    </row>
    <row r="157" spans="1:21" ht="15.75" x14ac:dyDescent="0.25">
      <c r="A157" s="7" t="s">
        <v>314</v>
      </c>
      <c r="B157" s="8" t="s">
        <v>315</v>
      </c>
      <c r="C157">
        <v>3</v>
      </c>
      <c r="D157" t="str">
        <f t="shared" si="10"/>
        <v>insert into gta_Prestations (codePrestation,libellePrestation,idActivite) values("OR05","Orientation - Pré-insertion",3);</v>
      </c>
      <c r="F157">
        <v>157</v>
      </c>
      <c r="G157" s="38" t="s">
        <v>734</v>
      </c>
      <c r="H157" s="57" t="s">
        <v>574</v>
      </c>
      <c r="I157" s="17">
        <f t="shared" si="11"/>
        <v>82</v>
      </c>
      <c r="J157" s="21" t="s">
        <v>129</v>
      </c>
      <c r="K157">
        <v>7</v>
      </c>
      <c r="L157" t="str">
        <f t="shared" si="12"/>
        <v>insert into gta_Prestations (idPrestation,codePrestation,libellePrestation,idActivite) values(157,"FD00","2.2.13 Incubateur Agent de Comissionnement du Bâtiment-A distance",7);</v>
      </c>
      <c r="O157">
        <v>156</v>
      </c>
      <c r="P157" s="17" t="s">
        <v>556</v>
      </c>
      <c r="Q157" s="17" t="s">
        <v>556</v>
      </c>
      <c r="R157" t="str">
        <f t="shared" si="13"/>
        <v>insert into gta_Projets (idProjet,codeProjet,libelleProjet) values(156,"95NCIIC17001","95NCIIC17001");</v>
      </c>
      <c r="U157" t="str">
        <f t="shared" si="14"/>
        <v>insert into gta_Associations (idProjet,idPrestation) values(82,157);</v>
      </c>
    </row>
    <row r="158" spans="1:21" ht="15.75" x14ac:dyDescent="0.25">
      <c r="A158" s="7" t="s">
        <v>10</v>
      </c>
      <c r="B158" s="8" t="s">
        <v>11</v>
      </c>
      <c r="C158">
        <v>3</v>
      </c>
      <c r="D158" t="str">
        <f t="shared" si="10"/>
        <v>insert into gta_Prestations (codePrestation,libellePrestation,idActivite) values("AS6","S6 - Accomp. socio-éducatif",3);</v>
      </c>
      <c r="F158">
        <v>158</v>
      </c>
      <c r="G158" s="38" t="s">
        <v>735</v>
      </c>
      <c r="H158" s="57" t="s">
        <v>576</v>
      </c>
      <c r="I158" s="17">
        <f t="shared" si="11"/>
        <v>83</v>
      </c>
      <c r="J158" s="21" t="s">
        <v>129</v>
      </c>
      <c r="K158">
        <v>7</v>
      </c>
      <c r="L158" t="str">
        <f t="shared" si="12"/>
        <v>insert into gta_Prestations (idPrestation,codePrestation,libellePrestation,idActivite) values(158,"FD00","2.2.14 Incubateur Chaudronnerie-Tuyauterie-Soudage- Adaptation Hydrogène et énergie-A distance",7);</v>
      </c>
      <c r="O158">
        <v>157</v>
      </c>
      <c r="P158" s="22" t="s">
        <v>558</v>
      </c>
      <c r="Q158" s="22" t="s">
        <v>558</v>
      </c>
      <c r="R158" t="str">
        <f t="shared" si="13"/>
        <v>insert into gta_Projets (idProjet,codeProjet,libelleProjet) values(157,"95NPDOM17001","95NPDOM17001");</v>
      </c>
      <c r="U158" t="str">
        <f t="shared" si="14"/>
        <v>insert into gta_Associations (idProjet,idPrestation) values(83,158);</v>
      </c>
    </row>
    <row r="159" spans="1:21" ht="15.75" x14ac:dyDescent="0.25">
      <c r="A159" s="7" t="s">
        <v>316</v>
      </c>
      <c r="B159" s="8" t="s">
        <v>317</v>
      </c>
      <c r="C159">
        <v>3</v>
      </c>
      <c r="D159" t="str">
        <f t="shared" si="10"/>
        <v>insert into gta_Prestations (codePrestation,libellePrestation,idActivite) values("Z04","Autres (missions nationales de services publics)",3);</v>
      </c>
      <c r="F159">
        <v>159</v>
      </c>
      <c r="G159" s="38" t="s">
        <v>736</v>
      </c>
      <c r="H159" s="57" t="s">
        <v>578</v>
      </c>
      <c r="I159" s="17">
        <f t="shared" si="11"/>
        <v>84</v>
      </c>
      <c r="J159" s="21" t="s">
        <v>129</v>
      </c>
      <c r="K159">
        <v>7</v>
      </c>
      <c r="L159" t="str">
        <f t="shared" si="12"/>
        <v>insert into gta_Prestations (idPrestation,codePrestation,libellePrestation,idActivite) values(159,"FD00","2.2.15 Incubateur Technicien de maintenance industrielle colorisée Hydrogène-A distance",7);</v>
      </c>
      <c r="O159">
        <v>158</v>
      </c>
      <c r="P159" s="22" t="s">
        <v>560</v>
      </c>
      <c r="Q159" s="22" t="s">
        <v>560</v>
      </c>
      <c r="R159" t="str">
        <f t="shared" si="13"/>
        <v>insert into gta_Projets (idProjet,codeProjet,libelleProjet) values(158,"95NPARC22001","95NPARC22001");</v>
      </c>
      <c r="U159" t="str">
        <f t="shared" si="14"/>
        <v>insert into gta_Associations (idProjet,idPrestation) values(84,159);</v>
      </c>
    </row>
    <row r="160" spans="1:21" ht="15.75" x14ac:dyDescent="0.25">
      <c r="A160" s="7" t="s">
        <v>318</v>
      </c>
      <c r="B160" s="11" t="s">
        <v>319</v>
      </c>
      <c r="C160">
        <v>3</v>
      </c>
      <c r="D160" t="str">
        <f t="shared" si="10"/>
        <v>insert into gta_Prestations (codePrestation,libellePrestation,idActivite) values("Z05","Transfert de plateau MNSP (hors investissement) ",3);</v>
      </c>
      <c r="F160">
        <v>160</v>
      </c>
      <c r="G160" s="38" t="s">
        <v>737</v>
      </c>
      <c r="H160" s="57" t="s">
        <v>580</v>
      </c>
      <c r="I160" s="17">
        <f t="shared" si="11"/>
        <v>85</v>
      </c>
      <c r="J160" s="21" t="s">
        <v>129</v>
      </c>
      <c r="K160">
        <v>7</v>
      </c>
      <c r="L160" t="str">
        <f t="shared" si="12"/>
        <v>insert into gta_Prestations (idPrestation,codePrestation,libellePrestation,idActivite) values(160,"FD00","2.2.16 Incubateur Pilote d'installation Hydrogène-A distance",7);</v>
      </c>
      <c r="O160">
        <v>159</v>
      </c>
      <c r="P160" s="22" t="s">
        <v>562</v>
      </c>
      <c r="Q160" s="22" t="s">
        <v>562</v>
      </c>
      <c r="R160" t="str">
        <f t="shared" si="13"/>
        <v>insert into gta_Projets (idProjet,codeProjet,libelleProjet) values(159,"95NNOEQ22001","95NNOEQ22001");</v>
      </c>
      <c r="U160" t="str">
        <f t="shared" si="14"/>
        <v>insert into gta_Associations (idProjet,idPrestation) values(85,160);</v>
      </c>
    </row>
    <row r="161" spans="1:21" ht="15.75" x14ac:dyDescent="0.25">
      <c r="A161" s="12" t="s">
        <v>320</v>
      </c>
      <c r="B161" s="13" t="s">
        <v>321</v>
      </c>
      <c r="C161">
        <v>3</v>
      </c>
      <c r="D161" t="str">
        <f t="shared" si="10"/>
        <v>insert into gta_Prestations (codePrestation,libellePrestation,idActivite) values("AS8","Formation initiale la Promo 16-18",3);</v>
      </c>
      <c r="F161">
        <v>161</v>
      </c>
      <c r="G161" s="38" t="s">
        <v>738</v>
      </c>
      <c r="H161" s="57" t="s">
        <v>582</v>
      </c>
      <c r="I161" s="17">
        <f t="shared" si="11"/>
        <v>86</v>
      </c>
      <c r="J161" s="21" t="s">
        <v>129</v>
      </c>
      <c r="K161">
        <v>7</v>
      </c>
      <c r="L161" t="str">
        <f t="shared" si="12"/>
        <v>insert into gta_Prestations (idPrestation,codePrestation,libellePrestation,idActivite) values(161,"FD00","2.2.17 Incubateur Monteur mécanicien  véhicules lourds hydrogène -A distance",7);</v>
      </c>
      <c r="O161">
        <v>160</v>
      </c>
      <c r="P161" s="17" t="s">
        <v>564</v>
      </c>
      <c r="Q161" s="17" t="s">
        <v>564</v>
      </c>
      <c r="R161" t="str">
        <f t="shared" si="13"/>
        <v>insert into gta_Projets (idProjet,codeProjet,libelleProjet) values(160,"95NRETD17001","95NRETD17001");</v>
      </c>
      <c r="U161" t="str">
        <f t="shared" si="14"/>
        <v>insert into gta_Associations (idProjet,idPrestation) values(86,161);</v>
      </c>
    </row>
    <row r="162" spans="1:21" ht="18.75" x14ac:dyDescent="0.25">
      <c r="A162" s="12" t="s">
        <v>322</v>
      </c>
      <c r="B162" s="13" t="s">
        <v>321</v>
      </c>
      <c r="C162">
        <v>3</v>
      </c>
      <c r="D162" t="str">
        <f t="shared" si="10"/>
        <v>insert into gta_Prestations (codePrestation,libellePrestation,idActivite) values("AS8","Accompagnement promo 16-18",3);</v>
      </c>
      <c r="F162">
        <v>162</v>
      </c>
      <c r="G162" s="39" t="s">
        <v>739</v>
      </c>
      <c r="H162" s="57" t="s">
        <v>584</v>
      </c>
      <c r="I162" s="17">
        <f t="shared" si="11"/>
        <v>87</v>
      </c>
      <c r="J162" s="21" t="s">
        <v>129</v>
      </c>
      <c r="K162">
        <v>7</v>
      </c>
      <c r="L162" t="str">
        <f t="shared" si="12"/>
        <v>insert into gta_Prestations (idPrestation,codePrestation,libellePrestation,idActivite) values(162,"FD00","2.2.18 Incubateur Rétrofit : électrifier un véhicule thermique pour réduire les polluants atmosphériques-A distance",7);</v>
      </c>
      <c r="O162">
        <v>161</v>
      </c>
      <c r="P162" s="26" t="s">
        <v>566</v>
      </c>
      <c r="Q162" s="26" t="s">
        <v>566</v>
      </c>
      <c r="R162" t="str">
        <f t="shared" si="13"/>
        <v>insert into gta_Projets (idProjet,codeProjet,libelleProjet) values(161,"95NRSEN23001","95NRSEN23001");</v>
      </c>
      <c r="U162" t="str">
        <f t="shared" si="14"/>
        <v>insert into gta_Associations (idProjet,idPrestation) values(87,162);</v>
      </c>
    </row>
    <row r="163" spans="1:21" ht="15.75" x14ac:dyDescent="0.25">
      <c r="A163" s="12" t="s">
        <v>323</v>
      </c>
      <c r="B163" s="13" t="s">
        <v>324</v>
      </c>
      <c r="C163">
        <v>3</v>
      </c>
      <c r="D163" t="str">
        <f t="shared" si="10"/>
        <v>insert into gta_Prestations (codePrestation,libellePrestation,idActivite) values("AS9","ASE Promo 16-18",3);</v>
      </c>
      <c r="F163">
        <v>163</v>
      </c>
      <c r="G163" s="38" t="s">
        <v>740</v>
      </c>
      <c r="H163" s="57" t="s">
        <v>586</v>
      </c>
      <c r="I163" s="17">
        <f t="shared" si="11"/>
        <v>88</v>
      </c>
      <c r="J163" s="21" t="s">
        <v>129</v>
      </c>
      <c r="K163">
        <v>7</v>
      </c>
      <c r="L163" t="str">
        <f t="shared" si="12"/>
        <v>insert into gta_Prestations (idPrestation,codePrestation,libellePrestation,idActivite) values(163,"FD00","2.2.19 Incubateur Technicien des dispositifs d'assistance respiratoire à domicile -A distance",7);</v>
      </c>
      <c r="O163">
        <v>162</v>
      </c>
      <c r="P163" s="55" t="s">
        <v>568</v>
      </c>
      <c r="Q163" s="55" t="s">
        <v>568</v>
      </c>
      <c r="R163" t="str">
        <f t="shared" si="13"/>
        <v>insert into gta_Projets (idProjet,codeProjet,libelleProjet) values(162,"95NPCUB17001","95NPCUB17001");</v>
      </c>
      <c r="U163" t="str">
        <f t="shared" si="14"/>
        <v>insert into gta_Associations (idProjet,idPrestation) values(88,163);</v>
      </c>
    </row>
    <row r="164" spans="1:21" ht="15.75" x14ac:dyDescent="0.25">
      <c r="A164" s="12" t="s">
        <v>325</v>
      </c>
      <c r="B164" s="13" t="s">
        <v>326</v>
      </c>
      <c r="C164">
        <v>3</v>
      </c>
      <c r="D164" t="str">
        <f t="shared" si="10"/>
        <v>insert into gta_Prestations (codePrestation,libellePrestation,idActivite) values("IN06","Ingénierie Promo 16-18",3);</v>
      </c>
      <c r="F164">
        <v>164</v>
      </c>
      <c r="G164" s="38" t="s">
        <v>741</v>
      </c>
      <c r="H164" s="57" t="s">
        <v>588</v>
      </c>
      <c r="I164" s="17">
        <f t="shared" si="11"/>
        <v>89</v>
      </c>
      <c r="J164" s="21" t="s">
        <v>129</v>
      </c>
      <c r="K164">
        <v>7</v>
      </c>
      <c r="L164" t="str">
        <f t="shared" si="12"/>
        <v>insert into gta_Prestations (idPrestation,codePrestation,libellePrestation,idActivite) values(164,"FD00","2.2.20 Incubateur Réparateur outdoor-A distance",7);</v>
      </c>
      <c r="O164">
        <v>163</v>
      </c>
      <c r="P164" s="17" t="s">
        <v>596</v>
      </c>
      <c r="Q164" s="17" t="s">
        <v>596</v>
      </c>
      <c r="R164" t="str">
        <f t="shared" si="13"/>
        <v>insert into gta_Projets (idProjet,codeProjet,libelleProjet) values(163,"95NGPEM17001","95NGPEM17001");</v>
      </c>
      <c r="U164" t="str">
        <f t="shared" si="14"/>
        <v>insert into gta_Associations (idProjet,idPrestation) values(89,164);</v>
      </c>
    </row>
    <row r="165" spans="1:21" ht="15.75" x14ac:dyDescent="0.25">
      <c r="A165" s="12" t="s">
        <v>327</v>
      </c>
      <c r="B165" s="13" t="s">
        <v>328</v>
      </c>
      <c r="C165">
        <v>3</v>
      </c>
      <c r="D165" t="str">
        <f t="shared" si="10"/>
        <v>insert into gta_Prestations (codePrestation,libellePrestation,idActivite) values("Z06","Autres - Promo 16-18",3);</v>
      </c>
      <c r="F165">
        <v>165</v>
      </c>
      <c r="G165" s="38" t="s">
        <v>742</v>
      </c>
      <c r="H165" s="57" t="s">
        <v>590</v>
      </c>
      <c r="I165" s="17">
        <f t="shared" si="11"/>
        <v>90</v>
      </c>
      <c r="J165" s="21" t="s">
        <v>129</v>
      </c>
      <c r="K165">
        <v>7</v>
      </c>
      <c r="L165" t="str">
        <f t="shared" si="12"/>
        <v>insert into gta_Prestations (idPrestation,codePrestation,libellePrestation,idActivite) values(165,"FD00","2.2.21 Incubateur Animateur Artistique-A distance",7);</v>
      </c>
      <c r="O165">
        <v>164</v>
      </c>
      <c r="P165" s="17" t="s">
        <v>599</v>
      </c>
      <c r="Q165" s="17" t="s">
        <v>599</v>
      </c>
      <c r="R165" t="str">
        <f t="shared" si="13"/>
        <v>insert into gta_Projets (idProjet,codeProjet,libelleProjet) values(164,"95NGPET17001","95NGPET17001");</v>
      </c>
      <c r="U165" t="str">
        <f t="shared" si="14"/>
        <v>insert into gta_Associations (idProjet,idPrestation) values(90,165);</v>
      </c>
    </row>
    <row r="166" spans="1:21" ht="15.75" x14ac:dyDescent="0.25">
      <c r="F166">
        <v>166</v>
      </c>
      <c r="G166" s="38" t="s">
        <v>743</v>
      </c>
      <c r="H166" s="57" t="s">
        <v>592</v>
      </c>
      <c r="I166" s="17">
        <f t="shared" si="11"/>
        <v>91</v>
      </c>
      <c r="J166" s="21" t="s">
        <v>129</v>
      </c>
      <c r="K166">
        <v>7</v>
      </c>
      <c r="L166" t="str">
        <f t="shared" si="12"/>
        <v>insert into gta_Prestations (idPrestation,codePrestation,libellePrestation,idActivite) values(166,"FD00","2.2.23 Incubateur Concepteur Médiatiseur Pédagogique-A distance",7);</v>
      </c>
      <c r="O166">
        <v>165</v>
      </c>
      <c r="P166" s="17" t="s">
        <v>602</v>
      </c>
      <c r="Q166" s="17" t="s">
        <v>602</v>
      </c>
      <c r="R166" t="str">
        <f t="shared" si="13"/>
        <v>insert into gta_Projets (idProjet,codeProjet,libelleProjet) values(165,"95NICEP17001","95NICEP17001");</v>
      </c>
      <c r="U166" t="str">
        <f t="shared" si="14"/>
        <v>insert into gta_Associations (idProjet,idPrestation) values(91,166);</v>
      </c>
    </row>
    <row r="167" spans="1:21" ht="15.75" x14ac:dyDescent="0.25">
      <c r="F167">
        <v>167</v>
      </c>
      <c r="G167" s="38" t="s">
        <v>744</v>
      </c>
      <c r="H167" s="57" t="s">
        <v>594</v>
      </c>
      <c r="I167" s="17">
        <f t="shared" si="11"/>
        <v>92</v>
      </c>
      <c r="J167" s="21" t="s">
        <v>129</v>
      </c>
      <c r="K167">
        <v>7</v>
      </c>
      <c r="L167" t="str">
        <f t="shared" si="12"/>
        <v>insert into gta_Prestations (idPrestation,codePrestation,libellePrestation,idActivite) values(167,"FD00","2.2.24 Incubateur Concepteur de Technologie immersive-A distance",7);</v>
      </c>
      <c r="O167">
        <v>166</v>
      </c>
      <c r="P167" s="17" t="s">
        <v>630</v>
      </c>
      <c r="Q167" s="17" t="s">
        <v>630</v>
      </c>
      <c r="R167" t="str">
        <f t="shared" si="13"/>
        <v>insert into gta_Projets (idProjet,codeProjet,libelleProjet) values(166,"95NDECL18008","95NDECL18008");</v>
      </c>
      <c r="U167" t="str">
        <f t="shared" si="14"/>
        <v>insert into gta_Associations (idProjet,idPrestation) values(92,167);</v>
      </c>
    </row>
    <row r="168" spans="1:21" ht="15.75" x14ac:dyDescent="0.25">
      <c r="F168">
        <v>168</v>
      </c>
      <c r="G168" s="38" t="s">
        <v>745</v>
      </c>
      <c r="H168" s="57" t="s">
        <v>570</v>
      </c>
      <c r="I168" s="17">
        <f t="shared" si="11"/>
        <v>80</v>
      </c>
      <c r="J168" s="21" t="s">
        <v>315</v>
      </c>
      <c r="K168">
        <v>7</v>
      </c>
      <c r="L168" t="str">
        <f t="shared" si="12"/>
        <v>insert into gta_Prestations (idPrestation,codePrestation,libellePrestation,idActivite) values(168,"OR05","2.2.10 Incubateur Développeur Intégrateur en Informatique Industrielle (D3I)-Orientation",7);</v>
      </c>
      <c r="O168">
        <v>167</v>
      </c>
      <c r="P168" s="17" t="s">
        <v>632</v>
      </c>
      <c r="Q168" s="17" t="s">
        <v>632</v>
      </c>
      <c r="R168" t="str">
        <f t="shared" si="13"/>
        <v>insert into gta_Projets (idProjet,codeProjet,libelleProjet) values(167,"95NPSNI17001","95NPSNI17001");</v>
      </c>
      <c r="U168" t="str">
        <f t="shared" si="14"/>
        <v>insert into gta_Associations (idProjet,idPrestation) values(80,168);</v>
      </c>
    </row>
    <row r="169" spans="1:21" ht="15.75" x14ac:dyDescent="0.25">
      <c r="F169">
        <v>169</v>
      </c>
      <c r="G169" s="38" t="s">
        <v>746</v>
      </c>
      <c r="H169" s="57" t="s">
        <v>572</v>
      </c>
      <c r="I169" s="17">
        <f t="shared" si="11"/>
        <v>81</v>
      </c>
      <c r="J169" s="21" t="s">
        <v>315</v>
      </c>
      <c r="K169">
        <v>7</v>
      </c>
      <c r="L169" t="str">
        <f t="shared" si="12"/>
        <v>insert into gta_Prestations (idPrestation,codePrestation,libellePrestation,idActivite) values(169,"OR05","2.2.12 Incubateur Monteur en Tuyauterie et chaudronnerie sur site industriel sensible-Orientation",7);</v>
      </c>
      <c r="O169">
        <v>168</v>
      </c>
      <c r="P169" s="19" t="s">
        <v>635</v>
      </c>
      <c r="Q169" s="19" t="s">
        <v>635</v>
      </c>
      <c r="R169" t="str">
        <f t="shared" si="13"/>
        <v>insert into gta_Projets (idProjet,codeProjet,libelleProjet) values(168,"95NMIXI17001","95NMIXI17001");</v>
      </c>
      <c r="U169" t="str">
        <f t="shared" si="14"/>
        <v>insert into gta_Associations (idProjet,idPrestation) values(81,169);</v>
      </c>
    </row>
    <row r="170" spans="1:21" ht="15.75" x14ac:dyDescent="0.25">
      <c r="F170">
        <v>170</v>
      </c>
      <c r="G170" s="38" t="s">
        <v>747</v>
      </c>
      <c r="H170" s="57" t="s">
        <v>574</v>
      </c>
      <c r="I170" s="17">
        <f t="shared" si="11"/>
        <v>82</v>
      </c>
      <c r="J170" s="21" t="s">
        <v>315</v>
      </c>
      <c r="K170">
        <v>7</v>
      </c>
      <c r="L170" t="str">
        <f t="shared" si="12"/>
        <v>insert into gta_Prestations (idPrestation,codePrestation,libellePrestation,idActivite) values(170,"OR05","2.2.13 Incubateur Agent de Comissionnement du Bâtiment-Orientation",7);</v>
      </c>
      <c r="O170">
        <v>169</v>
      </c>
      <c r="P170" s="17" t="s">
        <v>639</v>
      </c>
      <c r="Q170" s="17" t="s">
        <v>639</v>
      </c>
      <c r="R170" t="str">
        <f t="shared" si="13"/>
        <v>insert into gta_Projets (idProjet,codeProjet,libelleProjet) values(169,"95NTHFP17001","95NTHFP17001");</v>
      </c>
      <c r="U170" t="str">
        <f t="shared" si="14"/>
        <v>insert into gta_Associations (idProjet,idPrestation) values(82,170);</v>
      </c>
    </row>
    <row r="171" spans="1:21" ht="18.75" x14ac:dyDescent="0.25">
      <c r="F171">
        <v>171</v>
      </c>
      <c r="G171" s="38" t="s">
        <v>748</v>
      </c>
      <c r="H171" s="57" t="s">
        <v>576</v>
      </c>
      <c r="I171" s="17">
        <f t="shared" si="11"/>
        <v>83</v>
      </c>
      <c r="J171" s="21" t="s">
        <v>315</v>
      </c>
      <c r="K171">
        <v>7</v>
      </c>
      <c r="L171" t="str">
        <f t="shared" si="12"/>
        <v>insert into gta_Prestations (idPrestation,codePrestation,libellePrestation,idActivite) values(171,"OR05","2.2.14 Incubateur Chaudronnerie-Tuyauterie-Soudage- Adaptation Hydrogène et énergie-Orientation",7);</v>
      </c>
      <c r="O171">
        <v>170</v>
      </c>
      <c r="P171" s="26" t="s">
        <v>642</v>
      </c>
      <c r="Q171" s="26" t="s">
        <v>642</v>
      </c>
      <c r="R171" t="str">
        <f t="shared" si="13"/>
        <v>insert into gta_Projets (idProjet,codeProjet,libelleProjet) values(170,"95NSENI23001","95NSENI23001");</v>
      </c>
      <c r="U171" t="str">
        <f t="shared" si="14"/>
        <v>insert into gta_Associations (idProjet,idPrestation) values(83,171);</v>
      </c>
    </row>
    <row r="172" spans="1:21" ht="15.75" x14ac:dyDescent="0.25">
      <c r="F172">
        <v>172</v>
      </c>
      <c r="G172" s="38" t="s">
        <v>749</v>
      </c>
      <c r="H172" s="57" t="s">
        <v>578</v>
      </c>
      <c r="I172" s="17">
        <f t="shared" si="11"/>
        <v>84</v>
      </c>
      <c r="J172" s="21" t="s">
        <v>315</v>
      </c>
      <c r="K172">
        <v>7</v>
      </c>
      <c r="L172" t="str">
        <f t="shared" si="12"/>
        <v>insert into gta_Prestations (idPrestation,codePrestation,libellePrestation,idActivite) values(172,"OR05","2.2.15 Incubateur Technicien de maintenance industrielle colorisée Hydrogène-Orientation",7);</v>
      </c>
      <c r="O172">
        <v>171</v>
      </c>
      <c r="P172" s="17" t="s">
        <v>650</v>
      </c>
      <c r="Q172" s="17" t="s">
        <v>650</v>
      </c>
      <c r="R172" t="str">
        <f t="shared" si="13"/>
        <v>insert into gta_Projets (idProjet,codeProjet,libelleProjet) values(171,"95NINIT18001","95NINIT18001");</v>
      </c>
      <c r="U172" t="str">
        <f t="shared" si="14"/>
        <v>insert into gta_Associations (idProjet,idPrestation) values(84,172);</v>
      </c>
    </row>
    <row r="173" spans="1:21" ht="15.75" x14ac:dyDescent="0.25">
      <c r="F173">
        <v>173</v>
      </c>
      <c r="G173" s="38" t="s">
        <v>750</v>
      </c>
      <c r="H173" s="57" t="s">
        <v>580</v>
      </c>
      <c r="I173" s="17">
        <f t="shared" si="11"/>
        <v>85</v>
      </c>
      <c r="J173" s="21" t="s">
        <v>315</v>
      </c>
      <c r="K173">
        <v>7</v>
      </c>
      <c r="L173" t="str">
        <f t="shared" si="12"/>
        <v>insert into gta_Prestations (idPrestation,codePrestation,libellePrestation,idActivite) values(173,"OR05","2.2.16 Incubateur Pilote d'installation Hydrogène-Orientation",7);</v>
      </c>
      <c r="O173">
        <v>172</v>
      </c>
      <c r="P173" s="17" t="s">
        <v>653</v>
      </c>
      <c r="Q173" s="17" t="s">
        <v>653</v>
      </c>
      <c r="R173" t="str">
        <f t="shared" si="13"/>
        <v>insert into gta_Projets (idProjet,codeProjet,libelleProjet) values(172,"95NPILN17001","95NPILN17001");</v>
      </c>
      <c r="U173" t="str">
        <f t="shared" si="14"/>
        <v>insert into gta_Associations (idProjet,idPrestation) values(85,173);</v>
      </c>
    </row>
    <row r="174" spans="1:21" ht="15.75" x14ac:dyDescent="0.25">
      <c r="F174">
        <v>174</v>
      </c>
      <c r="G174" s="38" t="s">
        <v>751</v>
      </c>
      <c r="H174" s="57" t="s">
        <v>582</v>
      </c>
      <c r="I174" s="17">
        <f t="shared" si="11"/>
        <v>86</v>
      </c>
      <c r="J174" s="21" t="s">
        <v>315</v>
      </c>
      <c r="K174">
        <v>7</v>
      </c>
      <c r="L174" t="str">
        <f t="shared" si="12"/>
        <v>insert into gta_Prestations (idPrestation,codePrestation,libellePrestation,idActivite) values(174,"OR05","2.2.17 Incubateur Monteur mécanicien  véhicules lourds hydrogène -Orientation",7);</v>
      </c>
      <c r="O174">
        <v>173</v>
      </c>
      <c r="P174" s="20" t="s">
        <v>661</v>
      </c>
      <c r="Q174" s="20" t="s">
        <v>661</v>
      </c>
      <c r="R174" t="str">
        <f t="shared" si="13"/>
        <v>insert into gta_Projets (idProjet,codeProjet,libelleProjet) values(173,"95NGCA318001 ","95NGCA318001 ");</v>
      </c>
      <c r="U174" t="str">
        <f t="shared" si="14"/>
        <v>insert into gta_Associations (idProjet,idPrestation) values(86,174);</v>
      </c>
    </row>
    <row r="175" spans="1:21" ht="15.75" x14ac:dyDescent="0.25">
      <c r="F175">
        <v>175</v>
      </c>
      <c r="G175" s="39" t="s">
        <v>752</v>
      </c>
      <c r="H175" s="57" t="s">
        <v>584</v>
      </c>
      <c r="I175" s="17">
        <f t="shared" si="11"/>
        <v>87</v>
      </c>
      <c r="J175" s="21" t="s">
        <v>315</v>
      </c>
      <c r="K175">
        <v>7</v>
      </c>
      <c r="L175" t="str">
        <f t="shared" si="12"/>
        <v>insert into gta_Prestations (idPrestation,codePrestation,libellePrestation,idActivite) values(175,"OR05","2.2.18 Incubateur Rétrofit : électrifier un véhicule thermique pour réduire les polluants atmosphériques-Orientation",7);</v>
      </c>
      <c r="O175">
        <v>174</v>
      </c>
      <c r="P175" s="20" t="s">
        <v>665</v>
      </c>
      <c r="Q175" s="20" t="s">
        <v>665</v>
      </c>
      <c r="R175" t="str">
        <f t="shared" si="13"/>
        <v>insert into gta_Projets (idProjet,codeProjet,libelleProjet) values(174,"95NGCA518001 ","95NGCA518001 ");</v>
      </c>
      <c r="U175" t="str">
        <f t="shared" si="14"/>
        <v>insert into gta_Associations (idProjet,idPrestation) values(87,175);</v>
      </c>
    </row>
    <row r="176" spans="1:21" ht="15.75" x14ac:dyDescent="0.25">
      <c r="F176">
        <v>176</v>
      </c>
      <c r="G176" s="38" t="s">
        <v>753</v>
      </c>
      <c r="H176" s="57" t="s">
        <v>586</v>
      </c>
      <c r="I176" s="17">
        <f t="shared" si="11"/>
        <v>88</v>
      </c>
      <c r="J176" s="21" t="s">
        <v>315</v>
      </c>
      <c r="K176">
        <v>7</v>
      </c>
      <c r="L176" t="str">
        <f t="shared" si="12"/>
        <v>insert into gta_Prestations (idPrestation,codePrestation,libellePrestation,idActivite) values(176,"OR05","2.2.19 Incubateur Technicien des dispositifs d'assistance respiratoire à domicile -Orientation",7);</v>
      </c>
      <c r="O176">
        <v>175</v>
      </c>
      <c r="P176" s="20" t="s">
        <v>667</v>
      </c>
      <c r="Q176" s="20" t="s">
        <v>667</v>
      </c>
      <c r="R176" t="str">
        <f t="shared" si="13"/>
        <v>insert into gta_Projets (idProjet,codeProjet,libelleProjet) values(175,"95NGCA618001 ","95NGCA618001 ");</v>
      </c>
      <c r="U176" t="str">
        <f t="shared" si="14"/>
        <v>insert into gta_Associations (idProjet,idPrestation) values(88,176);</v>
      </c>
    </row>
    <row r="177" spans="6:21" ht="16.5" thickBot="1" x14ac:dyDescent="0.3">
      <c r="F177">
        <v>177</v>
      </c>
      <c r="G177" s="38" t="s">
        <v>754</v>
      </c>
      <c r="H177" s="57" t="s">
        <v>588</v>
      </c>
      <c r="I177" s="17">
        <f t="shared" si="11"/>
        <v>89</v>
      </c>
      <c r="J177" s="21" t="s">
        <v>315</v>
      </c>
      <c r="K177">
        <v>7</v>
      </c>
      <c r="L177" t="str">
        <f t="shared" si="12"/>
        <v>insert into gta_Prestations (idPrestation,codePrestation,libellePrestation,idActivite) values(177,"OR05","2.2.20 Incubateur Réparateur outdoor-Orientation",7);</v>
      </c>
      <c r="O177">
        <v>176</v>
      </c>
      <c r="P177" s="34" t="s">
        <v>802</v>
      </c>
      <c r="Q177" s="34" t="s">
        <v>802</v>
      </c>
      <c r="R177" t="str">
        <f t="shared" si="13"/>
        <v>insert into gta_Projets (idProjet,codeProjet,libelleProjet) values(176,"95NFORP20001","95NFORP20001");</v>
      </c>
      <c r="U177" t="str">
        <f t="shared" si="14"/>
        <v>insert into gta_Associations (idProjet,idPrestation) values(89,177);</v>
      </c>
    </row>
    <row r="178" spans="6:21" ht="16.5" thickBot="1" x14ac:dyDescent="0.3">
      <c r="F178">
        <v>178</v>
      </c>
      <c r="G178" s="38" t="s">
        <v>755</v>
      </c>
      <c r="H178" s="57" t="s">
        <v>590</v>
      </c>
      <c r="I178" s="17">
        <f t="shared" si="11"/>
        <v>90</v>
      </c>
      <c r="J178" s="21" t="s">
        <v>315</v>
      </c>
      <c r="K178">
        <v>7</v>
      </c>
      <c r="L178" t="str">
        <f t="shared" si="12"/>
        <v>insert into gta_Prestations (idPrestation,codePrestation,libellePrestation,idActivite) values(178,"OR05","2.2.21 Incubateur Animateur Artistique-Orientation",7);</v>
      </c>
      <c r="O178">
        <v>177</v>
      </c>
      <c r="P178" s="42" t="s">
        <v>804</v>
      </c>
      <c r="Q178" s="42" t="s">
        <v>804</v>
      </c>
      <c r="R178" t="str">
        <f t="shared" si="13"/>
        <v>insert into gta_Projets (idProjet,codeProjet,libelleProjet) values(177,"97NGCPI18001","97NGCPI18001");</v>
      </c>
      <c r="U178" t="str">
        <f t="shared" si="14"/>
        <v>insert into gta_Associations (idProjet,idPrestation) values(90,178);</v>
      </c>
    </row>
    <row r="179" spans="6:21" ht="15.75" x14ac:dyDescent="0.25">
      <c r="F179">
        <v>179</v>
      </c>
      <c r="G179" s="38" t="s">
        <v>756</v>
      </c>
      <c r="H179" s="57" t="s">
        <v>592</v>
      </c>
      <c r="I179" s="17">
        <f t="shared" si="11"/>
        <v>91</v>
      </c>
      <c r="J179" s="21" t="s">
        <v>315</v>
      </c>
      <c r="K179">
        <v>7</v>
      </c>
      <c r="L179" t="str">
        <f t="shared" si="12"/>
        <v>insert into gta_Prestations (idPrestation,codePrestation,libellePrestation,idActivite) values(179,"OR05","2.2.23 Incubateur Concepteur Médiatiseur Pédagogique-Orientation",7);</v>
      </c>
      <c r="O179">
        <v>178</v>
      </c>
      <c r="P179" s="18" t="s">
        <v>515</v>
      </c>
      <c r="Q179" s="82" t="s">
        <v>990</v>
      </c>
      <c r="R179" t="str">
        <f t="shared" si="13"/>
        <v>insert into gta_Projets (idProjet,codeProjet,libelleProjet) values(178,"sans","pas de projet");</v>
      </c>
      <c r="U179" t="str">
        <f t="shared" si="14"/>
        <v>insert into gta_Associations (idProjet,idPrestation) values(91,179);</v>
      </c>
    </row>
    <row r="180" spans="6:21" ht="15.75" x14ac:dyDescent="0.25">
      <c r="F180">
        <v>180</v>
      </c>
      <c r="G180" s="38" t="s">
        <v>757</v>
      </c>
      <c r="H180" s="57" t="s">
        <v>594</v>
      </c>
      <c r="I180" s="17">
        <f t="shared" si="11"/>
        <v>92</v>
      </c>
      <c r="J180" s="21" t="s">
        <v>315</v>
      </c>
      <c r="K180">
        <v>7</v>
      </c>
      <c r="L180" t="str">
        <f t="shared" si="12"/>
        <v>insert into gta_Prestations (idPrestation,codePrestation,libellePrestation,idActivite) values(180,"OR05","2.2.24 Incubateur Concepteur de Technologie immersive-Orientation",7);</v>
      </c>
      <c r="P180" s="18"/>
      <c r="U180" t="str">
        <f t="shared" si="14"/>
        <v>insert into gta_Associations (idProjet,idPrestation) values(92,180);</v>
      </c>
    </row>
    <row r="181" spans="6:21" ht="15.75" x14ac:dyDescent="0.25">
      <c r="F181">
        <v>181</v>
      </c>
      <c r="G181" s="38" t="s">
        <v>758</v>
      </c>
      <c r="H181" s="57" t="s">
        <v>570</v>
      </c>
      <c r="I181" s="17">
        <f t="shared" si="11"/>
        <v>80</v>
      </c>
      <c r="J181" s="17" t="s">
        <v>759</v>
      </c>
      <c r="K181">
        <v>7</v>
      </c>
      <c r="L181" t="str">
        <f t="shared" si="12"/>
        <v>insert into gta_Prestations (idPrestation,codePrestation,libellePrestation,idActivite) values(181,"AS04","2.2.10 Incubateur Développeur Intégrateur en Informatique Industrielle (D3I)-S4",7);</v>
      </c>
      <c r="P181" s="53"/>
      <c r="U181" t="str">
        <f t="shared" si="14"/>
        <v>insert into gta_Associations (idProjet,idPrestation) values(80,181);</v>
      </c>
    </row>
    <row r="182" spans="6:21" ht="15.75" x14ac:dyDescent="0.25">
      <c r="F182">
        <v>182</v>
      </c>
      <c r="G182" s="38" t="s">
        <v>760</v>
      </c>
      <c r="H182" s="57" t="s">
        <v>572</v>
      </c>
      <c r="I182" s="17">
        <f t="shared" si="11"/>
        <v>81</v>
      </c>
      <c r="J182" s="21" t="s">
        <v>759</v>
      </c>
      <c r="K182">
        <v>7</v>
      </c>
      <c r="L182" t="str">
        <f t="shared" si="12"/>
        <v>insert into gta_Prestations (idPrestation,codePrestation,libellePrestation,idActivite) values(182,"AS04","2.2.12 Incubateur Monteur en Tuyauterie et chaudronnerie sur site industriel sensible-S4",7);</v>
      </c>
      <c r="P182" s="53"/>
      <c r="U182" t="str">
        <f t="shared" si="14"/>
        <v>insert into gta_Associations (idProjet,idPrestation) values(81,182);</v>
      </c>
    </row>
    <row r="183" spans="6:21" ht="15.75" x14ac:dyDescent="0.25">
      <c r="F183">
        <v>183</v>
      </c>
      <c r="G183" s="38" t="s">
        <v>761</v>
      </c>
      <c r="H183" s="57" t="s">
        <v>574</v>
      </c>
      <c r="I183" s="17">
        <f t="shared" si="11"/>
        <v>82</v>
      </c>
      <c r="J183" s="21" t="s">
        <v>759</v>
      </c>
      <c r="K183">
        <v>7</v>
      </c>
      <c r="L183" t="str">
        <f t="shared" si="12"/>
        <v>insert into gta_Prestations (idPrestation,codePrestation,libellePrestation,idActivite) values(183,"AS04","2.2.13 Incubateur Agent de Comissionnement du Bâtiment-S4",7);</v>
      </c>
      <c r="P183" s="53"/>
      <c r="U183" t="str">
        <f t="shared" si="14"/>
        <v>insert into gta_Associations (idProjet,idPrestation) values(82,183);</v>
      </c>
    </row>
    <row r="184" spans="6:21" ht="15.75" x14ac:dyDescent="0.25">
      <c r="F184">
        <v>184</v>
      </c>
      <c r="G184" s="38" t="s">
        <v>762</v>
      </c>
      <c r="H184" s="57" t="s">
        <v>576</v>
      </c>
      <c r="I184" s="17">
        <f t="shared" si="11"/>
        <v>83</v>
      </c>
      <c r="J184" s="21" t="s">
        <v>759</v>
      </c>
      <c r="K184">
        <v>7</v>
      </c>
      <c r="L184" t="str">
        <f t="shared" si="12"/>
        <v>insert into gta_Prestations (idPrestation,codePrestation,libellePrestation,idActivite) values(184,"AS04","2.2.14 Incubateur Chaudronnerie-Tuyauterie-Soudage- Adaptation Hydrogène et énergie-S4",7);</v>
      </c>
      <c r="P184" s="53"/>
      <c r="U184" t="str">
        <f t="shared" si="14"/>
        <v>insert into gta_Associations (idProjet,idPrestation) values(83,184);</v>
      </c>
    </row>
    <row r="185" spans="6:21" ht="15.75" x14ac:dyDescent="0.25">
      <c r="F185">
        <v>185</v>
      </c>
      <c r="G185" s="38" t="s">
        <v>763</v>
      </c>
      <c r="H185" s="57" t="s">
        <v>578</v>
      </c>
      <c r="I185" s="17">
        <f t="shared" si="11"/>
        <v>84</v>
      </c>
      <c r="J185" s="21" t="s">
        <v>759</v>
      </c>
      <c r="K185">
        <v>7</v>
      </c>
      <c r="L185" t="str">
        <f t="shared" si="12"/>
        <v>insert into gta_Prestations (idPrestation,codePrestation,libellePrestation,idActivite) values(185,"AS04","2.2.15 Incubateur Technicien de maintenance industrielle colorisée Hydrogène-S4",7);</v>
      </c>
      <c r="P185" s="17"/>
      <c r="U185" t="str">
        <f t="shared" si="14"/>
        <v>insert into gta_Associations (idProjet,idPrestation) values(84,185);</v>
      </c>
    </row>
    <row r="186" spans="6:21" ht="15.75" x14ac:dyDescent="0.25">
      <c r="F186">
        <v>186</v>
      </c>
      <c r="G186" s="38" t="s">
        <v>764</v>
      </c>
      <c r="H186" s="57" t="s">
        <v>580</v>
      </c>
      <c r="I186" s="17">
        <f t="shared" si="11"/>
        <v>85</v>
      </c>
      <c r="J186" s="21" t="s">
        <v>759</v>
      </c>
      <c r="K186">
        <v>7</v>
      </c>
      <c r="L186" t="str">
        <f t="shared" si="12"/>
        <v>insert into gta_Prestations (idPrestation,codePrestation,libellePrestation,idActivite) values(186,"AS04","2.2.16 Incubateur Pilote d'installation Hydrogène-S4",7);</v>
      </c>
      <c r="P186" s="17"/>
      <c r="U186" t="str">
        <f t="shared" si="14"/>
        <v>insert into gta_Associations (idProjet,idPrestation) values(85,186);</v>
      </c>
    </row>
    <row r="187" spans="6:21" ht="15.75" x14ac:dyDescent="0.25">
      <c r="F187">
        <v>187</v>
      </c>
      <c r="G187" s="38" t="s">
        <v>765</v>
      </c>
      <c r="H187" s="57" t="s">
        <v>582</v>
      </c>
      <c r="I187" s="17">
        <f t="shared" si="11"/>
        <v>86</v>
      </c>
      <c r="J187" s="21" t="s">
        <v>759</v>
      </c>
      <c r="K187">
        <v>7</v>
      </c>
      <c r="L187" t="str">
        <f t="shared" si="12"/>
        <v>insert into gta_Prestations (idPrestation,codePrestation,libellePrestation,idActivite) values(187,"AS04","2.2.17 Incubateur Monteur mécanicien  véhicules lourds hydrogène -S4",7);</v>
      </c>
      <c r="P187" s="17"/>
      <c r="U187" t="str">
        <f t="shared" si="14"/>
        <v>insert into gta_Associations (idProjet,idPrestation) values(86,187);</v>
      </c>
    </row>
    <row r="188" spans="6:21" ht="15.75" x14ac:dyDescent="0.25">
      <c r="F188">
        <v>188</v>
      </c>
      <c r="G188" s="38" t="s">
        <v>766</v>
      </c>
      <c r="H188" s="57" t="s">
        <v>584</v>
      </c>
      <c r="I188" s="17">
        <f t="shared" si="11"/>
        <v>87</v>
      </c>
      <c r="J188" s="21" t="s">
        <v>759</v>
      </c>
      <c r="K188">
        <v>7</v>
      </c>
      <c r="L188" t="str">
        <f t="shared" si="12"/>
        <v>insert into gta_Prestations (idPrestation,codePrestation,libellePrestation,idActivite) values(188,"AS04","2.2.18 Incubateur Rétrofit : électrifier un véhicule thermique pour réduire les polluants atmosphériques-S4",7);</v>
      </c>
      <c r="P188" s="53"/>
      <c r="U188" t="str">
        <f t="shared" si="14"/>
        <v>insert into gta_Associations (idProjet,idPrestation) values(87,188);</v>
      </c>
    </row>
    <row r="189" spans="6:21" ht="15.75" x14ac:dyDescent="0.25">
      <c r="F189">
        <v>189</v>
      </c>
      <c r="G189" s="38" t="s">
        <v>767</v>
      </c>
      <c r="H189" s="57" t="s">
        <v>586</v>
      </c>
      <c r="I189" s="17">
        <f t="shared" si="11"/>
        <v>88</v>
      </c>
      <c r="J189" s="21" t="s">
        <v>759</v>
      </c>
      <c r="K189">
        <v>7</v>
      </c>
      <c r="L189" t="str">
        <f t="shared" si="12"/>
        <v>insert into gta_Prestations (idPrestation,codePrestation,libellePrestation,idActivite) values(189,"AS04","2.2.19 Incubateur Technicien des dispositifs d'assistance respiratoire à domicile -S4",7);</v>
      </c>
      <c r="P189" s="19"/>
      <c r="U189" t="str">
        <f t="shared" si="14"/>
        <v>insert into gta_Associations (idProjet,idPrestation) values(88,189);</v>
      </c>
    </row>
    <row r="190" spans="6:21" ht="15.75" x14ac:dyDescent="0.25">
      <c r="F190">
        <v>190</v>
      </c>
      <c r="G190" s="38" t="s">
        <v>768</v>
      </c>
      <c r="H190" s="57" t="s">
        <v>588</v>
      </c>
      <c r="I190" s="17">
        <f t="shared" si="11"/>
        <v>89</v>
      </c>
      <c r="J190" s="21" t="s">
        <v>759</v>
      </c>
      <c r="K190">
        <v>7</v>
      </c>
      <c r="L190" t="str">
        <f t="shared" si="12"/>
        <v>insert into gta_Prestations (idPrestation,codePrestation,libellePrestation,idActivite) values(190,"AS04","2.2.20 Incubateur Réparateur outdoor-S4",7);</v>
      </c>
      <c r="P190" s="19"/>
      <c r="U190" t="str">
        <f t="shared" si="14"/>
        <v>insert into gta_Associations (idProjet,idPrestation) values(89,190);</v>
      </c>
    </row>
    <row r="191" spans="6:21" ht="15.75" x14ac:dyDescent="0.25">
      <c r="F191">
        <v>191</v>
      </c>
      <c r="G191" s="38" t="s">
        <v>769</v>
      </c>
      <c r="H191" s="57" t="s">
        <v>590</v>
      </c>
      <c r="I191" s="17">
        <f t="shared" si="11"/>
        <v>90</v>
      </c>
      <c r="J191" s="21" t="s">
        <v>759</v>
      </c>
      <c r="K191">
        <v>7</v>
      </c>
      <c r="L191" t="str">
        <f t="shared" si="12"/>
        <v>insert into gta_Prestations (idPrestation,codePrestation,libellePrestation,idActivite) values(191,"AS04","2.2.21 Incubateur Animateur Artistique-S4",7);</v>
      </c>
      <c r="P191" s="19"/>
      <c r="U191" t="str">
        <f t="shared" si="14"/>
        <v>insert into gta_Associations (idProjet,idPrestation) values(90,191);</v>
      </c>
    </row>
    <row r="192" spans="6:21" ht="15.75" x14ac:dyDescent="0.25">
      <c r="F192">
        <v>192</v>
      </c>
      <c r="G192" s="38" t="s">
        <v>770</v>
      </c>
      <c r="H192" s="57" t="s">
        <v>592</v>
      </c>
      <c r="I192" s="17">
        <f t="shared" si="11"/>
        <v>91</v>
      </c>
      <c r="J192" s="21" t="s">
        <v>759</v>
      </c>
      <c r="K192">
        <v>7</v>
      </c>
      <c r="L192" t="str">
        <f t="shared" si="12"/>
        <v>insert into gta_Prestations (idPrestation,codePrestation,libellePrestation,idActivite) values(192,"AS04","2.2.23 Incubateur Concepteur Médiatiseur Pédagogique-S4",7);</v>
      </c>
      <c r="P192" s="17"/>
      <c r="U192" t="str">
        <f t="shared" si="14"/>
        <v>insert into gta_Associations (idProjet,idPrestation) values(91,192);</v>
      </c>
    </row>
    <row r="193" spans="6:21" ht="16.5" thickBot="1" x14ac:dyDescent="0.3">
      <c r="F193">
        <v>193</v>
      </c>
      <c r="G193" s="38" t="s">
        <v>771</v>
      </c>
      <c r="H193" s="57" t="s">
        <v>594</v>
      </c>
      <c r="I193" s="17">
        <f t="shared" si="11"/>
        <v>92</v>
      </c>
      <c r="J193" s="21" t="s">
        <v>759</v>
      </c>
      <c r="K193">
        <v>7</v>
      </c>
      <c r="L193" t="str">
        <f t="shared" si="12"/>
        <v>insert into gta_Prestations (idPrestation,codePrestation,libellePrestation,idActivite) values(193,"AS04","2.2.24 Incubateur Concepteur de Technologie immersive-S4",7);</v>
      </c>
      <c r="P193" s="17"/>
      <c r="U193" t="str">
        <f t="shared" si="14"/>
        <v>insert into gta_Associations (idProjet,idPrestation) values(92,193);</v>
      </c>
    </row>
    <row r="194" spans="6:21" ht="16.5" thickBot="1" x14ac:dyDescent="0.3">
      <c r="F194">
        <v>194</v>
      </c>
      <c r="G194" s="40" t="s">
        <v>772</v>
      </c>
      <c r="H194" s="21" t="s">
        <v>773</v>
      </c>
      <c r="I194" s="17">
        <f t="shared" si="11"/>
        <v>120</v>
      </c>
      <c r="J194" s="21" t="s">
        <v>328</v>
      </c>
      <c r="K194">
        <v>7</v>
      </c>
      <c r="L194" t="str">
        <f t="shared" si="12"/>
        <v>insert into gta_Prestations (idPrestation,codePrestation,libellePrestation,idActivite) values(194,"Z06","Promo 16-18 Coordination - Pilotage - admin",7);</v>
      </c>
      <c r="P194" s="17"/>
      <c r="U194" t="str">
        <f t="shared" si="14"/>
        <v>insert into gta_Associations (idProjet,idPrestation) values(120,194);</v>
      </c>
    </row>
    <row r="195" spans="6:21" ht="16.5" thickBot="1" x14ac:dyDescent="0.3">
      <c r="F195">
        <v>195</v>
      </c>
      <c r="G195" s="40" t="s">
        <v>774</v>
      </c>
      <c r="H195" s="21" t="s">
        <v>775</v>
      </c>
      <c r="I195" s="17">
        <f t="shared" ref="I195:I239" si="15">_xlfn.XLOOKUP(H195,$P$2:$P$234,$O$2:$O$234)</f>
        <v>121</v>
      </c>
      <c r="J195" s="21" t="s">
        <v>321</v>
      </c>
      <c r="K195">
        <v>7</v>
      </c>
      <c r="L195" t="str">
        <f t="shared" ref="L195:L239" si="16">"insert into gta_Prestations (idPrestation,codePrestation,libellePrestation,idActivite) values("&amp;F195&amp;","""&amp;J195&amp;""","""&amp;G195&amp;""","&amp;K195&amp;");"</f>
        <v>insert into gta_Prestations (idPrestation,codePrestation,libellePrestation,idActivite) values(195,"AS8","Promo 16-18 Accompagnement - Engagement",7);</v>
      </c>
      <c r="P195" s="17"/>
      <c r="U195" t="str">
        <f t="shared" ref="U195:U239" si="17">"insert into gta_Associations (idProjet,idPrestation) values("&amp;I195&amp;","&amp;F195&amp;");"</f>
        <v>insert into gta_Associations (idProjet,idPrestation) values(121,195);</v>
      </c>
    </row>
    <row r="196" spans="6:21" ht="16.5" thickBot="1" x14ac:dyDescent="0.3">
      <c r="F196">
        <v>196</v>
      </c>
      <c r="G196" s="40" t="s">
        <v>776</v>
      </c>
      <c r="H196" s="21" t="s">
        <v>777</v>
      </c>
      <c r="I196" s="17">
        <f t="shared" si="15"/>
        <v>122</v>
      </c>
      <c r="J196" s="21" t="s">
        <v>321</v>
      </c>
      <c r="K196">
        <v>7</v>
      </c>
      <c r="L196" t="str">
        <f t="shared" si="16"/>
        <v>insert into gta_Prestations (idPrestation,codePrestation,libellePrestation,idActivite) values(196,"AS8","Promo 16-18 Accompagnement - Réflexion",7);</v>
      </c>
      <c r="P196" s="21"/>
      <c r="U196" t="str">
        <f t="shared" si="17"/>
        <v>insert into gta_Associations (idProjet,idPrestation) values(122,196);</v>
      </c>
    </row>
    <row r="197" spans="6:21" ht="16.5" thickBot="1" x14ac:dyDescent="0.3">
      <c r="F197">
        <v>197</v>
      </c>
      <c r="G197" s="40" t="s">
        <v>778</v>
      </c>
      <c r="H197" s="21" t="s">
        <v>779</v>
      </c>
      <c r="I197" s="17">
        <f t="shared" si="15"/>
        <v>123</v>
      </c>
      <c r="J197" s="21" t="s">
        <v>321</v>
      </c>
      <c r="K197">
        <v>7</v>
      </c>
      <c r="L197" t="str">
        <f t="shared" si="16"/>
        <v>insert into gta_Prestations (idPrestation,codePrestation,libellePrestation,idActivite) values(197,"AS8","Promo 16-18 Accompagnement - Initiation",7);</v>
      </c>
      <c r="P197" s="17"/>
      <c r="U197" t="str">
        <f t="shared" si="17"/>
        <v>insert into gta_Associations (idProjet,idPrestation) values(123,197);</v>
      </c>
    </row>
    <row r="198" spans="6:21" ht="16.5" thickBot="1" x14ac:dyDescent="0.3">
      <c r="F198">
        <v>198</v>
      </c>
      <c r="G198" s="40" t="s">
        <v>780</v>
      </c>
      <c r="H198" s="21" t="s">
        <v>781</v>
      </c>
      <c r="I198" s="17">
        <f t="shared" si="15"/>
        <v>124</v>
      </c>
      <c r="J198" s="21" t="s">
        <v>321</v>
      </c>
      <c r="K198">
        <v>7</v>
      </c>
      <c r="L198" t="str">
        <f t="shared" si="16"/>
        <v>insert into gta_Prestations (idPrestation,codePrestation,libellePrestation,idActivite) values(198,"AS8","Promo 16-18 Accompagnement - Construction",7);</v>
      </c>
      <c r="P198" s="22"/>
      <c r="U198" t="str">
        <f t="shared" si="17"/>
        <v>insert into gta_Associations (idProjet,idPrestation) values(124,198);</v>
      </c>
    </row>
    <row r="199" spans="6:21" ht="16.5" thickBot="1" x14ac:dyDescent="0.3">
      <c r="F199">
        <v>199</v>
      </c>
      <c r="G199" s="40" t="s">
        <v>782</v>
      </c>
      <c r="H199" s="21" t="s">
        <v>783</v>
      </c>
      <c r="I199" s="17">
        <f t="shared" si="15"/>
        <v>125</v>
      </c>
      <c r="J199" s="21" t="s">
        <v>321</v>
      </c>
      <c r="K199">
        <v>7</v>
      </c>
      <c r="L199" t="str">
        <f t="shared" si="16"/>
        <v>insert into gta_Prestations (idPrestation,codePrestation,libellePrestation,idActivite) values(199,"AS8","Promo 16-18 Accompagnement - Préparation",7);</v>
      </c>
      <c r="P199" s="22"/>
      <c r="U199" t="str">
        <f t="shared" si="17"/>
        <v>insert into gta_Associations (idProjet,idPrestation) values(125,199);</v>
      </c>
    </row>
    <row r="200" spans="6:21" ht="16.5" thickBot="1" x14ac:dyDescent="0.3">
      <c r="F200">
        <v>200</v>
      </c>
      <c r="G200" s="40" t="s">
        <v>784</v>
      </c>
      <c r="H200" s="21" t="s">
        <v>785</v>
      </c>
      <c r="I200" s="17">
        <f t="shared" si="15"/>
        <v>126</v>
      </c>
      <c r="J200" s="21" t="s">
        <v>321</v>
      </c>
      <c r="K200">
        <v>7</v>
      </c>
      <c r="L200" t="str">
        <f t="shared" si="16"/>
        <v>insert into gta_Prestations (idPrestation,codePrestation,libellePrestation,idActivite) values(200,"AS8","Promo 16-18 Accompagnement - Choix",7);</v>
      </c>
      <c r="P200" s="22"/>
      <c r="U200" t="str">
        <f t="shared" si="17"/>
        <v>insert into gta_Associations (idProjet,idPrestation) values(126,200);</v>
      </c>
    </row>
    <row r="201" spans="6:21" ht="16.5" thickBot="1" x14ac:dyDescent="0.3">
      <c r="F201">
        <v>201</v>
      </c>
      <c r="G201" s="40" t="s">
        <v>786</v>
      </c>
      <c r="H201" s="21" t="s">
        <v>787</v>
      </c>
      <c r="I201" s="17">
        <f t="shared" si="15"/>
        <v>127</v>
      </c>
      <c r="J201" s="21" t="s">
        <v>328</v>
      </c>
      <c r="K201">
        <v>7</v>
      </c>
      <c r="L201" t="str">
        <f t="shared" si="16"/>
        <v>insert into gta_Prestations (idPrestation,codePrestation,libellePrestation,idActivite) values(201,"Z06","Promo 16-18 Orientation - Sourcing",7);</v>
      </c>
      <c r="P201" s="17"/>
      <c r="U201" t="str">
        <f t="shared" si="17"/>
        <v>insert into gta_Associations (idProjet,idPrestation) values(127,201);</v>
      </c>
    </row>
    <row r="202" spans="6:21" ht="16.5" thickBot="1" x14ac:dyDescent="0.3">
      <c r="F202">
        <v>202</v>
      </c>
      <c r="G202" s="40" t="s">
        <v>788</v>
      </c>
      <c r="H202" s="21" t="s">
        <v>789</v>
      </c>
      <c r="I202" s="17">
        <f t="shared" si="15"/>
        <v>128</v>
      </c>
      <c r="J202" s="21" t="s">
        <v>328</v>
      </c>
      <c r="K202">
        <v>7</v>
      </c>
      <c r="L202" t="str">
        <f t="shared" si="16"/>
        <v>insert into gta_Prestations (idPrestation,codePrestation,libellePrestation,idActivite) values(202,"Z06","Promo 16-18 Surveillance - Initiation",7);</v>
      </c>
      <c r="P202" s="17"/>
      <c r="U202" t="str">
        <f t="shared" si="17"/>
        <v>insert into gta_Associations (idProjet,idPrestation) values(128,202);</v>
      </c>
    </row>
    <row r="203" spans="6:21" ht="19.5" thickBot="1" x14ac:dyDescent="0.3">
      <c r="F203">
        <v>203</v>
      </c>
      <c r="G203" s="40" t="s">
        <v>790</v>
      </c>
      <c r="H203" s="21" t="s">
        <v>791</v>
      </c>
      <c r="I203" s="17">
        <f t="shared" si="15"/>
        <v>129</v>
      </c>
      <c r="J203" s="21" t="s">
        <v>328</v>
      </c>
      <c r="K203">
        <v>7</v>
      </c>
      <c r="L203" t="str">
        <f t="shared" si="16"/>
        <v>insert into gta_Prestations (idPrestation,codePrestation,libellePrestation,idActivite) values(203,"Z06","Promo 16-18 Surveillance - Construction",7);</v>
      </c>
      <c r="P203" s="26"/>
      <c r="U203" t="str">
        <f t="shared" si="17"/>
        <v>insert into gta_Associations (idProjet,idPrestation) values(129,203);</v>
      </c>
    </row>
    <row r="204" spans="6:21" ht="16.5" thickBot="1" x14ac:dyDescent="0.3">
      <c r="F204">
        <v>204</v>
      </c>
      <c r="G204" s="40" t="s">
        <v>792</v>
      </c>
      <c r="H204" s="21" t="s">
        <v>793</v>
      </c>
      <c r="I204" s="17">
        <f t="shared" si="15"/>
        <v>130</v>
      </c>
      <c r="J204" s="21" t="s">
        <v>324</v>
      </c>
      <c r="K204">
        <v>7</v>
      </c>
      <c r="L204" t="str">
        <f t="shared" si="16"/>
        <v>insert into gta_Prestations (idPrestation,codePrestation,libellePrestation,idActivite) values(204,"AS9","Promo 16-18 Animation - Initiation",7);</v>
      </c>
      <c r="P204" s="55"/>
      <c r="U204" t="str">
        <f t="shared" si="17"/>
        <v>insert into gta_Associations (idProjet,idPrestation) values(130,204);</v>
      </c>
    </row>
    <row r="205" spans="6:21" ht="16.5" thickBot="1" x14ac:dyDescent="0.3">
      <c r="F205">
        <v>205</v>
      </c>
      <c r="G205" s="40" t="s">
        <v>794</v>
      </c>
      <c r="H205" s="21" t="s">
        <v>795</v>
      </c>
      <c r="I205" s="17">
        <f t="shared" si="15"/>
        <v>131</v>
      </c>
      <c r="J205" s="21" t="s">
        <v>324</v>
      </c>
      <c r="K205">
        <v>7</v>
      </c>
      <c r="L205" t="str">
        <f t="shared" si="16"/>
        <v>insert into gta_Prestations (idPrestation,codePrestation,libellePrestation,idActivite) values(205,"AS9","Promo 16-18 Animation - Construction",7);</v>
      </c>
      <c r="P205" s="17"/>
      <c r="U205" t="str">
        <f t="shared" si="17"/>
        <v>insert into gta_Associations (idProjet,idPrestation) values(131,205);</v>
      </c>
    </row>
    <row r="206" spans="6:21" ht="16.5" thickBot="1" x14ac:dyDescent="0.3">
      <c r="F206">
        <v>206</v>
      </c>
      <c r="G206" s="40" t="s">
        <v>796</v>
      </c>
      <c r="H206" s="21" t="s">
        <v>797</v>
      </c>
      <c r="I206" s="17">
        <f t="shared" si="15"/>
        <v>132</v>
      </c>
      <c r="J206" s="21" t="s">
        <v>328</v>
      </c>
      <c r="K206">
        <v>7</v>
      </c>
      <c r="L206" t="str">
        <f t="shared" si="16"/>
        <v>insert into gta_Prestations (idPrestation,codePrestation,libellePrestation,idActivite) values(206,"Z06","Promo 16-18 Déplacement - Initiation",7);</v>
      </c>
      <c r="P206" s="17"/>
      <c r="U206" t="str">
        <f t="shared" si="17"/>
        <v>insert into gta_Associations (idProjet,idPrestation) values(132,206);</v>
      </c>
    </row>
    <row r="207" spans="6:21" ht="16.5" thickBot="1" x14ac:dyDescent="0.3">
      <c r="F207">
        <v>207</v>
      </c>
      <c r="G207" s="40" t="s">
        <v>798</v>
      </c>
      <c r="H207" s="21" t="s">
        <v>799</v>
      </c>
      <c r="I207" s="17">
        <f t="shared" si="15"/>
        <v>133</v>
      </c>
      <c r="J207" s="21" t="s">
        <v>328</v>
      </c>
      <c r="K207">
        <v>7</v>
      </c>
      <c r="L207" t="str">
        <f t="shared" si="16"/>
        <v>insert into gta_Prestations (idPrestation,codePrestation,libellePrestation,idActivite) values(207,"Z06","Promo 16-18 Déplacement - Construction",7);</v>
      </c>
      <c r="P207" s="17"/>
      <c r="U207" t="str">
        <f t="shared" si="17"/>
        <v>insert into gta_Associations (idProjet,idPrestation) values(133,207);</v>
      </c>
    </row>
    <row r="208" spans="6:21" ht="16.5" thickBot="1" x14ac:dyDescent="0.3">
      <c r="F208">
        <v>208</v>
      </c>
      <c r="G208" s="40" t="s">
        <v>800</v>
      </c>
      <c r="H208" s="20" t="s">
        <v>773</v>
      </c>
      <c r="I208" s="17">
        <f t="shared" si="15"/>
        <v>120</v>
      </c>
      <c r="J208" s="21" t="s">
        <v>326</v>
      </c>
      <c r="K208">
        <v>7</v>
      </c>
      <c r="L208" t="str">
        <f t="shared" si="16"/>
        <v>insert into gta_Prestations (idPrestation,codePrestation,libellePrestation,idActivite) values(208,"IN06","Promo 16-18 Ingénierie",7);</v>
      </c>
      <c r="U208" t="str">
        <f t="shared" si="17"/>
        <v>insert into gta_Associations (idProjet,idPrestation) values(120,208);</v>
      </c>
    </row>
    <row r="209" spans="6:21" ht="16.5" thickBot="1" x14ac:dyDescent="0.3">
      <c r="F209">
        <v>209</v>
      </c>
      <c r="G209" s="41" t="s">
        <v>801</v>
      </c>
      <c r="H209" s="34" t="s">
        <v>802</v>
      </c>
      <c r="I209" s="17">
        <f t="shared" si="15"/>
        <v>176</v>
      </c>
      <c r="J209" s="21" t="s">
        <v>321</v>
      </c>
      <c r="K209">
        <v>7</v>
      </c>
      <c r="L209" t="str">
        <f t="shared" si="16"/>
        <v>insert into gta_Prestations (idPrestation,codePrestation,libellePrestation,idActivite) values(209,"AS8","Promo 16-18 Formation initiale",7);</v>
      </c>
      <c r="U209" t="str">
        <f t="shared" si="17"/>
        <v>insert into gta_Associations (idProjet,idPrestation) values(176,209);</v>
      </c>
    </row>
    <row r="210" spans="6:21" ht="15.75" thickBot="1" x14ac:dyDescent="0.3">
      <c r="F210">
        <v>210</v>
      </c>
      <c r="G210" s="42" t="s">
        <v>803</v>
      </c>
      <c r="H210" s="42" t="s">
        <v>804</v>
      </c>
      <c r="I210" s="17">
        <f t="shared" si="15"/>
        <v>177</v>
      </c>
      <c r="J210" s="21" t="s">
        <v>317</v>
      </c>
      <c r="K210">
        <v>7</v>
      </c>
      <c r="L210" t="str">
        <f t="shared" si="16"/>
        <v>insert into gta_Prestations (idPrestation,codePrestation,libellePrestation,idActivite) values(210,"Z04","AAE  PREPA COMP Pilotage et Ingénierie",7);</v>
      </c>
      <c r="U210" t="str">
        <f t="shared" si="17"/>
        <v>insert into gta_Associations (idProjet,idPrestation) values(177,210);</v>
      </c>
    </row>
    <row r="211" spans="6:21" ht="15.75" thickBot="1" x14ac:dyDescent="0.3">
      <c r="F211">
        <v>211</v>
      </c>
      <c r="G211" s="43" t="s">
        <v>805</v>
      </c>
      <c r="H211" s="43" t="s">
        <v>806</v>
      </c>
      <c r="I211" s="17">
        <f t="shared" si="15"/>
        <v>8</v>
      </c>
      <c r="J211" s="21" t="s">
        <v>315</v>
      </c>
      <c r="K211">
        <v>7</v>
      </c>
      <c r="L211" t="str">
        <f t="shared" si="16"/>
        <v>insert into gta_Prestations (idPrestation,codePrestation,libellePrestation,idActivite) values(211,"OR05","AAE  PREPA COMP Atelier 1 confirmation de projet",7);</v>
      </c>
      <c r="U211" t="str">
        <f t="shared" si="17"/>
        <v>insert into gta_Associations (idProjet,idPrestation) values(8,211);</v>
      </c>
    </row>
    <row r="212" spans="6:21" ht="15.75" thickBot="1" x14ac:dyDescent="0.3">
      <c r="F212">
        <v>212</v>
      </c>
      <c r="G212" s="43" t="s">
        <v>807</v>
      </c>
      <c r="H212" s="43" t="s">
        <v>808</v>
      </c>
      <c r="I212" s="17">
        <f t="shared" si="15"/>
        <v>13</v>
      </c>
      <c r="J212" s="21" t="s">
        <v>315</v>
      </c>
      <c r="K212">
        <v>7</v>
      </c>
      <c r="L212" t="str">
        <f t="shared" si="16"/>
        <v>insert into gta_Prestations (idPrestation,codePrestation,libellePrestation,idActivite) values(212,"OR05","AAE  PREPA COMP Atelier 2 Découverte des métiers",7);</v>
      </c>
      <c r="U212" t="str">
        <f t="shared" si="17"/>
        <v>insert into gta_Associations (idProjet,idPrestation) values(13,212);</v>
      </c>
    </row>
    <row r="213" spans="6:21" ht="15.75" thickBot="1" x14ac:dyDescent="0.3">
      <c r="F213">
        <v>213</v>
      </c>
      <c r="G213" s="43" t="s">
        <v>809</v>
      </c>
      <c r="H213" s="43" t="s">
        <v>810</v>
      </c>
      <c r="I213" s="17">
        <f t="shared" si="15"/>
        <v>15</v>
      </c>
      <c r="J213" s="21" t="s">
        <v>315</v>
      </c>
      <c r="K213">
        <v>7</v>
      </c>
      <c r="L213" t="str">
        <f t="shared" si="16"/>
        <v>insert into gta_Prestations (idPrestation,codePrestation,libellePrestation,idActivite) values(213,"OR05","AAE PREPA COMP Atelier 3 Compétences numériques",7);</v>
      </c>
      <c r="U213" t="str">
        <f t="shared" si="17"/>
        <v>insert into gta_Associations (idProjet,idPrestation) values(15,213);</v>
      </c>
    </row>
    <row r="214" spans="6:21" ht="15.75" thickBot="1" x14ac:dyDescent="0.3">
      <c r="F214">
        <v>214</v>
      </c>
      <c r="G214" s="43" t="s">
        <v>811</v>
      </c>
      <c r="H214" s="43" t="s">
        <v>812</v>
      </c>
      <c r="I214" s="17">
        <f t="shared" si="15"/>
        <v>17</v>
      </c>
      <c r="J214" s="21" t="s">
        <v>315</v>
      </c>
      <c r="K214">
        <v>7</v>
      </c>
      <c r="L214" t="str">
        <f t="shared" si="16"/>
        <v>insert into gta_Prestations (idPrestation,codePrestation,libellePrestation,idActivite) values(214,"OR05","AAE PREPA COMP  Atelier 4 Compétences de base métiers",7);</v>
      </c>
      <c r="U214" t="str">
        <f t="shared" si="17"/>
        <v>insert into gta_Associations (idProjet,idPrestation) values(17,214);</v>
      </c>
    </row>
    <row r="215" spans="6:21" ht="15.75" thickBot="1" x14ac:dyDescent="0.3">
      <c r="F215">
        <v>215</v>
      </c>
      <c r="G215" s="43" t="s">
        <v>813</v>
      </c>
      <c r="H215" s="43" t="s">
        <v>814</v>
      </c>
      <c r="I215" s="17">
        <f t="shared" si="15"/>
        <v>19</v>
      </c>
      <c r="J215" s="21" t="s">
        <v>315</v>
      </c>
      <c r="K215">
        <v>7</v>
      </c>
      <c r="L215" t="str">
        <f t="shared" si="16"/>
        <v>insert into gta_Prestations (idPrestation,codePrestation,libellePrestation,idActivite) values(215,"OR05","AAE PREPA COMP Atelier 5 Développer ses compétences à conduire son projet dans la durée",7);</v>
      </c>
      <c r="U215" t="str">
        <f t="shared" si="17"/>
        <v>insert into gta_Associations (idProjet,idPrestation) values(19,215);</v>
      </c>
    </row>
    <row r="216" spans="6:21" ht="15.75" thickBot="1" x14ac:dyDescent="0.3">
      <c r="F216">
        <v>216</v>
      </c>
      <c r="G216" s="43" t="s">
        <v>815</v>
      </c>
      <c r="H216" s="43" t="s">
        <v>816</v>
      </c>
      <c r="I216" s="17">
        <f t="shared" si="15"/>
        <v>22</v>
      </c>
      <c r="J216" s="21" t="s">
        <v>315</v>
      </c>
      <c r="K216">
        <v>7</v>
      </c>
      <c r="L216" t="str">
        <f t="shared" si="16"/>
        <v>insert into gta_Prestations (idPrestation,codePrestation,libellePrestation,idActivite) values(216,"OR05","AAE PREPA COMP Atelier 6 Plan de qualification personnalisé",7);</v>
      </c>
      <c r="U216" t="str">
        <f t="shared" si="17"/>
        <v>insert into gta_Associations (idProjet,idPrestation) values(22,216);</v>
      </c>
    </row>
    <row r="217" spans="6:21" ht="15.75" thickBot="1" x14ac:dyDescent="0.3">
      <c r="F217">
        <v>217</v>
      </c>
      <c r="G217" s="43" t="s">
        <v>817</v>
      </c>
      <c r="H217" s="43" t="s">
        <v>818</v>
      </c>
      <c r="I217" s="17">
        <f t="shared" si="15"/>
        <v>2</v>
      </c>
      <c r="J217" s="21" t="s">
        <v>315</v>
      </c>
      <c r="K217">
        <v>7</v>
      </c>
      <c r="L217" t="str">
        <f t="shared" si="16"/>
        <v>insert into gta_Prestations (idPrestation,codePrestation,libellePrestation,idActivite) values(217,"OR05","AAE PREPA COMP  Atelier 7 Club PREPA",7);</v>
      </c>
      <c r="U217" t="str">
        <f t="shared" si="17"/>
        <v>insert into gta_Associations (idProjet,idPrestation) values(2,217);</v>
      </c>
    </row>
    <row r="218" spans="6:21" ht="15.75" thickBot="1" x14ac:dyDescent="0.3">
      <c r="F218">
        <v>218</v>
      </c>
      <c r="G218" s="43" t="s">
        <v>819</v>
      </c>
      <c r="H218" s="43" t="s">
        <v>820</v>
      </c>
      <c r="I218" s="17">
        <f t="shared" si="15"/>
        <v>3</v>
      </c>
      <c r="J218" s="21" t="s">
        <v>315</v>
      </c>
      <c r="K218">
        <v>7</v>
      </c>
      <c r="L218" t="str">
        <f t="shared" si="16"/>
        <v>insert into gta_Prestations (idPrestation,codePrestation,libellePrestation,idActivite) values(218,"OR05","AAE PREPA COMP  Atelier 8 CPF",7);</v>
      </c>
      <c r="U218" t="str">
        <f t="shared" si="17"/>
        <v>insert into gta_Associations (idProjet,idPrestation) values(3,218);</v>
      </c>
    </row>
    <row r="219" spans="6:21" ht="15.75" thickBot="1" x14ac:dyDescent="0.3">
      <c r="F219">
        <v>219</v>
      </c>
      <c r="G219" s="44" t="s">
        <v>821</v>
      </c>
      <c r="H219" s="44" t="s">
        <v>822</v>
      </c>
      <c r="I219" s="17">
        <f t="shared" si="15"/>
        <v>99</v>
      </c>
      <c r="J219" s="21" t="s">
        <v>315</v>
      </c>
      <c r="K219">
        <v>7</v>
      </c>
      <c r="L219" t="str">
        <f t="shared" si="16"/>
        <v>insert into gta_Prestations (idPrestation,codePrestation,libellePrestation,idActivite) values(219,"OR05","AAE PREPA COMP  Atelier 9 : Se construire un Territoire facilitant ",7);</v>
      </c>
      <c r="U219" t="str">
        <f t="shared" si="17"/>
        <v>insert into gta_Associations (idProjet,idPrestation) values(99,219);</v>
      </c>
    </row>
    <row r="220" spans="6:21" ht="15.75" thickBot="1" x14ac:dyDescent="0.3">
      <c r="F220">
        <v>220</v>
      </c>
      <c r="G220" s="44" t="s">
        <v>823</v>
      </c>
      <c r="H220" s="44" t="s">
        <v>824</v>
      </c>
      <c r="I220" s="17">
        <f t="shared" si="15"/>
        <v>100</v>
      </c>
      <c r="J220" s="21" t="s">
        <v>315</v>
      </c>
      <c r="K220">
        <v>7</v>
      </c>
      <c r="L220" t="str">
        <f t="shared" si="16"/>
        <v>insert into gta_Prestations (idPrestation,codePrestation,libellePrestation,idActivite) values(220,"OR05","AAE PREPA COMP  Atelier 10 : Cartographier ses compétences",7);</v>
      </c>
      <c r="U220" t="str">
        <f t="shared" si="17"/>
        <v>insert into gta_Associations (idProjet,idPrestation) values(100,220);</v>
      </c>
    </row>
    <row r="221" spans="6:21" ht="15.75" thickBot="1" x14ac:dyDescent="0.3">
      <c r="F221">
        <v>221</v>
      </c>
      <c r="G221" s="43" t="s">
        <v>825</v>
      </c>
      <c r="H221" s="44" t="s">
        <v>826</v>
      </c>
      <c r="I221" s="17">
        <f t="shared" si="15"/>
        <v>73</v>
      </c>
      <c r="J221" s="21" t="s">
        <v>315</v>
      </c>
      <c r="K221">
        <v>7</v>
      </c>
      <c r="L221" t="str">
        <f t="shared" si="16"/>
        <v>insert into gta_Prestations (idPrestation,codePrestation,libellePrestation,idActivite) values(221,"OR05","AAE PREPA COMP Prestations de suivi accompagnement (référent parcours)",7);</v>
      </c>
      <c r="U221" t="str">
        <f t="shared" si="17"/>
        <v>insert into gta_Associations (idProjet,idPrestation) values(73,221);</v>
      </c>
    </row>
    <row r="222" spans="6:21" ht="15.75" thickBot="1" x14ac:dyDescent="0.3">
      <c r="F222">
        <v>222</v>
      </c>
      <c r="G222" s="45" t="s">
        <v>828</v>
      </c>
      <c r="H222" s="46" t="s">
        <v>829</v>
      </c>
      <c r="I222" s="17">
        <f t="shared" si="15"/>
        <v>102</v>
      </c>
      <c r="J222" s="21" t="s">
        <v>317</v>
      </c>
      <c r="K222">
        <v>7</v>
      </c>
      <c r="L222" t="str">
        <f t="shared" si="16"/>
        <v>insert into gta_Prestations (idPrestation,codePrestation,libellePrestation,idActivite) values(222,"Z04","VAE PEC Coordination et management du dispositif",7);</v>
      </c>
      <c r="U222" t="str">
        <f t="shared" si="17"/>
        <v>insert into gta_Associations (idProjet,idPrestation) values(102,222);</v>
      </c>
    </row>
    <row r="223" spans="6:21" ht="16.5" thickBot="1" x14ac:dyDescent="0.3">
      <c r="F223">
        <v>223</v>
      </c>
      <c r="G223" s="65" t="s">
        <v>830</v>
      </c>
      <c r="H223" s="46" t="s">
        <v>829</v>
      </c>
      <c r="I223" s="17">
        <f t="shared" si="15"/>
        <v>102</v>
      </c>
      <c r="J223" s="21" t="s">
        <v>317</v>
      </c>
      <c r="K223">
        <v>7</v>
      </c>
      <c r="L223" t="str">
        <f t="shared" si="16"/>
        <v>insert into gta_Prestations (idPrestation,codePrestation,libellePrestation,idActivite) values(223,"Z04","VAE PEC Appui administratif ",7);</v>
      </c>
      <c r="U223" t="str">
        <f t="shared" si="17"/>
        <v>insert into gta_Associations (idProjet,idPrestation) values(102,223);</v>
      </c>
    </row>
    <row r="224" spans="6:21" ht="15.75" thickBot="1" x14ac:dyDescent="0.3">
      <c r="F224">
        <v>224</v>
      </c>
      <c r="G224" s="45" t="s">
        <v>831</v>
      </c>
      <c r="H224" s="46" t="s">
        <v>829</v>
      </c>
      <c r="I224" s="17">
        <f t="shared" si="15"/>
        <v>102</v>
      </c>
      <c r="J224" s="21" t="s">
        <v>307</v>
      </c>
      <c r="K224">
        <v>7</v>
      </c>
      <c r="L224" t="str">
        <f t="shared" si="16"/>
        <v>insert into gta_Prestations (idPrestation,codePrestation,libellePrestation,idActivite) values(224,"C06","VAE PEC  ETAPE 1 - ETAPE2- ETAPE 3 - ETAPE 4",7);</v>
      </c>
      <c r="U224" t="str">
        <f t="shared" si="17"/>
        <v>insert into gta_Associations (idProjet,idPrestation) values(102,224);</v>
      </c>
    </row>
    <row r="225" spans="6:21" ht="15.75" thickBot="1" x14ac:dyDescent="0.3">
      <c r="F225">
        <v>225</v>
      </c>
      <c r="G225" s="45" t="s">
        <v>832</v>
      </c>
      <c r="H225" s="46" t="s">
        <v>829</v>
      </c>
      <c r="I225" s="17">
        <f t="shared" si="15"/>
        <v>102</v>
      </c>
      <c r="J225" s="47" t="s">
        <v>309</v>
      </c>
      <c r="K225">
        <v>7</v>
      </c>
      <c r="L225" t="str">
        <f t="shared" si="16"/>
        <v>insert into gta_Prestations (idPrestation,codePrestation,libellePrestation,idActivite) values(225,"C07","VAE PEC ETAPE 5 - ITV",7);</v>
      </c>
      <c r="U225" t="str">
        <f t="shared" si="17"/>
        <v>insert into gta_Associations (idProjet,idPrestation) values(102,225);</v>
      </c>
    </row>
    <row r="226" spans="6:21" ht="15.75" thickBot="1" x14ac:dyDescent="0.3">
      <c r="F226">
        <v>226</v>
      </c>
      <c r="G226" s="45" t="s">
        <v>833</v>
      </c>
      <c r="H226" s="46" t="s">
        <v>829</v>
      </c>
      <c r="I226" s="17">
        <f t="shared" si="15"/>
        <v>102</v>
      </c>
      <c r="J226" s="21" t="s">
        <v>303</v>
      </c>
      <c r="K226">
        <v>7</v>
      </c>
      <c r="L226" t="str">
        <f t="shared" si="16"/>
        <v>insert into gta_Prestations (idPrestation,codePrestation,libellePrestation,idActivite) values(226,"C04","VAE PEC ETAPE 5- PTV",7);</v>
      </c>
      <c r="U226" t="str">
        <f t="shared" si="17"/>
        <v>insert into gta_Associations (idProjet,idPrestation) values(102,226);</v>
      </c>
    </row>
    <row r="227" spans="6:21" ht="15.75" thickBot="1" x14ac:dyDescent="0.3">
      <c r="F227">
        <v>227</v>
      </c>
      <c r="G227" s="45" t="s">
        <v>834</v>
      </c>
      <c r="H227" s="46" t="s">
        <v>829</v>
      </c>
      <c r="I227" s="17">
        <f t="shared" si="15"/>
        <v>102</v>
      </c>
      <c r="J227" s="21" t="s">
        <v>307</v>
      </c>
      <c r="K227">
        <v>7</v>
      </c>
      <c r="L227" t="str">
        <f t="shared" si="16"/>
        <v>insert into gta_Prestations (idPrestation,codePrestation,libellePrestation,idActivite) values(227,"C06","VAE PEC ETAPE 5 - ITR RSFP",7);</v>
      </c>
      <c r="U227" t="str">
        <f t="shared" si="17"/>
        <v>insert into gta_Associations (idProjet,idPrestation) values(102,227);</v>
      </c>
    </row>
    <row r="228" spans="6:21" ht="15.75" thickBot="1" x14ac:dyDescent="0.3">
      <c r="F228">
        <v>228</v>
      </c>
      <c r="G228" s="45" t="s">
        <v>835</v>
      </c>
      <c r="H228" s="46" t="s">
        <v>829</v>
      </c>
      <c r="I228" s="17">
        <f t="shared" si="15"/>
        <v>102</v>
      </c>
      <c r="J228" s="21" t="s">
        <v>307</v>
      </c>
      <c r="K228">
        <v>7</v>
      </c>
      <c r="L228" t="str">
        <f t="shared" si="16"/>
        <v>insert into gta_Prestations (idPrestation,codePrestation,libellePrestation,idActivite) values(228,"C06","VAE PEC ETAPE 5- PSF RSFP",7);</v>
      </c>
      <c r="U228" t="str">
        <f t="shared" si="17"/>
        <v>insert into gta_Associations (idProjet,idPrestation) values(102,228);</v>
      </c>
    </row>
    <row r="229" spans="6:21" ht="15.75" thickBot="1" x14ac:dyDescent="0.3">
      <c r="F229">
        <v>229</v>
      </c>
      <c r="G229" s="45" t="s">
        <v>836</v>
      </c>
      <c r="H229" s="46" t="s">
        <v>829</v>
      </c>
      <c r="I229" s="17">
        <f t="shared" si="15"/>
        <v>102</v>
      </c>
      <c r="J229" s="21" t="s">
        <v>257</v>
      </c>
      <c r="K229">
        <v>7</v>
      </c>
      <c r="L229" t="str">
        <f t="shared" si="16"/>
        <v>insert into gta_Prestations (idPrestation,codePrestation,libellePrestation,idActivite) values(229,"OR04","VAE PEC ETAPE 5 - CLEA CEF",7);</v>
      </c>
      <c r="U229" t="str">
        <f t="shared" si="17"/>
        <v>insert into gta_Associations (idProjet,idPrestation) values(102,229);</v>
      </c>
    </row>
    <row r="230" spans="6:21" ht="15.75" thickBot="1" x14ac:dyDescent="0.3">
      <c r="F230">
        <v>230</v>
      </c>
      <c r="G230" s="45" t="s">
        <v>837</v>
      </c>
      <c r="H230" s="46" t="s">
        <v>838</v>
      </c>
      <c r="I230" s="17">
        <f t="shared" si="15"/>
        <v>110</v>
      </c>
      <c r="J230" s="21" t="s">
        <v>307</v>
      </c>
      <c r="K230">
        <v>7</v>
      </c>
      <c r="L230" t="str">
        <f t="shared" si="16"/>
        <v>insert into gta_Prestations (idPrestation,codePrestation,libellePrestation,idActivite) values(230,"C06","VAE Prim Arriv Coordination et management du dispositif ",7);</v>
      </c>
      <c r="U230" t="str">
        <f t="shared" si="17"/>
        <v>insert into gta_Associations (idProjet,idPrestation) values(110,230);</v>
      </c>
    </row>
    <row r="231" spans="6:21" ht="16.5" thickBot="1" x14ac:dyDescent="0.3">
      <c r="F231">
        <v>231</v>
      </c>
      <c r="G231" s="65" t="s">
        <v>839</v>
      </c>
      <c r="H231" s="46" t="s">
        <v>838</v>
      </c>
      <c r="I231" s="17">
        <f t="shared" si="15"/>
        <v>110</v>
      </c>
      <c r="J231" s="21" t="s">
        <v>307</v>
      </c>
      <c r="K231">
        <v>7</v>
      </c>
      <c r="L231" t="str">
        <f t="shared" si="16"/>
        <v>insert into gta_Prestations (idPrestation,codePrestation,libellePrestation,idActivite) values(231,"C06","VAE Prim Arriv Appui administratif ",7);</v>
      </c>
      <c r="U231" t="str">
        <f t="shared" si="17"/>
        <v>insert into gta_Associations (idProjet,idPrestation) values(110,231);</v>
      </c>
    </row>
    <row r="232" spans="6:21" ht="15.75" thickBot="1" x14ac:dyDescent="0.3">
      <c r="F232">
        <v>232</v>
      </c>
      <c r="G232" s="25" t="s">
        <v>840</v>
      </c>
      <c r="H232" s="46" t="s">
        <v>838</v>
      </c>
      <c r="I232" s="17">
        <f t="shared" si="15"/>
        <v>110</v>
      </c>
      <c r="J232" s="21" t="s">
        <v>307</v>
      </c>
      <c r="K232">
        <v>7</v>
      </c>
      <c r="L232" t="str">
        <f t="shared" si="16"/>
        <v>insert into gta_Prestations (idPrestation,codePrestation,libellePrestation,idActivite) values(232,"C06","VAE Prim Arriv INFO COLLECTIVE",7);</v>
      </c>
      <c r="U232" t="str">
        <f t="shared" si="17"/>
        <v>insert into gta_Associations (idProjet,idPrestation) values(110,232);</v>
      </c>
    </row>
    <row r="233" spans="6:21" ht="15.75" thickBot="1" x14ac:dyDescent="0.3">
      <c r="F233">
        <v>233</v>
      </c>
      <c r="G233" s="25" t="s">
        <v>841</v>
      </c>
      <c r="H233" s="46" t="s">
        <v>838</v>
      </c>
      <c r="I233" s="17">
        <f t="shared" si="15"/>
        <v>110</v>
      </c>
      <c r="J233" s="21" t="s">
        <v>307</v>
      </c>
      <c r="K233">
        <v>7</v>
      </c>
      <c r="L233" t="str">
        <f t="shared" si="16"/>
        <v>insert into gta_Prestations (idPrestation,codePrestation,libellePrestation,idActivite) values(233,"C06","VAE Prim Arriv Appui certif - 1ER RDV",7);</v>
      </c>
      <c r="U233" t="str">
        <f t="shared" si="17"/>
        <v>insert into gta_Associations (idProjet,idPrestation) values(110,233);</v>
      </c>
    </row>
    <row r="234" spans="6:21" ht="15.75" thickBot="1" x14ac:dyDescent="0.3">
      <c r="F234">
        <v>234</v>
      </c>
      <c r="G234" s="25" t="s">
        <v>842</v>
      </c>
      <c r="H234" s="46" t="s">
        <v>838</v>
      </c>
      <c r="I234" s="17">
        <f t="shared" si="15"/>
        <v>110</v>
      </c>
      <c r="J234" s="47" t="s">
        <v>309</v>
      </c>
      <c r="K234">
        <v>7</v>
      </c>
      <c r="L234" t="str">
        <f t="shared" si="16"/>
        <v>insert into gta_Prestations (idPrestation,codePrestation,libellePrestation,idActivite) values(234,"C07","VAE Prim Arriv ITV -  2EME RDV ",7);</v>
      </c>
      <c r="U234" t="str">
        <f t="shared" si="17"/>
        <v>insert into gta_Associations (idProjet,idPrestation) values(110,234);</v>
      </c>
    </row>
    <row r="235" spans="6:21" ht="16.5" thickBot="1" x14ac:dyDescent="0.3">
      <c r="F235">
        <v>235</v>
      </c>
      <c r="G235" s="49" t="s">
        <v>843</v>
      </c>
      <c r="H235" s="46" t="s">
        <v>838</v>
      </c>
      <c r="I235" s="17">
        <f t="shared" si="15"/>
        <v>110</v>
      </c>
      <c r="J235" s="21" t="s">
        <v>307</v>
      </c>
      <c r="K235">
        <v>7</v>
      </c>
      <c r="L235" t="str">
        <f t="shared" si="16"/>
        <v>insert into gta_Prestations (idPrestation,codePrestation,libellePrestation,idActivite) values(235,"C06","VAE Prim Arriv 4 ateliers d'accompagenement et preparation à la session",7);</v>
      </c>
      <c r="U235" t="str">
        <f t="shared" si="17"/>
        <v>insert into gta_Associations (idProjet,idPrestation) values(110,235);</v>
      </c>
    </row>
    <row r="236" spans="6:21" ht="16.5" thickBot="1" x14ac:dyDescent="0.3">
      <c r="F236">
        <v>236</v>
      </c>
      <c r="G236" s="48" t="s">
        <v>844</v>
      </c>
      <c r="H236" s="46" t="s">
        <v>838</v>
      </c>
      <c r="I236" s="17">
        <f t="shared" si="15"/>
        <v>110</v>
      </c>
      <c r="J236" s="21" t="s">
        <v>303</v>
      </c>
      <c r="K236">
        <v>7</v>
      </c>
      <c r="L236" t="str">
        <f t="shared" si="16"/>
        <v>insert into gta_Prestations (idPrestation,codePrestation,libellePrestation,idActivite) values(236,"C04","VAE Prim Arriv PTV Préparation à la sessio d'évaluation",7);</v>
      </c>
      <c r="U236" t="str">
        <f t="shared" si="17"/>
        <v>insert into gta_Associations (idProjet,idPrestation) values(110,236);</v>
      </c>
    </row>
    <row r="237" spans="6:21" ht="16.5" thickBot="1" x14ac:dyDescent="0.3">
      <c r="F237">
        <v>237</v>
      </c>
      <c r="G237" s="49" t="s">
        <v>845</v>
      </c>
      <c r="H237" s="46" t="s">
        <v>838</v>
      </c>
      <c r="I237" s="17">
        <f t="shared" si="15"/>
        <v>110</v>
      </c>
      <c r="J237" s="21" t="s">
        <v>307</v>
      </c>
      <c r="K237">
        <v>7</v>
      </c>
      <c r="L237" t="str">
        <f t="shared" si="16"/>
        <v>insert into gta_Prestations (idPrestation,codePrestation,libellePrestation,idActivite) values(237,"C06","VAE Prim Arriv Appui à la certf. Démarche RSFP ",7);</v>
      </c>
      <c r="U237" t="str">
        <f t="shared" si="17"/>
        <v>insert into gta_Associations (idProjet,idPrestation) values(110,237);</v>
      </c>
    </row>
    <row r="238" spans="6:21" ht="16.5" thickBot="1" x14ac:dyDescent="0.3">
      <c r="F238">
        <v>238</v>
      </c>
      <c r="G238" s="49" t="s">
        <v>846</v>
      </c>
      <c r="H238" s="46" t="s">
        <v>838</v>
      </c>
      <c r="I238" s="17">
        <f t="shared" si="15"/>
        <v>110</v>
      </c>
      <c r="J238" s="21" t="s">
        <v>307</v>
      </c>
      <c r="K238">
        <v>7</v>
      </c>
      <c r="L238" t="str">
        <f t="shared" si="16"/>
        <v>insert into gta_Prestations (idPrestation,codePrestation,libellePrestation,idActivite) values(238,"C06","VAE Prim Arriv ITR Instruction technique RSFP",7);</v>
      </c>
      <c r="U238" t="str">
        <f t="shared" si="17"/>
        <v>insert into gta_Associations (idProjet,idPrestation) values(110,238);</v>
      </c>
    </row>
    <row r="239" spans="6:21" ht="16.5" thickBot="1" x14ac:dyDescent="0.3">
      <c r="F239">
        <v>239</v>
      </c>
      <c r="G239" s="48" t="s">
        <v>847</v>
      </c>
      <c r="H239" s="46" t="s">
        <v>838</v>
      </c>
      <c r="I239" s="17">
        <f t="shared" si="15"/>
        <v>110</v>
      </c>
      <c r="J239" s="21" t="s">
        <v>307</v>
      </c>
      <c r="K239">
        <v>7</v>
      </c>
      <c r="L239" t="str">
        <f t="shared" si="16"/>
        <v>insert into gta_Prestations (idPrestation,codePrestation,libellePrestation,idActivite) values(239,"C06","VAE Prim Arriv PSF Préparation à la session d'évaluation",7);</v>
      </c>
      <c r="U239" t="str">
        <f t="shared" si="17"/>
        <v>insert into gta_Associations (idProjet,idPrestation) values(110,239);</v>
      </c>
    </row>
  </sheetData>
  <autoFilter ref="F1:L239"/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8"/>
  <sheetViews>
    <sheetView workbookViewId="0">
      <selection activeCell="A2" sqref="A2"/>
    </sheetView>
  </sheetViews>
  <sheetFormatPr baseColWidth="10" defaultRowHeight="15" x14ac:dyDescent="0.25"/>
  <sheetData>
    <row r="1" spans="1:4" x14ac:dyDescent="0.25">
      <c r="A1" s="3" t="s">
        <v>1311</v>
      </c>
      <c r="B1" t="s">
        <v>1150</v>
      </c>
      <c r="C1" t="s">
        <v>1312</v>
      </c>
    </row>
    <row r="2" spans="1:4" x14ac:dyDescent="0.25">
      <c r="B2">
        <v>1</v>
      </c>
      <c r="C2">
        <v>1</v>
      </c>
      <c r="D2" t="str">
        <f>"insert into gta_Preferences (`idPreference`, `idMotif`, `idPrestation`, `idProjet`, `idUO`, `idUtilisateur`, `idTypePrestation`) VALUES (null,null,"&amp;C2&amp;",null,null,"&amp;B2&amp;",1);"</f>
        <v>insert into gta_Preferences (`idPreference`, `idMotif`, `idPrestation`, `idProjet`, `idUO`, `idUtilisateur`, `idTypePrestation`) VALUES (null,null,1,null,null,1,1);</v>
      </c>
    </row>
    <row r="3" spans="1:4" x14ac:dyDescent="0.25">
      <c r="B3">
        <v>2</v>
      </c>
      <c r="C3">
        <v>1</v>
      </c>
      <c r="D3" t="str">
        <f t="shared" ref="D3:D66" si="0">"insert into gta_Preferences (`idPreference`, `idMotif`, `idPrestation`, `idProjet`, `idUO`, `idUtilisateur`, `idTypePrestation`) VALUES (null,null,"&amp;C3&amp;",null,null,"&amp;B3&amp;",1);"</f>
        <v>insert into gta_Preferences (`idPreference`, `idMotif`, `idPrestation`, `idProjet`, `idUO`, `idUtilisateur`, `idTypePrestation`) VALUES (null,null,1,null,null,2,1);</v>
      </c>
    </row>
    <row r="4" spans="1:4" x14ac:dyDescent="0.25">
      <c r="B4">
        <v>3</v>
      </c>
      <c r="C4">
        <v>1</v>
      </c>
      <c r="D4" t="str">
        <f t="shared" si="0"/>
        <v>insert into gta_Preferences (`idPreference`, `idMotif`, `idPrestation`, `idProjet`, `idUO`, `idUtilisateur`, `idTypePrestation`) VALUES (null,null,1,null,null,3,1);</v>
      </c>
    </row>
    <row r="5" spans="1:4" x14ac:dyDescent="0.25">
      <c r="B5">
        <v>4</v>
      </c>
      <c r="C5">
        <v>1</v>
      </c>
      <c r="D5" t="str">
        <f t="shared" si="0"/>
        <v>insert into gta_Preferences (`idPreference`, `idMotif`, `idPrestation`, `idProjet`, `idUO`, `idUtilisateur`, `idTypePrestation`) VALUES (null,null,1,null,null,4,1);</v>
      </c>
    </row>
    <row r="6" spans="1:4" x14ac:dyDescent="0.25">
      <c r="B6">
        <v>5</v>
      </c>
      <c r="C6">
        <v>1</v>
      </c>
      <c r="D6" t="str">
        <f t="shared" si="0"/>
        <v>insert into gta_Preferences (`idPreference`, `idMotif`, `idPrestation`, `idProjet`, `idUO`, `idUtilisateur`, `idTypePrestation`) VALUES (null,null,1,null,null,5,1);</v>
      </c>
    </row>
    <row r="7" spans="1:4" x14ac:dyDescent="0.25">
      <c r="B7">
        <v>6</v>
      </c>
      <c r="C7">
        <v>1</v>
      </c>
      <c r="D7" t="str">
        <f t="shared" si="0"/>
        <v>insert into gta_Preferences (`idPreference`, `idMotif`, `idPrestation`, `idProjet`, `idUO`, `idUtilisateur`, `idTypePrestation`) VALUES (null,null,1,null,null,6,1);</v>
      </c>
    </row>
    <row r="8" spans="1:4" x14ac:dyDescent="0.25">
      <c r="B8">
        <v>7</v>
      </c>
      <c r="C8">
        <v>1</v>
      </c>
      <c r="D8" t="str">
        <f t="shared" si="0"/>
        <v>insert into gta_Preferences (`idPreference`, `idMotif`, `idPrestation`, `idProjet`, `idUO`, `idUtilisateur`, `idTypePrestation`) VALUES (null,null,1,null,null,7,1);</v>
      </c>
    </row>
    <row r="9" spans="1:4" x14ac:dyDescent="0.25">
      <c r="B9">
        <v>8</v>
      </c>
      <c r="C9">
        <v>1</v>
      </c>
      <c r="D9" t="str">
        <f t="shared" si="0"/>
        <v>insert into gta_Preferences (`idPreference`, `idMotif`, `idPrestation`, `idProjet`, `idUO`, `idUtilisateur`, `idTypePrestation`) VALUES (null,null,1,null,null,8,1);</v>
      </c>
    </row>
    <row r="10" spans="1:4" x14ac:dyDescent="0.25">
      <c r="B10">
        <v>9</v>
      </c>
      <c r="C10">
        <v>1</v>
      </c>
      <c r="D10" t="str">
        <f t="shared" si="0"/>
        <v>insert into gta_Preferences (`idPreference`, `idMotif`, `idPrestation`, `idProjet`, `idUO`, `idUtilisateur`, `idTypePrestation`) VALUES (null,null,1,null,null,9,1);</v>
      </c>
    </row>
    <row r="11" spans="1:4" x14ac:dyDescent="0.25">
      <c r="B11">
        <v>10</v>
      </c>
      <c r="C11">
        <v>1</v>
      </c>
      <c r="D11" t="str">
        <f t="shared" si="0"/>
        <v>insert into gta_Preferences (`idPreference`, `idMotif`, `idPrestation`, `idProjet`, `idUO`, `idUtilisateur`, `idTypePrestation`) VALUES (null,null,1,null,null,10,1);</v>
      </c>
    </row>
    <row r="12" spans="1:4" x14ac:dyDescent="0.25">
      <c r="B12">
        <v>11</v>
      </c>
      <c r="C12">
        <v>1</v>
      </c>
      <c r="D12" t="str">
        <f t="shared" si="0"/>
        <v>insert into gta_Preferences (`idPreference`, `idMotif`, `idPrestation`, `idProjet`, `idUO`, `idUtilisateur`, `idTypePrestation`) VALUES (null,null,1,null,null,11,1);</v>
      </c>
    </row>
    <row r="13" spans="1:4" x14ac:dyDescent="0.25">
      <c r="B13">
        <v>12</v>
      </c>
      <c r="C13">
        <v>1</v>
      </c>
      <c r="D13" t="str">
        <f t="shared" si="0"/>
        <v>insert into gta_Preferences (`idPreference`, `idMotif`, `idPrestation`, `idProjet`, `idUO`, `idUtilisateur`, `idTypePrestation`) VALUES (null,null,1,null,null,12,1);</v>
      </c>
    </row>
    <row r="14" spans="1:4" x14ac:dyDescent="0.25">
      <c r="B14">
        <v>13</v>
      </c>
      <c r="C14">
        <v>1</v>
      </c>
      <c r="D14" t="str">
        <f t="shared" si="0"/>
        <v>insert into gta_Preferences (`idPreference`, `idMotif`, `idPrestation`, `idProjet`, `idUO`, `idUtilisateur`, `idTypePrestation`) VALUES (null,null,1,null,null,13,1);</v>
      </c>
    </row>
    <row r="15" spans="1:4" x14ac:dyDescent="0.25">
      <c r="B15">
        <v>14</v>
      </c>
      <c r="C15">
        <v>1</v>
      </c>
      <c r="D15" t="str">
        <f t="shared" si="0"/>
        <v>insert into gta_Preferences (`idPreference`, `idMotif`, `idPrestation`, `idProjet`, `idUO`, `idUtilisateur`, `idTypePrestation`) VALUES (null,null,1,null,null,14,1);</v>
      </c>
    </row>
    <row r="16" spans="1:4" x14ac:dyDescent="0.25">
      <c r="B16">
        <v>15</v>
      </c>
      <c r="C16">
        <v>1</v>
      </c>
      <c r="D16" t="str">
        <f t="shared" si="0"/>
        <v>insert into gta_Preferences (`idPreference`, `idMotif`, `idPrestation`, `idProjet`, `idUO`, `idUtilisateur`, `idTypePrestation`) VALUES (null,null,1,null,null,15,1);</v>
      </c>
    </row>
    <row r="17" spans="2:4" x14ac:dyDescent="0.25">
      <c r="B17">
        <v>16</v>
      </c>
      <c r="C17">
        <v>1</v>
      </c>
      <c r="D17" t="str">
        <f t="shared" si="0"/>
        <v>insert into gta_Preferences (`idPreference`, `idMotif`, `idPrestation`, `idProjet`, `idUO`, `idUtilisateur`, `idTypePrestation`) VALUES (null,null,1,null,null,16,1);</v>
      </c>
    </row>
    <row r="18" spans="2:4" x14ac:dyDescent="0.25">
      <c r="B18">
        <v>17</v>
      </c>
      <c r="C18">
        <v>1</v>
      </c>
      <c r="D18" t="str">
        <f t="shared" si="0"/>
        <v>insert into gta_Preferences (`idPreference`, `idMotif`, `idPrestation`, `idProjet`, `idUO`, `idUtilisateur`, `idTypePrestation`) VALUES (null,null,1,null,null,17,1);</v>
      </c>
    </row>
    <row r="19" spans="2:4" x14ac:dyDescent="0.25">
      <c r="B19">
        <v>18</v>
      </c>
      <c r="C19">
        <v>1</v>
      </c>
      <c r="D19" t="str">
        <f t="shared" si="0"/>
        <v>insert into gta_Preferences (`idPreference`, `idMotif`, `idPrestation`, `idProjet`, `idUO`, `idUtilisateur`, `idTypePrestation`) VALUES (null,null,1,null,null,18,1);</v>
      </c>
    </row>
    <row r="20" spans="2:4" x14ac:dyDescent="0.25">
      <c r="B20">
        <v>19</v>
      </c>
      <c r="C20">
        <v>1</v>
      </c>
      <c r="D20" t="str">
        <f t="shared" si="0"/>
        <v>insert into gta_Preferences (`idPreference`, `idMotif`, `idPrestation`, `idProjet`, `idUO`, `idUtilisateur`, `idTypePrestation`) VALUES (null,null,1,null,null,19,1);</v>
      </c>
    </row>
    <row r="21" spans="2:4" x14ac:dyDescent="0.25">
      <c r="B21">
        <v>20</v>
      </c>
      <c r="C21">
        <v>1</v>
      </c>
      <c r="D21" t="str">
        <f t="shared" si="0"/>
        <v>insert into gta_Preferences (`idPreference`, `idMotif`, `idPrestation`, `idProjet`, `idUO`, `idUtilisateur`, `idTypePrestation`) VALUES (null,null,1,null,null,20,1);</v>
      </c>
    </row>
    <row r="22" spans="2:4" x14ac:dyDescent="0.25">
      <c r="B22">
        <v>21</v>
      </c>
      <c r="C22">
        <v>1</v>
      </c>
      <c r="D22" t="str">
        <f t="shared" si="0"/>
        <v>insert into gta_Preferences (`idPreference`, `idMotif`, `idPrestation`, `idProjet`, `idUO`, `idUtilisateur`, `idTypePrestation`) VALUES (null,null,1,null,null,21,1);</v>
      </c>
    </row>
    <row r="23" spans="2:4" x14ac:dyDescent="0.25">
      <c r="B23">
        <v>22</v>
      </c>
      <c r="C23">
        <v>1</v>
      </c>
      <c r="D23" t="str">
        <f t="shared" si="0"/>
        <v>insert into gta_Preferences (`idPreference`, `idMotif`, `idPrestation`, `idProjet`, `idUO`, `idUtilisateur`, `idTypePrestation`) VALUES (null,null,1,null,null,22,1);</v>
      </c>
    </row>
    <row r="24" spans="2:4" x14ac:dyDescent="0.25">
      <c r="B24">
        <v>23</v>
      </c>
      <c r="C24">
        <v>1</v>
      </c>
      <c r="D24" t="str">
        <f t="shared" si="0"/>
        <v>insert into gta_Preferences (`idPreference`, `idMotif`, `idPrestation`, `idProjet`, `idUO`, `idUtilisateur`, `idTypePrestation`) VALUES (null,null,1,null,null,23,1);</v>
      </c>
    </row>
    <row r="25" spans="2:4" x14ac:dyDescent="0.25">
      <c r="B25">
        <v>24</v>
      </c>
      <c r="C25">
        <v>1</v>
      </c>
      <c r="D25" t="str">
        <f t="shared" si="0"/>
        <v>insert into gta_Preferences (`idPreference`, `idMotif`, `idPrestation`, `idProjet`, `idUO`, `idUtilisateur`, `idTypePrestation`) VALUES (null,null,1,null,null,24,1);</v>
      </c>
    </row>
    <row r="26" spans="2:4" x14ac:dyDescent="0.25">
      <c r="B26">
        <v>25</v>
      </c>
      <c r="C26">
        <v>1</v>
      </c>
      <c r="D26" t="str">
        <f t="shared" si="0"/>
        <v>insert into gta_Preferences (`idPreference`, `idMotif`, `idPrestation`, `idProjet`, `idUO`, `idUtilisateur`, `idTypePrestation`) VALUES (null,null,1,null,null,25,1);</v>
      </c>
    </row>
    <row r="27" spans="2:4" x14ac:dyDescent="0.25">
      <c r="B27">
        <v>26</v>
      </c>
      <c r="C27">
        <v>1</v>
      </c>
      <c r="D27" t="str">
        <f t="shared" si="0"/>
        <v>insert into gta_Preferences (`idPreference`, `idMotif`, `idPrestation`, `idProjet`, `idUO`, `idUtilisateur`, `idTypePrestation`) VALUES (null,null,1,null,null,26,1);</v>
      </c>
    </row>
    <row r="28" spans="2:4" x14ac:dyDescent="0.25">
      <c r="B28">
        <v>27</v>
      </c>
      <c r="C28">
        <v>1</v>
      </c>
      <c r="D28" t="str">
        <f t="shared" si="0"/>
        <v>insert into gta_Preferences (`idPreference`, `idMotif`, `idPrestation`, `idProjet`, `idUO`, `idUtilisateur`, `idTypePrestation`) VALUES (null,null,1,null,null,27,1);</v>
      </c>
    </row>
    <row r="29" spans="2:4" x14ac:dyDescent="0.25">
      <c r="B29">
        <v>28</v>
      </c>
      <c r="C29">
        <v>1</v>
      </c>
      <c r="D29" t="str">
        <f t="shared" si="0"/>
        <v>insert into gta_Preferences (`idPreference`, `idMotif`, `idPrestation`, `idProjet`, `idUO`, `idUtilisateur`, `idTypePrestation`) VALUES (null,null,1,null,null,28,1);</v>
      </c>
    </row>
    <row r="30" spans="2:4" x14ac:dyDescent="0.25">
      <c r="B30">
        <v>29</v>
      </c>
      <c r="C30">
        <v>1</v>
      </c>
      <c r="D30" t="str">
        <f t="shared" si="0"/>
        <v>insert into gta_Preferences (`idPreference`, `idMotif`, `idPrestation`, `idProjet`, `idUO`, `idUtilisateur`, `idTypePrestation`) VALUES (null,null,1,null,null,29,1);</v>
      </c>
    </row>
    <row r="31" spans="2:4" x14ac:dyDescent="0.25">
      <c r="B31">
        <v>30</v>
      </c>
      <c r="C31">
        <v>1</v>
      </c>
      <c r="D31" t="str">
        <f t="shared" si="0"/>
        <v>insert into gta_Preferences (`idPreference`, `idMotif`, `idPrestation`, `idProjet`, `idUO`, `idUtilisateur`, `idTypePrestation`) VALUES (null,null,1,null,null,30,1);</v>
      </c>
    </row>
    <row r="32" spans="2:4" x14ac:dyDescent="0.25">
      <c r="B32">
        <v>31</v>
      </c>
      <c r="C32">
        <v>1</v>
      </c>
      <c r="D32" t="str">
        <f t="shared" si="0"/>
        <v>insert into gta_Preferences (`idPreference`, `idMotif`, `idPrestation`, `idProjet`, `idUO`, `idUtilisateur`, `idTypePrestation`) VALUES (null,null,1,null,null,31,1);</v>
      </c>
    </row>
    <row r="33" spans="2:4" x14ac:dyDescent="0.25">
      <c r="B33">
        <v>32</v>
      </c>
      <c r="C33">
        <v>1</v>
      </c>
      <c r="D33" t="str">
        <f t="shared" si="0"/>
        <v>insert into gta_Preferences (`idPreference`, `idMotif`, `idPrestation`, `idProjet`, `idUO`, `idUtilisateur`, `idTypePrestation`) VALUES (null,null,1,null,null,32,1);</v>
      </c>
    </row>
    <row r="34" spans="2:4" x14ac:dyDescent="0.25">
      <c r="B34">
        <v>33</v>
      </c>
      <c r="C34">
        <v>1</v>
      </c>
      <c r="D34" t="str">
        <f t="shared" si="0"/>
        <v>insert into gta_Preferences (`idPreference`, `idMotif`, `idPrestation`, `idProjet`, `idUO`, `idUtilisateur`, `idTypePrestation`) VALUES (null,null,1,null,null,33,1);</v>
      </c>
    </row>
    <row r="35" spans="2:4" x14ac:dyDescent="0.25">
      <c r="B35">
        <v>34</v>
      </c>
      <c r="C35">
        <v>1</v>
      </c>
      <c r="D35" t="str">
        <f t="shared" si="0"/>
        <v>insert into gta_Preferences (`idPreference`, `idMotif`, `idPrestation`, `idProjet`, `idUO`, `idUtilisateur`, `idTypePrestation`) VALUES (null,null,1,null,null,34,1);</v>
      </c>
    </row>
    <row r="36" spans="2:4" x14ac:dyDescent="0.25">
      <c r="B36">
        <v>35</v>
      </c>
      <c r="C36">
        <v>1</v>
      </c>
      <c r="D36" t="str">
        <f t="shared" si="0"/>
        <v>insert into gta_Preferences (`idPreference`, `idMotif`, `idPrestation`, `idProjet`, `idUO`, `idUtilisateur`, `idTypePrestation`) VALUES (null,null,1,null,null,35,1);</v>
      </c>
    </row>
    <row r="37" spans="2:4" x14ac:dyDescent="0.25">
      <c r="B37">
        <v>36</v>
      </c>
      <c r="C37">
        <v>1</v>
      </c>
      <c r="D37" t="str">
        <f t="shared" si="0"/>
        <v>insert into gta_Preferences (`idPreference`, `idMotif`, `idPrestation`, `idProjet`, `idUO`, `idUtilisateur`, `idTypePrestation`) VALUES (null,null,1,null,null,36,1);</v>
      </c>
    </row>
    <row r="38" spans="2:4" x14ac:dyDescent="0.25">
      <c r="B38">
        <v>37</v>
      </c>
      <c r="C38">
        <v>1</v>
      </c>
      <c r="D38" t="str">
        <f t="shared" si="0"/>
        <v>insert into gta_Preferences (`idPreference`, `idMotif`, `idPrestation`, `idProjet`, `idUO`, `idUtilisateur`, `idTypePrestation`) VALUES (null,null,1,null,null,37,1);</v>
      </c>
    </row>
    <row r="39" spans="2:4" x14ac:dyDescent="0.25">
      <c r="B39">
        <v>38</v>
      </c>
      <c r="C39">
        <v>1</v>
      </c>
      <c r="D39" t="str">
        <f t="shared" si="0"/>
        <v>insert into gta_Preferences (`idPreference`, `idMotif`, `idPrestation`, `idProjet`, `idUO`, `idUtilisateur`, `idTypePrestation`) VALUES (null,null,1,null,null,38,1);</v>
      </c>
    </row>
    <row r="40" spans="2:4" x14ac:dyDescent="0.25">
      <c r="B40">
        <v>39</v>
      </c>
      <c r="C40">
        <v>1</v>
      </c>
      <c r="D40" t="str">
        <f t="shared" si="0"/>
        <v>insert into gta_Preferences (`idPreference`, `idMotif`, `idPrestation`, `idProjet`, `idUO`, `idUtilisateur`, `idTypePrestation`) VALUES (null,null,1,null,null,39,1);</v>
      </c>
    </row>
    <row r="41" spans="2:4" x14ac:dyDescent="0.25">
      <c r="B41">
        <v>40</v>
      </c>
      <c r="C41">
        <v>1</v>
      </c>
      <c r="D41" t="str">
        <f t="shared" si="0"/>
        <v>insert into gta_Preferences (`idPreference`, `idMotif`, `idPrestation`, `idProjet`, `idUO`, `idUtilisateur`, `idTypePrestation`) VALUES (null,null,1,null,null,40,1);</v>
      </c>
    </row>
    <row r="42" spans="2:4" x14ac:dyDescent="0.25">
      <c r="B42">
        <v>41</v>
      </c>
      <c r="C42">
        <v>1</v>
      </c>
      <c r="D42" t="str">
        <f t="shared" si="0"/>
        <v>insert into gta_Preferences (`idPreference`, `idMotif`, `idPrestation`, `idProjet`, `idUO`, `idUtilisateur`, `idTypePrestation`) VALUES (null,null,1,null,null,41,1);</v>
      </c>
    </row>
    <row r="43" spans="2:4" x14ac:dyDescent="0.25">
      <c r="B43">
        <v>42</v>
      </c>
      <c r="C43">
        <v>1</v>
      </c>
      <c r="D43" t="str">
        <f t="shared" si="0"/>
        <v>insert into gta_Preferences (`idPreference`, `idMotif`, `idPrestation`, `idProjet`, `idUO`, `idUtilisateur`, `idTypePrestation`) VALUES (null,null,1,null,null,42,1);</v>
      </c>
    </row>
    <row r="44" spans="2:4" x14ac:dyDescent="0.25">
      <c r="B44">
        <v>43</v>
      </c>
      <c r="C44">
        <v>1</v>
      </c>
      <c r="D44" t="str">
        <f t="shared" si="0"/>
        <v>insert into gta_Preferences (`idPreference`, `idMotif`, `idPrestation`, `idProjet`, `idUO`, `idUtilisateur`, `idTypePrestation`) VALUES (null,null,1,null,null,43,1);</v>
      </c>
    </row>
    <row r="45" spans="2:4" x14ac:dyDescent="0.25">
      <c r="B45">
        <v>44</v>
      </c>
      <c r="C45">
        <v>1</v>
      </c>
      <c r="D45" t="str">
        <f t="shared" si="0"/>
        <v>insert into gta_Preferences (`idPreference`, `idMotif`, `idPrestation`, `idProjet`, `idUO`, `idUtilisateur`, `idTypePrestation`) VALUES (null,null,1,null,null,44,1);</v>
      </c>
    </row>
    <row r="46" spans="2:4" x14ac:dyDescent="0.25">
      <c r="B46">
        <v>45</v>
      </c>
      <c r="C46">
        <v>1</v>
      </c>
      <c r="D46" t="str">
        <f t="shared" si="0"/>
        <v>insert into gta_Preferences (`idPreference`, `idMotif`, `idPrestation`, `idProjet`, `idUO`, `idUtilisateur`, `idTypePrestation`) VALUES (null,null,1,null,null,45,1);</v>
      </c>
    </row>
    <row r="47" spans="2:4" x14ac:dyDescent="0.25">
      <c r="B47">
        <v>46</v>
      </c>
      <c r="C47">
        <v>1</v>
      </c>
      <c r="D47" t="str">
        <f t="shared" si="0"/>
        <v>insert into gta_Preferences (`idPreference`, `idMotif`, `idPrestation`, `idProjet`, `idUO`, `idUtilisateur`, `idTypePrestation`) VALUES (null,null,1,null,null,46,1);</v>
      </c>
    </row>
    <row r="48" spans="2:4" x14ac:dyDescent="0.25">
      <c r="B48">
        <v>47</v>
      </c>
      <c r="C48">
        <v>1</v>
      </c>
      <c r="D48" t="str">
        <f t="shared" si="0"/>
        <v>insert into gta_Preferences (`idPreference`, `idMotif`, `idPrestation`, `idProjet`, `idUO`, `idUtilisateur`, `idTypePrestation`) VALUES (null,null,1,null,null,47,1);</v>
      </c>
    </row>
    <row r="49" spans="2:4" x14ac:dyDescent="0.25">
      <c r="B49">
        <v>48</v>
      </c>
      <c r="C49">
        <v>1</v>
      </c>
      <c r="D49" t="str">
        <f t="shared" si="0"/>
        <v>insert into gta_Preferences (`idPreference`, `idMotif`, `idPrestation`, `idProjet`, `idUO`, `idUtilisateur`, `idTypePrestation`) VALUES (null,null,1,null,null,48,1);</v>
      </c>
    </row>
    <row r="50" spans="2:4" x14ac:dyDescent="0.25">
      <c r="B50">
        <v>49</v>
      </c>
      <c r="C50">
        <v>1</v>
      </c>
      <c r="D50" t="str">
        <f t="shared" si="0"/>
        <v>insert into gta_Preferences (`idPreference`, `idMotif`, `idPrestation`, `idProjet`, `idUO`, `idUtilisateur`, `idTypePrestation`) VALUES (null,null,1,null,null,49,1);</v>
      </c>
    </row>
    <row r="51" spans="2:4" x14ac:dyDescent="0.25">
      <c r="B51">
        <v>50</v>
      </c>
      <c r="C51">
        <v>1</v>
      </c>
      <c r="D51" t="str">
        <f t="shared" si="0"/>
        <v>insert into gta_Preferences (`idPreference`, `idMotif`, `idPrestation`, `idProjet`, `idUO`, `idUtilisateur`, `idTypePrestation`) VALUES (null,null,1,null,null,50,1);</v>
      </c>
    </row>
    <row r="52" spans="2:4" x14ac:dyDescent="0.25">
      <c r="B52">
        <v>51</v>
      </c>
      <c r="C52">
        <v>1</v>
      </c>
      <c r="D52" t="str">
        <f t="shared" si="0"/>
        <v>insert into gta_Preferences (`idPreference`, `idMotif`, `idPrestation`, `idProjet`, `idUO`, `idUtilisateur`, `idTypePrestation`) VALUES (null,null,1,null,null,51,1);</v>
      </c>
    </row>
    <row r="53" spans="2:4" x14ac:dyDescent="0.25">
      <c r="B53">
        <v>52</v>
      </c>
      <c r="C53">
        <v>1</v>
      </c>
      <c r="D53" t="str">
        <f t="shared" si="0"/>
        <v>insert into gta_Preferences (`idPreference`, `idMotif`, `idPrestation`, `idProjet`, `idUO`, `idUtilisateur`, `idTypePrestation`) VALUES (null,null,1,null,null,52,1);</v>
      </c>
    </row>
    <row r="54" spans="2:4" x14ac:dyDescent="0.25">
      <c r="B54">
        <v>53</v>
      </c>
      <c r="C54">
        <v>1</v>
      </c>
      <c r="D54" t="str">
        <f t="shared" si="0"/>
        <v>insert into gta_Preferences (`idPreference`, `idMotif`, `idPrestation`, `idProjet`, `idUO`, `idUtilisateur`, `idTypePrestation`) VALUES (null,null,1,null,null,53,1);</v>
      </c>
    </row>
    <row r="55" spans="2:4" x14ac:dyDescent="0.25">
      <c r="B55">
        <v>54</v>
      </c>
      <c r="C55">
        <v>1</v>
      </c>
      <c r="D55" t="str">
        <f t="shared" si="0"/>
        <v>insert into gta_Preferences (`idPreference`, `idMotif`, `idPrestation`, `idProjet`, `idUO`, `idUtilisateur`, `idTypePrestation`) VALUES (null,null,1,null,null,54,1);</v>
      </c>
    </row>
    <row r="56" spans="2:4" x14ac:dyDescent="0.25">
      <c r="B56">
        <v>55</v>
      </c>
      <c r="C56">
        <v>1</v>
      </c>
      <c r="D56" t="str">
        <f t="shared" si="0"/>
        <v>insert into gta_Preferences (`idPreference`, `idMotif`, `idPrestation`, `idProjet`, `idUO`, `idUtilisateur`, `idTypePrestation`) VALUES (null,null,1,null,null,55,1);</v>
      </c>
    </row>
    <row r="57" spans="2:4" x14ac:dyDescent="0.25">
      <c r="B57">
        <v>56</v>
      </c>
      <c r="C57">
        <v>1</v>
      </c>
      <c r="D57" t="str">
        <f t="shared" si="0"/>
        <v>insert into gta_Preferences (`idPreference`, `idMotif`, `idPrestation`, `idProjet`, `idUO`, `idUtilisateur`, `idTypePrestation`) VALUES (null,null,1,null,null,56,1);</v>
      </c>
    </row>
    <row r="58" spans="2:4" x14ac:dyDescent="0.25">
      <c r="B58">
        <v>57</v>
      </c>
      <c r="C58">
        <v>1</v>
      </c>
      <c r="D58" t="str">
        <f t="shared" si="0"/>
        <v>insert into gta_Preferences (`idPreference`, `idMotif`, `idPrestation`, `idProjet`, `idUO`, `idUtilisateur`, `idTypePrestation`) VALUES (null,null,1,null,null,57,1);</v>
      </c>
    </row>
    <row r="59" spans="2:4" x14ac:dyDescent="0.25">
      <c r="B59">
        <v>58</v>
      </c>
      <c r="C59">
        <v>1</v>
      </c>
      <c r="D59" t="str">
        <f t="shared" si="0"/>
        <v>insert into gta_Preferences (`idPreference`, `idMotif`, `idPrestation`, `idProjet`, `idUO`, `idUtilisateur`, `idTypePrestation`) VALUES (null,null,1,null,null,58,1);</v>
      </c>
    </row>
    <row r="60" spans="2:4" x14ac:dyDescent="0.25">
      <c r="B60">
        <v>59</v>
      </c>
      <c r="C60">
        <v>1</v>
      </c>
      <c r="D60" t="str">
        <f t="shared" si="0"/>
        <v>insert into gta_Preferences (`idPreference`, `idMotif`, `idPrestation`, `idProjet`, `idUO`, `idUtilisateur`, `idTypePrestation`) VALUES (null,null,1,null,null,59,1);</v>
      </c>
    </row>
    <row r="61" spans="2:4" x14ac:dyDescent="0.25">
      <c r="B61">
        <v>60</v>
      </c>
      <c r="C61">
        <v>1</v>
      </c>
      <c r="D61" t="str">
        <f t="shared" si="0"/>
        <v>insert into gta_Preferences (`idPreference`, `idMotif`, `idPrestation`, `idProjet`, `idUO`, `idUtilisateur`, `idTypePrestation`) VALUES (null,null,1,null,null,60,1);</v>
      </c>
    </row>
    <row r="62" spans="2:4" x14ac:dyDescent="0.25">
      <c r="B62">
        <v>61</v>
      </c>
      <c r="C62">
        <v>1</v>
      </c>
      <c r="D62" t="str">
        <f t="shared" si="0"/>
        <v>insert into gta_Preferences (`idPreference`, `idMotif`, `idPrestation`, `idProjet`, `idUO`, `idUtilisateur`, `idTypePrestation`) VALUES (null,null,1,null,null,61,1);</v>
      </c>
    </row>
    <row r="63" spans="2:4" x14ac:dyDescent="0.25">
      <c r="B63">
        <v>62</v>
      </c>
      <c r="C63">
        <v>1</v>
      </c>
      <c r="D63" t="str">
        <f t="shared" si="0"/>
        <v>insert into gta_Preferences (`idPreference`, `idMotif`, `idPrestation`, `idProjet`, `idUO`, `idUtilisateur`, `idTypePrestation`) VALUES (null,null,1,null,null,62,1);</v>
      </c>
    </row>
    <row r="64" spans="2:4" x14ac:dyDescent="0.25">
      <c r="B64">
        <v>63</v>
      </c>
      <c r="C64">
        <v>1</v>
      </c>
      <c r="D64" t="str">
        <f t="shared" si="0"/>
        <v>insert into gta_Preferences (`idPreference`, `idMotif`, `idPrestation`, `idProjet`, `idUO`, `idUtilisateur`, `idTypePrestation`) VALUES (null,null,1,null,null,63,1);</v>
      </c>
    </row>
    <row r="65" spans="2:4" x14ac:dyDescent="0.25">
      <c r="B65">
        <v>64</v>
      </c>
      <c r="C65">
        <v>1</v>
      </c>
      <c r="D65" t="str">
        <f t="shared" si="0"/>
        <v>insert into gta_Preferences (`idPreference`, `idMotif`, `idPrestation`, `idProjet`, `idUO`, `idUtilisateur`, `idTypePrestation`) VALUES (null,null,1,null,null,64,1);</v>
      </c>
    </row>
    <row r="66" spans="2:4" x14ac:dyDescent="0.25">
      <c r="B66">
        <v>65</v>
      </c>
      <c r="C66">
        <v>1</v>
      </c>
      <c r="D66" t="str">
        <f t="shared" si="0"/>
        <v>insert into gta_Preferences (`idPreference`, `idMotif`, `idPrestation`, `idProjet`, `idUO`, `idUtilisateur`, `idTypePrestation`) VALUES (null,null,1,null,null,65,1);</v>
      </c>
    </row>
    <row r="67" spans="2:4" x14ac:dyDescent="0.25">
      <c r="B67">
        <v>66</v>
      </c>
      <c r="C67">
        <v>1</v>
      </c>
      <c r="D67" t="str">
        <f t="shared" ref="D67:D98" si="1">"insert into gta_Preferences (`idPreference`, `idMotif`, `idPrestation`, `idProjet`, `idUO`, `idUtilisateur`, `idTypePrestation`) VALUES (null,null,"&amp;C67&amp;",null,null,"&amp;B67&amp;",1);"</f>
        <v>insert into gta_Preferences (`idPreference`, `idMotif`, `idPrestation`, `idProjet`, `idUO`, `idUtilisateur`, `idTypePrestation`) VALUES (null,null,1,null,null,66,1);</v>
      </c>
    </row>
    <row r="68" spans="2:4" x14ac:dyDescent="0.25">
      <c r="B68">
        <v>67</v>
      </c>
      <c r="C68">
        <v>1</v>
      </c>
      <c r="D68" t="str">
        <f t="shared" si="1"/>
        <v>insert into gta_Preferences (`idPreference`, `idMotif`, `idPrestation`, `idProjet`, `idUO`, `idUtilisateur`, `idTypePrestation`) VALUES (null,null,1,null,null,67,1);</v>
      </c>
    </row>
    <row r="69" spans="2:4" x14ac:dyDescent="0.25">
      <c r="B69">
        <v>68</v>
      </c>
      <c r="C69">
        <v>1</v>
      </c>
      <c r="D69" t="str">
        <f t="shared" si="1"/>
        <v>insert into gta_Preferences (`idPreference`, `idMotif`, `idPrestation`, `idProjet`, `idUO`, `idUtilisateur`, `idTypePrestation`) VALUES (null,null,1,null,null,68,1);</v>
      </c>
    </row>
    <row r="70" spans="2:4" x14ac:dyDescent="0.25">
      <c r="B70">
        <v>69</v>
      </c>
      <c r="C70">
        <v>1</v>
      </c>
      <c r="D70" t="str">
        <f t="shared" si="1"/>
        <v>insert into gta_Preferences (`idPreference`, `idMotif`, `idPrestation`, `idProjet`, `idUO`, `idUtilisateur`, `idTypePrestation`) VALUES (null,null,1,null,null,69,1);</v>
      </c>
    </row>
    <row r="71" spans="2:4" x14ac:dyDescent="0.25">
      <c r="B71">
        <v>70</v>
      </c>
      <c r="C71">
        <v>1</v>
      </c>
      <c r="D71" t="str">
        <f t="shared" si="1"/>
        <v>insert into gta_Preferences (`idPreference`, `idMotif`, `idPrestation`, `idProjet`, `idUO`, `idUtilisateur`, `idTypePrestation`) VALUES (null,null,1,null,null,70,1);</v>
      </c>
    </row>
    <row r="72" spans="2:4" x14ac:dyDescent="0.25">
      <c r="B72">
        <v>71</v>
      </c>
      <c r="C72">
        <v>1</v>
      </c>
      <c r="D72" t="str">
        <f t="shared" si="1"/>
        <v>insert into gta_Preferences (`idPreference`, `idMotif`, `idPrestation`, `idProjet`, `idUO`, `idUtilisateur`, `idTypePrestation`) VALUES (null,null,1,null,null,71,1);</v>
      </c>
    </row>
    <row r="73" spans="2:4" x14ac:dyDescent="0.25">
      <c r="B73">
        <v>72</v>
      </c>
      <c r="C73">
        <v>1</v>
      </c>
      <c r="D73" t="str">
        <f t="shared" si="1"/>
        <v>insert into gta_Preferences (`idPreference`, `idMotif`, `idPrestation`, `idProjet`, `idUO`, `idUtilisateur`, `idTypePrestation`) VALUES (null,null,1,null,null,72,1);</v>
      </c>
    </row>
    <row r="74" spans="2:4" x14ac:dyDescent="0.25">
      <c r="B74">
        <v>73</v>
      </c>
      <c r="C74">
        <v>1</v>
      </c>
      <c r="D74" t="str">
        <f t="shared" si="1"/>
        <v>insert into gta_Preferences (`idPreference`, `idMotif`, `idPrestation`, `idProjet`, `idUO`, `idUtilisateur`, `idTypePrestation`) VALUES (null,null,1,null,null,73,1);</v>
      </c>
    </row>
    <row r="75" spans="2:4" x14ac:dyDescent="0.25">
      <c r="B75">
        <v>74</v>
      </c>
      <c r="C75">
        <v>1</v>
      </c>
      <c r="D75" t="str">
        <f t="shared" si="1"/>
        <v>insert into gta_Preferences (`idPreference`, `idMotif`, `idPrestation`, `idProjet`, `idUO`, `idUtilisateur`, `idTypePrestation`) VALUES (null,null,1,null,null,74,1);</v>
      </c>
    </row>
    <row r="76" spans="2:4" x14ac:dyDescent="0.25">
      <c r="B76">
        <v>75</v>
      </c>
      <c r="C76">
        <v>1</v>
      </c>
      <c r="D76" t="str">
        <f t="shared" si="1"/>
        <v>insert into gta_Preferences (`idPreference`, `idMotif`, `idPrestation`, `idProjet`, `idUO`, `idUtilisateur`, `idTypePrestation`) VALUES (null,null,1,null,null,75,1);</v>
      </c>
    </row>
    <row r="77" spans="2:4" x14ac:dyDescent="0.25">
      <c r="B77">
        <v>76</v>
      </c>
      <c r="C77">
        <v>1</v>
      </c>
      <c r="D77" t="str">
        <f t="shared" si="1"/>
        <v>insert into gta_Preferences (`idPreference`, `idMotif`, `idPrestation`, `idProjet`, `idUO`, `idUtilisateur`, `idTypePrestation`) VALUES (null,null,1,null,null,76,1);</v>
      </c>
    </row>
    <row r="78" spans="2:4" x14ac:dyDescent="0.25">
      <c r="B78">
        <v>77</v>
      </c>
      <c r="C78">
        <v>1</v>
      </c>
      <c r="D78" t="str">
        <f t="shared" si="1"/>
        <v>insert into gta_Preferences (`idPreference`, `idMotif`, `idPrestation`, `idProjet`, `idUO`, `idUtilisateur`, `idTypePrestation`) VALUES (null,null,1,null,null,77,1);</v>
      </c>
    </row>
    <row r="79" spans="2:4" x14ac:dyDescent="0.25">
      <c r="B79">
        <v>78</v>
      </c>
      <c r="C79">
        <v>1</v>
      </c>
      <c r="D79" t="str">
        <f t="shared" si="1"/>
        <v>insert into gta_Preferences (`idPreference`, `idMotif`, `idPrestation`, `idProjet`, `idUO`, `idUtilisateur`, `idTypePrestation`) VALUES (null,null,1,null,null,78,1);</v>
      </c>
    </row>
    <row r="80" spans="2:4" x14ac:dyDescent="0.25">
      <c r="B80">
        <v>79</v>
      </c>
      <c r="C80">
        <v>1</v>
      </c>
      <c r="D80" t="str">
        <f t="shared" si="1"/>
        <v>insert into gta_Preferences (`idPreference`, `idMotif`, `idPrestation`, `idProjet`, `idUO`, `idUtilisateur`, `idTypePrestation`) VALUES (null,null,1,null,null,79,1);</v>
      </c>
    </row>
    <row r="81" spans="2:4" x14ac:dyDescent="0.25">
      <c r="B81">
        <v>80</v>
      </c>
      <c r="C81">
        <v>1</v>
      </c>
      <c r="D81" t="str">
        <f t="shared" si="1"/>
        <v>insert into gta_Preferences (`idPreference`, `idMotif`, `idPrestation`, `idProjet`, `idUO`, `idUtilisateur`, `idTypePrestation`) VALUES (null,null,1,null,null,80,1);</v>
      </c>
    </row>
    <row r="82" spans="2:4" x14ac:dyDescent="0.25">
      <c r="B82">
        <v>81</v>
      </c>
      <c r="C82">
        <v>1</v>
      </c>
      <c r="D82" t="str">
        <f t="shared" si="1"/>
        <v>insert into gta_Preferences (`idPreference`, `idMotif`, `idPrestation`, `idProjet`, `idUO`, `idUtilisateur`, `idTypePrestation`) VALUES (null,null,1,null,null,81,1);</v>
      </c>
    </row>
    <row r="83" spans="2:4" x14ac:dyDescent="0.25">
      <c r="B83">
        <v>82</v>
      </c>
      <c r="C83">
        <v>1</v>
      </c>
      <c r="D83" t="str">
        <f t="shared" si="1"/>
        <v>insert into gta_Preferences (`idPreference`, `idMotif`, `idPrestation`, `idProjet`, `idUO`, `idUtilisateur`, `idTypePrestation`) VALUES (null,null,1,null,null,82,1);</v>
      </c>
    </row>
    <row r="84" spans="2:4" x14ac:dyDescent="0.25">
      <c r="B84">
        <v>83</v>
      </c>
      <c r="C84">
        <v>1</v>
      </c>
      <c r="D84" t="str">
        <f t="shared" si="1"/>
        <v>insert into gta_Preferences (`idPreference`, `idMotif`, `idPrestation`, `idProjet`, `idUO`, `idUtilisateur`, `idTypePrestation`) VALUES (null,null,1,null,null,83,1);</v>
      </c>
    </row>
    <row r="85" spans="2:4" x14ac:dyDescent="0.25">
      <c r="B85">
        <v>84</v>
      </c>
      <c r="C85">
        <v>1</v>
      </c>
      <c r="D85" t="str">
        <f t="shared" si="1"/>
        <v>insert into gta_Preferences (`idPreference`, `idMotif`, `idPrestation`, `idProjet`, `idUO`, `idUtilisateur`, `idTypePrestation`) VALUES (null,null,1,null,null,84,1);</v>
      </c>
    </row>
    <row r="86" spans="2:4" x14ac:dyDescent="0.25">
      <c r="B86">
        <v>85</v>
      </c>
      <c r="C86">
        <v>1</v>
      </c>
      <c r="D86" t="str">
        <f t="shared" si="1"/>
        <v>insert into gta_Preferences (`idPreference`, `idMotif`, `idPrestation`, `idProjet`, `idUO`, `idUtilisateur`, `idTypePrestation`) VALUES (null,null,1,null,null,85,1);</v>
      </c>
    </row>
    <row r="87" spans="2:4" x14ac:dyDescent="0.25">
      <c r="B87">
        <v>86</v>
      </c>
      <c r="C87">
        <v>1</v>
      </c>
      <c r="D87" t="str">
        <f t="shared" si="1"/>
        <v>insert into gta_Preferences (`idPreference`, `idMotif`, `idPrestation`, `idProjet`, `idUO`, `idUtilisateur`, `idTypePrestation`) VALUES (null,null,1,null,null,86,1);</v>
      </c>
    </row>
    <row r="88" spans="2:4" x14ac:dyDescent="0.25">
      <c r="B88">
        <v>87</v>
      </c>
      <c r="C88">
        <v>1</v>
      </c>
      <c r="D88" t="str">
        <f t="shared" si="1"/>
        <v>insert into gta_Preferences (`idPreference`, `idMotif`, `idPrestation`, `idProjet`, `idUO`, `idUtilisateur`, `idTypePrestation`) VALUES (null,null,1,null,null,87,1);</v>
      </c>
    </row>
    <row r="89" spans="2:4" x14ac:dyDescent="0.25">
      <c r="B89">
        <v>88</v>
      </c>
      <c r="C89">
        <v>1</v>
      </c>
      <c r="D89" t="str">
        <f t="shared" si="1"/>
        <v>insert into gta_Preferences (`idPreference`, `idMotif`, `idPrestation`, `idProjet`, `idUO`, `idUtilisateur`, `idTypePrestation`) VALUES (null,null,1,null,null,88,1);</v>
      </c>
    </row>
    <row r="90" spans="2:4" x14ac:dyDescent="0.25">
      <c r="B90">
        <v>89</v>
      </c>
      <c r="C90">
        <v>1</v>
      </c>
      <c r="D90" t="str">
        <f t="shared" si="1"/>
        <v>insert into gta_Preferences (`idPreference`, `idMotif`, `idPrestation`, `idProjet`, `idUO`, `idUtilisateur`, `idTypePrestation`) VALUES (null,null,1,null,null,89,1);</v>
      </c>
    </row>
    <row r="91" spans="2:4" x14ac:dyDescent="0.25">
      <c r="B91">
        <v>90</v>
      </c>
      <c r="C91">
        <v>1</v>
      </c>
      <c r="D91" t="str">
        <f t="shared" si="1"/>
        <v>insert into gta_Preferences (`idPreference`, `idMotif`, `idPrestation`, `idProjet`, `idUO`, `idUtilisateur`, `idTypePrestation`) VALUES (null,null,1,null,null,90,1);</v>
      </c>
    </row>
    <row r="92" spans="2:4" x14ac:dyDescent="0.25">
      <c r="B92">
        <v>91</v>
      </c>
      <c r="C92">
        <v>1</v>
      </c>
      <c r="D92" t="str">
        <f t="shared" si="1"/>
        <v>insert into gta_Preferences (`idPreference`, `idMotif`, `idPrestation`, `idProjet`, `idUO`, `idUtilisateur`, `idTypePrestation`) VALUES (null,null,1,null,null,91,1);</v>
      </c>
    </row>
    <row r="93" spans="2:4" x14ac:dyDescent="0.25">
      <c r="B93">
        <v>92</v>
      </c>
      <c r="C93">
        <v>1</v>
      </c>
      <c r="D93" t="str">
        <f t="shared" si="1"/>
        <v>insert into gta_Preferences (`idPreference`, `idMotif`, `idPrestation`, `idProjet`, `idUO`, `idUtilisateur`, `idTypePrestation`) VALUES (null,null,1,null,null,92,1);</v>
      </c>
    </row>
    <row r="94" spans="2:4" x14ac:dyDescent="0.25">
      <c r="B94">
        <v>93</v>
      </c>
      <c r="C94">
        <v>1</v>
      </c>
      <c r="D94" t="str">
        <f t="shared" si="1"/>
        <v>insert into gta_Preferences (`idPreference`, `idMotif`, `idPrestation`, `idProjet`, `idUO`, `idUtilisateur`, `idTypePrestation`) VALUES (null,null,1,null,null,93,1);</v>
      </c>
    </row>
    <row r="95" spans="2:4" x14ac:dyDescent="0.25">
      <c r="B95">
        <v>94</v>
      </c>
      <c r="C95">
        <v>1</v>
      </c>
      <c r="D95" t="str">
        <f t="shared" si="1"/>
        <v>insert into gta_Preferences (`idPreference`, `idMotif`, `idPrestation`, `idProjet`, `idUO`, `idUtilisateur`, `idTypePrestation`) VALUES (null,null,1,null,null,94,1);</v>
      </c>
    </row>
    <row r="96" spans="2:4" x14ac:dyDescent="0.25">
      <c r="B96">
        <v>95</v>
      </c>
      <c r="C96">
        <v>1</v>
      </c>
      <c r="D96" t="str">
        <f t="shared" si="1"/>
        <v>insert into gta_Preferences (`idPreference`, `idMotif`, `idPrestation`, `idProjet`, `idUO`, `idUtilisateur`, `idTypePrestation`) VALUES (null,null,1,null,null,95,1);</v>
      </c>
    </row>
    <row r="97" spans="2:4" x14ac:dyDescent="0.25">
      <c r="B97">
        <v>96</v>
      </c>
      <c r="C97">
        <v>1</v>
      </c>
      <c r="D97" t="str">
        <f t="shared" si="1"/>
        <v>insert into gta_Preferences (`idPreference`, `idMotif`, `idPrestation`, `idProjet`, `idUO`, `idUtilisateur`, `idTypePrestation`) VALUES (null,null,1,null,null,96,1);</v>
      </c>
    </row>
    <row r="98" spans="2:4" x14ac:dyDescent="0.25">
      <c r="B98">
        <v>97</v>
      </c>
      <c r="C98">
        <v>1</v>
      </c>
      <c r="D98" t="str">
        <f t="shared" si="1"/>
        <v>insert into gta_Preferences (`idPreference`, `idMotif`, `idPrestation`, `idProjet`, `idUO`, `idUtilisateur`, `idTypePrestation`) VALUES (null,null,1,null,null,97,1);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3"/>
  <dimension ref="A1:Q398"/>
  <sheetViews>
    <sheetView workbookViewId="0">
      <selection activeCell="N15" sqref="N15:Q24"/>
    </sheetView>
  </sheetViews>
  <sheetFormatPr baseColWidth="10" defaultRowHeight="15" x14ac:dyDescent="0.25"/>
  <sheetData>
    <row r="1" spans="1:17" ht="30" x14ac:dyDescent="0.25">
      <c r="A1" s="14" t="s">
        <v>344</v>
      </c>
      <c r="B1" s="14" t="s">
        <v>345</v>
      </c>
      <c r="D1" s="14" t="s">
        <v>344</v>
      </c>
      <c r="E1" s="14" t="s">
        <v>345</v>
      </c>
      <c r="H1" s="14" t="s">
        <v>454</v>
      </c>
      <c r="I1" s="14" t="s">
        <v>455</v>
      </c>
      <c r="K1" s="14" t="s">
        <v>454</v>
      </c>
      <c r="L1" s="14" t="s">
        <v>455</v>
      </c>
      <c r="O1" s="1" t="s">
        <v>1</v>
      </c>
      <c r="P1" s="6" t="s">
        <v>994</v>
      </c>
      <c r="Q1" s="83" t="s">
        <v>995</v>
      </c>
    </row>
    <row r="2" spans="1:17" x14ac:dyDescent="0.25">
      <c r="A2" s="15" t="s">
        <v>346</v>
      </c>
      <c r="B2" s="16" t="s">
        <v>347</v>
      </c>
      <c r="D2" s="15" t="s">
        <v>448</v>
      </c>
      <c r="E2" s="16" t="s">
        <v>449</v>
      </c>
      <c r="H2" s="15" t="s">
        <v>456</v>
      </c>
      <c r="I2" s="16" t="s">
        <v>457</v>
      </c>
      <c r="K2" s="15" t="s">
        <v>456</v>
      </c>
      <c r="L2" s="16" t="s">
        <v>457</v>
      </c>
      <c r="O2" s="2" t="s">
        <v>996</v>
      </c>
      <c r="P2" s="8" t="s">
        <v>997</v>
      </c>
      <c r="Q2" s="84" t="s">
        <v>998</v>
      </c>
    </row>
    <row r="3" spans="1:17" x14ac:dyDescent="0.25">
      <c r="A3" s="15" t="s">
        <v>348</v>
      </c>
      <c r="B3" s="16" t="s">
        <v>349</v>
      </c>
      <c r="D3" s="15" t="s">
        <v>346</v>
      </c>
      <c r="E3" s="16" t="s">
        <v>347</v>
      </c>
      <c r="H3" s="15" t="s">
        <v>456</v>
      </c>
      <c r="I3" s="16" t="s">
        <v>457</v>
      </c>
      <c r="K3" s="15" t="s">
        <v>458</v>
      </c>
      <c r="L3" s="16" t="s">
        <v>459</v>
      </c>
      <c r="O3" s="2" t="s">
        <v>996</v>
      </c>
      <c r="P3" s="8" t="s">
        <v>999</v>
      </c>
      <c r="Q3" s="84" t="s">
        <v>1000</v>
      </c>
    </row>
    <row r="4" spans="1:17" x14ac:dyDescent="0.25">
      <c r="A4" s="15" t="s">
        <v>350</v>
      </c>
      <c r="B4" s="16" t="s">
        <v>351</v>
      </c>
      <c r="D4" s="15" t="s">
        <v>432</v>
      </c>
      <c r="E4" s="16" t="s">
        <v>433</v>
      </c>
      <c r="H4" s="15" t="s">
        <v>456</v>
      </c>
      <c r="I4" s="16" t="s">
        <v>457</v>
      </c>
      <c r="K4" s="15" t="s">
        <v>460</v>
      </c>
      <c r="L4" s="16" t="s">
        <v>461</v>
      </c>
      <c r="O4" s="2" t="s">
        <v>996</v>
      </c>
      <c r="P4" s="8" t="s">
        <v>1001</v>
      </c>
      <c r="Q4" s="84" t="s">
        <v>1002</v>
      </c>
    </row>
    <row r="5" spans="1:17" x14ac:dyDescent="0.25">
      <c r="A5" s="15" t="s">
        <v>352</v>
      </c>
      <c r="B5" s="16" t="s">
        <v>353</v>
      </c>
      <c r="D5" s="15" t="s">
        <v>396</v>
      </c>
      <c r="E5" s="16" t="s">
        <v>397</v>
      </c>
      <c r="H5" s="15" t="s">
        <v>456</v>
      </c>
      <c r="I5" s="16" t="s">
        <v>457</v>
      </c>
      <c r="K5" s="15" t="s">
        <v>462</v>
      </c>
      <c r="L5" s="16" t="s">
        <v>463</v>
      </c>
      <c r="O5" s="2" t="s">
        <v>917</v>
      </c>
      <c r="P5" s="8" t="s">
        <v>1003</v>
      </c>
      <c r="Q5" s="84" t="s">
        <v>1004</v>
      </c>
    </row>
    <row r="6" spans="1:17" x14ac:dyDescent="0.25">
      <c r="A6" s="15" t="s">
        <v>354</v>
      </c>
      <c r="B6" s="16" t="s">
        <v>355</v>
      </c>
      <c r="D6" s="15" t="s">
        <v>348</v>
      </c>
      <c r="E6" s="16" t="s">
        <v>349</v>
      </c>
      <c r="H6" s="15" t="s">
        <v>456</v>
      </c>
      <c r="I6" s="16" t="s">
        <v>457</v>
      </c>
      <c r="K6" s="15" t="s">
        <v>464</v>
      </c>
      <c r="L6" s="16" t="s">
        <v>465</v>
      </c>
      <c r="O6" s="2" t="s">
        <v>917</v>
      </c>
      <c r="P6" s="8" t="s">
        <v>1005</v>
      </c>
      <c r="Q6" s="84" t="s">
        <v>1006</v>
      </c>
    </row>
    <row r="7" spans="1:17" x14ac:dyDescent="0.25">
      <c r="A7" s="15" t="s">
        <v>356</v>
      </c>
      <c r="B7" s="16" t="s">
        <v>357</v>
      </c>
      <c r="D7" s="15" t="s">
        <v>420</v>
      </c>
      <c r="E7" s="16" t="s">
        <v>421</v>
      </c>
      <c r="H7" s="15" t="s">
        <v>456</v>
      </c>
      <c r="I7" s="16" t="s">
        <v>457</v>
      </c>
      <c r="K7" s="15" t="s">
        <v>466</v>
      </c>
      <c r="L7" s="16" t="s">
        <v>467</v>
      </c>
      <c r="O7" s="2" t="s">
        <v>917</v>
      </c>
      <c r="P7" s="8" t="s">
        <v>1007</v>
      </c>
      <c r="Q7" s="84" t="s">
        <v>1008</v>
      </c>
    </row>
    <row r="8" spans="1:17" x14ac:dyDescent="0.25">
      <c r="A8" s="15" t="s">
        <v>358</v>
      </c>
      <c r="B8" s="16" t="s">
        <v>359</v>
      </c>
      <c r="D8" s="15" t="s">
        <v>350</v>
      </c>
      <c r="E8" s="16" t="s">
        <v>351</v>
      </c>
      <c r="H8" s="15" t="s">
        <v>456</v>
      </c>
      <c r="I8" s="16" t="s">
        <v>457</v>
      </c>
      <c r="K8" s="15" t="s">
        <v>468</v>
      </c>
      <c r="L8" s="16" t="s">
        <v>469</v>
      </c>
      <c r="O8" s="2" t="s">
        <v>917</v>
      </c>
      <c r="P8" s="8" t="s">
        <v>1009</v>
      </c>
      <c r="Q8" s="84" t="s">
        <v>1010</v>
      </c>
    </row>
    <row r="9" spans="1:17" x14ac:dyDescent="0.25">
      <c r="A9" s="15" t="s">
        <v>360</v>
      </c>
      <c r="B9" s="16" t="s">
        <v>361</v>
      </c>
      <c r="D9" s="15" t="s">
        <v>352</v>
      </c>
      <c r="E9" s="16" t="s">
        <v>353</v>
      </c>
      <c r="H9" s="15" t="s">
        <v>456</v>
      </c>
      <c r="I9" s="16" t="s">
        <v>457</v>
      </c>
      <c r="K9" s="15" t="s">
        <v>470</v>
      </c>
      <c r="L9" s="16" t="s">
        <v>471</v>
      </c>
      <c r="O9" s="2" t="s">
        <v>917</v>
      </c>
      <c r="P9" s="8" t="s">
        <v>1011</v>
      </c>
      <c r="Q9" s="84" t="s">
        <v>1012</v>
      </c>
    </row>
    <row r="10" spans="1:17" x14ac:dyDescent="0.25">
      <c r="A10" s="15" t="s">
        <v>362</v>
      </c>
      <c r="B10" s="16" t="s">
        <v>363</v>
      </c>
      <c r="D10" s="15" t="s">
        <v>354</v>
      </c>
      <c r="E10" s="16" t="s">
        <v>355</v>
      </c>
      <c r="H10" s="15" t="s">
        <v>456</v>
      </c>
      <c r="I10" s="16" t="s">
        <v>457</v>
      </c>
      <c r="K10" s="15" t="s">
        <v>472</v>
      </c>
      <c r="L10" s="16" t="s">
        <v>473</v>
      </c>
      <c r="O10" s="2" t="s">
        <v>917</v>
      </c>
      <c r="P10" s="8" t="s">
        <v>1013</v>
      </c>
      <c r="Q10" s="84" t="s">
        <v>1014</v>
      </c>
    </row>
    <row r="11" spans="1:17" x14ac:dyDescent="0.25">
      <c r="A11" s="15" t="s">
        <v>364</v>
      </c>
      <c r="B11" s="16" t="s">
        <v>365</v>
      </c>
      <c r="D11" s="15" t="s">
        <v>422</v>
      </c>
      <c r="E11" s="16" t="s">
        <v>423</v>
      </c>
      <c r="H11" s="15" t="s">
        <v>456</v>
      </c>
      <c r="I11" s="16" t="s">
        <v>457</v>
      </c>
      <c r="K11" s="15" t="s">
        <v>474</v>
      </c>
      <c r="L11" s="16" t="s">
        <v>475</v>
      </c>
      <c r="O11" s="2" t="s">
        <v>917</v>
      </c>
      <c r="P11" s="8" t="s">
        <v>1015</v>
      </c>
      <c r="Q11" s="84" t="s">
        <v>1016</v>
      </c>
    </row>
    <row r="12" spans="1:17" x14ac:dyDescent="0.25">
      <c r="A12" s="15" t="s">
        <v>366</v>
      </c>
      <c r="B12" s="16" t="s">
        <v>367</v>
      </c>
      <c r="D12" s="15" t="s">
        <v>356</v>
      </c>
      <c r="E12" s="16" t="s">
        <v>357</v>
      </c>
      <c r="H12" s="15" t="s">
        <v>456</v>
      </c>
      <c r="I12" s="16" t="s">
        <v>457</v>
      </c>
      <c r="K12" s="15" t="s">
        <v>476</v>
      </c>
      <c r="L12" s="16" t="s">
        <v>477</v>
      </c>
      <c r="O12" s="2" t="s">
        <v>917</v>
      </c>
      <c r="P12" s="8" t="s">
        <v>1017</v>
      </c>
      <c r="Q12" s="84" t="s">
        <v>1018</v>
      </c>
    </row>
    <row r="13" spans="1:17" x14ac:dyDescent="0.25">
      <c r="A13" s="15" t="s">
        <v>368</v>
      </c>
      <c r="B13" s="16" t="s">
        <v>369</v>
      </c>
      <c r="D13" s="15" t="s">
        <v>398</v>
      </c>
      <c r="E13" s="16" t="s">
        <v>399</v>
      </c>
      <c r="H13" s="15" t="s">
        <v>456</v>
      </c>
      <c r="I13" s="16" t="s">
        <v>457</v>
      </c>
      <c r="K13" s="15" t="s">
        <v>478</v>
      </c>
      <c r="L13" s="16" t="s">
        <v>479</v>
      </c>
      <c r="O13" s="2" t="s">
        <v>917</v>
      </c>
      <c r="P13" s="8" t="s">
        <v>1019</v>
      </c>
      <c r="Q13" s="84" t="s">
        <v>1020</v>
      </c>
    </row>
    <row r="14" spans="1:17" x14ac:dyDescent="0.25">
      <c r="A14" s="15" t="s">
        <v>370</v>
      </c>
      <c r="B14" s="16" t="s">
        <v>371</v>
      </c>
      <c r="D14" s="15" t="s">
        <v>434</v>
      </c>
      <c r="E14" s="16" t="s">
        <v>435</v>
      </c>
      <c r="H14" s="15" t="s">
        <v>456</v>
      </c>
      <c r="I14" s="16" t="s">
        <v>457</v>
      </c>
      <c r="K14" s="15" t="s">
        <v>480</v>
      </c>
      <c r="L14" s="16" t="s">
        <v>481</v>
      </c>
      <c r="O14" s="2" t="s">
        <v>917</v>
      </c>
      <c r="P14" s="8" t="s">
        <v>1021</v>
      </c>
      <c r="Q14" s="84" t="s">
        <v>1022</v>
      </c>
    </row>
    <row r="15" spans="1:17" x14ac:dyDescent="0.25">
      <c r="A15" s="15" t="s">
        <v>372</v>
      </c>
      <c r="B15" s="16" t="s">
        <v>373</v>
      </c>
      <c r="D15" s="15" t="s">
        <v>446</v>
      </c>
      <c r="E15" s="16" t="s">
        <v>447</v>
      </c>
      <c r="H15" s="15" t="s">
        <v>456</v>
      </c>
      <c r="I15" s="16" t="s">
        <v>457</v>
      </c>
      <c r="K15" s="15" t="s">
        <v>482</v>
      </c>
      <c r="L15" s="16" t="s">
        <v>483</v>
      </c>
      <c r="N15">
        <v>4</v>
      </c>
      <c r="O15" s="2" t="s">
        <v>1023</v>
      </c>
      <c r="P15" s="8" t="s">
        <v>1024</v>
      </c>
      <c r="Q15" s="84" t="s">
        <v>1025</v>
      </c>
    </row>
    <row r="16" spans="1:17" x14ac:dyDescent="0.25">
      <c r="A16" s="15" t="s">
        <v>374</v>
      </c>
      <c r="B16" s="16" t="s">
        <v>375</v>
      </c>
      <c r="D16" s="15" t="s">
        <v>358</v>
      </c>
      <c r="E16" s="16" t="s">
        <v>359</v>
      </c>
      <c r="H16" s="15" t="s">
        <v>456</v>
      </c>
      <c r="I16" s="16" t="s">
        <v>457</v>
      </c>
      <c r="K16" s="15" t="s">
        <v>484</v>
      </c>
      <c r="L16" s="16" t="s">
        <v>485</v>
      </c>
      <c r="N16">
        <v>4</v>
      </c>
      <c r="O16" s="2" t="s">
        <v>1023</v>
      </c>
      <c r="P16" s="8" t="s">
        <v>1026</v>
      </c>
      <c r="Q16" s="84" t="s">
        <v>1027</v>
      </c>
    </row>
    <row r="17" spans="1:17" x14ac:dyDescent="0.25">
      <c r="A17" s="15" t="s">
        <v>376</v>
      </c>
      <c r="B17" s="16" t="s">
        <v>377</v>
      </c>
      <c r="D17" s="15" t="s">
        <v>360</v>
      </c>
      <c r="E17" s="16" t="s">
        <v>361</v>
      </c>
      <c r="H17" s="15" t="s">
        <v>456</v>
      </c>
      <c r="I17" s="16" t="s">
        <v>457</v>
      </c>
      <c r="K17" s="15" t="s">
        <v>486</v>
      </c>
      <c r="L17" s="16" t="s">
        <v>487</v>
      </c>
      <c r="N17">
        <v>4</v>
      </c>
      <c r="O17" s="2" t="s">
        <v>1023</v>
      </c>
      <c r="P17" s="8" t="s">
        <v>1028</v>
      </c>
      <c r="Q17" s="84" t="s">
        <v>1029</v>
      </c>
    </row>
    <row r="18" spans="1:17" x14ac:dyDescent="0.25">
      <c r="A18" s="15" t="s">
        <v>378</v>
      </c>
      <c r="B18" s="16" t="s">
        <v>379</v>
      </c>
      <c r="D18" s="15" t="s">
        <v>362</v>
      </c>
      <c r="E18" s="16" t="s">
        <v>363</v>
      </c>
      <c r="H18" s="15" t="s">
        <v>456</v>
      </c>
      <c r="I18" s="16" t="s">
        <v>457</v>
      </c>
      <c r="K18" s="15" t="s">
        <v>488</v>
      </c>
      <c r="L18" s="16" t="s">
        <v>489</v>
      </c>
      <c r="N18">
        <v>4</v>
      </c>
      <c r="O18" s="2" t="s">
        <v>1023</v>
      </c>
      <c r="P18" s="8" t="s">
        <v>1030</v>
      </c>
      <c r="Q18" s="84" t="s">
        <v>1031</v>
      </c>
    </row>
    <row r="19" spans="1:17" x14ac:dyDescent="0.25">
      <c r="A19" s="15" t="s">
        <v>380</v>
      </c>
      <c r="B19" s="16" t="s">
        <v>381</v>
      </c>
      <c r="D19" s="15" t="s">
        <v>424</v>
      </c>
      <c r="E19" s="16" t="s">
        <v>425</v>
      </c>
      <c r="H19" s="15" t="s">
        <v>456</v>
      </c>
      <c r="I19" s="16" t="s">
        <v>457</v>
      </c>
      <c r="K19" s="15" t="s">
        <v>490</v>
      </c>
      <c r="L19" s="16" t="s">
        <v>491</v>
      </c>
      <c r="N19">
        <v>4</v>
      </c>
      <c r="O19" s="2" t="s">
        <v>1023</v>
      </c>
      <c r="P19" s="8" t="s">
        <v>1032</v>
      </c>
      <c r="Q19" s="84" t="s">
        <v>1033</v>
      </c>
    </row>
    <row r="20" spans="1:17" x14ac:dyDescent="0.25">
      <c r="A20" s="15" t="s">
        <v>382</v>
      </c>
      <c r="B20" s="16" t="s">
        <v>383</v>
      </c>
      <c r="D20" s="15" t="s">
        <v>408</v>
      </c>
      <c r="E20" s="16" t="s">
        <v>409</v>
      </c>
      <c r="H20" s="15" t="s">
        <v>456</v>
      </c>
      <c r="I20" s="16" t="s">
        <v>457</v>
      </c>
      <c r="K20" s="15" t="s">
        <v>492</v>
      </c>
      <c r="L20" s="16" t="s">
        <v>493</v>
      </c>
      <c r="N20">
        <v>4</v>
      </c>
      <c r="O20" s="2" t="s">
        <v>1023</v>
      </c>
      <c r="P20" s="8" t="s">
        <v>1034</v>
      </c>
      <c r="Q20" s="84" t="s">
        <v>1035</v>
      </c>
    </row>
    <row r="21" spans="1:17" x14ac:dyDescent="0.25">
      <c r="A21" s="15" t="s">
        <v>384</v>
      </c>
      <c r="B21" s="16" t="s">
        <v>385</v>
      </c>
      <c r="D21" s="15" t="s">
        <v>436</v>
      </c>
      <c r="E21" s="16" t="s">
        <v>437</v>
      </c>
      <c r="H21" s="15" t="s">
        <v>456</v>
      </c>
      <c r="I21" s="16" t="s">
        <v>457</v>
      </c>
      <c r="N21">
        <v>4</v>
      </c>
      <c r="O21" s="2" t="s">
        <v>1023</v>
      </c>
      <c r="P21" s="8" t="s">
        <v>1036</v>
      </c>
      <c r="Q21" s="84" t="s">
        <v>1037</v>
      </c>
    </row>
    <row r="22" spans="1:17" x14ac:dyDescent="0.25">
      <c r="A22" s="15" t="s">
        <v>386</v>
      </c>
      <c r="B22" s="16" t="s">
        <v>387</v>
      </c>
      <c r="D22" s="15" t="s">
        <v>450</v>
      </c>
      <c r="E22" s="16" t="s">
        <v>451</v>
      </c>
      <c r="H22" s="15" t="s">
        <v>456</v>
      </c>
      <c r="I22" s="16" t="s">
        <v>457</v>
      </c>
      <c r="N22">
        <v>3</v>
      </c>
      <c r="O22" s="2" t="s">
        <v>0</v>
      </c>
      <c r="P22" s="8" t="s">
        <v>1038</v>
      </c>
      <c r="Q22" s="84" t="s">
        <v>1039</v>
      </c>
    </row>
    <row r="23" spans="1:17" x14ac:dyDescent="0.25">
      <c r="A23" s="15" t="s">
        <v>388</v>
      </c>
      <c r="B23" s="16" t="s">
        <v>389</v>
      </c>
      <c r="D23" s="15" t="s">
        <v>426</v>
      </c>
      <c r="E23" s="16" t="s">
        <v>427</v>
      </c>
      <c r="H23" s="15" t="s">
        <v>456</v>
      </c>
      <c r="I23" s="16" t="s">
        <v>457</v>
      </c>
      <c r="N23">
        <v>3</v>
      </c>
      <c r="O23" s="2" t="s">
        <v>0</v>
      </c>
      <c r="P23" s="8" t="s">
        <v>1040</v>
      </c>
      <c r="Q23" s="84" t="s">
        <v>1041</v>
      </c>
    </row>
    <row r="24" spans="1:17" x14ac:dyDescent="0.25">
      <c r="A24" s="15" t="s">
        <v>390</v>
      </c>
      <c r="B24" s="16" t="s">
        <v>391</v>
      </c>
      <c r="D24" s="15" t="s">
        <v>400</v>
      </c>
      <c r="E24" s="16" t="s">
        <v>401</v>
      </c>
      <c r="H24" s="15" t="s">
        <v>456</v>
      </c>
      <c r="I24" s="16" t="s">
        <v>457</v>
      </c>
      <c r="N24">
        <v>3</v>
      </c>
      <c r="O24" s="2" t="s">
        <v>0</v>
      </c>
      <c r="P24" s="8" t="s">
        <v>1042</v>
      </c>
      <c r="Q24" s="84" t="s">
        <v>1043</v>
      </c>
    </row>
    <row r="25" spans="1:17" x14ac:dyDescent="0.25">
      <c r="A25" s="15" t="s">
        <v>392</v>
      </c>
      <c r="B25" s="16" t="s">
        <v>393</v>
      </c>
      <c r="D25" s="15" t="s">
        <v>410</v>
      </c>
      <c r="E25" s="16" t="s">
        <v>411</v>
      </c>
      <c r="H25" s="15" t="s">
        <v>456</v>
      </c>
      <c r="I25" s="16" t="s">
        <v>457</v>
      </c>
      <c r="O25" s="2" t="s">
        <v>244</v>
      </c>
      <c r="P25" s="8" t="s">
        <v>1044</v>
      </c>
      <c r="Q25" s="84" t="s">
        <v>1045</v>
      </c>
    </row>
    <row r="26" spans="1:17" x14ac:dyDescent="0.25">
      <c r="A26" s="15" t="s">
        <v>394</v>
      </c>
      <c r="B26" s="16" t="s">
        <v>395</v>
      </c>
      <c r="D26" s="15" t="s">
        <v>402</v>
      </c>
      <c r="E26" s="16" t="s">
        <v>403</v>
      </c>
      <c r="H26" s="15" t="s">
        <v>456</v>
      </c>
      <c r="I26" s="16" t="s">
        <v>457</v>
      </c>
      <c r="O26" s="2" t="s">
        <v>244</v>
      </c>
      <c r="P26" s="8" t="s">
        <v>1046</v>
      </c>
      <c r="Q26" s="84" t="s">
        <v>1047</v>
      </c>
    </row>
    <row r="27" spans="1:17" x14ac:dyDescent="0.25">
      <c r="A27" s="15" t="s">
        <v>346</v>
      </c>
      <c r="B27" s="16" t="s">
        <v>347</v>
      </c>
      <c r="D27" s="15" t="s">
        <v>364</v>
      </c>
      <c r="E27" s="16" t="s">
        <v>365</v>
      </c>
      <c r="H27" s="15" t="s">
        <v>458</v>
      </c>
      <c r="I27" s="16" t="s">
        <v>459</v>
      </c>
      <c r="O27" s="2" t="s">
        <v>244</v>
      </c>
      <c r="P27" s="8" t="s">
        <v>1048</v>
      </c>
      <c r="Q27" s="84" t="s">
        <v>1049</v>
      </c>
    </row>
    <row r="28" spans="1:17" x14ac:dyDescent="0.25">
      <c r="A28" s="15" t="s">
        <v>396</v>
      </c>
      <c r="B28" s="16" t="s">
        <v>397</v>
      </c>
      <c r="D28" s="15" t="s">
        <v>438</v>
      </c>
      <c r="E28" s="16" t="s">
        <v>439</v>
      </c>
      <c r="H28" s="15" t="s">
        <v>458</v>
      </c>
      <c r="I28" s="16" t="s">
        <v>459</v>
      </c>
    </row>
    <row r="29" spans="1:17" x14ac:dyDescent="0.25">
      <c r="A29" s="15" t="s">
        <v>348</v>
      </c>
      <c r="B29" s="16" t="s">
        <v>349</v>
      </c>
      <c r="D29" s="15" t="s">
        <v>444</v>
      </c>
      <c r="E29" s="16" t="s">
        <v>445</v>
      </c>
      <c r="H29" s="15" t="s">
        <v>458</v>
      </c>
      <c r="I29" s="16" t="s">
        <v>459</v>
      </c>
    </row>
    <row r="30" spans="1:17" x14ac:dyDescent="0.25">
      <c r="A30" s="15" t="s">
        <v>350</v>
      </c>
      <c r="B30" s="16" t="s">
        <v>351</v>
      </c>
      <c r="D30" s="15" t="s">
        <v>442</v>
      </c>
      <c r="E30" s="16" t="s">
        <v>443</v>
      </c>
      <c r="H30" s="15" t="s">
        <v>458</v>
      </c>
      <c r="I30" s="16" t="s">
        <v>459</v>
      </c>
    </row>
    <row r="31" spans="1:17" x14ac:dyDescent="0.25">
      <c r="A31" s="15" t="s">
        <v>352</v>
      </c>
      <c r="B31" s="16" t="s">
        <v>353</v>
      </c>
      <c r="D31" s="15" t="s">
        <v>366</v>
      </c>
      <c r="E31" s="16" t="s">
        <v>367</v>
      </c>
      <c r="H31" s="15" t="s">
        <v>458</v>
      </c>
      <c r="I31" s="16" t="s">
        <v>459</v>
      </c>
    </row>
    <row r="32" spans="1:17" x14ac:dyDescent="0.25">
      <c r="A32" s="15" t="s">
        <v>354</v>
      </c>
      <c r="B32" s="16" t="s">
        <v>355</v>
      </c>
      <c r="D32" s="15" t="s">
        <v>368</v>
      </c>
      <c r="E32" s="16" t="s">
        <v>369</v>
      </c>
      <c r="H32" s="15" t="s">
        <v>458</v>
      </c>
      <c r="I32" s="16" t="s">
        <v>459</v>
      </c>
    </row>
    <row r="33" spans="1:9" x14ac:dyDescent="0.25">
      <c r="A33" s="15" t="s">
        <v>356</v>
      </c>
      <c r="B33" s="16" t="s">
        <v>357</v>
      </c>
      <c r="D33" s="15" t="s">
        <v>370</v>
      </c>
      <c r="E33" s="16" t="s">
        <v>371</v>
      </c>
      <c r="H33" s="15" t="s">
        <v>458</v>
      </c>
      <c r="I33" s="16" t="s">
        <v>459</v>
      </c>
    </row>
    <row r="34" spans="1:9" x14ac:dyDescent="0.25">
      <c r="A34" s="15" t="s">
        <v>398</v>
      </c>
      <c r="B34" s="16" t="s">
        <v>399</v>
      </c>
      <c r="D34" s="15" t="s">
        <v>412</v>
      </c>
      <c r="E34" s="16" t="s">
        <v>413</v>
      </c>
      <c r="H34" s="15" t="s">
        <v>458</v>
      </c>
      <c r="I34" s="16" t="s">
        <v>459</v>
      </c>
    </row>
    <row r="35" spans="1:9" x14ac:dyDescent="0.25">
      <c r="A35" s="15" t="s">
        <v>358</v>
      </c>
      <c r="B35" s="16" t="s">
        <v>359</v>
      </c>
      <c r="D35" s="15" t="s">
        <v>428</v>
      </c>
      <c r="E35" s="16" t="s">
        <v>429</v>
      </c>
      <c r="H35" s="15" t="s">
        <v>458</v>
      </c>
      <c r="I35" s="16" t="s">
        <v>459</v>
      </c>
    </row>
    <row r="36" spans="1:9" x14ac:dyDescent="0.25">
      <c r="A36" s="15" t="s">
        <v>360</v>
      </c>
      <c r="B36" s="16" t="s">
        <v>361</v>
      </c>
      <c r="D36" s="15" t="s">
        <v>372</v>
      </c>
      <c r="E36" s="16" t="s">
        <v>373</v>
      </c>
      <c r="H36" s="15" t="s">
        <v>458</v>
      </c>
      <c r="I36" s="16" t="s">
        <v>459</v>
      </c>
    </row>
    <row r="37" spans="1:9" x14ac:dyDescent="0.25">
      <c r="A37" s="15" t="s">
        <v>362</v>
      </c>
      <c r="B37" s="16" t="s">
        <v>363</v>
      </c>
      <c r="D37" s="15" t="s">
        <v>414</v>
      </c>
      <c r="E37" s="16" t="s">
        <v>415</v>
      </c>
      <c r="H37" s="15" t="s">
        <v>458</v>
      </c>
      <c r="I37" s="16" t="s">
        <v>459</v>
      </c>
    </row>
    <row r="38" spans="1:9" x14ac:dyDescent="0.25">
      <c r="A38" s="15" t="s">
        <v>400</v>
      </c>
      <c r="B38" s="16" t="s">
        <v>401</v>
      </c>
      <c r="D38" s="15" t="s">
        <v>416</v>
      </c>
      <c r="E38" s="16" t="s">
        <v>417</v>
      </c>
      <c r="H38" s="15" t="s">
        <v>458</v>
      </c>
      <c r="I38" s="16" t="s">
        <v>459</v>
      </c>
    </row>
    <row r="39" spans="1:9" x14ac:dyDescent="0.25">
      <c r="A39" s="15" t="s">
        <v>402</v>
      </c>
      <c r="B39" s="16" t="s">
        <v>403</v>
      </c>
      <c r="D39" s="15" t="s">
        <v>374</v>
      </c>
      <c r="E39" s="16" t="s">
        <v>375</v>
      </c>
      <c r="H39" s="15" t="s">
        <v>458</v>
      </c>
      <c r="I39" s="16" t="s">
        <v>459</v>
      </c>
    </row>
    <row r="40" spans="1:9" x14ac:dyDescent="0.25">
      <c r="A40" s="15" t="s">
        <v>364</v>
      </c>
      <c r="B40" s="16" t="s">
        <v>365</v>
      </c>
      <c r="D40" s="15" t="s">
        <v>430</v>
      </c>
      <c r="E40" s="16" t="s">
        <v>431</v>
      </c>
      <c r="H40" s="15" t="s">
        <v>458</v>
      </c>
      <c r="I40" s="16" t="s">
        <v>459</v>
      </c>
    </row>
    <row r="41" spans="1:9" x14ac:dyDescent="0.25">
      <c r="A41" s="15" t="s">
        <v>368</v>
      </c>
      <c r="B41" s="16" t="s">
        <v>369</v>
      </c>
      <c r="D41" s="15" t="s">
        <v>440</v>
      </c>
      <c r="E41" s="16" t="s">
        <v>441</v>
      </c>
      <c r="H41" s="15" t="s">
        <v>458</v>
      </c>
      <c r="I41" s="16" t="s">
        <v>459</v>
      </c>
    </row>
    <row r="42" spans="1:9" x14ac:dyDescent="0.25">
      <c r="A42" s="15" t="s">
        <v>374</v>
      </c>
      <c r="B42" s="16" t="s">
        <v>375</v>
      </c>
      <c r="D42" s="15" t="s">
        <v>376</v>
      </c>
      <c r="E42" s="16" t="s">
        <v>377</v>
      </c>
      <c r="H42" s="15" t="s">
        <v>458</v>
      </c>
      <c r="I42" s="16" t="s">
        <v>459</v>
      </c>
    </row>
    <row r="43" spans="1:9" x14ac:dyDescent="0.25">
      <c r="A43" s="15" t="s">
        <v>376</v>
      </c>
      <c r="B43" s="16" t="s">
        <v>377</v>
      </c>
      <c r="D43" s="15" t="s">
        <v>378</v>
      </c>
      <c r="E43" s="16" t="s">
        <v>379</v>
      </c>
      <c r="H43" s="15" t="s">
        <v>458</v>
      </c>
      <c r="I43" s="16" t="s">
        <v>459</v>
      </c>
    </row>
    <row r="44" spans="1:9" x14ac:dyDescent="0.25">
      <c r="A44" s="15" t="s">
        <v>378</v>
      </c>
      <c r="B44" s="16" t="s">
        <v>379</v>
      </c>
      <c r="D44" s="15" t="s">
        <v>380</v>
      </c>
      <c r="E44" s="16" t="s">
        <v>381</v>
      </c>
      <c r="H44" s="15" t="s">
        <v>458</v>
      </c>
      <c r="I44" s="16" t="s">
        <v>459</v>
      </c>
    </row>
    <row r="45" spans="1:9" x14ac:dyDescent="0.25">
      <c r="A45" s="15" t="s">
        <v>380</v>
      </c>
      <c r="B45" s="16" t="s">
        <v>381</v>
      </c>
      <c r="D45" s="15" t="s">
        <v>404</v>
      </c>
      <c r="E45" s="16" t="s">
        <v>405</v>
      </c>
      <c r="H45" s="15" t="s">
        <v>458</v>
      </c>
      <c r="I45" s="16" t="s">
        <v>459</v>
      </c>
    </row>
    <row r="46" spans="1:9" x14ac:dyDescent="0.25">
      <c r="A46" s="15" t="s">
        <v>404</v>
      </c>
      <c r="B46" s="16" t="s">
        <v>405</v>
      </c>
      <c r="D46" s="15" t="s">
        <v>406</v>
      </c>
      <c r="E46" s="16" t="s">
        <v>407</v>
      </c>
      <c r="H46" s="15" t="s">
        <v>458</v>
      </c>
      <c r="I46" s="16" t="s">
        <v>459</v>
      </c>
    </row>
    <row r="47" spans="1:9" x14ac:dyDescent="0.25">
      <c r="A47" s="15" t="s">
        <v>406</v>
      </c>
      <c r="B47" s="16" t="s">
        <v>407</v>
      </c>
      <c r="D47" s="15" t="s">
        <v>382</v>
      </c>
      <c r="E47" s="16" t="s">
        <v>383</v>
      </c>
      <c r="H47" s="15" t="s">
        <v>458</v>
      </c>
      <c r="I47" s="16" t="s">
        <v>459</v>
      </c>
    </row>
    <row r="48" spans="1:9" x14ac:dyDescent="0.25">
      <c r="A48" s="15" t="s">
        <v>382</v>
      </c>
      <c r="B48" s="16" t="s">
        <v>383</v>
      </c>
      <c r="D48" s="15" t="s">
        <v>418</v>
      </c>
      <c r="E48" s="16" t="s">
        <v>419</v>
      </c>
      <c r="H48" s="15" t="s">
        <v>458</v>
      </c>
      <c r="I48" s="16" t="s">
        <v>459</v>
      </c>
    </row>
    <row r="49" spans="1:9" x14ac:dyDescent="0.25">
      <c r="A49" s="15" t="s">
        <v>386</v>
      </c>
      <c r="B49" s="16" t="s">
        <v>387</v>
      </c>
      <c r="D49" s="15" t="s">
        <v>384</v>
      </c>
      <c r="E49" s="16" t="s">
        <v>385</v>
      </c>
      <c r="H49" s="15" t="s">
        <v>458</v>
      </c>
      <c r="I49" s="16" t="s">
        <v>459</v>
      </c>
    </row>
    <row r="50" spans="1:9" x14ac:dyDescent="0.25">
      <c r="A50" s="15" t="s">
        <v>388</v>
      </c>
      <c r="B50" s="16" t="s">
        <v>389</v>
      </c>
      <c r="D50" s="15" t="s">
        <v>386</v>
      </c>
      <c r="E50" s="16" t="s">
        <v>387</v>
      </c>
      <c r="H50" s="15" t="s">
        <v>458</v>
      </c>
      <c r="I50" s="16" t="s">
        <v>459</v>
      </c>
    </row>
    <row r="51" spans="1:9" x14ac:dyDescent="0.25">
      <c r="A51" s="15" t="s">
        <v>390</v>
      </c>
      <c r="B51" s="16" t="s">
        <v>391</v>
      </c>
      <c r="D51" s="15" t="s">
        <v>388</v>
      </c>
      <c r="E51" s="16" t="s">
        <v>389</v>
      </c>
      <c r="H51" s="15" t="s">
        <v>458</v>
      </c>
      <c r="I51" s="16" t="s">
        <v>459</v>
      </c>
    </row>
    <row r="52" spans="1:9" x14ac:dyDescent="0.25">
      <c r="A52" s="15" t="s">
        <v>392</v>
      </c>
      <c r="B52" s="16" t="s">
        <v>393</v>
      </c>
      <c r="D52" s="15" t="s">
        <v>390</v>
      </c>
      <c r="E52" s="16" t="s">
        <v>391</v>
      </c>
      <c r="H52" s="15" t="s">
        <v>458</v>
      </c>
      <c r="I52" s="16" t="s">
        <v>459</v>
      </c>
    </row>
    <row r="53" spans="1:9" x14ac:dyDescent="0.25">
      <c r="A53" s="15" t="s">
        <v>394</v>
      </c>
      <c r="B53" s="16" t="s">
        <v>395</v>
      </c>
      <c r="D53" s="15" t="s">
        <v>392</v>
      </c>
      <c r="E53" s="16" t="s">
        <v>393</v>
      </c>
      <c r="H53" s="15" t="s">
        <v>458</v>
      </c>
      <c r="I53" s="16" t="s">
        <v>459</v>
      </c>
    </row>
    <row r="54" spans="1:9" x14ac:dyDescent="0.25">
      <c r="A54" s="15" t="s">
        <v>346</v>
      </c>
      <c r="B54" s="16" t="s">
        <v>347</v>
      </c>
      <c r="D54" s="15" t="s">
        <v>394</v>
      </c>
      <c r="E54" s="16" t="s">
        <v>395</v>
      </c>
      <c r="H54" s="15" t="s">
        <v>460</v>
      </c>
      <c r="I54" s="16" t="s">
        <v>461</v>
      </c>
    </row>
    <row r="55" spans="1:9" x14ac:dyDescent="0.25">
      <c r="A55" s="15" t="s">
        <v>396</v>
      </c>
      <c r="B55" s="16" t="s">
        <v>397</v>
      </c>
      <c r="H55" s="15" t="s">
        <v>460</v>
      </c>
      <c r="I55" s="16" t="s">
        <v>461</v>
      </c>
    </row>
    <row r="56" spans="1:9" x14ac:dyDescent="0.25">
      <c r="A56" s="15" t="s">
        <v>348</v>
      </c>
      <c r="B56" s="16" t="s">
        <v>349</v>
      </c>
      <c r="H56" s="15" t="s">
        <v>460</v>
      </c>
      <c r="I56" s="16" t="s">
        <v>461</v>
      </c>
    </row>
    <row r="57" spans="1:9" x14ac:dyDescent="0.25">
      <c r="A57" s="15" t="s">
        <v>350</v>
      </c>
      <c r="B57" s="16" t="s">
        <v>351</v>
      </c>
      <c r="H57" s="15" t="s">
        <v>460</v>
      </c>
      <c r="I57" s="16" t="s">
        <v>461</v>
      </c>
    </row>
    <row r="58" spans="1:9" x14ac:dyDescent="0.25">
      <c r="A58" s="15" t="s">
        <v>354</v>
      </c>
      <c r="B58" s="16" t="s">
        <v>355</v>
      </c>
      <c r="H58" s="15" t="s">
        <v>460</v>
      </c>
      <c r="I58" s="16" t="s">
        <v>461</v>
      </c>
    </row>
    <row r="59" spans="1:9" x14ac:dyDescent="0.25">
      <c r="A59" s="15" t="s">
        <v>356</v>
      </c>
      <c r="B59" s="16" t="s">
        <v>357</v>
      </c>
      <c r="H59" s="15" t="s">
        <v>460</v>
      </c>
      <c r="I59" s="16" t="s">
        <v>461</v>
      </c>
    </row>
    <row r="60" spans="1:9" x14ac:dyDescent="0.25">
      <c r="A60" s="15" t="s">
        <v>358</v>
      </c>
      <c r="B60" s="16" t="s">
        <v>359</v>
      </c>
      <c r="H60" s="15" t="s">
        <v>460</v>
      </c>
      <c r="I60" s="16" t="s">
        <v>461</v>
      </c>
    </row>
    <row r="61" spans="1:9" x14ac:dyDescent="0.25">
      <c r="A61" s="15" t="s">
        <v>360</v>
      </c>
      <c r="B61" s="16" t="s">
        <v>361</v>
      </c>
      <c r="H61" s="15" t="s">
        <v>460</v>
      </c>
      <c r="I61" s="16" t="s">
        <v>461</v>
      </c>
    </row>
    <row r="62" spans="1:9" x14ac:dyDescent="0.25">
      <c r="A62" s="15" t="s">
        <v>362</v>
      </c>
      <c r="B62" s="16" t="s">
        <v>363</v>
      </c>
      <c r="H62" s="15" t="s">
        <v>460</v>
      </c>
      <c r="I62" s="16" t="s">
        <v>461</v>
      </c>
    </row>
    <row r="63" spans="1:9" x14ac:dyDescent="0.25">
      <c r="A63" s="15" t="s">
        <v>408</v>
      </c>
      <c r="B63" s="16" t="s">
        <v>409</v>
      </c>
      <c r="H63" s="15" t="s">
        <v>460</v>
      </c>
      <c r="I63" s="16" t="s">
        <v>461</v>
      </c>
    </row>
    <row r="64" spans="1:9" x14ac:dyDescent="0.25">
      <c r="A64" s="15" t="s">
        <v>400</v>
      </c>
      <c r="B64" s="16" t="s">
        <v>401</v>
      </c>
      <c r="H64" s="15" t="s">
        <v>460</v>
      </c>
      <c r="I64" s="16" t="s">
        <v>461</v>
      </c>
    </row>
    <row r="65" spans="1:9" x14ac:dyDescent="0.25">
      <c r="A65" s="15" t="s">
        <v>410</v>
      </c>
      <c r="B65" s="16" t="s">
        <v>411</v>
      </c>
      <c r="H65" s="15" t="s">
        <v>460</v>
      </c>
      <c r="I65" s="16" t="s">
        <v>461</v>
      </c>
    </row>
    <row r="66" spans="1:9" x14ac:dyDescent="0.25">
      <c r="A66" s="15" t="s">
        <v>364</v>
      </c>
      <c r="B66" s="16" t="s">
        <v>365</v>
      </c>
      <c r="H66" s="15" t="s">
        <v>460</v>
      </c>
      <c r="I66" s="16" t="s">
        <v>461</v>
      </c>
    </row>
    <row r="67" spans="1:9" x14ac:dyDescent="0.25">
      <c r="A67" s="15" t="s">
        <v>368</v>
      </c>
      <c r="B67" s="16" t="s">
        <v>369</v>
      </c>
      <c r="H67" s="15" t="s">
        <v>460</v>
      </c>
      <c r="I67" s="16" t="s">
        <v>461</v>
      </c>
    </row>
    <row r="68" spans="1:9" x14ac:dyDescent="0.25">
      <c r="A68" s="15" t="s">
        <v>370</v>
      </c>
      <c r="B68" s="16" t="s">
        <v>371</v>
      </c>
      <c r="H68" s="15" t="s">
        <v>460</v>
      </c>
      <c r="I68" s="16" t="s">
        <v>461</v>
      </c>
    </row>
    <row r="69" spans="1:9" x14ac:dyDescent="0.25">
      <c r="A69" s="15" t="s">
        <v>412</v>
      </c>
      <c r="B69" s="16" t="s">
        <v>413</v>
      </c>
      <c r="H69" s="15" t="s">
        <v>460</v>
      </c>
      <c r="I69" s="16" t="s">
        <v>461</v>
      </c>
    </row>
    <row r="70" spans="1:9" x14ac:dyDescent="0.25">
      <c r="A70" s="15" t="s">
        <v>372</v>
      </c>
      <c r="B70" s="16" t="s">
        <v>373</v>
      </c>
      <c r="H70" s="15" t="s">
        <v>460</v>
      </c>
      <c r="I70" s="16" t="s">
        <v>461</v>
      </c>
    </row>
    <row r="71" spans="1:9" x14ac:dyDescent="0.25">
      <c r="A71" s="15" t="s">
        <v>414</v>
      </c>
      <c r="B71" s="16" t="s">
        <v>415</v>
      </c>
      <c r="H71" s="15" t="s">
        <v>460</v>
      </c>
      <c r="I71" s="16" t="s">
        <v>461</v>
      </c>
    </row>
    <row r="72" spans="1:9" x14ac:dyDescent="0.25">
      <c r="A72" s="15" t="s">
        <v>416</v>
      </c>
      <c r="B72" s="16" t="s">
        <v>417</v>
      </c>
      <c r="H72" s="15" t="s">
        <v>460</v>
      </c>
      <c r="I72" s="16" t="s">
        <v>461</v>
      </c>
    </row>
    <row r="73" spans="1:9" x14ac:dyDescent="0.25">
      <c r="A73" s="15" t="s">
        <v>374</v>
      </c>
      <c r="B73" s="16" t="s">
        <v>375</v>
      </c>
      <c r="H73" s="15" t="s">
        <v>460</v>
      </c>
      <c r="I73" s="16" t="s">
        <v>461</v>
      </c>
    </row>
    <row r="74" spans="1:9" x14ac:dyDescent="0.25">
      <c r="A74" s="15" t="s">
        <v>380</v>
      </c>
      <c r="B74" s="16" t="s">
        <v>381</v>
      </c>
      <c r="H74" s="15" t="s">
        <v>460</v>
      </c>
      <c r="I74" s="16" t="s">
        <v>461</v>
      </c>
    </row>
    <row r="75" spans="1:9" x14ac:dyDescent="0.25">
      <c r="A75" s="15" t="s">
        <v>404</v>
      </c>
      <c r="B75" s="16" t="s">
        <v>405</v>
      </c>
      <c r="H75" s="15" t="s">
        <v>460</v>
      </c>
      <c r="I75" s="16" t="s">
        <v>461</v>
      </c>
    </row>
    <row r="76" spans="1:9" x14ac:dyDescent="0.25">
      <c r="A76" s="15" t="s">
        <v>382</v>
      </c>
      <c r="B76" s="16" t="s">
        <v>383</v>
      </c>
      <c r="H76" s="15" t="s">
        <v>460</v>
      </c>
      <c r="I76" s="16" t="s">
        <v>461</v>
      </c>
    </row>
    <row r="77" spans="1:9" x14ac:dyDescent="0.25">
      <c r="A77" s="15" t="s">
        <v>418</v>
      </c>
      <c r="B77" s="16" t="s">
        <v>419</v>
      </c>
      <c r="H77" s="15" t="s">
        <v>460</v>
      </c>
      <c r="I77" s="16" t="s">
        <v>461</v>
      </c>
    </row>
    <row r="78" spans="1:9" x14ac:dyDescent="0.25">
      <c r="A78" s="15" t="s">
        <v>384</v>
      </c>
      <c r="B78" s="16" t="s">
        <v>385</v>
      </c>
      <c r="H78" s="15" t="s">
        <v>460</v>
      </c>
      <c r="I78" s="16" t="s">
        <v>461</v>
      </c>
    </row>
    <row r="79" spans="1:9" x14ac:dyDescent="0.25">
      <c r="A79" s="15" t="s">
        <v>386</v>
      </c>
      <c r="B79" s="16" t="s">
        <v>387</v>
      </c>
      <c r="H79" s="15" t="s">
        <v>460</v>
      </c>
      <c r="I79" s="16" t="s">
        <v>461</v>
      </c>
    </row>
    <row r="80" spans="1:9" x14ac:dyDescent="0.25">
      <c r="A80" s="15" t="s">
        <v>390</v>
      </c>
      <c r="B80" s="16" t="s">
        <v>391</v>
      </c>
      <c r="H80" s="15" t="s">
        <v>460</v>
      </c>
      <c r="I80" s="16" t="s">
        <v>461</v>
      </c>
    </row>
    <row r="81" spans="1:9" x14ac:dyDescent="0.25">
      <c r="A81" s="15" t="s">
        <v>392</v>
      </c>
      <c r="B81" s="16" t="s">
        <v>393</v>
      </c>
      <c r="H81" s="15" t="s">
        <v>460</v>
      </c>
      <c r="I81" s="16" t="s">
        <v>461</v>
      </c>
    </row>
    <row r="82" spans="1:9" x14ac:dyDescent="0.25">
      <c r="A82" s="15" t="s">
        <v>394</v>
      </c>
      <c r="B82" s="16" t="s">
        <v>395</v>
      </c>
      <c r="H82" s="15" t="s">
        <v>460</v>
      </c>
      <c r="I82" s="16" t="s">
        <v>461</v>
      </c>
    </row>
    <row r="83" spans="1:9" x14ac:dyDescent="0.25">
      <c r="A83" s="15" t="s">
        <v>346</v>
      </c>
      <c r="B83" s="16" t="s">
        <v>347</v>
      </c>
      <c r="H83" s="15" t="s">
        <v>462</v>
      </c>
      <c r="I83" s="16" t="s">
        <v>463</v>
      </c>
    </row>
    <row r="84" spans="1:9" x14ac:dyDescent="0.25">
      <c r="A84" s="15" t="s">
        <v>420</v>
      </c>
      <c r="B84" s="16" t="s">
        <v>421</v>
      </c>
      <c r="H84" s="15" t="s">
        <v>462</v>
      </c>
      <c r="I84" s="16" t="s">
        <v>463</v>
      </c>
    </row>
    <row r="85" spans="1:9" x14ac:dyDescent="0.25">
      <c r="A85" s="15" t="s">
        <v>350</v>
      </c>
      <c r="B85" s="16" t="s">
        <v>351</v>
      </c>
      <c r="H85" s="15" t="s">
        <v>462</v>
      </c>
      <c r="I85" s="16" t="s">
        <v>463</v>
      </c>
    </row>
    <row r="86" spans="1:9" x14ac:dyDescent="0.25">
      <c r="A86" s="15" t="s">
        <v>352</v>
      </c>
      <c r="B86" s="16" t="s">
        <v>353</v>
      </c>
      <c r="H86" s="15" t="s">
        <v>462</v>
      </c>
      <c r="I86" s="16" t="s">
        <v>463</v>
      </c>
    </row>
    <row r="87" spans="1:9" x14ac:dyDescent="0.25">
      <c r="A87" s="15" t="s">
        <v>354</v>
      </c>
      <c r="B87" s="16" t="s">
        <v>355</v>
      </c>
      <c r="H87" s="15" t="s">
        <v>462</v>
      </c>
      <c r="I87" s="16" t="s">
        <v>463</v>
      </c>
    </row>
    <row r="88" spans="1:9" x14ac:dyDescent="0.25">
      <c r="A88" s="15" t="s">
        <v>422</v>
      </c>
      <c r="B88" s="16" t="s">
        <v>423</v>
      </c>
      <c r="H88" s="15" t="s">
        <v>462</v>
      </c>
      <c r="I88" s="16" t="s">
        <v>463</v>
      </c>
    </row>
    <row r="89" spans="1:9" x14ac:dyDescent="0.25">
      <c r="A89" s="15" t="s">
        <v>356</v>
      </c>
      <c r="B89" s="16" t="s">
        <v>357</v>
      </c>
      <c r="H89" s="15" t="s">
        <v>462</v>
      </c>
      <c r="I89" s="16" t="s">
        <v>463</v>
      </c>
    </row>
    <row r="90" spans="1:9" x14ac:dyDescent="0.25">
      <c r="A90" s="15" t="s">
        <v>358</v>
      </c>
      <c r="B90" s="16" t="s">
        <v>359</v>
      </c>
      <c r="H90" s="15" t="s">
        <v>462</v>
      </c>
      <c r="I90" s="16" t="s">
        <v>463</v>
      </c>
    </row>
    <row r="91" spans="1:9" x14ac:dyDescent="0.25">
      <c r="A91" s="15" t="s">
        <v>360</v>
      </c>
      <c r="B91" s="16" t="s">
        <v>361</v>
      </c>
      <c r="H91" s="15" t="s">
        <v>462</v>
      </c>
      <c r="I91" s="16" t="s">
        <v>463</v>
      </c>
    </row>
    <row r="92" spans="1:9" x14ac:dyDescent="0.25">
      <c r="A92" s="15" t="s">
        <v>362</v>
      </c>
      <c r="B92" s="16" t="s">
        <v>363</v>
      </c>
      <c r="H92" s="15" t="s">
        <v>462</v>
      </c>
      <c r="I92" s="16" t="s">
        <v>463</v>
      </c>
    </row>
    <row r="93" spans="1:9" x14ac:dyDescent="0.25">
      <c r="A93" s="15" t="s">
        <v>424</v>
      </c>
      <c r="B93" s="16" t="s">
        <v>425</v>
      </c>
      <c r="H93" s="15" t="s">
        <v>462</v>
      </c>
      <c r="I93" s="16" t="s">
        <v>463</v>
      </c>
    </row>
    <row r="94" spans="1:9" x14ac:dyDescent="0.25">
      <c r="A94" s="15" t="s">
        <v>408</v>
      </c>
      <c r="B94" s="16" t="s">
        <v>409</v>
      </c>
      <c r="H94" s="15" t="s">
        <v>462</v>
      </c>
      <c r="I94" s="16" t="s">
        <v>463</v>
      </c>
    </row>
    <row r="95" spans="1:9" x14ac:dyDescent="0.25">
      <c r="A95" s="15" t="s">
        <v>426</v>
      </c>
      <c r="B95" s="16" t="s">
        <v>427</v>
      </c>
      <c r="H95" s="15" t="s">
        <v>462</v>
      </c>
      <c r="I95" s="16" t="s">
        <v>463</v>
      </c>
    </row>
    <row r="96" spans="1:9" x14ac:dyDescent="0.25">
      <c r="A96" s="15" t="s">
        <v>400</v>
      </c>
      <c r="B96" s="16" t="s">
        <v>401</v>
      </c>
      <c r="H96" s="15" t="s">
        <v>462</v>
      </c>
      <c r="I96" s="16" t="s">
        <v>463</v>
      </c>
    </row>
    <row r="97" spans="1:9" x14ac:dyDescent="0.25">
      <c r="A97" s="15" t="s">
        <v>364</v>
      </c>
      <c r="B97" s="16" t="s">
        <v>365</v>
      </c>
      <c r="H97" s="15" t="s">
        <v>462</v>
      </c>
      <c r="I97" s="16" t="s">
        <v>463</v>
      </c>
    </row>
    <row r="98" spans="1:9" x14ac:dyDescent="0.25">
      <c r="A98" s="15" t="s">
        <v>368</v>
      </c>
      <c r="B98" s="16" t="s">
        <v>369</v>
      </c>
      <c r="H98" s="15" t="s">
        <v>462</v>
      </c>
      <c r="I98" s="16" t="s">
        <v>463</v>
      </c>
    </row>
    <row r="99" spans="1:9" x14ac:dyDescent="0.25">
      <c r="A99" s="15" t="s">
        <v>372</v>
      </c>
      <c r="B99" s="16" t="s">
        <v>373</v>
      </c>
      <c r="H99" s="15" t="s">
        <v>462</v>
      </c>
      <c r="I99" s="16" t="s">
        <v>463</v>
      </c>
    </row>
    <row r="100" spans="1:9" x14ac:dyDescent="0.25">
      <c r="A100" s="15" t="s">
        <v>380</v>
      </c>
      <c r="B100" s="16" t="s">
        <v>381</v>
      </c>
      <c r="H100" s="15" t="s">
        <v>462</v>
      </c>
      <c r="I100" s="16" t="s">
        <v>463</v>
      </c>
    </row>
    <row r="101" spans="1:9" x14ac:dyDescent="0.25">
      <c r="A101" s="15" t="s">
        <v>404</v>
      </c>
      <c r="B101" s="16" t="s">
        <v>405</v>
      </c>
      <c r="H101" s="15" t="s">
        <v>462</v>
      </c>
      <c r="I101" s="16" t="s">
        <v>463</v>
      </c>
    </row>
    <row r="102" spans="1:9" x14ac:dyDescent="0.25">
      <c r="A102" s="15" t="s">
        <v>406</v>
      </c>
      <c r="B102" s="16" t="s">
        <v>407</v>
      </c>
      <c r="H102" s="15" t="s">
        <v>462</v>
      </c>
      <c r="I102" s="16" t="s">
        <v>463</v>
      </c>
    </row>
    <row r="103" spans="1:9" x14ac:dyDescent="0.25">
      <c r="A103" s="15" t="s">
        <v>382</v>
      </c>
      <c r="B103" s="16" t="s">
        <v>383</v>
      </c>
      <c r="H103" s="15" t="s">
        <v>462</v>
      </c>
      <c r="I103" s="16" t="s">
        <v>463</v>
      </c>
    </row>
    <row r="104" spans="1:9" x14ac:dyDescent="0.25">
      <c r="A104" s="15" t="s">
        <v>384</v>
      </c>
      <c r="B104" s="16" t="s">
        <v>385</v>
      </c>
      <c r="H104" s="15" t="s">
        <v>462</v>
      </c>
      <c r="I104" s="16" t="s">
        <v>463</v>
      </c>
    </row>
    <row r="105" spans="1:9" x14ac:dyDescent="0.25">
      <c r="A105" s="15" t="s">
        <v>386</v>
      </c>
      <c r="B105" s="16" t="s">
        <v>387</v>
      </c>
      <c r="H105" s="15" t="s">
        <v>462</v>
      </c>
      <c r="I105" s="16" t="s">
        <v>463</v>
      </c>
    </row>
    <row r="106" spans="1:9" x14ac:dyDescent="0.25">
      <c r="A106" s="15" t="s">
        <v>390</v>
      </c>
      <c r="B106" s="16" t="s">
        <v>391</v>
      </c>
      <c r="H106" s="15" t="s">
        <v>462</v>
      </c>
      <c r="I106" s="16" t="s">
        <v>463</v>
      </c>
    </row>
    <row r="107" spans="1:9" x14ac:dyDescent="0.25">
      <c r="A107" s="15" t="s">
        <v>392</v>
      </c>
      <c r="B107" s="16" t="s">
        <v>393</v>
      </c>
      <c r="H107" s="15" t="s">
        <v>462</v>
      </c>
      <c r="I107" s="16" t="s">
        <v>463</v>
      </c>
    </row>
    <row r="108" spans="1:9" x14ac:dyDescent="0.25">
      <c r="A108" s="15" t="s">
        <v>394</v>
      </c>
      <c r="B108" s="16" t="s">
        <v>395</v>
      </c>
      <c r="H108" s="15" t="s">
        <v>462</v>
      </c>
      <c r="I108" s="16" t="s">
        <v>463</v>
      </c>
    </row>
    <row r="109" spans="1:9" x14ac:dyDescent="0.25">
      <c r="A109" s="15" t="s">
        <v>368</v>
      </c>
      <c r="B109" s="16" t="s">
        <v>369</v>
      </c>
      <c r="H109" s="15" t="s">
        <v>464</v>
      </c>
      <c r="I109" s="16" t="s">
        <v>465</v>
      </c>
    </row>
    <row r="110" spans="1:9" x14ac:dyDescent="0.25">
      <c r="A110" s="15" t="s">
        <v>370</v>
      </c>
      <c r="B110" s="16" t="s">
        <v>371</v>
      </c>
      <c r="H110" s="15" t="s">
        <v>464</v>
      </c>
      <c r="I110" s="16" t="s">
        <v>465</v>
      </c>
    </row>
    <row r="111" spans="1:9" x14ac:dyDescent="0.25">
      <c r="A111" s="15" t="s">
        <v>412</v>
      </c>
      <c r="B111" s="16" t="s">
        <v>413</v>
      </c>
      <c r="H111" s="15" t="s">
        <v>464</v>
      </c>
      <c r="I111" s="16" t="s">
        <v>465</v>
      </c>
    </row>
    <row r="112" spans="1:9" x14ac:dyDescent="0.25">
      <c r="A112" s="15" t="s">
        <v>428</v>
      </c>
      <c r="B112" s="16" t="s">
        <v>429</v>
      </c>
      <c r="H112" s="15" t="s">
        <v>464</v>
      </c>
      <c r="I112" s="16" t="s">
        <v>465</v>
      </c>
    </row>
    <row r="113" spans="1:9" x14ac:dyDescent="0.25">
      <c r="A113" s="15" t="s">
        <v>372</v>
      </c>
      <c r="B113" s="16" t="s">
        <v>373</v>
      </c>
      <c r="H113" s="15" t="s">
        <v>464</v>
      </c>
      <c r="I113" s="16" t="s">
        <v>465</v>
      </c>
    </row>
    <row r="114" spans="1:9" x14ac:dyDescent="0.25">
      <c r="A114" s="15" t="s">
        <v>414</v>
      </c>
      <c r="B114" s="16" t="s">
        <v>415</v>
      </c>
      <c r="H114" s="15" t="s">
        <v>464</v>
      </c>
      <c r="I114" s="16" t="s">
        <v>465</v>
      </c>
    </row>
    <row r="115" spans="1:9" x14ac:dyDescent="0.25">
      <c r="A115" s="15" t="s">
        <v>430</v>
      </c>
      <c r="B115" s="16" t="s">
        <v>431</v>
      </c>
      <c r="H115" s="15" t="s">
        <v>464</v>
      </c>
      <c r="I115" s="16" t="s">
        <v>465</v>
      </c>
    </row>
    <row r="116" spans="1:9" x14ac:dyDescent="0.25">
      <c r="A116" s="15" t="s">
        <v>382</v>
      </c>
      <c r="B116" s="16" t="s">
        <v>383</v>
      </c>
      <c r="H116" s="15" t="s">
        <v>464</v>
      </c>
      <c r="I116" s="16" t="s">
        <v>465</v>
      </c>
    </row>
    <row r="117" spans="1:9" x14ac:dyDescent="0.25">
      <c r="A117" s="15" t="s">
        <v>418</v>
      </c>
      <c r="B117" s="16" t="s">
        <v>419</v>
      </c>
      <c r="H117" s="15" t="s">
        <v>464</v>
      </c>
      <c r="I117" s="16" t="s">
        <v>465</v>
      </c>
    </row>
    <row r="118" spans="1:9" x14ac:dyDescent="0.25">
      <c r="A118" s="15" t="s">
        <v>384</v>
      </c>
      <c r="B118" s="16" t="s">
        <v>385</v>
      </c>
      <c r="H118" s="15" t="s">
        <v>464</v>
      </c>
      <c r="I118" s="16" t="s">
        <v>465</v>
      </c>
    </row>
    <row r="119" spans="1:9" x14ac:dyDescent="0.25">
      <c r="A119" s="15" t="s">
        <v>386</v>
      </c>
      <c r="B119" s="16" t="s">
        <v>387</v>
      </c>
      <c r="H119" s="15" t="s">
        <v>464</v>
      </c>
      <c r="I119" s="16" t="s">
        <v>465</v>
      </c>
    </row>
    <row r="120" spans="1:9" x14ac:dyDescent="0.25">
      <c r="A120" s="15" t="s">
        <v>390</v>
      </c>
      <c r="B120" s="16" t="s">
        <v>391</v>
      </c>
      <c r="H120" s="15" t="s">
        <v>464</v>
      </c>
      <c r="I120" s="16" t="s">
        <v>465</v>
      </c>
    </row>
    <row r="121" spans="1:9" x14ac:dyDescent="0.25">
      <c r="A121" s="15" t="s">
        <v>392</v>
      </c>
      <c r="B121" s="16" t="s">
        <v>393</v>
      </c>
      <c r="H121" s="15" t="s">
        <v>464</v>
      </c>
      <c r="I121" s="16" t="s">
        <v>465</v>
      </c>
    </row>
    <row r="122" spans="1:9" x14ac:dyDescent="0.25">
      <c r="A122" s="15" t="s">
        <v>394</v>
      </c>
      <c r="B122" s="16" t="s">
        <v>395</v>
      </c>
      <c r="H122" s="15" t="s">
        <v>464</v>
      </c>
      <c r="I122" s="16" t="s">
        <v>465</v>
      </c>
    </row>
    <row r="123" spans="1:9" x14ac:dyDescent="0.25">
      <c r="A123" s="15" t="s">
        <v>346</v>
      </c>
      <c r="B123" s="16" t="s">
        <v>347</v>
      </c>
      <c r="H123" s="15" t="s">
        <v>466</v>
      </c>
      <c r="I123" s="16" t="s">
        <v>467</v>
      </c>
    </row>
    <row r="124" spans="1:9" x14ac:dyDescent="0.25">
      <c r="A124" s="15" t="s">
        <v>396</v>
      </c>
      <c r="B124" s="16" t="s">
        <v>397</v>
      </c>
      <c r="H124" s="15" t="s">
        <v>466</v>
      </c>
      <c r="I124" s="16" t="s">
        <v>467</v>
      </c>
    </row>
    <row r="125" spans="1:9" x14ac:dyDescent="0.25">
      <c r="A125" s="15" t="s">
        <v>348</v>
      </c>
      <c r="B125" s="16" t="s">
        <v>349</v>
      </c>
      <c r="H125" s="15" t="s">
        <v>466</v>
      </c>
      <c r="I125" s="16" t="s">
        <v>467</v>
      </c>
    </row>
    <row r="126" spans="1:9" x14ac:dyDescent="0.25">
      <c r="A126" s="15" t="s">
        <v>354</v>
      </c>
      <c r="B126" s="16" t="s">
        <v>355</v>
      </c>
      <c r="H126" s="15" t="s">
        <v>466</v>
      </c>
      <c r="I126" s="16" t="s">
        <v>467</v>
      </c>
    </row>
    <row r="127" spans="1:9" x14ac:dyDescent="0.25">
      <c r="A127" s="15" t="s">
        <v>356</v>
      </c>
      <c r="B127" s="16" t="s">
        <v>357</v>
      </c>
      <c r="H127" s="15" t="s">
        <v>466</v>
      </c>
      <c r="I127" s="16" t="s">
        <v>467</v>
      </c>
    </row>
    <row r="128" spans="1:9" x14ac:dyDescent="0.25">
      <c r="A128" s="15" t="s">
        <v>362</v>
      </c>
      <c r="B128" s="16" t="s">
        <v>363</v>
      </c>
      <c r="H128" s="15" t="s">
        <v>466</v>
      </c>
      <c r="I128" s="16" t="s">
        <v>467</v>
      </c>
    </row>
    <row r="129" spans="1:9" x14ac:dyDescent="0.25">
      <c r="A129" s="15" t="s">
        <v>424</v>
      </c>
      <c r="B129" s="16" t="s">
        <v>425</v>
      </c>
      <c r="H129" s="15" t="s">
        <v>466</v>
      </c>
      <c r="I129" s="16" t="s">
        <v>467</v>
      </c>
    </row>
    <row r="130" spans="1:9" x14ac:dyDescent="0.25">
      <c r="A130" s="15" t="s">
        <v>408</v>
      </c>
      <c r="B130" s="16" t="s">
        <v>409</v>
      </c>
      <c r="H130" s="15" t="s">
        <v>466</v>
      </c>
      <c r="I130" s="16" t="s">
        <v>467</v>
      </c>
    </row>
    <row r="131" spans="1:9" x14ac:dyDescent="0.25">
      <c r="A131" s="15" t="s">
        <v>426</v>
      </c>
      <c r="B131" s="16" t="s">
        <v>427</v>
      </c>
      <c r="H131" s="15" t="s">
        <v>466</v>
      </c>
      <c r="I131" s="16" t="s">
        <v>467</v>
      </c>
    </row>
    <row r="132" spans="1:9" x14ac:dyDescent="0.25">
      <c r="A132" s="15" t="s">
        <v>400</v>
      </c>
      <c r="B132" s="16" t="s">
        <v>401</v>
      </c>
      <c r="H132" s="15" t="s">
        <v>466</v>
      </c>
      <c r="I132" s="16" t="s">
        <v>467</v>
      </c>
    </row>
    <row r="133" spans="1:9" x14ac:dyDescent="0.25">
      <c r="A133" s="15" t="s">
        <v>410</v>
      </c>
      <c r="B133" s="16" t="s">
        <v>411</v>
      </c>
      <c r="H133" s="15" t="s">
        <v>466</v>
      </c>
      <c r="I133" s="16" t="s">
        <v>467</v>
      </c>
    </row>
    <row r="134" spans="1:9" x14ac:dyDescent="0.25">
      <c r="A134" s="15" t="s">
        <v>364</v>
      </c>
      <c r="B134" s="16" t="s">
        <v>365</v>
      </c>
      <c r="H134" s="15" t="s">
        <v>466</v>
      </c>
      <c r="I134" s="16" t="s">
        <v>467</v>
      </c>
    </row>
    <row r="135" spans="1:9" x14ac:dyDescent="0.25">
      <c r="A135" s="15" t="s">
        <v>368</v>
      </c>
      <c r="B135" s="16" t="s">
        <v>369</v>
      </c>
      <c r="H135" s="15" t="s">
        <v>466</v>
      </c>
      <c r="I135" s="16" t="s">
        <v>467</v>
      </c>
    </row>
    <row r="136" spans="1:9" x14ac:dyDescent="0.25">
      <c r="A136" s="15" t="s">
        <v>372</v>
      </c>
      <c r="B136" s="16" t="s">
        <v>373</v>
      </c>
      <c r="H136" s="15" t="s">
        <v>466</v>
      </c>
      <c r="I136" s="16" t="s">
        <v>467</v>
      </c>
    </row>
    <row r="137" spans="1:9" x14ac:dyDescent="0.25">
      <c r="A137" s="15" t="s">
        <v>414</v>
      </c>
      <c r="B137" s="16" t="s">
        <v>415</v>
      </c>
      <c r="H137" s="15" t="s">
        <v>466</v>
      </c>
      <c r="I137" s="16" t="s">
        <v>467</v>
      </c>
    </row>
    <row r="138" spans="1:9" x14ac:dyDescent="0.25">
      <c r="A138" s="15" t="s">
        <v>374</v>
      </c>
      <c r="B138" s="16" t="s">
        <v>375</v>
      </c>
      <c r="H138" s="15" t="s">
        <v>466</v>
      </c>
      <c r="I138" s="16" t="s">
        <v>467</v>
      </c>
    </row>
    <row r="139" spans="1:9" x14ac:dyDescent="0.25">
      <c r="A139" s="15" t="s">
        <v>380</v>
      </c>
      <c r="B139" s="16" t="s">
        <v>381</v>
      </c>
      <c r="H139" s="15" t="s">
        <v>466</v>
      </c>
      <c r="I139" s="16" t="s">
        <v>467</v>
      </c>
    </row>
    <row r="140" spans="1:9" x14ac:dyDescent="0.25">
      <c r="A140" s="15" t="s">
        <v>404</v>
      </c>
      <c r="B140" s="16" t="s">
        <v>405</v>
      </c>
      <c r="H140" s="15" t="s">
        <v>466</v>
      </c>
      <c r="I140" s="16" t="s">
        <v>467</v>
      </c>
    </row>
    <row r="141" spans="1:9" x14ac:dyDescent="0.25">
      <c r="A141" s="15" t="s">
        <v>382</v>
      </c>
      <c r="B141" s="16" t="s">
        <v>383</v>
      </c>
      <c r="H141" s="15" t="s">
        <v>466</v>
      </c>
      <c r="I141" s="16" t="s">
        <v>467</v>
      </c>
    </row>
    <row r="142" spans="1:9" x14ac:dyDescent="0.25">
      <c r="A142" s="15" t="s">
        <v>386</v>
      </c>
      <c r="B142" s="16" t="s">
        <v>387</v>
      </c>
      <c r="H142" s="15" t="s">
        <v>466</v>
      </c>
      <c r="I142" s="16" t="s">
        <v>467</v>
      </c>
    </row>
    <row r="143" spans="1:9" x14ac:dyDescent="0.25">
      <c r="A143" s="15" t="s">
        <v>390</v>
      </c>
      <c r="B143" s="16" t="s">
        <v>391</v>
      </c>
      <c r="H143" s="15" t="s">
        <v>466</v>
      </c>
      <c r="I143" s="16" t="s">
        <v>467</v>
      </c>
    </row>
    <row r="144" spans="1:9" x14ac:dyDescent="0.25">
      <c r="A144" s="15" t="s">
        <v>392</v>
      </c>
      <c r="B144" s="16" t="s">
        <v>393</v>
      </c>
      <c r="H144" s="15" t="s">
        <v>466</v>
      </c>
      <c r="I144" s="16" t="s">
        <v>467</v>
      </c>
    </row>
    <row r="145" spans="1:9" x14ac:dyDescent="0.25">
      <c r="A145" s="15" t="s">
        <v>394</v>
      </c>
      <c r="B145" s="16" t="s">
        <v>395</v>
      </c>
      <c r="H145" s="15" t="s">
        <v>466</v>
      </c>
      <c r="I145" s="16" t="s">
        <v>467</v>
      </c>
    </row>
    <row r="146" spans="1:9" x14ac:dyDescent="0.25">
      <c r="A146" s="15" t="s">
        <v>346</v>
      </c>
      <c r="B146" s="16" t="s">
        <v>347</v>
      </c>
      <c r="H146" s="15" t="s">
        <v>468</v>
      </c>
      <c r="I146" s="16" t="s">
        <v>469</v>
      </c>
    </row>
    <row r="147" spans="1:9" x14ac:dyDescent="0.25">
      <c r="A147" s="15" t="s">
        <v>432</v>
      </c>
      <c r="B147" s="16" t="s">
        <v>433</v>
      </c>
      <c r="H147" s="15" t="s">
        <v>468</v>
      </c>
      <c r="I147" s="16" t="s">
        <v>469</v>
      </c>
    </row>
    <row r="148" spans="1:9" x14ac:dyDescent="0.25">
      <c r="A148" s="15" t="s">
        <v>396</v>
      </c>
      <c r="B148" s="16" t="s">
        <v>397</v>
      </c>
      <c r="H148" s="15" t="s">
        <v>468</v>
      </c>
      <c r="I148" s="16" t="s">
        <v>469</v>
      </c>
    </row>
    <row r="149" spans="1:9" x14ac:dyDescent="0.25">
      <c r="A149" s="15" t="s">
        <v>348</v>
      </c>
      <c r="B149" s="16" t="s">
        <v>349</v>
      </c>
      <c r="H149" s="15" t="s">
        <v>468</v>
      </c>
      <c r="I149" s="16" t="s">
        <v>469</v>
      </c>
    </row>
    <row r="150" spans="1:9" x14ac:dyDescent="0.25">
      <c r="A150" s="15" t="s">
        <v>420</v>
      </c>
      <c r="B150" s="16" t="s">
        <v>421</v>
      </c>
      <c r="H150" s="15" t="s">
        <v>468</v>
      </c>
      <c r="I150" s="16" t="s">
        <v>469</v>
      </c>
    </row>
    <row r="151" spans="1:9" x14ac:dyDescent="0.25">
      <c r="A151" s="15" t="s">
        <v>350</v>
      </c>
      <c r="B151" s="16" t="s">
        <v>351</v>
      </c>
      <c r="H151" s="15" t="s">
        <v>468</v>
      </c>
      <c r="I151" s="16" t="s">
        <v>469</v>
      </c>
    </row>
    <row r="152" spans="1:9" x14ac:dyDescent="0.25">
      <c r="A152" s="15" t="s">
        <v>354</v>
      </c>
      <c r="B152" s="16" t="s">
        <v>355</v>
      </c>
      <c r="H152" s="15" t="s">
        <v>468</v>
      </c>
      <c r="I152" s="16" t="s">
        <v>469</v>
      </c>
    </row>
    <row r="153" spans="1:9" x14ac:dyDescent="0.25">
      <c r="A153" s="15" t="s">
        <v>356</v>
      </c>
      <c r="B153" s="16" t="s">
        <v>357</v>
      </c>
      <c r="H153" s="15" t="s">
        <v>468</v>
      </c>
      <c r="I153" s="16" t="s">
        <v>469</v>
      </c>
    </row>
    <row r="154" spans="1:9" x14ac:dyDescent="0.25">
      <c r="A154" s="15" t="s">
        <v>434</v>
      </c>
      <c r="B154" s="16" t="s">
        <v>435</v>
      </c>
      <c r="H154" s="15" t="s">
        <v>468</v>
      </c>
      <c r="I154" s="16" t="s">
        <v>469</v>
      </c>
    </row>
    <row r="155" spans="1:9" x14ac:dyDescent="0.25">
      <c r="A155" s="15" t="s">
        <v>358</v>
      </c>
      <c r="B155" s="16" t="s">
        <v>359</v>
      </c>
      <c r="H155" s="15" t="s">
        <v>468</v>
      </c>
      <c r="I155" s="16" t="s">
        <v>469</v>
      </c>
    </row>
    <row r="156" spans="1:9" x14ac:dyDescent="0.25">
      <c r="A156" s="15" t="s">
        <v>360</v>
      </c>
      <c r="B156" s="16" t="s">
        <v>361</v>
      </c>
      <c r="H156" s="15" t="s">
        <v>468</v>
      </c>
      <c r="I156" s="16" t="s">
        <v>469</v>
      </c>
    </row>
    <row r="157" spans="1:9" x14ac:dyDescent="0.25">
      <c r="A157" s="15" t="s">
        <v>362</v>
      </c>
      <c r="B157" s="16" t="s">
        <v>363</v>
      </c>
      <c r="H157" s="15" t="s">
        <v>468</v>
      </c>
      <c r="I157" s="16" t="s">
        <v>469</v>
      </c>
    </row>
    <row r="158" spans="1:9" x14ac:dyDescent="0.25">
      <c r="A158" s="15" t="s">
        <v>436</v>
      </c>
      <c r="B158" s="16" t="s">
        <v>437</v>
      </c>
      <c r="H158" s="15" t="s">
        <v>468</v>
      </c>
      <c r="I158" s="16" t="s">
        <v>469</v>
      </c>
    </row>
    <row r="159" spans="1:9" x14ac:dyDescent="0.25">
      <c r="A159" s="15" t="s">
        <v>400</v>
      </c>
      <c r="B159" s="16" t="s">
        <v>401</v>
      </c>
      <c r="H159" s="15" t="s">
        <v>468</v>
      </c>
      <c r="I159" s="16" t="s">
        <v>469</v>
      </c>
    </row>
    <row r="160" spans="1:9" x14ac:dyDescent="0.25">
      <c r="A160" s="15" t="s">
        <v>402</v>
      </c>
      <c r="B160" s="16" t="s">
        <v>403</v>
      </c>
      <c r="H160" s="15" t="s">
        <v>468</v>
      </c>
      <c r="I160" s="16" t="s">
        <v>469</v>
      </c>
    </row>
    <row r="161" spans="1:9" x14ac:dyDescent="0.25">
      <c r="A161" s="15" t="s">
        <v>364</v>
      </c>
      <c r="B161" s="16" t="s">
        <v>365</v>
      </c>
      <c r="H161" s="15" t="s">
        <v>468</v>
      </c>
      <c r="I161" s="16" t="s">
        <v>469</v>
      </c>
    </row>
    <row r="162" spans="1:9" x14ac:dyDescent="0.25">
      <c r="A162" s="15" t="s">
        <v>438</v>
      </c>
      <c r="B162" s="16" t="s">
        <v>439</v>
      </c>
      <c r="H162" s="15" t="s">
        <v>468</v>
      </c>
      <c r="I162" s="16" t="s">
        <v>469</v>
      </c>
    </row>
    <row r="163" spans="1:9" x14ac:dyDescent="0.25">
      <c r="A163" s="15" t="s">
        <v>368</v>
      </c>
      <c r="B163" s="16" t="s">
        <v>369</v>
      </c>
      <c r="H163" s="15" t="s">
        <v>468</v>
      </c>
      <c r="I163" s="16" t="s">
        <v>469</v>
      </c>
    </row>
    <row r="164" spans="1:9" x14ac:dyDescent="0.25">
      <c r="A164" s="15" t="s">
        <v>414</v>
      </c>
      <c r="B164" s="16" t="s">
        <v>415</v>
      </c>
      <c r="H164" s="15" t="s">
        <v>468</v>
      </c>
      <c r="I164" s="16" t="s">
        <v>469</v>
      </c>
    </row>
    <row r="165" spans="1:9" x14ac:dyDescent="0.25">
      <c r="A165" s="15" t="s">
        <v>416</v>
      </c>
      <c r="B165" s="16" t="s">
        <v>417</v>
      </c>
      <c r="H165" s="15" t="s">
        <v>468</v>
      </c>
      <c r="I165" s="16" t="s">
        <v>469</v>
      </c>
    </row>
    <row r="166" spans="1:9" x14ac:dyDescent="0.25">
      <c r="A166" s="15" t="s">
        <v>374</v>
      </c>
      <c r="B166" s="16" t="s">
        <v>375</v>
      </c>
      <c r="H166" s="15" t="s">
        <v>468</v>
      </c>
      <c r="I166" s="16" t="s">
        <v>469</v>
      </c>
    </row>
    <row r="167" spans="1:9" x14ac:dyDescent="0.25">
      <c r="A167" s="15" t="s">
        <v>430</v>
      </c>
      <c r="B167" s="16" t="s">
        <v>431</v>
      </c>
      <c r="H167" s="15" t="s">
        <v>468</v>
      </c>
      <c r="I167" s="16" t="s">
        <v>469</v>
      </c>
    </row>
    <row r="168" spans="1:9" x14ac:dyDescent="0.25">
      <c r="A168" s="15" t="s">
        <v>440</v>
      </c>
      <c r="B168" s="16" t="s">
        <v>441</v>
      </c>
      <c r="H168" s="15" t="s">
        <v>468</v>
      </c>
      <c r="I168" s="16" t="s">
        <v>469</v>
      </c>
    </row>
    <row r="169" spans="1:9" x14ac:dyDescent="0.25">
      <c r="A169" s="15" t="s">
        <v>376</v>
      </c>
      <c r="B169" s="16" t="s">
        <v>377</v>
      </c>
      <c r="H169" s="15" t="s">
        <v>468</v>
      </c>
      <c r="I169" s="16" t="s">
        <v>469</v>
      </c>
    </row>
    <row r="170" spans="1:9" x14ac:dyDescent="0.25">
      <c r="A170" s="15" t="s">
        <v>378</v>
      </c>
      <c r="B170" s="16" t="s">
        <v>379</v>
      </c>
      <c r="H170" s="15" t="s">
        <v>468</v>
      </c>
      <c r="I170" s="16" t="s">
        <v>469</v>
      </c>
    </row>
    <row r="171" spans="1:9" x14ac:dyDescent="0.25">
      <c r="A171" s="15" t="s">
        <v>380</v>
      </c>
      <c r="B171" s="16" t="s">
        <v>381</v>
      </c>
      <c r="H171" s="15" t="s">
        <v>468</v>
      </c>
      <c r="I171" s="16" t="s">
        <v>469</v>
      </c>
    </row>
    <row r="172" spans="1:9" x14ac:dyDescent="0.25">
      <c r="A172" s="15" t="s">
        <v>404</v>
      </c>
      <c r="B172" s="16" t="s">
        <v>405</v>
      </c>
      <c r="H172" s="15" t="s">
        <v>468</v>
      </c>
      <c r="I172" s="16" t="s">
        <v>469</v>
      </c>
    </row>
    <row r="173" spans="1:9" x14ac:dyDescent="0.25">
      <c r="A173" s="15" t="s">
        <v>406</v>
      </c>
      <c r="B173" s="16" t="s">
        <v>407</v>
      </c>
      <c r="H173" s="15" t="s">
        <v>468</v>
      </c>
      <c r="I173" s="16" t="s">
        <v>469</v>
      </c>
    </row>
    <row r="174" spans="1:9" x14ac:dyDescent="0.25">
      <c r="A174" s="15" t="s">
        <v>382</v>
      </c>
      <c r="B174" s="16" t="s">
        <v>383</v>
      </c>
      <c r="H174" s="15" t="s">
        <v>468</v>
      </c>
      <c r="I174" s="16" t="s">
        <v>469</v>
      </c>
    </row>
    <row r="175" spans="1:9" x14ac:dyDescent="0.25">
      <c r="A175" s="15" t="s">
        <v>384</v>
      </c>
      <c r="B175" s="16" t="s">
        <v>385</v>
      </c>
      <c r="H175" s="15" t="s">
        <v>468</v>
      </c>
      <c r="I175" s="16" t="s">
        <v>469</v>
      </c>
    </row>
    <row r="176" spans="1:9" x14ac:dyDescent="0.25">
      <c r="A176" s="15" t="s">
        <v>386</v>
      </c>
      <c r="B176" s="16" t="s">
        <v>387</v>
      </c>
      <c r="H176" s="15" t="s">
        <v>468</v>
      </c>
      <c r="I176" s="16" t="s">
        <v>469</v>
      </c>
    </row>
    <row r="177" spans="1:9" x14ac:dyDescent="0.25">
      <c r="A177" s="15" t="s">
        <v>390</v>
      </c>
      <c r="B177" s="16" t="s">
        <v>391</v>
      </c>
      <c r="H177" s="15" t="s">
        <v>468</v>
      </c>
      <c r="I177" s="16" t="s">
        <v>469</v>
      </c>
    </row>
    <row r="178" spans="1:9" x14ac:dyDescent="0.25">
      <c r="A178" s="15" t="s">
        <v>392</v>
      </c>
      <c r="B178" s="16" t="s">
        <v>393</v>
      </c>
      <c r="H178" s="15" t="s">
        <v>468</v>
      </c>
      <c r="I178" s="16" t="s">
        <v>469</v>
      </c>
    </row>
    <row r="179" spans="1:9" x14ac:dyDescent="0.25">
      <c r="A179" s="15" t="s">
        <v>394</v>
      </c>
      <c r="B179" s="16" t="s">
        <v>395</v>
      </c>
      <c r="H179" s="15" t="s">
        <v>468</v>
      </c>
      <c r="I179" s="16" t="s">
        <v>469</v>
      </c>
    </row>
    <row r="180" spans="1:9" x14ac:dyDescent="0.25">
      <c r="A180" s="15" t="s">
        <v>346</v>
      </c>
      <c r="B180" s="16" t="s">
        <v>347</v>
      </c>
      <c r="H180" s="15" t="s">
        <v>470</v>
      </c>
      <c r="I180" s="16" t="s">
        <v>471</v>
      </c>
    </row>
    <row r="181" spans="1:9" x14ac:dyDescent="0.25">
      <c r="A181" s="15" t="s">
        <v>434</v>
      </c>
      <c r="B181" s="16" t="s">
        <v>435</v>
      </c>
      <c r="H181" s="15" t="s">
        <v>470</v>
      </c>
      <c r="I181" s="16" t="s">
        <v>471</v>
      </c>
    </row>
    <row r="182" spans="1:9" x14ac:dyDescent="0.25">
      <c r="A182" s="15" t="s">
        <v>362</v>
      </c>
      <c r="B182" s="16" t="s">
        <v>363</v>
      </c>
      <c r="H182" s="15" t="s">
        <v>470</v>
      </c>
      <c r="I182" s="16" t="s">
        <v>471</v>
      </c>
    </row>
    <row r="183" spans="1:9" x14ac:dyDescent="0.25">
      <c r="A183" s="15" t="s">
        <v>424</v>
      </c>
      <c r="B183" s="16" t="s">
        <v>425</v>
      </c>
      <c r="H183" s="15" t="s">
        <v>470</v>
      </c>
      <c r="I183" s="16" t="s">
        <v>471</v>
      </c>
    </row>
    <row r="184" spans="1:9" x14ac:dyDescent="0.25">
      <c r="A184" s="15" t="s">
        <v>408</v>
      </c>
      <c r="B184" s="16" t="s">
        <v>409</v>
      </c>
      <c r="H184" s="15" t="s">
        <v>470</v>
      </c>
      <c r="I184" s="16" t="s">
        <v>471</v>
      </c>
    </row>
    <row r="185" spans="1:9" x14ac:dyDescent="0.25">
      <c r="A185" s="15" t="s">
        <v>400</v>
      </c>
      <c r="B185" s="16" t="s">
        <v>401</v>
      </c>
      <c r="H185" s="15" t="s">
        <v>470</v>
      </c>
      <c r="I185" s="16" t="s">
        <v>471</v>
      </c>
    </row>
    <row r="186" spans="1:9" x14ac:dyDescent="0.25">
      <c r="A186" s="15" t="s">
        <v>442</v>
      </c>
      <c r="B186" s="16" t="s">
        <v>443</v>
      </c>
      <c r="H186" s="15" t="s">
        <v>470</v>
      </c>
      <c r="I186" s="16" t="s">
        <v>471</v>
      </c>
    </row>
    <row r="187" spans="1:9" x14ac:dyDescent="0.25">
      <c r="A187" s="15" t="s">
        <v>370</v>
      </c>
      <c r="B187" s="16" t="s">
        <v>371</v>
      </c>
      <c r="H187" s="15" t="s">
        <v>470</v>
      </c>
      <c r="I187" s="16" t="s">
        <v>471</v>
      </c>
    </row>
    <row r="188" spans="1:9" x14ac:dyDescent="0.25">
      <c r="A188" s="15" t="s">
        <v>412</v>
      </c>
      <c r="B188" s="16" t="s">
        <v>413</v>
      </c>
      <c r="H188" s="15" t="s">
        <v>470</v>
      </c>
      <c r="I188" s="16" t="s">
        <v>471</v>
      </c>
    </row>
    <row r="189" spans="1:9" x14ac:dyDescent="0.25">
      <c r="A189" s="15" t="s">
        <v>372</v>
      </c>
      <c r="B189" s="16" t="s">
        <v>373</v>
      </c>
      <c r="H189" s="15" t="s">
        <v>470</v>
      </c>
      <c r="I189" s="16" t="s">
        <v>471</v>
      </c>
    </row>
    <row r="190" spans="1:9" x14ac:dyDescent="0.25">
      <c r="A190" s="15" t="s">
        <v>414</v>
      </c>
      <c r="B190" s="16" t="s">
        <v>415</v>
      </c>
      <c r="H190" s="15" t="s">
        <v>470</v>
      </c>
      <c r="I190" s="16" t="s">
        <v>471</v>
      </c>
    </row>
    <row r="191" spans="1:9" x14ac:dyDescent="0.25">
      <c r="A191" s="15" t="s">
        <v>376</v>
      </c>
      <c r="B191" s="16" t="s">
        <v>377</v>
      </c>
      <c r="H191" s="15" t="s">
        <v>470</v>
      </c>
      <c r="I191" s="16" t="s">
        <v>471</v>
      </c>
    </row>
    <row r="192" spans="1:9" x14ac:dyDescent="0.25">
      <c r="A192" s="15" t="s">
        <v>378</v>
      </c>
      <c r="B192" s="16" t="s">
        <v>379</v>
      </c>
      <c r="H192" s="15" t="s">
        <v>470</v>
      </c>
      <c r="I192" s="16" t="s">
        <v>471</v>
      </c>
    </row>
    <row r="193" spans="1:9" x14ac:dyDescent="0.25">
      <c r="A193" s="15" t="s">
        <v>380</v>
      </c>
      <c r="B193" s="16" t="s">
        <v>381</v>
      </c>
      <c r="H193" s="15" t="s">
        <v>470</v>
      </c>
      <c r="I193" s="16" t="s">
        <v>471</v>
      </c>
    </row>
    <row r="194" spans="1:9" x14ac:dyDescent="0.25">
      <c r="A194" s="15" t="s">
        <v>404</v>
      </c>
      <c r="B194" s="16" t="s">
        <v>405</v>
      </c>
      <c r="H194" s="15" t="s">
        <v>470</v>
      </c>
      <c r="I194" s="16" t="s">
        <v>471</v>
      </c>
    </row>
    <row r="195" spans="1:9" x14ac:dyDescent="0.25">
      <c r="A195" s="15" t="s">
        <v>406</v>
      </c>
      <c r="B195" s="16" t="s">
        <v>407</v>
      </c>
      <c r="H195" s="15" t="s">
        <v>470</v>
      </c>
      <c r="I195" s="16" t="s">
        <v>471</v>
      </c>
    </row>
    <row r="196" spans="1:9" x14ac:dyDescent="0.25">
      <c r="A196" s="15" t="s">
        <v>382</v>
      </c>
      <c r="B196" s="16" t="s">
        <v>383</v>
      </c>
      <c r="H196" s="15" t="s">
        <v>470</v>
      </c>
      <c r="I196" s="16" t="s">
        <v>471</v>
      </c>
    </row>
    <row r="197" spans="1:9" x14ac:dyDescent="0.25">
      <c r="A197" s="15" t="s">
        <v>418</v>
      </c>
      <c r="B197" s="16" t="s">
        <v>419</v>
      </c>
      <c r="H197" s="15" t="s">
        <v>470</v>
      </c>
      <c r="I197" s="16" t="s">
        <v>471</v>
      </c>
    </row>
    <row r="198" spans="1:9" x14ac:dyDescent="0.25">
      <c r="A198" s="15" t="s">
        <v>384</v>
      </c>
      <c r="B198" s="16" t="s">
        <v>385</v>
      </c>
      <c r="H198" s="15" t="s">
        <v>470</v>
      </c>
      <c r="I198" s="16" t="s">
        <v>471</v>
      </c>
    </row>
    <row r="199" spans="1:9" x14ac:dyDescent="0.25">
      <c r="A199" s="15" t="s">
        <v>386</v>
      </c>
      <c r="B199" s="16" t="s">
        <v>387</v>
      </c>
      <c r="H199" s="15" t="s">
        <v>470</v>
      </c>
      <c r="I199" s="16" t="s">
        <v>471</v>
      </c>
    </row>
    <row r="200" spans="1:9" x14ac:dyDescent="0.25">
      <c r="A200" s="15" t="s">
        <v>390</v>
      </c>
      <c r="B200" s="16" t="s">
        <v>391</v>
      </c>
      <c r="H200" s="15" t="s">
        <v>470</v>
      </c>
      <c r="I200" s="16" t="s">
        <v>471</v>
      </c>
    </row>
    <row r="201" spans="1:9" x14ac:dyDescent="0.25">
      <c r="A201" s="15" t="s">
        <v>392</v>
      </c>
      <c r="B201" s="16" t="s">
        <v>393</v>
      </c>
      <c r="H201" s="15" t="s">
        <v>470</v>
      </c>
      <c r="I201" s="16" t="s">
        <v>471</v>
      </c>
    </row>
    <row r="202" spans="1:9" x14ac:dyDescent="0.25">
      <c r="A202" s="15" t="s">
        <v>394</v>
      </c>
      <c r="B202" s="16" t="s">
        <v>395</v>
      </c>
      <c r="H202" s="15" t="s">
        <v>470</v>
      </c>
      <c r="I202" s="16" t="s">
        <v>471</v>
      </c>
    </row>
    <row r="203" spans="1:9" x14ac:dyDescent="0.25">
      <c r="A203" s="15" t="s">
        <v>394</v>
      </c>
      <c r="B203" s="16" t="s">
        <v>395</v>
      </c>
      <c r="H203" s="15" t="s">
        <v>472</v>
      </c>
      <c r="I203" s="16" t="s">
        <v>473</v>
      </c>
    </row>
    <row r="204" spans="1:9" x14ac:dyDescent="0.25">
      <c r="A204" s="15" t="s">
        <v>354</v>
      </c>
      <c r="B204" s="16" t="s">
        <v>355</v>
      </c>
      <c r="H204" s="15" t="s">
        <v>474</v>
      </c>
      <c r="I204" s="16" t="s">
        <v>475</v>
      </c>
    </row>
    <row r="205" spans="1:9" x14ac:dyDescent="0.25">
      <c r="A205" s="15" t="s">
        <v>368</v>
      </c>
      <c r="B205" s="16" t="s">
        <v>369</v>
      </c>
      <c r="H205" s="15" t="s">
        <v>474</v>
      </c>
      <c r="I205" s="16" t="s">
        <v>475</v>
      </c>
    </row>
    <row r="206" spans="1:9" x14ac:dyDescent="0.25">
      <c r="A206" s="15" t="s">
        <v>370</v>
      </c>
      <c r="B206" s="16" t="s">
        <v>371</v>
      </c>
      <c r="H206" s="15" t="s">
        <v>474</v>
      </c>
      <c r="I206" s="16" t="s">
        <v>475</v>
      </c>
    </row>
    <row r="207" spans="1:9" x14ac:dyDescent="0.25">
      <c r="A207" s="15" t="s">
        <v>382</v>
      </c>
      <c r="B207" s="16" t="s">
        <v>383</v>
      </c>
      <c r="H207" s="15" t="s">
        <v>474</v>
      </c>
      <c r="I207" s="16" t="s">
        <v>475</v>
      </c>
    </row>
    <row r="208" spans="1:9" x14ac:dyDescent="0.25">
      <c r="A208" s="15" t="s">
        <v>418</v>
      </c>
      <c r="B208" s="16" t="s">
        <v>419</v>
      </c>
      <c r="H208" s="15" t="s">
        <v>474</v>
      </c>
      <c r="I208" s="16" t="s">
        <v>475</v>
      </c>
    </row>
    <row r="209" spans="1:9" x14ac:dyDescent="0.25">
      <c r="A209" s="15" t="s">
        <v>386</v>
      </c>
      <c r="B209" s="16" t="s">
        <v>387</v>
      </c>
      <c r="H209" s="15" t="s">
        <v>474</v>
      </c>
      <c r="I209" s="16" t="s">
        <v>475</v>
      </c>
    </row>
    <row r="210" spans="1:9" x14ac:dyDescent="0.25">
      <c r="A210" s="15" t="s">
        <v>390</v>
      </c>
      <c r="B210" s="16" t="s">
        <v>391</v>
      </c>
      <c r="H210" s="15" t="s">
        <v>474</v>
      </c>
      <c r="I210" s="16" t="s">
        <v>475</v>
      </c>
    </row>
    <row r="211" spans="1:9" x14ac:dyDescent="0.25">
      <c r="A211" s="15" t="s">
        <v>392</v>
      </c>
      <c r="B211" s="16" t="s">
        <v>393</v>
      </c>
      <c r="H211" s="15" t="s">
        <v>474</v>
      </c>
      <c r="I211" s="16" t="s">
        <v>475</v>
      </c>
    </row>
    <row r="212" spans="1:9" x14ac:dyDescent="0.25">
      <c r="A212" s="15" t="s">
        <v>394</v>
      </c>
      <c r="B212" s="16" t="s">
        <v>395</v>
      </c>
      <c r="H212" s="15" t="s">
        <v>474</v>
      </c>
      <c r="I212" s="16" t="s">
        <v>475</v>
      </c>
    </row>
    <row r="213" spans="1:9" x14ac:dyDescent="0.25">
      <c r="A213" s="15" t="s">
        <v>346</v>
      </c>
      <c r="B213" s="16" t="s">
        <v>347</v>
      </c>
      <c r="H213" s="15" t="s">
        <v>476</v>
      </c>
      <c r="I213" s="16" t="s">
        <v>477</v>
      </c>
    </row>
    <row r="214" spans="1:9" x14ac:dyDescent="0.25">
      <c r="A214" s="15" t="s">
        <v>348</v>
      </c>
      <c r="B214" s="16" t="s">
        <v>349</v>
      </c>
      <c r="H214" s="15" t="s">
        <v>476</v>
      </c>
      <c r="I214" s="16" t="s">
        <v>477</v>
      </c>
    </row>
    <row r="215" spans="1:9" x14ac:dyDescent="0.25">
      <c r="A215" s="15" t="s">
        <v>420</v>
      </c>
      <c r="B215" s="16" t="s">
        <v>421</v>
      </c>
      <c r="H215" s="15" t="s">
        <v>476</v>
      </c>
      <c r="I215" s="16" t="s">
        <v>477</v>
      </c>
    </row>
    <row r="216" spans="1:9" x14ac:dyDescent="0.25">
      <c r="A216" s="15" t="s">
        <v>350</v>
      </c>
      <c r="B216" s="16" t="s">
        <v>351</v>
      </c>
      <c r="H216" s="15" t="s">
        <v>476</v>
      </c>
      <c r="I216" s="16" t="s">
        <v>477</v>
      </c>
    </row>
    <row r="217" spans="1:9" x14ac:dyDescent="0.25">
      <c r="A217" s="15" t="s">
        <v>352</v>
      </c>
      <c r="B217" s="16" t="s">
        <v>353</v>
      </c>
      <c r="H217" s="15" t="s">
        <v>476</v>
      </c>
      <c r="I217" s="16" t="s">
        <v>477</v>
      </c>
    </row>
    <row r="218" spans="1:9" x14ac:dyDescent="0.25">
      <c r="A218" s="15" t="s">
        <v>354</v>
      </c>
      <c r="B218" s="16" t="s">
        <v>355</v>
      </c>
      <c r="H218" s="15" t="s">
        <v>476</v>
      </c>
      <c r="I218" s="16" t="s">
        <v>477</v>
      </c>
    </row>
    <row r="219" spans="1:9" x14ac:dyDescent="0.25">
      <c r="A219" s="15" t="s">
        <v>356</v>
      </c>
      <c r="B219" s="16" t="s">
        <v>357</v>
      </c>
      <c r="H219" s="15" t="s">
        <v>476</v>
      </c>
      <c r="I219" s="16" t="s">
        <v>477</v>
      </c>
    </row>
    <row r="220" spans="1:9" x14ac:dyDescent="0.25">
      <c r="A220" s="15" t="s">
        <v>360</v>
      </c>
      <c r="B220" s="16" t="s">
        <v>361</v>
      </c>
      <c r="H220" s="15" t="s">
        <v>476</v>
      </c>
      <c r="I220" s="16" t="s">
        <v>477</v>
      </c>
    </row>
    <row r="221" spans="1:9" x14ac:dyDescent="0.25">
      <c r="A221" s="15" t="s">
        <v>424</v>
      </c>
      <c r="B221" s="16" t="s">
        <v>425</v>
      </c>
      <c r="H221" s="15" t="s">
        <v>476</v>
      </c>
      <c r="I221" s="16" t="s">
        <v>477</v>
      </c>
    </row>
    <row r="222" spans="1:9" x14ac:dyDescent="0.25">
      <c r="A222" s="15" t="s">
        <v>408</v>
      </c>
      <c r="B222" s="16" t="s">
        <v>409</v>
      </c>
      <c r="H222" s="15" t="s">
        <v>476</v>
      </c>
      <c r="I222" s="16" t="s">
        <v>477</v>
      </c>
    </row>
    <row r="223" spans="1:9" x14ac:dyDescent="0.25">
      <c r="A223" s="15" t="s">
        <v>436</v>
      </c>
      <c r="B223" s="16" t="s">
        <v>437</v>
      </c>
      <c r="H223" s="15" t="s">
        <v>476</v>
      </c>
      <c r="I223" s="16" t="s">
        <v>477</v>
      </c>
    </row>
    <row r="224" spans="1:9" x14ac:dyDescent="0.25">
      <c r="A224" s="15" t="s">
        <v>426</v>
      </c>
      <c r="B224" s="16" t="s">
        <v>427</v>
      </c>
      <c r="H224" s="15" t="s">
        <v>476</v>
      </c>
      <c r="I224" s="16" t="s">
        <v>477</v>
      </c>
    </row>
    <row r="225" spans="1:9" x14ac:dyDescent="0.25">
      <c r="A225" s="15" t="s">
        <v>438</v>
      </c>
      <c r="B225" s="16" t="s">
        <v>439</v>
      </c>
      <c r="H225" s="15" t="s">
        <v>476</v>
      </c>
      <c r="I225" s="16" t="s">
        <v>477</v>
      </c>
    </row>
    <row r="226" spans="1:9" x14ac:dyDescent="0.25">
      <c r="A226" s="15" t="s">
        <v>368</v>
      </c>
      <c r="B226" s="16" t="s">
        <v>369</v>
      </c>
      <c r="H226" s="15" t="s">
        <v>476</v>
      </c>
      <c r="I226" s="16" t="s">
        <v>477</v>
      </c>
    </row>
    <row r="227" spans="1:9" x14ac:dyDescent="0.25">
      <c r="A227" s="15" t="s">
        <v>370</v>
      </c>
      <c r="B227" s="16" t="s">
        <v>371</v>
      </c>
      <c r="H227" s="15" t="s">
        <v>476</v>
      </c>
      <c r="I227" s="16" t="s">
        <v>477</v>
      </c>
    </row>
    <row r="228" spans="1:9" x14ac:dyDescent="0.25">
      <c r="A228" s="15" t="s">
        <v>428</v>
      </c>
      <c r="B228" s="16" t="s">
        <v>429</v>
      </c>
      <c r="H228" s="15" t="s">
        <v>476</v>
      </c>
      <c r="I228" s="16" t="s">
        <v>477</v>
      </c>
    </row>
    <row r="229" spans="1:9" x14ac:dyDescent="0.25">
      <c r="A229" s="15" t="s">
        <v>372</v>
      </c>
      <c r="B229" s="16" t="s">
        <v>373</v>
      </c>
      <c r="H229" s="15" t="s">
        <v>476</v>
      </c>
      <c r="I229" s="16" t="s">
        <v>477</v>
      </c>
    </row>
    <row r="230" spans="1:9" x14ac:dyDescent="0.25">
      <c r="A230" s="15" t="s">
        <v>404</v>
      </c>
      <c r="B230" s="16" t="s">
        <v>405</v>
      </c>
      <c r="H230" s="15" t="s">
        <v>476</v>
      </c>
      <c r="I230" s="16" t="s">
        <v>477</v>
      </c>
    </row>
    <row r="231" spans="1:9" x14ac:dyDescent="0.25">
      <c r="A231" s="15" t="s">
        <v>406</v>
      </c>
      <c r="B231" s="16" t="s">
        <v>407</v>
      </c>
      <c r="H231" s="15" t="s">
        <v>476</v>
      </c>
      <c r="I231" s="16" t="s">
        <v>477</v>
      </c>
    </row>
    <row r="232" spans="1:9" x14ac:dyDescent="0.25">
      <c r="A232" s="15" t="s">
        <v>418</v>
      </c>
      <c r="B232" s="16" t="s">
        <v>419</v>
      </c>
      <c r="H232" s="15" t="s">
        <v>476</v>
      </c>
      <c r="I232" s="16" t="s">
        <v>477</v>
      </c>
    </row>
    <row r="233" spans="1:9" x14ac:dyDescent="0.25">
      <c r="A233" s="15" t="s">
        <v>386</v>
      </c>
      <c r="B233" s="16" t="s">
        <v>387</v>
      </c>
      <c r="H233" s="15" t="s">
        <v>476</v>
      </c>
      <c r="I233" s="16" t="s">
        <v>477</v>
      </c>
    </row>
    <row r="234" spans="1:9" x14ac:dyDescent="0.25">
      <c r="A234" s="15" t="s">
        <v>390</v>
      </c>
      <c r="B234" s="16" t="s">
        <v>391</v>
      </c>
      <c r="H234" s="15" t="s">
        <v>476</v>
      </c>
      <c r="I234" s="16" t="s">
        <v>477</v>
      </c>
    </row>
    <row r="235" spans="1:9" x14ac:dyDescent="0.25">
      <c r="A235" s="15" t="s">
        <v>392</v>
      </c>
      <c r="B235" s="16" t="s">
        <v>393</v>
      </c>
      <c r="H235" s="15" t="s">
        <v>476</v>
      </c>
      <c r="I235" s="16" t="s">
        <v>477</v>
      </c>
    </row>
    <row r="236" spans="1:9" x14ac:dyDescent="0.25">
      <c r="A236" s="15" t="s">
        <v>394</v>
      </c>
      <c r="B236" s="16" t="s">
        <v>395</v>
      </c>
      <c r="H236" s="15" t="s">
        <v>476</v>
      </c>
      <c r="I236" s="16" t="s">
        <v>477</v>
      </c>
    </row>
    <row r="237" spans="1:9" x14ac:dyDescent="0.25">
      <c r="A237" s="15" t="s">
        <v>346</v>
      </c>
      <c r="B237" s="16" t="s">
        <v>347</v>
      </c>
      <c r="H237" s="15" t="s">
        <v>478</v>
      </c>
      <c r="I237" s="16" t="s">
        <v>479</v>
      </c>
    </row>
    <row r="238" spans="1:9" x14ac:dyDescent="0.25">
      <c r="A238" s="15" t="s">
        <v>396</v>
      </c>
      <c r="B238" s="16" t="s">
        <v>397</v>
      </c>
      <c r="H238" s="15" t="s">
        <v>478</v>
      </c>
      <c r="I238" s="16" t="s">
        <v>479</v>
      </c>
    </row>
    <row r="239" spans="1:9" x14ac:dyDescent="0.25">
      <c r="A239" s="15" t="s">
        <v>350</v>
      </c>
      <c r="B239" s="16" t="s">
        <v>351</v>
      </c>
      <c r="H239" s="15" t="s">
        <v>478</v>
      </c>
      <c r="I239" s="16" t="s">
        <v>479</v>
      </c>
    </row>
    <row r="240" spans="1:9" x14ac:dyDescent="0.25">
      <c r="A240" s="15" t="s">
        <v>352</v>
      </c>
      <c r="B240" s="16" t="s">
        <v>353</v>
      </c>
      <c r="H240" s="15" t="s">
        <v>478</v>
      </c>
      <c r="I240" s="16" t="s">
        <v>479</v>
      </c>
    </row>
    <row r="241" spans="1:9" x14ac:dyDescent="0.25">
      <c r="A241" s="15" t="s">
        <v>358</v>
      </c>
      <c r="B241" s="16" t="s">
        <v>359</v>
      </c>
      <c r="H241" s="15" t="s">
        <v>478</v>
      </c>
      <c r="I241" s="16" t="s">
        <v>479</v>
      </c>
    </row>
    <row r="242" spans="1:9" x14ac:dyDescent="0.25">
      <c r="A242" s="15" t="s">
        <v>402</v>
      </c>
      <c r="B242" s="16" t="s">
        <v>403</v>
      </c>
      <c r="H242" s="15" t="s">
        <v>478</v>
      </c>
      <c r="I242" s="16" t="s">
        <v>479</v>
      </c>
    </row>
    <row r="243" spans="1:9" x14ac:dyDescent="0.25">
      <c r="A243" s="15" t="s">
        <v>444</v>
      </c>
      <c r="B243" s="16" t="s">
        <v>445</v>
      </c>
      <c r="H243" s="15" t="s">
        <v>478</v>
      </c>
      <c r="I243" s="16" t="s">
        <v>479</v>
      </c>
    </row>
    <row r="244" spans="1:9" x14ac:dyDescent="0.25">
      <c r="A244" s="15" t="s">
        <v>442</v>
      </c>
      <c r="B244" s="16" t="s">
        <v>443</v>
      </c>
      <c r="H244" s="15" t="s">
        <v>478</v>
      </c>
      <c r="I244" s="16" t="s">
        <v>479</v>
      </c>
    </row>
    <row r="245" spans="1:9" x14ac:dyDescent="0.25">
      <c r="A245" s="15" t="s">
        <v>368</v>
      </c>
      <c r="B245" s="16" t="s">
        <v>369</v>
      </c>
      <c r="H245" s="15" t="s">
        <v>478</v>
      </c>
      <c r="I245" s="16" t="s">
        <v>479</v>
      </c>
    </row>
    <row r="246" spans="1:9" x14ac:dyDescent="0.25">
      <c r="A246" s="15" t="s">
        <v>370</v>
      </c>
      <c r="B246" s="16" t="s">
        <v>371</v>
      </c>
      <c r="H246" s="15" t="s">
        <v>478</v>
      </c>
      <c r="I246" s="16" t="s">
        <v>479</v>
      </c>
    </row>
    <row r="247" spans="1:9" x14ac:dyDescent="0.25">
      <c r="A247" s="15" t="s">
        <v>412</v>
      </c>
      <c r="B247" s="16" t="s">
        <v>413</v>
      </c>
      <c r="H247" s="15" t="s">
        <v>478</v>
      </c>
      <c r="I247" s="16" t="s">
        <v>479</v>
      </c>
    </row>
    <row r="248" spans="1:9" x14ac:dyDescent="0.25">
      <c r="A248" s="15" t="s">
        <v>428</v>
      </c>
      <c r="B248" s="16" t="s">
        <v>429</v>
      </c>
      <c r="H248" s="15" t="s">
        <v>478</v>
      </c>
      <c r="I248" s="16" t="s">
        <v>479</v>
      </c>
    </row>
    <row r="249" spans="1:9" x14ac:dyDescent="0.25">
      <c r="A249" s="15" t="s">
        <v>384</v>
      </c>
      <c r="B249" s="16" t="s">
        <v>385</v>
      </c>
      <c r="H249" s="15" t="s">
        <v>478</v>
      </c>
      <c r="I249" s="16" t="s">
        <v>479</v>
      </c>
    </row>
    <row r="250" spans="1:9" x14ac:dyDescent="0.25">
      <c r="A250" s="15" t="s">
        <v>386</v>
      </c>
      <c r="B250" s="16" t="s">
        <v>387</v>
      </c>
      <c r="H250" s="15" t="s">
        <v>478</v>
      </c>
      <c r="I250" s="16" t="s">
        <v>479</v>
      </c>
    </row>
    <row r="251" spans="1:9" x14ac:dyDescent="0.25">
      <c r="A251" s="15" t="s">
        <v>388</v>
      </c>
      <c r="B251" s="16" t="s">
        <v>389</v>
      </c>
      <c r="H251" s="15" t="s">
        <v>478</v>
      </c>
      <c r="I251" s="16" t="s">
        <v>479</v>
      </c>
    </row>
    <row r="252" spans="1:9" x14ac:dyDescent="0.25">
      <c r="A252" s="15" t="s">
        <v>390</v>
      </c>
      <c r="B252" s="16" t="s">
        <v>391</v>
      </c>
      <c r="H252" s="15" t="s">
        <v>478</v>
      </c>
      <c r="I252" s="16" t="s">
        <v>479</v>
      </c>
    </row>
    <row r="253" spans="1:9" x14ac:dyDescent="0.25">
      <c r="A253" s="15" t="s">
        <v>392</v>
      </c>
      <c r="B253" s="16" t="s">
        <v>393</v>
      </c>
      <c r="H253" s="15" t="s">
        <v>478</v>
      </c>
      <c r="I253" s="16" t="s">
        <v>479</v>
      </c>
    </row>
    <row r="254" spans="1:9" x14ac:dyDescent="0.25">
      <c r="A254" s="15" t="s">
        <v>394</v>
      </c>
      <c r="B254" s="16" t="s">
        <v>395</v>
      </c>
      <c r="H254" s="15" t="s">
        <v>478</v>
      </c>
      <c r="I254" s="16" t="s">
        <v>479</v>
      </c>
    </row>
    <row r="255" spans="1:9" x14ac:dyDescent="0.25">
      <c r="A255" s="15" t="s">
        <v>362</v>
      </c>
      <c r="B255" s="16" t="s">
        <v>363</v>
      </c>
      <c r="H255" s="15" t="s">
        <v>480</v>
      </c>
      <c r="I255" s="16" t="s">
        <v>481</v>
      </c>
    </row>
    <row r="256" spans="1:9" x14ac:dyDescent="0.25">
      <c r="A256" s="15" t="s">
        <v>400</v>
      </c>
      <c r="B256" s="16" t="s">
        <v>401</v>
      </c>
      <c r="H256" s="15" t="s">
        <v>480</v>
      </c>
      <c r="I256" s="16" t="s">
        <v>481</v>
      </c>
    </row>
    <row r="257" spans="1:9" x14ac:dyDescent="0.25">
      <c r="A257" s="15" t="s">
        <v>410</v>
      </c>
      <c r="B257" s="16" t="s">
        <v>411</v>
      </c>
      <c r="H257" s="15" t="s">
        <v>480</v>
      </c>
      <c r="I257" s="16" t="s">
        <v>481</v>
      </c>
    </row>
    <row r="258" spans="1:9" x14ac:dyDescent="0.25">
      <c r="A258" s="15" t="s">
        <v>402</v>
      </c>
      <c r="B258" s="16" t="s">
        <v>403</v>
      </c>
      <c r="H258" s="15" t="s">
        <v>480</v>
      </c>
      <c r="I258" s="16" t="s">
        <v>481</v>
      </c>
    </row>
    <row r="259" spans="1:9" x14ac:dyDescent="0.25">
      <c r="A259" s="15" t="s">
        <v>364</v>
      </c>
      <c r="B259" s="16" t="s">
        <v>365</v>
      </c>
      <c r="H259" s="15" t="s">
        <v>480</v>
      </c>
      <c r="I259" s="16" t="s">
        <v>481</v>
      </c>
    </row>
    <row r="260" spans="1:9" x14ac:dyDescent="0.25">
      <c r="A260" s="15" t="s">
        <v>442</v>
      </c>
      <c r="B260" s="16" t="s">
        <v>443</v>
      </c>
      <c r="H260" s="15" t="s">
        <v>480</v>
      </c>
      <c r="I260" s="16" t="s">
        <v>481</v>
      </c>
    </row>
    <row r="261" spans="1:9" x14ac:dyDescent="0.25">
      <c r="A261" s="15" t="s">
        <v>366</v>
      </c>
      <c r="B261" s="16" t="s">
        <v>367</v>
      </c>
      <c r="H261" s="15" t="s">
        <v>480</v>
      </c>
      <c r="I261" s="16" t="s">
        <v>481</v>
      </c>
    </row>
    <row r="262" spans="1:9" x14ac:dyDescent="0.25">
      <c r="A262" s="15" t="s">
        <v>368</v>
      </c>
      <c r="B262" s="16" t="s">
        <v>369</v>
      </c>
      <c r="H262" s="15" t="s">
        <v>480</v>
      </c>
      <c r="I262" s="16" t="s">
        <v>481</v>
      </c>
    </row>
    <row r="263" spans="1:9" x14ac:dyDescent="0.25">
      <c r="A263" s="15" t="s">
        <v>372</v>
      </c>
      <c r="B263" s="16" t="s">
        <v>373</v>
      </c>
      <c r="H263" s="15" t="s">
        <v>480</v>
      </c>
      <c r="I263" s="16" t="s">
        <v>481</v>
      </c>
    </row>
    <row r="264" spans="1:9" x14ac:dyDescent="0.25">
      <c r="A264" s="15" t="s">
        <v>414</v>
      </c>
      <c r="B264" s="16" t="s">
        <v>415</v>
      </c>
      <c r="H264" s="15" t="s">
        <v>480</v>
      </c>
      <c r="I264" s="16" t="s">
        <v>481</v>
      </c>
    </row>
    <row r="265" spans="1:9" x14ac:dyDescent="0.25">
      <c r="A265" s="15" t="s">
        <v>416</v>
      </c>
      <c r="B265" s="16" t="s">
        <v>417</v>
      </c>
      <c r="H265" s="15" t="s">
        <v>480</v>
      </c>
      <c r="I265" s="16" t="s">
        <v>481</v>
      </c>
    </row>
    <row r="266" spans="1:9" x14ac:dyDescent="0.25">
      <c r="A266" s="15" t="s">
        <v>374</v>
      </c>
      <c r="B266" s="16" t="s">
        <v>375</v>
      </c>
      <c r="H266" s="15" t="s">
        <v>480</v>
      </c>
      <c r="I266" s="16" t="s">
        <v>481</v>
      </c>
    </row>
    <row r="267" spans="1:9" x14ac:dyDescent="0.25">
      <c r="A267" s="15" t="s">
        <v>404</v>
      </c>
      <c r="B267" s="16" t="s">
        <v>405</v>
      </c>
      <c r="H267" s="15" t="s">
        <v>480</v>
      </c>
      <c r="I267" s="16" t="s">
        <v>481</v>
      </c>
    </row>
    <row r="268" spans="1:9" x14ac:dyDescent="0.25">
      <c r="A268" s="15" t="s">
        <v>382</v>
      </c>
      <c r="B268" s="16" t="s">
        <v>383</v>
      </c>
      <c r="H268" s="15" t="s">
        <v>480</v>
      </c>
      <c r="I268" s="16" t="s">
        <v>481</v>
      </c>
    </row>
    <row r="269" spans="1:9" x14ac:dyDescent="0.25">
      <c r="A269" s="15" t="s">
        <v>418</v>
      </c>
      <c r="B269" s="16" t="s">
        <v>419</v>
      </c>
      <c r="H269" s="15" t="s">
        <v>480</v>
      </c>
      <c r="I269" s="16" t="s">
        <v>481</v>
      </c>
    </row>
    <row r="270" spans="1:9" x14ac:dyDescent="0.25">
      <c r="A270" s="15" t="s">
        <v>386</v>
      </c>
      <c r="B270" s="16" t="s">
        <v>387</v>
      </c>
      <c r="H270" s="15" t="s">
        <v>480</v>
      </c>
      <c r="I270" s="16" t="s">
        <v>481</v>
      </c>
    </row>
    <row r="271" spans="1:9" x14ac:dyDescent="0.25">
      <c r="A271" s="15" t="s">
        <v>390</v>
      </c>
      <c r="B271" s="16" t="s">
        <v>391</v>
      </c>
      <c r="H271" s="15" t="s">
        <v>480</v>
      </c>
      <c r="I271" s="16" t="s">
        <v>481</v>
      </c>
    </row>
    <row r="272" spans="1:9" x14ac:dyDescent="0.25">
      <c r="A272" s="15" t="s">
        <v>392</v>
      </c>
      <c r="B272" s="16" t="s">
        <v>393</v>
      </c>
      <c r="H272" s="15" t="s">
        <v>480</v>
      </c>
      <c r="I272" s="16" t="s">
        <v>481</v>
      </c>
    </row>
    <row r="273" spans="1:9" x14ac:dyDescent="0.25">
      <c r="A273" s="15" t="s">
        <v>394</v>
      </c>
      <c r="B273" s="16" t="s">
        <v>395</v>
      </c>
      <c r="H273" s="15" t="s">
        <v>480</v>
      </c>
      <c r="I273" s="16" t="s">
        <v>481</v>
      </c>
    </row>
    <row r="274" spans="1:9" x14ac:dyDescent="0.25">
      <c r="A274" s="15" t="s">
        <v>346</v>
      </c>
      <c r="B274" s="16" t="s">
        <v>347</v>
      </c>
      <c r="H274" s="15" t="s">
        <v>482</v>
      </c>
      <c r="I274" s="16" t="s">
        <v>483</v>
      </c>
    </row>
    <row r="275" spans="1:9" x14ac:dyDescent="0.25">
      <c r="A275" s="15" t="s">
        <v>396</v>
      </c>
      <c r="B275" s="16" t="s">
        <v>397</v>
      </c>
      <c r="H275" s="15" t="s">
        <v>482</v>
      </c>
      <c r="I275" s="16" t="s">
        <v>483</v>
      </c>
    </row>
    <row r="276" spans="1:9" x14ac:dyDescent="0.25">
      <c r="A276" s="15" t="s">
        <v>348</v>
      </c>
      <c r="B276" s="16" t="s">
        <v>349</v>
      </c>
      <c r="H276" s="15" t="s">
        <v>482</v>
      </c>
      <c r="I276" s="16" t="s">
        <v>483</v>
      </c>
    </row>
    <row r="277" spans="1:9" x14ac:dyDescent="0.25">
      <c r="A277" s="15" t="s">
        <v>350</v>
      </c>
      <c r="B277" s="16" t="s">
        <v>351</v>
      </c>
      <c r="H277" s="15" t="s">
        <v>482</v>
      </c>
      <c r="I277" s="16" t="s">
        <v>483</v>
      </c>
    </row>
    <row r="278" spans="1:9" x14ac:dyDescent="0.25">
      <c r="A278" s="15" t="s">
        <v>354</v>
      </c>
      <c r="B278" s="16" t="s">
        <v>355</v>
      </c>
      <c r="H278" s="15" t="s">
        <v>482</v>
      </c>
      <c r="I278" s="16" t="s">
        <v>483</v>
      </c>
    </row>
    <row r="279" spans="1:9" x14ac:dyDescent="0.25">
      <c r="A279" s="15" t="s">
        <v>356</v>
      </c>
      <c r="B279" s="16" t="s">
        <v>357</v>
      </c>
      <c r="H279" s="15" t="s">
        <v>482</v>
      </c>
      <c r="I279" s="16" t="s">
        <v>483</v>
      </c>
    </row>
    <row r="280" spans="1:9" x14ac:dyDescent="0.25">
      <c r="A280" s="15" t="s">
        <v>446</v>
      </c>
      <c r="B280" s="16" t="s">
        <v>447</v>
      </c>
      <c r="H280" s="15" t="s">
        <v>482</v>
      </c>
      <c r="I280" s="16" t="s">
        <v>483</v>
      </c>
    </row>
    <row r="281" spans="1:9" x14ac:dyDescent="0.25">
      <c r="A281" s="15" t="s">
        <v>360</v>
      </c>
      <c r="B281" s="16" t="s">
        <v>361</v>
      </c>
      <c r="H281" s="15" t="s">
        <v>482</v>
      </c>
      <c r="I281" s="16" t="s">
        <v>483</v>
      </c>
    </row>
    <row r="282" spans="1:9" x14ac:dyDescent="0.25">
      <c r="A282" s="15" t="s">
        <v>362</v>
      </c>
      <c r="B282" s="16" t="s">
        <v>363</v>
      </c>
      <c r="H282" s="15" t="s">
        <v>482</v>
      </c>
      <c r="I282" s="16" t="s">
        <v>483</v>
      </c>
    </row>
    <row r="283" spans="1:9" x14ac:dyDescent="0.25">
      <c r="A283" s="15" t="s">
        <v>368</v>
      </c>
      <c r="B283" s="16" t="s">
        <v>369</v>
      </c>
      <c r="H283" s="15" t="s">
        <v>482</v>
      </c>
      <c r="I283" s="16" t="s">
        <v>483</v>
      </c>
    </row>
    <row r="284" spans="1:9" x14ac:dyDescent="0.25">
      <c r="A284" s="15" t="s">
        <v>370</v>
      </c>
      <c r="B284" s="16" t="s">
        <v>371</v>
      </c>
      <c r="H284" s="15" t="s">
        <v>482</v>
      </c>
      <c r="I284" s="16" t="s">
        <v>483</v>
      </c>
    </row>
    <row r="285" spans="1:9" x14ac:dyDescent="0.25">
      <c r="A285" s="15" t="s">
        <v>414</v>
      </c>
      <c r="B285" s="16" t="s">
        <v>415</v>
      </c>
      <c r="H285" s="15" t="s">
        <v>482</v>
      </c>
      <c r="I285" s="16" t="s">
        <v>483</v>
      </c>
    </row>
    <row r="286" spans="1:9" x14ac:dyDescent="0.25">
      <c r="A286" s="15" t="s">
        <v>374</v>
      </c>
      <c r="B286" s="16" t="s">
        <v>375</v>
      </c>
      <c r="H286" s="15" t="s">
        <v>482</v>
      </c>
      <c r="I286" s="16" t="s">
        <v>483</v>
      </c>
    </row>
    <row r="287" spans="1:9" x14ac:dyDescent="0.25">
      <c r="A287" s="15" t="s">
        <v>380</v>
      </c>
      <c r="B287" s="16" t="s">
        <v>381</v>
      </c>
      <c r="H287" s="15" t="s">
        <v>482</v>
      </c>
      <c r="I287" s="16" t="s">
        <v>483</v>
      </c>
    </row>
    <row r="288" spans="1:9" x14ac:dyDescent="0.25">
      <c r="A288" s="15" t="s">
        <v>404</v>
      </c>
      <c r="B288" s="16" t="s">
        <v>405</v>
      </c>
      <c r="H288" s="15" t="s">
        <v>482</v>
      </c>
      <c r="I288" s="16" t="s">
        <v>483</v>
      </c>
    </row>
    <row r="289" spans="1:9" x14ac:dyDescent="0.25">
      <c r="A289" s="15" t="s">
        <v>382</v>
      </c>
      <c r="B289" s="16" t="s">
        <v>383</v>
      </c>
      <c r="H289" s="15" t="s">
        <v>482</v>
      </c>
      <c r="I289" s="16" t="s">
        <v>483</v>
      </c>
    </row>
    <row r="290" spans="1:9" x14ac:dyDescent="0.25">
      <c r="A290" s="15" t="s">
        <v>386</v>
      </c>
      <c r="B290" s="16" t="s">
        <v>387</v>
      </c>
      <c r="H290" s="15" t="s">
        <v>482</v>
      </c>
      <c r="I290" s="16" t="s">
        <v>483</v>
      </c>
    </row>
    <row r="291" spans="1:9" x14ac:dyDescent="0.25">
      <c r="A291" s="15" t="s">
        <v>388</v>
      </c>
      <c r="B291" s="16" t="s">
        <v>389</v>
      </c>
      <c r="H291" s="15" t="s">
        <v>482</v>
      </c>
      <c r="I291" s="16" t="s">
        <v>483</v>
      </c>
    </row>
    <row r="292" spans="1:9" x14ac:dyDescent="0.25">
      <c r="A292" s="15" t="s">
        <v>390</v>
      </c>
      <c r="B292" s="16" t="s">
        <v>391</v>
      </c>
      <c r="H292" s="15" t="s">
        <v>482</v>
      </c>
      <c r="I292" s="16" t="s">
        <v>483</v>
      </c>
    </row>
    <row r="293" spans="1:9" x14ac:dyDescent="0.25">
      <c r="A293" s="15" t="s">
        <v>392</v>
      </c>
      <c r="B293" s="16" t="s">
        <v>393</v>
      </c>
      <c r="H293" s="15" t="s">
        <v>482</v>
      </c>
      <c r="I293" s="16" t="s">
        <v>483</v>
      </c>
    </row>
    <row r="294" spans="1:9" x14ac:dyDescent="0.25">
      <c r="A294" s="15" t="s">
        <v>394</v>
      </c>
      <c r="B294" s="16" t="s">
        <v>395</v>
      </c>
      <c r="H294" s="15" t="s">
        <v>482</v>
      </c>
      <c r="I294" s="16" t="s">
        <v>483</v>
      </c>
    </row>
    <row r="295" spans="1:9" x14ac:dyDescent="0.25">
      <c r="A295" s="15" t="s">
        <v>346</v>
      </c>
      <c r="B295" s="16" t="s">
        <v>347</v>
      </c>
      <c r="H295" s="15" t="s">
        <v>484</v>
      </c>
      <c r="I295" s="16" t="s">
        <v>485</v>
      </c>
    </row>
    <row r="296" spans="1:9" x14ac:dyDescent="0.25">
      <c r="A296" s="15" t="s">
        <v>350</v>
      </c>
      <c r="B296" s="16" t="s">
        <v>351</v>
      </c>
      <c r="H296" s="15" t="s">
        <v>484</v>
      </c>
      <c r="I296" s="16" t="s">
        <v>485</v>
      </c>
    </row>
    <row r="297" spans="1:9" x14ac:dyDescent="0.25">
      <c r="A297" s="15" t="s">
        <v>352</v>
      </c>
      <c r="B297" s="16" t="s">
        <v>353</v>
      </c>
      <c r="H297" s="15" t="s">
        <v>484</v>
      </c>
      <c r="I297" s="16" t="s">
        <v>485</v>
      </c>
    </row>
    <row r="298" spans="1:9" x14ac:dyDescent="0.25">
      <c r="A298" s="15" t="s">
        <v>354</v>
      </c>
      <c r="B298" s="16" t="s">
        <v>355</v>
      </c>
      <c r="H298" s="15" t="s">
        <v>484</v>
      </c>
      <c r="I298" s="16" t="s">
        <v>485</v>
      </c>
    </row>
    <row r="299" spans="1:9" x14ac:dyDescent="0.25">
      <c r="A299" s="15" t="s">
        <v>356</v>
      </c>
      <c r="B299" s="16" t="s">
        <v>357</v>
      </c>
      <c r="H299" s="15" t="s">
        <v>484</v>
      </c>
      <c r="I299" s="16" t="s">
        <v>485</v>
      </c>
    </row>
    <row r="300" spans="1:9" x14ac:dyDescent="0.25">
      <c r="A300" s="15" t="s">
        <v>360</v>
      </c>
      <c r="B300" s="16" t="s">
        <v>361</v>
      </c>
      <c r="H300" s="15" t="s">
        <v>484</v>
      </c>
      <c r="I300" s="16" t="s">
        <v>485</v>
      </c>
    </row>
    <row r="301" spans="1:9" x14ac:dyDescent="0.25">
      <c r="A301" s="15" t="s">
        <v>362</v>
      </c>
      <c r="B301" s="16" t="s">
        <v>363</v>
      </c>
      <c r="H301" s="15" t="s">
        <v>484</v>
      </c>
      <c r="I301" s="16" t="s">
        <v>485</v>
      </c>
    </row>
    <row r="302" spans="1:9" x14ac:dyDescent="0.25">
      <c r="A302" s="15" t="s">
        <v>400</v>
      </c>
      <c r="B302" s="16" t="s">
        <v>401</v>
      </c>
      <c r="H302" s="15" t="s">
        <v>484</v>
      </c>
      <c r="I302" s="16" t="s">
        <v>485</v>
      </c>
    </row>
    <row r="303" spans="1:9" x14ac:dyDescent="0.25">
      <c r="A303" s="15" t="s">
        <v>402</v>
      </c>
      <c r="B303" s="16" t="s">
        <v>403</v>
      </c>
      <c r="H303" s="15" t="s">
        <v>484</v>
      </c>
      <c r="I303" s="16" t="s">
        <v>485</v>
      </c>
    </row>
    <row r="304" spans="1:9" x14ac:dyDescent="0.25">
      <c r="A304" s="15" t="s">
        <v>368</v>
      </c>
      <c r="B304" s="16" t="s">
        <v>369</v>
      </c>
      <c r="H304" s="15" t="s">
        <v>484</v>
      </c>
      <c r="I304" s="16" t="s">
        <v>485</v>
      </c>
    </row>
    <row r="305" spans="1:9" x14ac:dyDescent="0.25">
      <c r="A305" s="15" t="s">
        <v>370</v>
      </c>
      <c r="B305" s="16" t="s">
        <v>371</v>
      </c>
      <c r="H305" s="15" t="s">
        <v>484</v>
      </c>
      <c r="I305" s="16" t="s">
        <v>485</v>
      </c>
    </row>
    <row r="306" spans="1:9" x14ac:dyDescent="0.25">
      <c r="A306" s="15" t="s">
        <v>412</v>
      </c>
      <c r="B306" s="16" t="s">
        <v>413</v>
      </c>
      <c r="H306" s="15" t="s">
        <v>484</v>
      </c>
      <c r="I306" s="16" t="s">
        <v>485</v>
      </c>
    </row>
    <row r="307" spans="1:9" x14ac:dyDescent="0.25">
      <c r="A307" s="15" t="s">
        <v>428</v>
      </c>
      <c r="B307" s="16" t="s">
        <v>429</v>
      </c>
      <c r="H307" s="15" t="s">
        <v>484</v>
      </c>
      <c r="I307" s="16" t="s">
        <v>485</v>
      </c>
    </row>
    <row r="308" spans="1:9" x14ac:dyDescent="0.25">
      <c r="A308" s="15" t="s">
        <v>372</v>
      </c>
      <c r="B308" s="16" t="s">
        <v>373</v>
      </c>
      <c r="H308" s="15" t="s">
        <v>484</v>
      </c>
      <c r="I308" s="16" t="s">
        <v>485</v>
      </c>
    </row>
    <row r="309" spans="1:9" x14ac:dyDescent="0.25">
      <c r="A309" s="15" t="s">
        <v>414</v>
      </c>
      <c r="B309" s="16" t="s">
        <v>415</v>
      </c>
      <c r="H309" s="15" t="s">
        <v>484</v>
      </c>
      <c r="I309" s="16" t="s">
        <v>485</v>
      </c>
    </row>
    <row r="310" spans="1:9" x14ac:dyDescent="0.25">
      <c r="A310" s="15" t="s">
        <v>416</v>
      </c>
      <c r="B310" s="16" t="s">
        <v>417</v>
      </c>
      <c r="H310" s="15" t="s">
        <v>484</v>
      </c>
      <c r="I310" s="16" t="s">
        <v>485</v>
      </c>
    </row>
    <row r="311" spans="1:9" x14ac:dyDescent="0.25">
      <c r="A311" s="15" t="s">
        <v>374</v>
      </c>
      <c r="B311" s="16" t="s">
        <v>375</v>
      </c>
      <c r="H311" s="15" t="s">
        <v>484</v>
      </c>
      <c r="I311" s="16" t="s">
        <v>485</v>
      </c>
    </row>
    <row r="312" spans="1:9" x14ac:dyDescent="0.25">
      <c r="A312" s="15" t="s">
        <v>430</v>
      </c>
      <c r="B312" s="16" t="s">
        <v>431</v>
      </c>
      <c r="H312" s="15" t="s">
        <v>484</v>
      </c>
      <c r="I312" s="16" t="s">
        <v>485</v>
      </c>
    </row>
    <row r="313" spans="1:9" x14ac:dyDescent="0.25">
      <c r="A313" s="15" t="s">
        <v>440</v>
      </c>
      <c r="B313" s="16" t="s">
        <v>441</v>
      </c>
      <c r="H313" s="15" t="s">
        <v>484</v>
      </c>
      <c r="I313" s="16" t="s">
        <v>485</v>
      </c>
    </row>
    <row r="314" spans="1:9" x14ac:dyDescent="0.25">
      <c r="A314" s="15" t="s">
        <v>376</v>
      </c>
      <c r="B314" s="16" t="s">
        <v>377</v>
      </c>
      <c r="H314" s="15" t="s">
        <v>484</v>
      </c>
      <c r="I314" s="16" t="s">
        <v>485</v>
      </c>
    </row>
    <row r="315" spans="1:9" x14ac:dyDescent="0.25">
      <c r="A315" s="15" t="s">
        <v>380</v>
      </c>
      <c r="B315" s="16" t="s">
        <v>381</v>
      </c>
      <c r="H315" s="15" t="s">
        <v>484</v>
      </c>
      <c r="I315" s="16" t="s">
        <v>485</v>
      </c>
    </row>
    <row r="316" spans="1:9" x14ac:dyDescent="0.25">
      <c r="A316" s="15" t="s">
        <v>404</v>
      </c>
      <c r="B316" s="16" t="s">
        <v>405</v>
      </c>
      <c r="H316" s="15" t="s">
        <v>484</v>
      </c>
      <c r="I316" s="16" t="s">
        <v>485</v>
      </c>
    </row>
    <row r="317" spans="1:9" x14ac:dyDescent="0.25">
      <c r="A317" s="15" t="s">
        <v>406</v>
      </c>
      <c r="B317" s="16" t="s">
        <v>407</v>
      </c>
      <c r="H317" s="15" t="s">
        <v>484</v>
      </c>
      <c r="I317" s="16" t="s">
        <v>485</v>
      </c>
    </row>
    <row r="318" spans="1:9" x14ac:dyDescent="0.25">
      <c r="A318" s="15" t="s">
        <v>382</v>
      </c>
      <c r="B318" s="16" t="s">
        <v>383</v>
      </c>
      <c r="H318" s="15" t="s">
        <v>484</v>
      </c>
      <c r="I318" s="16" t="s">
        <v>485</v>
      </c>
    </row>
    <row r="319" spans="1:9" x14ac:dyDescent="0.25">
      <c r="A319" s="15" t="s">
        <v>384</v>
      </c>
      <c r="B319" s="16" t="s">
        <v>385</v>
      </c>
      <c r="H319" s="15" t="s">
        <v>484</v>
      </c>
      <c r="I319" s="16" t="s">
        <v>485</v>
      </c>
    </row>
    <row r="320" spans="1:9" x14ac:dyDescent="0.25">
      <c r="A320" s="15" t="s">
        <v>386</v>
      </c>
      <c r="B320" s="16" t="s">
        <v>387</v>
      </c>
      <c r="H320" s="15" t="s">
        <v>484</v>
      </c>
      <c r="I320" s="16" t="s">
        <v>485</v>
      </c>
    </row>
    <row r="321" spans="1:9" x14ac:dyDescent="0.25">
      <c r="A321" s="15" t="s">
        <v>390</v>
      </c>
      <c r="B321" s="16" t="s">
        <v>391</v>
      </c>
      <c r="H321" s="15" t="s">
        <v>484</v>
      </c>
      <c r="I321" s="16" t="s">
        <v>485</v>
      </c>
    </row>
    <row r="322" spans="1:9" x14ac:dyDescent="0.25">
      <c r="A322" s="15" t="s">
        <v>392</v>
      </c>
      <c r="B322" s="16" t="s">
        <v>393</v>
      </c>
      <c r="H322" s="15" t="s">
        <v>484</v>
      </c>
      <c r="I322" s="16" t="s">
        <v>485</v>
      </c>
    </row>
    <row r="323" spans="1:9" x14ac:dyDescent="0.25">
      <c r="A323" s="15" t="s">
        <v>394</v>
      </c>
      <c r="B323" s="16" t="s">
        <v>395</v>
      </c>
      <c r="H323" s="15" t="s">
        <v>484</v>
      </c>
      <c r="I323" s="16" t="s">
        <v>485</v>
      </c>
    </row>
    <row r="324" spans="1:9" x14ac:dyDescent="0.25">
      <c r="A324" s="15" t="s">
        <v>448</v>
      </c>
      <c r="B324" s="16" t="s">
        <v>449</v>
      </c>
      <c r="H324" s="15" t="s">
        <v>486</v>
      </c>
      <c r="I324" s="16" t="s">
        <v>487</v>
      </c>
    </row>
    <row r="325" spans="1:9" x14ac:dyDescent="0.25">
      <c r="A325" s="15" t="s">
        <v>346</v>
      </c>
      <c r="B325" s="16" t="s">
        <v>347</v>
      </c>
      <c r="H325" s="15" t="s">
        <v>486</v>
      </c>
      <c r="I325" s="16" t="s">
        <v>487</v>
      </c>
    </row>
    <row r="326" spans="1:9" x14ac:dyDescent="0.25">
      <c r="A326" s="15" t="s">
        <v>396</v>
      </c>
      <c r="B326" s="16" t="s">
        <v>397</v>
      </c>
      <c r="H326" s="15" t="s">
        <v>486</v>
      </c>
      <c r="I326" s="16" t="s">
        <v>487</v>
      </c>
    </row>
    <row r="327" spans="1:9" x14ac:dyDescent="0.25">
      <c r="A327" s="15" t="s">
        <v>348</v>
      </c>
      <c r="B327" s="16" t="s">
        <v>349</v>
      </c>
      <c r="H327" s="15" t="s">
        <v>486</v>
      </c>
      <c r="I327" s="16" t="s">
        <v>487</v>
      </c>
    </row>
    <row r="328" spans="1:9" x14ac:dyDescent="0.25">
      <c r="A328" s="15" t="s">
        <v>356</v>
      </c>
      <c r="B328" s="16" t="s">
        <v>357</v>
      </c>
      <c r="H328" s="15" t="s">
        <v>486</v>
      </c>
      <c r="I328" s="16" t="s">
        <v>487</v>
      </c>
    </row>
    <row r="329" spans="1:9" x14ac:dyDescent="0.25">
      <c r="A329" s="15" t="s">
        <v>358</v>
      </c>
      <c r="B329" s="16" t="s">
        <v>359</v>
      </c>
      <c r="H329" s="15" t="s">
        <v>486</v>
      </c>
      <c r="I329" s="16" t="s">
        <v>487</v>
      </c>
    </row>
    <row r="330" spans="1:9" x14ac:dyDescent="0.25">
      <c r="A330" s="15" t="s">
        <v>362</v>
      </c>
      <c r="B330" s="16" t="s">
        <v>363</v>
      </c>
      <c r="H330" s="15" t="s">
        <v>486</v>
      </c>
      <c r="I330" s="16" t="s">
        <v>487</v>
      </c>
    </row>
    <row r="331" spans="1:9" x14ac:dyDescent="0.25">
      <c r="A331" s="15" t="s">
        <v>424</v>
      </c>
      <c r="B331" s="16" t="s">
        <v>425</v>
      </c>
      <c r="H331" s="15" t="s">
        <v>486</v>
      </c>
      <c r="I331" s="16" t="s">
        <v>487</v>
      </c>
    </row>
    <row r="332" spans="1:9" x14ac:dyDescent="0.25">
      <c r="A332" s="15" t="s">
        <v>408</v>
      </c>
      <c r="B332" s="16" t="s">
        <v>409</v>
      </c>
      <c r="H332" s="15" t="s">
        <v>486</v>
      </c>
      <c r="I332" s="16" t="s">
        <v>487</v>
      </c>
    </row>
    <row r="333" spans="1:9" x14ac:dyDescent="0.25">
      <c r="A333" s="15" t="s">
        <v>426</v>
      </c>
      <c r="B333" s="16" t="s">
        <v>427</v>
      </c>
      <c r="H333" s="15" t="s">
        <v>486</v>
      </c>
      <c r="I333" s="16" t="s">
        <v>487</v>
      </c>
    </row>
    <row r="334" spans="1:9" x14ac:dyDescent="0.25">
      <c r="A334" s="15" t="s">
        <v>400</v>
      </c>
      <c r="B334" s="16" t="s">
        <v>401</v>
      </c>
      <c r="H334" s="15" t="s">
        <v>486</v>
      </c>
      <c r="I334" s="16" t="s">
        <v>487</v>
      </c>
    </row>
    <row r="335" spans="1:9" x14ac:dyDescent="0.25">
      <c r="A335" s="15" t="s">
        <v>366</v>
      </c>
      <c r="B335" s="16" t="s">
        <v>367</v>
      </c>
      <c r="H335" s="15" t="s">
        <v>486</v>
      </c>
      <c r="I335" s="16" t="s">
        <v>487</v>
      </c>
    </row>
    <row r="336" spans="1:9" x14ac:dyDescent="0.25">
      <c r="A336" s="15" t="s">
        <v>368</v>
      </c>
      <c r="B336" s="16" t="s">
        <v>369</v>
      </c>
      <c r="H336" s="15" t="s">
        <v>486</v>
      </c>
      <c r="I336" s="16" t="s">
        <v>487</v>
      </c>
    </row>
    <row r="337" spans="1:9" x14ac:dyDescent="0.25">
      <c r="A337" s="15" t="s">
        <v>370</v>
      </c>
      <c r="B337" s="16" t="s">
        <v>371</v>
      </c>
      <c r="H337" s="15" t="s">
        <v>486</v>
      </c>
      <c r="I337" s="16" t="s">
        <v>487</v>
      </c>
    </row>
    <row r="338" spans="1:9" x14ac:dyDescent="0.25">
      <c r="A338" s="15" t="s">
        <v>412</v>
      </c>
      <c r="B338" s="16" t="s">
        <v>413</v>
      </c>
      <c r="H338" s="15" t="s">
        <v>486</v>
      </c>
      <c r="I338" s="16" t="s">
        <v>487</v>
      </c>
    </row>
    <row r="339" spans="1:9" x14ac:dyDescent="0.25">
      <c r="A339" s="15" t="s">
        <v>414</v>
      </c>
      <c r="B339" s="16" t="s">
        <v>415</v>
      </c>
      <c r="H339" s="15" t="s">
        <v>486</v>
      </c>
      <c r="I339" s="16" t="s">
        <v>487</v>
      </c>
    </row>
    <row r="340" spans="1:9" x14ac:dyDescent="0.25">
      <c r="A340" s="15" t="s">
        <v>374</v>
      </c>
      <c r="B340" s="16" t="s">
        <v>375</v>
      </c>
      <c r="H340" s="15" t="s">
        <v>486</v>
      </c>
      <c r="I340" s="16" t="s">
        <v>487</v>
      </c>
    </row>
    <row r="341" spans="1:9" x14ac:dyDescent="0.25">
      <c r="A341" s="15" t="s">
        <v>430</v>
      </c>
      <c r="B341" s="16" t="s">
        <v>431</v>
      </c>
      <c r="H341" s="15" t="s">
        <v>486</v>
      </c>
      <c r="I341" s="16" t="s">
        <v>487</v>
      </c>
    </row>
    <row r="342" spans="1:9" x14ac:dyDescent="0.25">
      <c r="A342" s="15" t="s">
        <v>380</v>
      </c>
      <c r="B342" s="16" t="s">
        <v>381</v>
      </c>
      <c r="H342" s="15" t="s">
        <v>486</v>
      </c>
      <c r="I342" s="16" t="s">
        <v>487</v>
      </c>
    </row>
    <row r="343" spans="1:9" x14ac:dyDescent="0.25">
      <c r="A343" s="15" t="s">
        <v>404</v>
      </c>
      <c r="B343" s="16" t="s">
        <v>405</v>
      </c>
      <c r="H343" s="15" t="s">
        <v>486</v>
      </c>
      <c r="I343" s="16" t="s">
        <v>487</v>
      </c>
    </row>
    <row r="344" spans="1:9" x14ac:dyDescent="0.25">
      <c r="A344" s="15" t="s">
        <v>382</v>
      </c>
      <c r="B344" s="16" t="s">
        <v>383</v>
      </c>
      <c r="H344" s="15" t="s">
        <v>486</v>
      </c>
      <c r="I344" s="16" t="s">
        <v>487</v>
      </c>
    </row>
    <row r="345" spans="1:9" x14ac:dyDescent="0.25">
      <c r="A345" s="15" t="s">
        <v>418</v>
      </c>
      <c r="B345" s="16" t="s">
        <v>419</v>
      </c>
      <c r="H345" s="15" t="s">
        <v>486</v>
      </c>
      <c r="I345" s="16" t="s">
        <v>487</v>
      </c>
    </row>
    <row r="346" spans="1:9" x14ac:dyDescent="0.25">
      <c r="A346" s="15" t="s">
        <v>384</v>
      </c>
      <c r="B346" s="16" t="s">
        <v>385</v>
      </c>
      <c r="H346" s="15" t="s">
        <v>486</v>
      </c>
      <c r="I346" s="16" t="s">
        <v>487</v>
      </c>
    </row>
    <row r="347" spans="1:9" x14ac:dyDescent="0.25">
      <c r="A347" s="15" t="s">
        <v>386</v>
      </c>
      <c r="B347" s="16" t="s">
        <v>387</v>
      </c>
      <c r="H347" s="15" t="s">
        <v>486</v>
      </c>
      <c r="I347" s="16" t="s">
        <v>487</v>
      </c>
    </row>
    <row r="348" spans="1:9" x14ac:dyDescent="0.25">
      <c r="A348" s="15" t="s">
        <v>388</v>
      </c>
      <c r="B348" s="16" t="s">
        <v>389</v>
      </c>
      <c r="H348" s="15" t="s">
        <v>486</v>
      </c>
      <c r="I348" s="16" t="s">
        <v>487</v>
      </c>
    </row>
    <row r="349" spans="1:9" x14ac:dyDescent="0.25">
      <c r="A349" s="15" t="s">
        <v>390</v>
      </c>
      <c r="B349" s="16" t="s">
        <v>391</v>
      </c>
      <c r="H349" s="15" t="s">
        <v>486</v>
      </c>
      <c r="I349" s="16" t="s">
        <v>487</v>
      </c>
    </row>
    <row r="350" spans="1:9" x14ac:dyDescent="0.25">
      <c r="A350" s="15" t="s">
        <v>392</v>
      </c>
      <c r="B350" s="16" t="s">
        <v>393</v>
      </c>
      <c r="H350" s="15" t="s">
        <v>486</v>
      </c>
      <c r="I350" s="16" t="s">
        <v>487</v>
      </c>
    </row>
    <row r="351" spans="1:9" x14ac:dyDescent="0.25">
      <c r="A351" s="15" t="s">
        <v>394</v>
      </c>
      <c r="B351" s="16" t="s">
        <v>395</v>
      </c>
      <c r="H351" s="15" t="s">
        <v>486</v>
      </c>
      <c r="I351" s="16" t="s">
        <v>487</v>
      </c>
    </row>
    <row r="352" spans="1:9" x14ac:dyDescent="0.25">
      <c r="A352" s="15" t="s">
        <v>368</v>
      </c>
      <c r="B352" s="16" t="s">
        <v>369</v>
      </c>
      <c r="H352" s="15" t="s">
        <v>488</v>
      </c>
      <c r="I352" s="16" t="s">
        <v>489</v>
      </c>
    </row>
    <row r="353" spans="1:9" x14ac:dyDescent="0.25">
      <c r="A353" s="15" t="s">
        <v>370</v>
      </c>
      <c r="B353" s="16" t="s">
        <v>371</v>
      </c>
      <c r="H353" s="15" t="s">
        <v>488</v>
      </c>
      <c r="I353" s="16" t="s">
        <v>489</v>
      </c>
    </row>
    <row r="354" spans="1:9" x14ac:dyDescent="0.25">
      <c r="A354" s="15" t="s">
        <v>374</v>
      </c>
      <c r="B354" s="16" t="s">
        <v>375</v>
      </c>
      <c r="H354" s="15" t="s">
        <v>488</v>
      </c>
      <c r="I354" s="16" t="s">
        <v>489</v>
      </c>
    </row>
    <row r="355" spans="1:9" x14ac:dyDescent="0.25">
      <c r="A355" s="15" t="s">
        <v>382</v>
      </c>
      <c r="B355" s="16" t="s">
        <v>383</v>
      </c>
      <c r="H355" s="15" t="s">
        <v>488</v>
      </c>
      <c r="I355" s="16" t="s">
        <v>489</v>
      </c>
    </row>
    <row r="356" spans="1:9" x14ac:dyDescent="0.25">
      <c r="A356" s="15" t="s">
        <v>386</v>
      </c>
      <c r="B356" s="16" t="s">
        <v>387</v>
      </c>
      <c r="H356" s="15" t="s">
        <v>488</v>
      </c>
      <c r="I356" s="16" t="s">
        <v>489</v>
      </c>
    </row>
    <row r="357" spans="1:9" x14ac:dyDescent="0.25">
      <c r="A357" s="15" t="s">
        <v>390</v>
      </c>
      <c r="B357" s="16" t="s">
        <v>391</v>
      </c>
      <c r="H357" s="15" t="s">
        <v>488</v>
      </c>
      <c r="I357" s="16" t="s">
        <v>489</v>
      </c>
    </row>
    <row r="358" spans="1:9" x14ac:dyDescent="0.25">
      <c r="A358" s="15" t="s">
        <v>392</v>
      </c>
      <c r="B358" s="16" t="s">
        <v>393</v>
      </c>
      <c r="H358" s="15" t="s">
        <v>488</v>
      </c>
      <c r="I358" s="16" t="s">
        <v>489</v>
      </c>
    </row>
    <row r="359" spans="1:9" x14ac:dyDescent="0.25">
      <c r="A359" s="15" t="s">
        <v>394</v>
      </c>
      <c r="B359" s="16" t="s">
        <v>395</v>
      </c>
      <c r="H359" s="15" t="s">
        <v>488</v>
      </c>
      <c r="I359" s="16" t="s">
        <v>489</v>
      </c>
    </row>
    <row r="360" spans="1:9" x14ac:dyDescent="0.25">
      <c r="A360" s="15" t="s">
        <v>400</v>
      </c>
      <c r="B360" s="16" t="s">
        <v>401</v>
      </c>
      <c r="H360" s="15" t="s">
        <v>490</v>
      </c>
      <c r="I360" s="16" t="s">
        <v>491</v>
      </c>
    </row>
    <row r="361" spans="1:9" x14ac:dyDescent="0.25">
      <c r="A361" s="15" t="s">
        <v>368</v>
      </c>
      <c r="B361" s="16" t="s">
        <v>369</v>
      </c>
      <c r="H361" s="15" t="s">
        <v>490</v>
      </c>
      <c r="I361" s="16" t="s">
        <v>491</v>
      </c>
    </row>
    <row r="362" spans="1:9" x14ac:dyDescent="0.25">
      <c r="A362" s="15" t="s">
        <v>370</v>
      </c>
      <c r="B362" s="16" t="s">
        <v>371</v>
      </c>
      <c r="H362" s="15" t="s">
        <v>490</v>
      </c>
      <c r="I362" s="16" t="s">
        <v>491</v>
      </c>
    </row>
    <row r="363" spans="1:9" x14ac:dyDescent="0.25">
      <c r="A363" s="15" t="s">
        <v>414</v>
      </c>
      <c r="B363" s="16" t="s">
        <v>415</v>
      </c>
      <c r="H363" s="15" t="s">
        <v>490</v>
      </c>
      <c r="I363" s="16" t="s">
        <v>491</v>
      </c>
    </row>
    <row r="364" spans="1:9" x14ac:dyDescent="0.25">
      <c r="A364" s="15" t="s">
        <v>382</v>
      </c>
      <c r="B364" s="16" t="s">
        <v>383</v>
      </c>
      <c r="H364" s="15" t="s">
        <v>490</v>
      </c>
      <c r="I364" s="16" t="s">
        <v>491</v>
      </c>
    </row>
    <row r="365" spans="1:9" x14ac:dyDescent="0.25">
      <c r="A365" s="15" t="s">
        <v>418</v>
      </c>
      <c r="B365" s="16" t="s">
        <v>419</v>
      </c>
      <c r="H365" s="15" t="s">
        <v>490</v>
      </c>
      <c r="I365" s="16" t="s">
        <v>491</v>
      </c>
    </row>
    <row r="366" spans="1:9" x14ac:dyDescent="0.25">
      <c r="A366" s="15" t="s">
        <v>384</v>
      </c>
      <c r="B366" s="16" t="s">
        <v>385</v>
      </c>
      <c r="H366" s="15" t="s">
        <v>490</v>
      </c>
      <c r="I366" s="16" t="s">
        <v>491</v>
      </c>
    </row>
    <row r="367" spans="1:9" x14ac:dyDescent="0.25">
      <c r="A367" s="15" t="s">
        <v>386</v>
      </c>
      <c r="B367" s="16" t="s">
        <v>387</v>
      </c>
      <c r="H367" s="15" t="s">
        <v>490</v>
      </c>
      <c r="I367" s="16" t="s">
        <v>491</v>
      </c>
    </row>
    <row r="368" spans="1:9" x14ac:dyDescent="0.25">
      <c r="A368" s="15" t="s">
        <v>390</v>
      </c>
      <c r="B368" s="16" t="s">
        <v>391</v>
      </c>
      <c r="H368" s="15" t="s">
        <v>490</v>
      </c>
      <c r="I368" s="16" t="s">
        <v>491</v>
      </c>
    </row>
    <row r="369" spans="1:9" x14ac:dyDescent="0.25">
      <c r="A369" s="15" t="s">
        <v>392</v>
      </c>
      <c r="B369" s="16" t="s">
        <v>393</v>
      </c>
      <c r="H369" s="15" t="s">
        <v>490</v>
      </c>
      <c r="I369" s="16" t="s">
        <v>491</v>
      </c>
    </row>
    <row r="370" spans="1:9" x14ac:dyDescent="0.25">
      <c r="A370" s="15" t="s">
        <v>394</v>
      </c>
      <c r="B370" s="16" t="s">
        <v>395</v>
      </c>
      <c r="H370" s="15" t="s">
        <v>490</v>
      </c>
      <c r="I370" s="16" t="s">
        <v>491</v>
      </c>
    </row>
    <row r="371" spans="1:9" x14ac:dyDescent="0.25">
      <c r="A371" s="15" t="s">
        <v>346</v>
      </c>
      <c r="B371" s="16" t="s">
        <v>347</v>
      </c>
      <c r="H371" s="15" t="s">
        <v>492</v>
      </c>
      <c r="I371" s="16" t="s">
        <v>493</v>
      </c>
    </row>
    <row r="372" spans="1:9" x14ac:dyDescent="0.25">
      <c r="A372" s="15" t="s">
        <v>348</v>
      </c>
      <c r="B372" s="16" t="s">
        <v>349</v>
      </c>
      <c r="H372" s="15" t="s">
        <v>492</v>
      </c>
      <c r="I372" s="16" t="s">
        <v>493</v>
      </c>
    </row>
    <row r="373" spans="1:9" x14ac:dyDescent="0.25">
      <c r="A373" s="15" t="s">
        <v>350</v>
      </c>
      <c r="B373" s="16" t="s">
        <v>351</v>
      </c>
      <c r="H373" s="15" t="s">
        <v>492</v>
      </c>
      <c r="I373" s="16" t="s">
        <v>493</v>
      </c>
    </row>
    <row r="374" spans="1:9" x14ac:dyDescent="0.25">
      <c r="A374" s="15" t="s">
        <v>352</v>
      </c>
      <c r="B374" s="16" t="s">
        <v>353</v>
      </c>
      <c r="H374" s="15" t="s">
        <v>492</v>
      </c>
      <c r="I374" s="16" t="s">
        <v>493</v>
      </c>
    </row>
    <row r="375" spans="1:9" x14ac:dyDescent="0.25">
      <c r="A375" s="15" t="s">
        <v>354</v>
      </c>
      <c r="B375" s="16" t="s">
        <v>355</v>
      </c>
      <c r="H375" s="15" t="s">
        <v>492</v>
      </c>
      <c r="I375" s="16" t="s">
        <v>493</v>
      </c>
    </row>
    <row r="376" spans="1:9" x14ac:dyDescent="0.25">
      <c r="A376" s="15" t="s">
        <v>362</v>
      </c>
      <c r="B376" s="16" t="s">
        <v>363</v>
      </c>
      <c r="H376" s="15" t="s">
        <v>492</v>
      </c>
      <c r="I376" s="16" t="s">
        <v>493</v>
      </c>
    </row>
    <row r="377" spans="1:9" x14ac:dyDescent="0.25">
      <c r="A377" s="15" t="s">
        <v>424</v>
      </c>
      <c r="B377" s="16" t="s">
        <v>425</v>
      </c>
      <c r="H377" s="15" t="s">
        <v>492</v>
      </c>
      <c r="I377" s="16" t="s">
        <v>493</v>
      </c>
    </row>
    <row r="378" spans="1:9" x14ac:dyDescent="0.25">
      <c r="A378" s="15" t="s">
        <v>408</v>
      </c>
      <c r="B378" s="16" t="s">
        <v>409</v>
      </c>
      <c r="H378" s="15" t="s">
        <v>492</v>
      </c>
      <c r="I378" s="16" t="s">
        <v>493</v>
      </c>
    </row>
    <row r="379" spans="1:9" x14ac:dyDescent="0.25">
      <c r="A379" s="15" t="s">
        <v>450</v>
      </c>
      <c r="B379" s="16" t="s">
        <v>451</v>
      </c>
      <c r="H379" s="15" t="s">
        <v>492</v>
      </c>
      <c r="I379" s="16" t="s">
        <v>493</v>
      </c>
    </row>
    <row r="380" spans="1:9" x14ac:dyDescent="0.25">
      <c r="A380" s="15" t="s">
        <v>426</v>
      </c>
      <c r="B380" s="16" t="s">
        <v>427</v>
      </c>
      <c r="H380" s="15" t="s">
        <v>492</v>
      </c>
      <c r="I380" s="16" t="s">
        <v>493</v>
      </c>
    </row>
    <row r="381" spans="1:9" x14ac:dyDescent="0.25">
      <c r="A381" s="15" t="s">
        <v>402</v>
      </c>
      <c r="B381" s="16" t="s">
        <v>403</v>
      </c>
      <c r="H381" s="15" t="s">
        <v>492</v>
      </c>
      <c r="I381" s="16" t="s">
        <v>493</v>
      </c>
    </row>
    <row r="382" spans="1:9" x14ac:dyDescent="0.25">
      <c r="A382" s="15" t="s">
        <v>364</v>
      </c>
      <c r="B382" s="16" t="s">
        <v>365</v>
      </c>
      <c r="H382" s="15" t="s">
        <v>492</v>
      </c>
      <c r="I382" s="16" t="s">
        <v>493</v>
      </c>
    </row>
    <row r="383" spans="1:9" x14ac:dyDescent="0.25">
      <c r="A383" s="15" t="s">
        <v>442</v>
      </c>
      <c r="B383" s="16" t="s">
        <v>443</v>
      </c>
      <c r="H383" s="15" t="s">
        <v>492</v>
      </c>
      <c r="I383" s="16" t="s">
        <v>493</v>
      </c>
    </row>
    <row r="384" spans="1:9" x14ac:dyDescent="0.25">
      <c r="A384" s="15" t="s">
        <v>368</v>
      </c>
      <c r="B384" s="16" t="s">
        <v>369</v>
      </c>
      <c r="H384" s="15" t="s">
        <v>492</v>
      </c>
      <c r="I384" s="16" t="s">
        <v>493</v>
      </c>
    </row>
    <row r="385" spans="1:9" x14ac:dyDescent="0.25">
      <c r="A385" s="15" t="s">
        <v>370</v>
      </c>
      <c r="B385" s="16" t="s">
        <v>371</v>
      </c>
      <c r="H385" s="15" t="s">
        <v>492</v>
      </c>
      <c r="I385" s="16" t="s">
        <v>493</v>
      </c>
    </row>
    <row r="386" spans="1:9" x14ac:dyDescent="0.25">
      <c r="A386" s="15" t="s">
        <v>412</v>
      </c>
      <c r="B386" s="16" t="s">
        <v>413</v>
      </c>
      <c r="H386" s="15" t="s">
        <v>492</v>
      </c>
      <c r="I386" s="16" t="s">
        <v>493</v>
      </c>
    </row>
    <row r="387" spans="1:9" x14ac:dyDescent="0.25">
      <c r="A387" s="15" t="s">
        <v>428</v>
      </c>
      <c r="B387" s="16" t="s">
        <v>429</v>
      </c>
      <c r="H387" s="15" t="s">
        <v>492</v>
      </c>
      <c r="I387" s="16" t="s">
        <v>493</v>
      </c>
    </row>
    <row r="388" spans="1:9" x14ac:dyDescent="0.25">
      <c r="A388" s="15" t="s">
        <v>372</v>
      </c>
      <c r="B388" s="16" t="s">
        <v>373</v>
      </c>
      <c r="H388" s="15" t="s">
        <v>492</v>
      </c>
      <c r="I388" s="16" t="s">
        <v>493</v>
      </c>
    </row>
    <row r="389" spans="1:9" x14ac:dyDescent="0.25">
      <c r="A389" s="15" t="s">
        <v>414</v>
      </c>
      <c r="B389" s="16" t="s">
        <v>415</v>
      </c>
      <c r="H389" s="15" t="s">
        <v>492</v>
      </c>
      <c r="I389" s="16" t="s">
        <v>493</v>
      </c>
    </row>
    <row r="390" spans="1:9" x14ac:dyDescent="0.25">
      <c r="A390" s="15" t="s">
        <v>380</v>
      </c>
      <c r="B390" s="16" t="s">
        <v>381</v>
      </c>
      <c r="H390" s="15" t="s">
        <v>492</v>
      </c>
      <c r="I390" s="16" t="s">
        <v>493</v>
      </c>
    </row>
    <row r="391" spans="1:9" x14ac:dyDescent="0.25">
      <c r="A391" s="15" t="s">
        <v>404</v>
      </c>
      <c r="B391" s="16" t="s">
        <v>405</v>
      </c>
      <c r="H391" s="15" t="s">
        <v>492</v>
      </c>
      <c r="I391" s="16" t="s">
        <v>493</v>
      </c>
    </row>
    <row r="392" spans="1:9" x14ac:dyDescent="0.25">
      <c r="A392" s="15" t="s">
        <v>382</v>
      </c>
      <c r="B392" s="16" t="s">
        <v>383</v>
      </c>
      <c r="H392" s="15" t="s">
        <v>492</v>
      </c>
      <c r="I392" s="16" t="s">
        <v>493</v>
      </c>
    </row>
    <row r="393" spans="1:9" x14ac:dyDescent="0.25">
      <c r="A393" s="15" t="s">
        <v>384</v>
      </c>
      <c r="B393" s="16" t="s">
        <v>385</v>
      </c>
      <c r="H393" s="15" t="s">
        <v>492</v>
      </c>
      <c r="I393" s="16" t="s">
        <v>493</v>
      </c>
    </row>
    <row r="394" spans="1:9" x14ac:dyDescent="0.25">
      <c r="A394" s="15" t="s">
        <v>386</v>
      </c>
      <c r="B394" s="16" t="s">
        <v>387</v>
      </c>
      <c r="H394" s="15" t="s">
        <v>492</v>
      </c>
      <c r="I394" s="16" t="s">
        <v>493</v>
      </c>
    </row>
    <row r="395" spans="1:9" x14ac:dyDescent="0.25">
      <c r="A395" s="15" t="s">
        <v>388</v>
      </c>
      <c r="B395" s="16" t="s">
        <v>389</v>
      </c>
      <c r="H395" s="15" t="s">
        <v>492</v>
      </c>
      <c r="I395" s="16" t="s">
        <v>493</v>
      </c>
    </row>
    <row r="396" spans="1:9" x14ac:dyDescent="0.25">
      <c r="A396" s="15" t="s">
        <v>390</v>
      </c>
      <c r="B396" s="16" t="s">
        <v>391</v>
      </c>
      <c r="H396" s="15" t="s">
        <v>492</v>
      </c>
      <c r="I396" s="16" t="s">
        <v>493</v>
      </c>
    </row>
    <row r="397" spans="1:9" x14ac:dyDescent="0.25">
      <c r="A397" s="15" t="s">
        <v>392</v>
      </c>
      <c r="B397" s="16" t="s">
        <v>393</v>
      </c>
      <c r="H397" s="15" t="s">
        <v>492</v>
      </c>
      <c r="I397" s="16" t="s">
        <v>493</v>
      </c>
    </row>
    <row r="398" spans="1:9" x14ac:dyDescent="0.25">
      <c r="A398" s="15" t="s">
        <v>394</v>
      </c>
      <c r="B398" s="16" t="s">
        <v>395</v>
      </c>
      <c r="H398" s="15" t="s">
        <v>492</v>
      </c>
      <c r="I398" s="16" t="s">
        <v>493</v>
      </c>
    </row>
  </sheetData>
  <sortState ref="D2:E398">
    <sortCondition ref="D2:D398"/>
  </sortState>
  <conditionalFormatting sqref="B2:B246 A2:A398">
    <cfRule type="expression" dxfId="3" priority="4">
      <formula>MOD(ROW(),2)</formula>
    </cfRule>
  </conditionalFormatting>
  <conditionalFormatting sqref="B247:B398">
    <cfRule type="expression" dxfId="2" priority="3">
      <formula>MOD(ROW(),2)</formula>
    </cfRule>
  </conditionalFormatting>
  <conditionalFormatting sqref="H2:H246 I2:I398">
    <cfRule type="expression" dxfId="1" priority="2">
      <formula>MOD(ROW(),2)</formula>
    </cfRule>
  </conditionalFormatting>
  <conditionalFormatting sqref="H247:H398">
    <cfRule type="expression" dxfId="0" priority="1">
      <formula>MOD(ROW(),2)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8"/>
  <sheetViews>
    <sheetView workbookViewId="0">
      <selection activeCell="E33" sqref="E33"/>
    </sheetView>
  </sheetViews>
  <sheetFormatPr baseColWidth="10" defaultRowHeight="15" x14ac:dyDescent="0.25"/>
  <cols>
    <col min="4" max="4" width="27" bestFit="1" customWidth="1"/>
  </cols>
  <sheetData>
    <row r="1" spans="1:7" x14ac:dyDescent="0.25">
      <c r="A1" t="s">
        <v>1150</v>
      </c>
      <c r="D1" t="s">
        <v>1169</v>
      </c>
      <c r="E1" t="s">
        <v>1171</v>
      </c>
      <c r="F1" t="s">
        <v>1309</v>
      </c>
    </row>
    <row r="2" spans="1:7" x14ac:dyDescent="0.25">
      <c r="A2">
        <v>1</v>
      </c>
      <c r="B2" s="98" t="s">
        <v>1307</v>
      </c>
      <c r="C2" s="98" t="s">
        <v>1308</v>
      </c>
      <c r="D2" t="s">
        <v>1310</v>
      </c>
      <c r="E2">
        <v>59011</v>
      </c>
      <c r="F2">
        <f>_xlfn.XLOOKUP(TEXT(E2,0),données!$A$38:$A$58,données!$D$38:$D$58)</f>
        <v>3</v>
      </c>
      <c r="G2" t="str">
        <f>"insert into gta_Contrats (idCentre,idUtilisateur,dateDebutContrat,dateFinContrat) Values ("&amp;F2&amp;","&amp;A2&amp;","""&amp;B2&amp;""","""&amp;C2&amp;""");"</f>
        <v>insert into gta_Contrats (idCentre,idUtilisateur,dateDebutContrat,dateFinContrat) Values (3,1,"2023-01-01","2099-12-31");</v>
      </c>
    </row>
    <row r="3" spans="1:7" x14ac:dyDescent="0.25">
      <c r="A3">
        <v>2</v>
      </c>
      <c r="B3" s="98" t="s">
        <v>1307</v>
      </c>
      <c r="C3" s="98" t="s">
        <v>1308</v>
      </c>
      <c r="D3" t="s">
        <v>1127</v>
      </c>
      <c r="E3">
        <v>62012</v>
      </c>
      <c r="F3">
        <f>_xlfn.XLOOKUP(TEXT(E3,0),données!$A$38:$A$58,données!$D$38:$D$58)</f>
        <v>15</v>
      </c>
      <c r="G3" t="str">
        <f t="shared" ref="G3:G66" si="0">"insert into gta_Contrats (idCentre,idUtilisateur,dateDebutContrat,dateFinContrat) Values ("&amp;F3&amp;","&amp;A3&amp;","""&amp;B3&amp;""","""&amp;C3&amp;""");"</f>
        <v>insert into gta_Contrats (idCentre,idUtilisateur,dateDebutContrat,dateFinContrat) Values (15,2,"2023-01-01","2099-12-31");</v>
      </c>
    </row>
    <row r="4" spans="1:7" x14ac:dyDescent="0.25">
      <c r="A4">
        <v>3</v>
      </c>
      <c r="B4" s="98" t="s">
        <v>1307</v>
      </c>
      <c r="C4" s="98" t="s">
        <v>1308</v>
      </c>
      <c r="D4" t="s">
        <v>1098</v>
      </c>
      <c r="E4">
        <v>59011</v>
      </c>
      <c r="F4">
        <f>_xlfn.XLOOKUP(TEXT(E4,0),données!$A$38:$A$58,données!$D$38:$D$58)</f>
        <v>3</v>
      </c>
      <c r="G4" t="str">
        <f t="shared" si="0"/>
        <v>insert into gta_Contrats (idCentre,idUtilisateur,dateDebutContrat,dateFinContrat) Values (3,3,"2023-01-01","2099-12-31");</v>
      </c>
    </row>
    <row r="5" spans="1:7" x14ac:dyDescent="0.25">
      <c r="A5">
        <v>4</v>
      </c>
      <c r="B5" s="98" t="s">
        <v>1307</v>
      </c>
      <c r="C5" s="98" t="s">
        <v>1308</v>
      </c>
      <c r="D5" t="s">
        <v>1066</v>
      </c>
      <c r="E5">
        <v>62012</v>
      </c>
      <c r="F5">
        <f>_xlfn.XLOOKUP(TEXT(E5,0),données!$A$38:$A$58,données!$D$38:$D$58)</f>
        <v>15</v>
      </c>
      <c r="G5" t="str">
        <f t="shared" si="0"/>
        <v>insert into gta_Contrats (idCentre,idUtilisateur,dateDebutContrat,dateFinContrat) Values (15,4,"2023-01-01","2099-12-31");</v>
      </c>
    </row>
    <row r="6" spans="1:7" x14ac:dyDescent="0.25">
      <c r="A6">
        <v>5</v>
      </c>
      <c r="B6" s="98" t="s">
        <v>1307</v>
      </c>
      <c r="C6" s="98" t="s">
        <v>1308</v>
      </c>
      <c r="D6" t="s">
        <v>1077</v>
      </c>
      <c r="E6" s="91">
        <v>62012</v>
      </c>
      <c r="F6">
        <f>_xlfn.XLOOKUP(TEXT(E6,0),données!$A$38:$A$58,données!$D$38:$D$58)</f>
        <v>15</v>
      </c>
      <c r="G6" t="str">
        <f t="shared" si="0"/>
        <v>insert into gta_Contrats (idCentre,idUtilisateur,dateDebutContrat,dateFinContrat) Values (15,5,"2023-01-01","2099-12-31");</v>
      </c>
    </row>
    <row r="7" spans="1:7" x14ac:dyDescent="0.25">
      <c r="A7">
        <v>6</v>
      </c>
      <c r="B7" s="98" t="s">
        <v>1307</v>
      </c>
      <c r="C7" s="98" t="s">
        <v>1308</v>
      </c>
      <c r="D7" t="s">
        <v>1057</v>
      </c>
      <c r="E7">
        <v>62012</v>
      </c>
      <c r="F7">
        <f>_xlfn.XLOOKUP(TEXT(E7,0),données!$A$38:$A$58,données!$D$38:$D$58)</f>
        <v>15</v>
      </c>
      <c r="G7" t="str">
        <f t="shared" si="0"/>
        <v>insert into gta_Contrats (idCentre,idUtilisateur,dateDebutContrat,dateFinContrat) Values (15,6,"2023-01-01","2099-12-31");</v>
      </c>
    </row>
    <row r="8" spans="1:7" x14ac:dyDescent="0.25">
      <c r="A8">
        <v>7</v>
      </c>
      <c r="B8" s="98" t="s">
        <v>1307</v>
      </c>
      <c r="C8" s="98" t="s">
        <v>1308</v>
      </c>
      <c r="D8" t="s">
        <v>1072</v>
      </c>
      <c r="E8">
        <v>62012</v>
      </c>
      <c r="F8">
        <f>_xlfn.XLOOKUP(TEXT(E8,0),données!$A$38:$A$58,données!$D$38:$D$58)</f>
        <v>15</v>
      </c>
      <c r="G8" t="str">
        <f t="shared" si="0"/>
        <v>insert into gta_Contrats (idCentre,idUtilisateur,dateDebutContrat,dateFinContrat) Values (15,7,"2023-01-01","2099-12-31");</v>
      </c>
    </row>
    <row r="9" spans="1:7" x14ac:dyDescent="0.25">
      <c r="A9">
        <v>8</v>
      </c>
      <c r="B9" s="98" t="s">
        <v>1307</v>
      </c>
      <c r="C9" s="98" t="s">
        <v>1308</v>
      </c>
      <c r="D9" t="s">
        <v>1073</v>
      </c>
      <c r="E9">
        <v>59011</v>
      </c>
      <c r="F9">
        <f>_xlfn.XLOOKUP(TEXT(E9,0),données!$A$38:$A$58,données!$D$38:$D$58)</f>
        <v>3</v>
      </c>
      <c r="G9" t="str">
        <f t="shared" si="0"/>
        <v>insert into gta_Contrats (idCentre,idUtilisateur,dateDebutContrat,dateFinContrat) Values (3,8,"2023-01-01","2099-12-31");</v>
      </c>
    </row>
    <row r="10" spans="1:7" x14ac:dyDescent="0.25">
      <c r="A10">
        <v>9</v>
      </c>
      <c r="B10" s="98" t="s">
        <v>1307</v>
      </c>
      <c r="C10" s="98" t="s">
        <v>1308</v>
      </c>
      <c r="D10" t="s">
        <v>1088</v>
      </c>
      <c r="E10">
        <v>59011</v>
      </c>
      <c r="F10">
        <f>_xlfn.XLOOKUP(TEXT(E10,0),données!$A$38:$A$58,données!$D$38:$D$58)</f>
        <v>3</v>
      </c>
      <c r="G10" t="str">
        <f t="shared" si="0"/>
        <v>insert into gta_Contrats (idCentre,idUtilisateur,dateDebutContrat,dateFinContrat) Values (3,9,"2023-01-01","2099-12-31");</v>
      </c>
    </row>
    <row r="11" spans="1:7" x14ac:dyDescent="0.25">
      <c r="A11">
        <v>10</v>
      </c>
      <c r="B11" s="98" t="s">
        <v>1307</v>
      </c>
      <c r="C11" s="98" t="s">
        <v>1308</v>
      </c>
      <c r="D11" t="s">
        <v>1180</v>
      </c>
      <c r="E11">
        <v>59011</v>
      </c>
      <c r="F11">
        <f>_xlfn.XLOOKUP(TEXT(E11,0),données!$A$38:$A$58,données!$D$38:$D$58)</f>
        <v>3</v>
      </c>
      <c r="G11" t="str">
        <f t="shared" si="0"/>
        <v>insert into gta_Contrats (idCentre,idUtilisateur,dateDebutContrat,dateFinContrat) Values (3,10,"2023-01-01","2099-12-31");</v>
      </c>
    </row>
    <row r="12" spans="1:7" x14ac:dyDescent="0.25">
      <c r="A12">
        <v>11</v>
      </c>
      <c r="B12" s="98" t="s">
        <v>1307</v>
      </c>
      <c r="C12" s="98" t="s">
        <v>1308</v>
      </c>
      <c r="D12" t="s">
        <v>1112</v>
      </c>
      <c r="E12">
        <v>59011</v>
      </c>
      <c r="F12">
        <f>_xlfn.XLOOKUP(TEXT(E12,0),données!$A$38:$A$58,données!$D$38:$D$58)</f>
        <v>3</v>
      </c>
      <c r="G12" t="str">
        <f t="shared" si="0"/>
        <v>insert into gta_Contrats (idCentre,idUtilisateur,dateDebutContrat,dateFinContrat) Values (3,11,"2023-01-01","2099-12-31");</v>
      </c>
    </row>
    <row r="13" spans="1:7" x14ac:dyDescent="0.25">
      <c r="A13">
        <v>12</v>
      </c>
      <c r="B13" s="98" t="s">
        <v>1307</v>
      </c>
      <c r="C13" s="98" t="s">
        <v>1308</v>
      </c>
      <c r="D13" t="s">
        <v>1141</v>
      </c>
      <c r="E13">
        <v>62012</v>
      </c>
      <c r="F13">
        <f>_xlfn.XLOOKUP(TEXT(E13,0),données!$A$38:$A$58,données!$D$38:$D$58)</f>
        <v>15</v>
      </c>
      <c r="G13" t="str">
        <f t="shared" si="0"/>
        <v>insert into gta_Contrats (idCentre,idUtilisateur,dateDebutContrat,dateFinContrat) Values (15,12,"2023-01-01","2099-12-31");</v>
      </c>
    </row>
    <row r="14" spans="1:7" x14ac:dyDescent="0.25">
      <c r="A14">
        <v>13</v>
      </c>
      <c r="B14" s="98" t="s">
        <v>1307</v>
      </c>
      <c r="C14" s="98" t="s">
        <v>1308</v>
      </c>
      <c r="D14" t="s">
        <v>1107</v>
      </c>
      <c r="E14">
        <v>59011</v>
      </c>
      <c r="F14">
        <f>_xlfn.XLOOKUP(TEXT(E14,0),données!$A$38:$A$58,données!$D$38:$D$58)</f>
        <v>3</v>
      </c>
      <c r="G14" t="str">
        <f t="shared" si="0"/>
        <v>insert into gta_Contrats (idCentre,idUtilisateur,dateDebutContrat,dateFinContrat) Values (3,13,"2023-01-01","2099-12-31");</v>
      </c>
    </row>
    <row r="15" spans="1:7" x14ac:dyDescent="0.25">
      <c r="A15">
        <v>14</v>
      </c>
      <c r="B15" s="98" t="s">
        <v>1307</v>
      </c>
      <c r="C15" s="98" t="s">
        <v>1308</v>
      </c>
      <c r="D15" t="s">
        <v>1070</v>
      </c>
      <c r="E15">
        <v>62012</v>
      </c>
      <c r="F15">
        <f>_xlfn.XLOOKUP(TEXT(E15,0),données!$A$38:$A$58,données!$D$38:$D$58)</f>
        <v>15</v>
      </c>
      <c r="G15" t="str">
        <f t="shared" si="0"/>
        <v>insert into gta_Contrats (idCentre,idUtilisateur,dateDebutContrat,dateFinContrat) Values (15,14,"2023-01-01","2099-12-31");</v>
      </c>
    </row>
    <row r="16" spans="1:7" x14ac:dyDescent="0.25">
      <c r="A16">
        <v>15</v>
      </c>
      <c r="B16" s="98" t="s">
        <v>1307</v>
      </c>
      <c r="C16" s="98" t="s">
        <v>1308</v>
      </c>
      <c r="D16" t="s">
        <v>1060</v>
      </c>
      <c r="E16">
        <v>59011</v>
      </c>
      <c r="F16">
        <f>_xlfn.XLOOKUP(TEXT(E16,0),données!$A$38:$A$58,données!$D$38:$D$58)</f>
        <v>3</v>
      </c>
      <c r="G16" t="str">
        <f t="shared" si="0"/>
        <v>insert into gta_Contrats (idCentre,idUtilisateur,dateDebutContrat,dateFinContrat) Values (3,15,"2023-01-01","2099-12-31");</v>
      </c>
    </row>
    <row r="17" spans="1:7" x14ac:dyDescent="0.25">
      <c r="A17">
        <v>16</v>
      </c>
      <c r="B17" s="98" t="s">
        <v>1307</v>
      </c>
      <c r="C17" s="98" t="s">
        <v>1308</v>
      </c>
      <c r="D17" t="s">
        <v>1125</v>
      </c>
      <c r="E17">
        <v>59011</v>
      </c>
      <c r="F17">
        <f>_xlfn.XLOOKUP(TEXT(E17,0),données!$A$38:$A$58,données!$D$38:$D$58)</f>
        <v>3</v>
      </c>
      <c r="G17" t="str">
        <f t="shared" si="0"/>
        <v>insert into gta_Contrats (idCentre,idUtilisateur,dateDebutContrat,dateFinContrat) Values (3,16,"2023-01-01","2099-12-31");</v>
      </c>
    </row>
    <row r="18" spans="1:7" x14ac:dyDescent="0.25">
      <c r="A18">
        <v>17</v>
      </c>
      <c r="B18" s="98" t="s">
        <v>1307</v>
      </c>
      <c r="C18" s="98" t="s">
        <v>1308</v>
      </c>
      <c r="D18" t="s">
        <v>1123</v>
      </c>
      <c r="E18">
        <v>59011</v>
      </c>
      <c r="F18">
        <f>_xlfn.XLOOKUP(TEXT(E18,0),données!$A$38:$A$58,données!$D$38:$D$58)</f>
        <v>3</v>
      </c>
      <c r="G18" t="str">
        <f t="shared" si="0"/>
        <v>insert into gta_Contrats (idCentre,idUtilisateur,dateDebutContrat,dateFinContrat) Values (3,17,"2023-01-01","2099-12-31");</v>
      </c>
    </row>
    <row r="19" spans="1:7" x14ac:dyDescent="0.25">
      <c r="A19">
        <v>18</v>
      </c>
      <c r="B19" s="98" t="s">
        <v>1307</v>
      </c>
      <c r="C19" s="98" t="s">
        <v>1308</v>
      </c>
      <c r="D19" t="s">
        <v>1075</v>
      </c>
      <c r="E19">
        <v>62012</v>
      </c>
      <c r="F19">
        <f>_xlfn.XLOOKUP(TEXT(E19,0),données!$A$38:$A$58,données!$D$38:$D$58)</f>
        <v>15</v>
      </c>
      <c r="G19" t="str">
        <f t="shared" si="0"/>
        <v>insert into gta_Contrats (idCentre,idUtilisateur,dateDebutContrat,dateFinContrat) Values (15,18,"2023-01-01","2099-12-31");</v>
      </c>
    </row>
    <row r="20" spans="1:7" x14ac:dyDescent="0.25">
      <c r="A20">
        <v>19</v>
      </c>
      <c r="B20" s="98" t="s">
        <v>1307</v>
      </c>
      <c r="C20" s="98" t="s">
        <v>1308</v>
      </c>
      <c r="D20" t="s">
        <v>1142</v>
      </c>
      <c r="E20">
        <v>62012</v>
      </c>
      <c r="F20">
        <f>_xlfn.XLOOKUP(TEXT(E20,0),données!$A$38:$A$58,données!$D$38:$D$58)</f>
        <v>15</v>
      </c>
      <c r="G20" t="str">
        <f t="shared" si="0"/>
        <v>insert into gta_Contrats (idCentre,idUtilisateur,dateDebutContrat,dateFinContrat) Values (15,19,"2023-01-01","2099-12-31");</v>
      </c>
    </row>
    <row r="21" spans="1:7" x14ac:dyDescent="0.25">
      <c r="A21">
        <v>20</v>
      </c>
      <c r="B21" s="98" t="s">
        <v>1307</v>
      </c>
      <c r="C21" s="98" t="s">
        <v>1308</v>
      </c>
      <c r="D21" t="s">
        <v>1091</v>
      </c>
      <c r="E21">
        <v>59011</v>
      </c>
      <c r="F21">
        <f>_xlfn.XLOOKUP(TEXT(E21,0),données!$A$38:$A$58,données!$D$38:$D$58)</f>
        <v>3</v>
      </c>
      <c r="G21" t="str">
        <f t="shared" si="0"/>
        <v>insert into gta_Contrats (idCentre,idUtilisateur,dateDebutContrat,dateFinContrat) Values (3,20,"2023-01-01","2099-12-31");</v>
      </c>
    </row>
    <row r="22" spans="1:7" x14ac:dyDescent="0.25">
      <c r="A22">
        <v>21</v>
      </c>
      <c r="B22" s="98" t="s">
        <v>1307</v>
      </c>
      <c r="C22" s="98" t="s">
        <v>1308</v>
      </c>
      <c r="D22" t="s">
        <v>1148</v>
      </c>
      <c r="E22" s="92">
        <v>97015</v>
      </c>
      <c r="F22">
        <f>_xlfn.XLOOKUP(E22,données!$A$38:$A$58,données!$D$38:$D$58)</f>
        <v>21</v>
      </c>
      <c r="G22" t="str">
        <f t="shared" si="0"/>
        <v>insert into gta_Contrats (idCentre,idUtilisateur,dateDebutContrat,dateFinContrat) Values (21,21,"2023-01-01","2099-12-31");</v>
      </c>
    </row>
    <row r="23" spans="1:7" x14ac:dyDescent="0.25">
      <c r="A23">
        <v>22</v>
      </c>
      <c r="B23" s="98" t="s">
        <v>1307</v>
      </c>
      <c r="C23" s="98" t="s">
        <v>1308</v>
      </c>
      <c r="D23" t="s">
        <v>1080</v>
      </c>
      <c r="E23">
        <v>59011</v>
      </c>
      <c r="F23">
        <f>_xlfn.XLOOKUP(TEXT(E23,0),données!$A$38:$A$58,données!$D$38:$D$58)</f>
        <v>3</v>
      </c>
      <c r="G23" t="str">
        <f t="shared" si="0"/>
        <v>insert into gta_Contrats (idCentre,idUtilisateur,dateDebutContrat,dateFinContrat) Values (3,22,"2023-01-01","2099-12-31");</v>
      </c>
    </row>
    <row r="24" spans="1:7" x14ac:dyDescent="0.25">
      <c r="A24">
        <v>23</v>
      </c>
      <c r="B24" s="98" t="s">
        <v>1307</v>
      </c>
      <c r="C24" s="98" t="s">
        <v>1308</v>
      </c>
      <c r="D24" t="s">
        <v>1139</v>
      </c>
      <c r="E24">
        <v>59011</v>
      </c>
      <c r="F24">
        <f>_xlfn.XLOOKUP(TEXT(E24,0),données!$A$38:$A$58,données!$D$38:$D$58)</f>
        <v>3</v>
      </c>
      <c r="G24" t="str">
        <f t="shared" si="0"/>
        <v>insert into gta_Contrats (idCentre,idUtilisateur,dateDebutContrat,dateFinContrat) Values (3,23,"2023-01-01","2099-12-31");</v>
      </c>
    </row>
    <row r="25" spans="1:7" x14ac:dyDescent="0.25">
      <c r="A25">
        <v>24</v>
      </c>
      <c r="B25" s="98" t="s">
        <v>1307</v>
      </c>
      <c r="C25" s="98" t="s">
        <v>1308</v>
      </c>
      <c r="D25" t="s">
        <v>1131</v>
      </c>
      <c r="E25">
        <v>59011</v>
      </c>
      <c r="F25">
        <f>_xlfn.XLOOKUP(TEXT(E25,0),données!$A$38:$A$58,données!$D$38:$D$58)</f>
        <v>3</v>
      </c>
      <c r="G25" t="str">
        <f t="shared" si="0"/>
        <v>insert into gta_Contrats (idCentre,idUtilisateur,dateDebutContrat,dateFinContrat) Values (3,24,"2023-01-01","2099-12-31");</v>
      </c>
    </row>
    <row r="26" spans="1:7" x14ac:dyDescent="0.25">
      <c r="A26">
        <v>25</v>
      </c>
      <c r="B26" s="98" t="s">
        <v>1307</v>
      </c>
      <c r="C26" s="98" t="s">
        <v>1308</v>
      </c>
      <c r="D26" t="s">
        <v>1134</v>
      </c>
      <c r="E26">
        <v>59011</v>
      </c>
      <c r="F26">
        <f>_xlfn.XLOOKUP(TEXT(E26,0),données!$A$38:$A$58,données!$D$38:$D$58)</f>
        <v>3</v>
      </c>
      <c r="G26" t="str">
        <f t="shared" si="0"/>
        <v>insert into gta_Contrats (idCentre,idUtilisateur,dateDebutContrat,dateFinContrat) Values (3,25,"2023-01-01","2099-12-31");</v>
      </c>
    </row>
    <row r="27" spans="1:7" x14ac:dyDescent="0.25">
      <c r="A27">
        <v>26</v>
      </c>
      <c r="B27" s="98" t="s">
        <v>1307</v>
      </c>
      <c r="C27" s="98" t="s">
        <v>1308</v>
      </c>
      <c r="D27" t="s">
        <v>1147</v>
      </c>
      <c r="E27">
        <v>62012</v>
      </c>
      <c r="F27">
        <f>_xlfn.XLOOKUP(TEXT(E27,0),données!$A$38:$A$58,données!$D$38:$D$58)</f>
        <v>15</v>
      </c>
      <c r="G27" t="str">
        <f t="shared" si="0"/>
        <v>insert into gta_Contrats (idCentre,idUtilisateur,dateDebutContrat,dateFinContrat) Values (15,26,"2023-01-01","2099-12-31");</v>
      </c>
    </row>
    <row r="28" spans="1:7" x14ac:dyDescent="0.25">
      <c r="A28">
        <v>27</v>
      </c>
      <c r="B28" s="98" t="s">
        <v>1307</v>
      </c>
      <c r="C28" s="98" t="s">
        <v>1308</v>
      </c>
      <c r="D28" t="s">
        <v>1117</v>
      </c>
      <c r="E28">
        <v>59011</v>
      </c>
      <c r="F28">
        <f>_xlfn.XLOOKUP(TEXT(E28,0),données!$A$38:$A$58,données!$D$38:$D$58)</f>
        <v>3</v>
      </c>
      <c r="G28" t="str">
        <f t="shared" si="0"/>
        <v>insert into gta_Contrats (idCentre,idUtilisateur,dateDebutContrat,dateFinContrat) Values (3,27,"2023-01-01","2099-12-31");</v>
      </c>
    </row>
    <row r="29" spans="1:7" x14ac:dyDescent="0.25">
      <c r="A29">
        <v>28</v>
      </c>
      <c r="B29" s="98" t="s">
        <v>1307</v>
      </c>
      <c r="C29" s="98" t="s">
        <v>1308</v>
      </c>
      <c r="D29" t="s">
        <v>1146</v>
      </c>
      <c r="E29" s="91">
        <v>59011</v>
      </c>
      <c r="F29">
        <f>_xlfn.XLOOKUP(TEXT(E29,0),données!$A$38:$A$58,données!$D$38:$D$58)</f>
        <v>3</v>
      </c>
      <c r="G29" t="str">
        <f t="shared" si="0"/>
        <v>insert into gta_Contrats (idCentre,idUtilisateur,dateDebutContrat,dateFinContrat) Values (3,28,"2023-01-01","2099-12-31");</v>
      </c>
    </row>
    <row r="30" spans="1:7" x14ac:dyDescent="0.25">
      <c r="A30">
        <v>29</v>
      </c>
      <c r="B30" s="98" t="s">
        <v>1307</v>
      </c>
      <c r="C30" s="98" t="s">
        <v>1308</v>
      </c>
      <c r="D30" t="s">
        <v>1121</v>
      </c>
      <c r="E30">
        <v>59011</v>
      </c>
      <c r="F30">
        <f>_xlfn.XLOOKUP(TEXT(E30,0),données!$A$38:$A$58,données!$D$38:$D$58)</f>
        <v>3</v>
      </c>
      <c r="G30" t="str">
        <f t="shared" si="0"/>
        <v>insert into gta_Contrats (idCentre,idUtilisateur,dateDebutContrat,dateFinContrat) Values (3,29,"2023-01-01","2099-12-31");</v>
      </c>
    </row>
    <row r="31" spans="1:7" x14ac:dyDescent="0.25">
      <c r="A31">
        <v>30</v>
      </c>
      <c r="B31" s="98" t="s">
        <v>1307</v>
      </c>
      <c r="C31" s="98" t="s">
        <v>1308</v>
      </c>
      <c r="D31" t="s">
        <v>1113</v>
      </c>
      <c r="E31">
        <v>59011</v>
      </c>
      <c r="F31">
        <f>_xlfn.XLOOKUP(TEXT(E31,0),données!$A$38:$A$58,données!$D$38:$D$58)</f>
        <v>3</v>
      </c>
      <c r="G31" t="str">
        <f t="shared" si="0"/>
        <v>insert into gta_Contrats (idCentre,idUtilisateur,dateDebutContrat,dateFinContrat) Values (3,30,"2023-01-01","2099-12-31");</v>
      </c>
    </row>
    <row r="32" spans="1:7" x14ac:dyDescent="0.25">
      <c r="A32">
        <v>31</v>
      </c>
      <c r="B32" s="98" t="s">
        <v>1307</v>
      </c>
      <c r="C32" s="98" t="s">
        <v>1308</v>
      </c>
      <c r="D32" t="s">
        <v>1120</v>
      </c>
      <c r="E32">
        <v>59011</v>
      </c>
      <c r="F32">
        <f>_xlfn.XLOOKUP(TEXT(E32,0),données!$A$38:$A$58,données!$D$38:$D$58)</f>
        <v>3</v>
      </c>
      <c r="G32" t="str">
        <f t="shared" si="0"/>
        <v>insert into gta_Contrats (idCentre,idUtilisateur,dateDebutContrat,dateFinContrat) Values (3,31,"2023-01-01","2099-12-31");</v>
      </c>
    </row>
    <row r="33" spans="1:7" x14ac:dyDescent="0.25">
      <c r="A33">
        <v>32</v>
      </c>
      <c r="B33" s="98" t="s">
        <v>1307</v>
      </c>
      <c r="C33" s="98" t="s">
        <v>1308</v>
      </c>
      <c r="D33" t="s">
        <v>1095</v>
      </c>
      <c r="E33">
        <v>62012</v>
      </c>
      <c r="F33">
        <f>_xlfn.XLOOKUP(TEXT(E33,0),données!$A$38:$A$58,données!$D$38:$D$58)</f>
        <v>15</v>
      </c>
      <c r="G33" t="str">
        <f t="shared" si="0"/>
        <v>insert into gta_Contrats (idCentre,idUtilisateur,dateDebutContrat,dateFinContrat) Values (15,32,"2023-01-01","2099-12-31");</v>
      </c>
    </row>
    <row r="34" spans="1:7" x14ac:dyDescent="0.25">
      <c r="A34">
        <v>33</v>
      </c>
      <c r="B34" s="98" t="s">
        <v>1307</v>
      </c>
      <c r="C34" s="98" t="s">
        <v>1308</v>
      </c>
      <c r="D34" t="s">
        <v>1071</v>
      </c>
      <c r="E34">
        <v>59011</v>
      </c>
      <c r="F34">
        <f>_xlfn.XLOOKUP(TEXT(E34,0),données!$A$38:$A$58,données!$D$38:$D$58)</f>
        <v>3</v>
      </c>
      <c r="G34" t="str">
        <f t="shared" si="0"/>
        <v>insert into gta_Contrats (idCentre,idUtilisateur,dateDebutContrat,dateFinContrat) Values (3,33,"2023-01-01","2099-12-31");</v>
      </c>
    </row>
    <row r="35" spans="1:7" x14ac:dyDescent="0.25">
      <c r="A35">
        <v>34</v>
      </c>
      <c r="B35" s="98" t="s">
        <v>1307</v>
      </c>
      <c r="C35" s="98" t="s">
        <v>1308</v>
      </c>
      <c r="D35" t="s">
        <v>1094</v>
      </c>
      <c r="E35">
        <v>59011</v>
      </c>
      <c r="F35">
        <f>_xlfn.XLOOKUP(TEXT(E35,0),données!$A$38:$A$58,données!$D$38:$D$58)</f>
        <v>3</v>
      </c>
      <c r="G35" t="str">
        <f t="shared" si="0"/>
        <v>insert into gta_Contrats (idCentre,idUtilisateur,dateDebutContrat,dateFinContrat) Values (3,34,"2023-01-01","2099-12-31");</v>
      </c>
    </row>
    <row r="36" spans="1:7" x14ac:dyDescent="0.25">
      <c r="A36">
        <v>35</v>
      </c>
      <c r="B36" s="98" t="s">
        <v>1307</v>
      </c>
      <c r="C36" s="98" t="s">
        <v>1308</v>
      </c>
      <c r="D36" t="s">
        <v>1076</v>
      </c>
      <c r="E36">
        <v>62012</v>
      </c>
      <c r="F36">
        <f>_xlfn.XLOOKUP(TEXT(E36,0),données!$A$38:$A$58,données!$D$38:$D$58)</f>
        <v>15</v>
      </c>
      <c r="G36" t="str">
        <f t="shared" si="0"/>
        <v>insert into gta_Contrats (idCentre,idUtilisateur,dateDebutContrat,dateFinContrat) Values (15,35,"2023-01-01","2099-12-31");</v>
      </c>
    </row>
    <row r="37" spans="1:7" x14ac:dyDescent="0.25">
      <c r="A37">
        <v>36</v>
      </c>
      <c r="B37" s="98" t="s">
        <v>1307</v>
      </c>
      <c r="C37" s="98" t="s">
        <v>1308</v>
      </c>
      <c r="D37" t="s">
        <v>1188</v>
      </c>
      <c r="E37">
        <v>59011</v>
      </c>
      <c r="F37">
        <f>_xlfn.XLOOKUP(TEXT(E37,0),données!$A$38:$A$58,données!$D$38:$D$58)</f>
        <v>3</v>
      </c>
      <c r="G37" t="str">
        <f t="shared" si="0"/>
        <v>insert into gta_Contrats (idCentre,idUtilisateur,dateDebutContrat,dateFinContrat) Values (3,36,"2023-01-01","2099-12-31");</v>
      </c>
    </row>
    <row r="38" spans="1:7" x14ac:dyDescent="0.25">
      <c r="A38">
        <v>37</v>
      </c>
      <c r="B38" s="98" t="s">
        <v>1307</v>
      </c>
      <c r="C38" s="98" t="s">
        <v>1308</v>
      </c>
      <c r="D38" t="s">
        <v>1062</v>
      </c>
      <c r="E38">
        <v>62012</v>
      </c>
      <c r="F38">
        <f>_xlfn.XLOOKUP(TEXT(E38,0),données!$A$38:$A$58,données!$D$38:$D$58)</f>
        <v>15</v>
      </c>
      <c r="G38" t="str">
        <f t="shared" si="0"/>
        <v>insert into gta_Contrats (idCentre,idUtilisateur,dateDebutContrat,dateFinContrat) Values (15,37,"2023-01-01","2099-12-31");</v>
      </c>
    </row>
    <row r="39" spans="1:7" x14ac:dyDescent="0.25">
      <c r="A39">
        <v>38</v>
      </c>
      <c r="B39" s="98" t="s">
        <v>1307</v>
      </c>
      <c r="C39" s="98" t="s">
        <v>1308</v>
      </c>
      <c r="D39" t="s">
        <v>1149</v>
      </c>
      <c r="E39">
        <v>59011</v>
      </c>
      <c r="F39">
        <f>_xlfn.XLOOKUP(TEXT(E39,0),données!$A$38:$A$58,données!$D$38:$D$58)</f>
        <v>3</v>
      </c>
      <c r="G39" t="str">
        <f t="shared" si="0"/>
        <v>insert into gta_Contrats (idCentre,idUtilisateur,dateDebutContrat,dateFinContrat) Values (3,38,"2023-01-01","2099-12-31");</v>
      </c>
    </row>
    <row r="40" spans="1:7" x14ac:dyDescent="0.25">
      <c r="A40">
        <v>39</v>
      </c>
      <c r="B40" s="98" t="s">
        <v>1307</v>
      </c>
      <c r="C40" s="98" t="s">
        <v>1308</v>
      </c>
      <c r="D40" t="s">
        <v>1104</v>
      </c>
      <c r="E40">
        <v>59011</v>
      </c>
      <c r="F40">
        <f>_xlfn.XLOOKUP(TEXT(E40,0),données!$A$38:$A$58,données!$D$38:$D$58)</f>
        <v>3</v>
      </c>
      <c r="G40" t="str">
        <f t="shared" si="0"/>
        <v>insert into gta_Contrats (idCentre,idUtilisateur,dateDebutContrat,dateFinContrat) Values (3,39,"2023-01-01","2099-12-31");</v>
      </c>
    </row>
    <row r="41" spans="1:7" x14ac:dyDescent="0.25">
      <c r="A41">
        <v>40</v>
      </c>
      <c r="B41" s="98" t="s">
        <v>1307</v>
      </c>
      <c r="C41" s="98" t="s">
        <v>1308</v>
      </c>
      <c r="D41" t="s">
        <v>1133</v>
      </c>
      <c r="E41">
        <v>62012</v>
      </c>
      <c r="F41">
        <f>_xlfn.XLOOKUP(TEXT(E41,0),données!$A$38:$A$58,données!$D$38:$D$58)</f>
        <v>15</v>
      </c>
      <c r="G41" t="str">
        <f t="shared" si="0"/>
        <v>insert into gta_Contrats (idCentre,idUtilisateur,dateDebutContrat,dateFinContrat) Values (15,40,"2023-01-01","2099-12-31");</v>
      </c>
    </row>
    <row r="42" spans="1:7" x14ac:dyDescent="0.25">
      <c r="A42">
        <v>41</v>
      </c>
      <c r="B42" s="98" t="s">
        <v>1307</v>
      </c>
      <c r="C42" s="98" t="s">
        <v>1308</v>
      </c>
      <c r="D42" t="s">
        <v>1068</v>
      </c>
      <c r="E42">
        <v>59011</v>
      </c>
      <c r="F42">
        <f>_xlfn.XLOOKUP(TEXT(E42,0),données!$A$38:$A$58,données!$D$38:$D$58)</f>
        <v>3</v>
      </c>
      <c r="G42" t="str">
        <f t="shared" si="0"/>
        <v>insert into gta_Contrats (idCentre,idUtilisateur,dateDebutContrat,dateFinContrat) Values (3,41,"2023-01-01","2099-12-31");</v>
      </c>
    </row>
    <row r="43" spans="1:7" x14ac:dyDescent="0.25">
      <c r="A43">
        <v>42</v>
      </c>
      <c r="B43" s="98" t="s">
        <v>1307</v>
      </c>
      <c r="C43" s="98" t="s">
        <v>1308</v>
      </c>
      <c r="D43" t="s">
        <v>1084</v>
      </c>
      <c r="E43">
        <v>59011</v>
      </c>
      <c r="F43">
        <f>_xlfn.XLOOKUP(TEXT(E43,0),données!$A$38:$A$58,données!$D$38:$D$58)</f>
        <v>3</v>
      </c>
      <c r="G43" t="str">
        <f t="shared" si="0"/>
        <v>insert into gta_Contrats (idCentre,idUtilisateur,dateDebutContrat,dateFinContrat) Values (3,42,"2023-01-01","2099-12-31");</v>
      </c>
    </row>
    <row r="44" spans="1:7" x14ac:dyDescent="0.25">
      <c r="A44">
        <v>43</v>
      </c>
      <c r="B44" s="98" t="s">
        <v>1307</v>
      </c>
      <c r="C44" s="98" t="s">
        <v>1308</v>
      </c>
      <c r="D44" t="s">
        <v>1081</v>
      </c>
      <c r="E44">
        <v>59011</v>
      </c>
      <c r="F44">
        <f>_xlfn.XLOOKUP(TEXT(E44,0),données!$A$38:$A$58,données!$D$38:$D$58)</f>
        <v>3</v>
      </c>
      <c r="G44" t="str">
        <f t="shared" si="0"/>
        <v>insert into gta_Contrats (idCentre,idUtilisateur,dateDebutContrat,dateFinContrat) Values (3,43,"2023-01-01","2099-12-31");</v>
      </c>
    </row>
    <row r="45" spans="1:7" x14ac:dyDescent="0.25">
      <c r="A45">
        <v>44</v>
      </c>
      <c r="B45" s="98" t="s">
        <v>1307</v>
      </c>
      <c r="C45" s="98" t="s">
        <v>1308</v>
      </c>
      <c r="D45" t="s">
        <v>1103</v>
      </c>
      <c r="E45">
        <v>59011</v>
      </c>
      <c r="F45">
        <f>_xlfn.XLOOKUP(TEXT(E45,0),données!$A$38:$A$58,données!$D$38:$D$58)</f>
        <v>3</v>
      </c>
      <c r="G45" t="str">
        <f t="shared" si="0"/>
        <v>insert into gta_Contrats (idCentre,idUtilisateur,dateDebutContrat,dateFinContrat) Values (3,44,"2023-01-01","2099-12-31");</v>
      </c>
    </row>
    <row r="46" spans="1:7" x14ac:dyDescent="0.25">
      <c r="A46">
        <v>45</v>
      </c>
      <c r="B46" s="98" t="s">
        <v>1307</v>
      </c>
      <c r="C46" s="98" t="s">
        <v>1308</v>
      </c>
      <c r="D46" t="s">
        <v>1114</v>
      </c>
      <c r="E46">
        <v>59011</v>
      </c>
      <c r="F46">
        <f>_xlfn.XLOOKUP(TEXT(E46,0),données!$A$38:$A$58,données!$D$38:$D$58)</f>
        <v>3</v>
      </c>
      <c r="G46" t="str">
        <f t="shared" si="0"/>
        <v>insert into gta_Contrats (idCentre,idUtilisateur,dateDebutContrat,dateFinContrat) Values (3,45,"2023-01-01","2099-12-31");</v>
      </c>
    </row>
    <row r="47" spans="1:7" x14ac:dyDescent="0.25">
      <c r="A47">
        <v>46</v>
      </c>
      <c r="B47" s="98" t="s">
        <v>1307</v>
      </c>
      <c r="C47" s="98" t="s">
        <v>1308</v>
      </c>
      <c r="D47" t="s">
        <v>1124</v>
      </c>
      <c r="E47">
        <v>59011</v>
      </c>
      <c r="F47">
        <f>_xlfn.XLOOKUP(TEXT(E47,0),données!$A$38:$A$58,données!$D$38:$D$58)</f>
        <v>3</v>
      </c>
      <c r="G47" t="str">
        <f t="shared" si="0"/>
        <v>insert into gta_Contrats (idCentre,idUtilisateur,dateDebutContrat,dateFinContrat) Values (3,46,"2023-01-01","2099-12-31");</v>
      </c>
    </row>
    <row r="48" spans="1:7" x14ac:dyDescent="0.25">
      <c r="A48">
        <v>47</v>
      </c>
      <c r="B48" s="98" t="s">
        <v>1307</v>
      </c>
      <c r="C48" s="98" t="s">
        <v>1308</v>
      </c>
      <c r="D48" t="s">
        <v>1115</v>
      </c>
      <c r="E48">
        <v>59011</v>
      </c>
      <c r="F48">
        <f>_xlfn.XLOOKUP(TEXT(E48,0),données!$A$38:$A$58,données!$D$38:$D$58)</f>
        <v>3</v>
      </c>
      <c r="G48" t="str">
        <f t="shared" si="0"/>
        <v>insert into gta_Contrats (idCentre,idUtilisateur,dateDebutContrat,dateFinContrat) Values (3,47,"2023-01-01","2099-12-31");</v>
      </c>
    </row>
    <row r="49" spans="1:7" x14ac:dyDescent="0.25">
      <c r="A49">
        <v>48</v>
      </c>
      <c r="B49" s="98" t="s">
        <v>1307</v>
      </c>
      <c r="C49" s="98" t="s">
        <v>1308</v>
      </c>
      <c r="D49" t="s">
        <v>1101</v>
      </c>
      <c r="E49">
        <v>59011</v>
      </c>
      <c r="F49">
        <f>_xlfn.XLOOKUP(TEXT(E49,0),données!$A$38:$A$58,données!$D$38:$D$58)</f>
        <v>3</v>
      </c>
      <c r="G49" t="str">
        <f t="shared" si="0"/>
        <v>insert into gta_Contrats (idCentre,idUtilisateur,dateDebutContrat,dateFinContrat) Values (3,48,"2023-01-01","2099-12-31");</v>
      </c>
    </row>
    <row r="50" spans="1:7" x14ac:dyDescent="0.25">
      <c r="A50">
        <v>49</v>
      </c>
      <c r="B50" s="98" t="s">
        <v>1307</v>
      </c>
      <c r="C50" s="98" t="s">
        <v>1308</v>
      </c>
      <c r="D50" t="s">
        <v>1086</v>
      </c>
      <c r="E50">
        <v>62012</v>
      </c>
      <c r="F50">
        <f>_xlfn.XLOOKUP(TEXT(E50,0),données!$A$38:$A$58,données!$D$38:$D$58)</f>
        <v>15</v>
      </c>
      <c r="G50" t="str">
        <f t="shared" si="0"/>
        <v>insert into gta_Contrats (idCentre,idUtilisateur,dateDebutContrat,dateFinContrat) Values (15,49,"2023-01-01","2099-12-31");</v>
      </c>
    </row>
    <row r="51" spans="1:7" x14ac:dyDescent="0.25">
      <c r="A51">
        <v>50</v>
      </c>
      <c r="B51" s="98" t="s">
        <v>1307</v>
      </c>
      <c r="C51" s="98" t="s">
        <v>1308</v>
      </c>
      <c r="D51" t="s">
        <v>1085</v>
      </c>
      <c r="E51">
        <v>59011</v>
      </c>
      <c r="F51">
        <f>_xlfn.XLOOKUP(TEXT(E51,0),données!$A$38:$A$58,données!$D$38:$D$58)</f>
        <v>3</v>
      </c>
      <c r="G51" t="str">
        <f t="shared" si="0"/>
        <v>insert into gta_Contrats (idCentre,idUtilisateur,dateDebutContrat,dateFinContrat) Values (3,50,"2023-01-01","2099-12-31");</v>
      </c>
    </row>
    <row r="52" spans="1:7" x14ac:dyDescent="0.25">
      <c r="A52">
        <v>51</v>
      </c>
      <c r="B52" s="98" t="s">
        <v>1307</v>
      </c>
      <c r="C52" s="98" t="s">
        <v>1308</v>
      </c>
      <c r="D52" t="s">
        <v>1105</v>
      </c>
      <c r="E52">
        <v>59011</v>
      </c>
      <c r="F52">
        <f>_xlfn.XLOOKUP(TEXT(E52,0),données!$A$38:$A$58,données!$D$38:$D$58)</f>
        <v>3</v>
      </c>
      <c r="G52" t="str">
        <f t="shared" si="0"/>
        <v>insert into gta_Contrats (idCentre,idUtilisateur,dateDebutContrat,dateFinContrat) Values (3,51,"2023-01-01","2099-12-31");</v>
      </c>
    </row>
    <row r="53" spans="1:7" x14ac:dyDescent="0.25">
      <c r="A53">
        <v>52</v>
      </c>
      <c r="B53" s="98" t="s">
        <v>1307</v>
      </c>
      <c r="C53" s="98" t="s">
        <v>1308</v>
      </c>
      <c r="D53" t="s">
        <v>1100</v>
      </c>
      <c r="E53">
        <v>59011</v>
      </c>
      <c r="F53">
        <f>_xlfn.XLOOKUP(TEXT(E53,0),données!$A$38:$A$58,données!$D$38:$D$58)</f>
        <v>3</v>
      </c>
      <c r="G53" t="str">
        <f t="shared" si="0"/>
        <v>insert into gta_Contrats (idCentre,idUtilisateur,dateDebutContrat,dateFinContrat) Values (3,52,"2023-01-01","2099-12-31");</v>
      </c>
    </row>
    <row r="54" spans="1:7" x14ac:dyDescent="0.25">
      <c r="A54">
        <v>53</v>
      </c>
      <c r="B54" s="98" t="s">
        <v>1307</v>
      </c>
      <c r="C54" s="98" t="s">
        <v>1308</v>
      </c>
      <c r="D54" t="s">
        <v>1144</v>
      </c>
      <c r="E54" s="91">
        <v>62012</v>
      </c>
      <c r="F54">
        <f>_xlfn.XLOOKUP(TEXT(E54,0),données!$A$38:$A$58,données!$D$38:$D$58)</f>
        <v>15</v>
      </c>
      <c r="G54" t="str">
        <f t="shared" si="0"/>
        <v>insert into gta_Contrats (idCentre,idUtilisateur,dateDebutContrat,dateFinContrat) Values (15,53,"2023-01-01","2099-12-31");</v>
      </c>
    </row>
    <row r="55" spans="1:7" x14ac:dyDescent="0.25">
      <c r="A55">
        <v>54</v>
      </c>
      <c r="B55" s="98" t="s">
        <v>1307</v>
      </c>
      <c r="C55" s="98" t="s">
        <v>1308</v>
      </c>
      <c r="D55" t="s">
        <v>1116</v>
      </c>
      <c r="E55">
        <v>59011</v>
      </c>
      <c r="F55">
        <f>_xlfn.XLOOKUP(TEXT(E55,0),données!$A$38:$A$58,données!$D$38:$D$58)</f>
        <v>3</v>
      </c>
      <c r="G55" t="str">
        <f t="shared" si="0"/>
        <v>insert into gta_Contrats (idCentre,idUtilisateur,dateDebutContrat,dateFinContrat) Values (3,54,"2023-01-01","2099-12-31");</v>
      </c>
    </row>
    <row r="56" spans="1:7" x14ac:dyDescent="0.25">
      <c r="A56">
        <v>55</v>
      </c>
      <c r="B56" s="98" t="s">
        <v>1307</v>
      </c>
      <c r="C56" s="98" t="s">
        <v>1308</v>
      </c>
      <c r="D56" t="s">
        <v>1132</v>
      </c>
      <c r="E56">
        <v>62012</v>
      </c>
      <c r="F56">
        <f>_xlfn.XLOOKUP(TEXT(E56,0),données!$A$38:$A$58,données!$D$38:$D$58)</f>
        <v>15</v>
      </c>
      <c r="G56" t="str">
        <f t="shared" si="0"/>
        <v>insert into gta_Contrats (idCentre,idUtilisateur,dateDebutContrat,dateFinContrat) Values (15,55,"2023-01-01","2099-12-31");</v>
      </c>
    </row>
    <row r="57" spans="1:7" x14ac:dyDescent="0.25">
      <c r="A57">
        <v>56</v>
      </c>
      <c r="B57" s="98" t="s">
        <v>1307</v>
      </c>
      <c r="C57" s="98" t="s">
        <v>1308</v>
      </c>
      <c r="D57" t="s">
        <v>1128</v>
      </c>
      <c r="E57">
        <v>62012</v>
      </c>
      <c r="F57">
        <f>_xlfn.XLOOKUP(TEXT(E57,0),données!$A$38:$A$58,données!$D$38:$D$58)</f>
        <v>15</v>
      </c>
      <c r="G57" t="str">
        <f t="shared" si="0"/>
        <v>insert into gta_Contrats (idCentre,idUtilisateur,dateDebutContrat,dateFinContrat) Values (15,56,"2023-01-01","2099-12-31");</v>
      </c>
    </row>
    <row r="58" spans="1:7" x14ac:dyDescent="0.25">
      <c r="A58">
        <v>57</v>
      </c>
      <c r="B58" s="98" t="s">
        <v>1307</v>
      </c>
      <c r="C58" s="98" t="s">
        <v>1308</v>
      </c>
      <c r="D58" t="s">
        <v>1130</v>
      </c>
      <c r="E58">
        <v>62012</v>
      </c>
      <c r="F58">
        <f>_xlfn.XLOOKUP(TEXT(E58,0),données!$A$38:$A$58,données!$D$38:$D$58)</f>
        <v>15</v>
      </c>
      <c r="G58" t="str">
        <f t="shared" si="0"/>
        <v>insert into gta_Contrats (idCentre,idUtilisateur,dateDebutContrat,dateFinContrat) Values (15,57,"2023-01-01","2099-12-31");</v>
      </c>
    </row>
    <row r="59" spans="1:7" x14ac:dyDescent="0.25">
      <c r="A59">
        <v>58</v>
      </c>
      <c r="B59" s="98" t="s">
        <v>1307</v>
      </c>
      <c r="C59" s="98" t="s">
        <v>1308</v>
      </c>
      <c r="D59" t="s">
        <v>1058</v>
      </c>
      <c r="E59" s="95">
        <v>59000</v>
      </c>
      <c r="F59">
        <f>_xlfn.XLOOKUP(E59,données!$A$38:$A$58,données!$D$38:$D$58)</f>
        <v>20</v>
      </c>
      <c r="G59" t="str">
        <f t="shared" si="0"/>
        <v>insert into gta_Contrats (idCentre,idUtilisateur,dateDebutContrat,dateFinContrat) Values (20,58,"2023-01-01","2099-12-31");</v>
      </c>
    </row>
    <row r="60" spans="1:7" x14ac:dyDescent="0.25">
      <c r="A60">
        <v>59</v>
      </c>
      <c r="B60" s="98" t="s">
        <v>1307</v>
      </c>
      <c r="C60" s="98" t="s">
        <v>1308</v>
      </c>
      <c r="D60" t="s">
        <v>1067</v>
      </c>
      <c r="E60">
        <v>62012</v>
      </c>
      <c r="F60">
        <f>_xlfn.XLOOKUP(TEXT(E60,0),données!$A$38:$A$58,données!$D$38:$D$58)</f>
        <v>15</v>
      </c>
      <c r="G60" t="str">
        <f t="shared" si="0"/>
        <v>insert into gta_Contrats (idCentre,idUtilisateur,dateDebutContrat,dateFinContrat) Values (15,59,"2023-01-01","2099-12-31");</v>
      </c>
    </row>
    <row r="61" spans="1:7" x14ac:dyDescent="0.25">
      <c r="A61">
        <v>60</v>
      </c>
      <c r="B61" s="98" t="s">
        <v>1307</v>
      </c>
      <c r="C61" s="98" t="s">
        <v>1308</v>
      </c>
      <c r="D61" t="s">
        <v>1078</v>
      </c>
      <c r="E61">
        <v>62012</v>
      </c>
      <c r="F61">
        <f>_xlfn.XLOOKUP(TEXT(E61,0),données!$A$38:$A$58,données!$D$38:$D$58)</f>
        <v>15</v>
      </c>
      <c r="G61" t="str">
        <f t="shared" si="0"/>
        <v>insert into gta_Contrats (idCentre,idUtilisateur,dateDebutContrat,dateFinContrat) Values (15,60,"2023-01-01","2099-12-31");</v>
      </c>
    </row>
    <row r="62" spans="1:7" x14ac:dyDescent="0.25">
      <c r="A62">
        <v>61</v>
      </c>
      <c r="B62" s="98" t="s">
        <v>1307</v>
      </c>
      <c r="C62" s="98" t="s">
        <v>1308</v>
      </c>
      <c r="D62" t="s">
        <v>1079</v>
      </c>
      <c r="E62">
        <v>62012</v>
      </c>
      <c r="F62">
        <f>_xlfn.XLOOKUP(TEXT(E62,0),données!$A$38:$A$58,données!$D$38:$D$58)</f>
        <v>15</v>
      </c>
      <c r="G62" t="str">
        <f t="shared" si="0"/>
        <v>insert into gta_Contrats (idCentre,idUtilisateur,dateDebutContrat,dateFinContrat) Values (15,61,"2023-01-01","2099-12-31");</v>
      </c>
    </row>
    <row r="63" spans="1:7" x14ac:dyDescent="0.25">
      <c r="A63">
        <v>62</v>
      </c>
      <c r="B63" s="98" t="s">
        <v>1307</v>
      </c>
      <c r="C63" s="98" t="s">
        <v>1308</v>
      </c>
      <c r="D63" t="s">
        <v>1135</v>
      </c>
      <c r="E63">
        <v>62012</v>
      </c>
      <c r="F63">
        <f>_xlfn.XLOOKUP(TEXT(E63,0),données!$A$38:$A$58,données!$D$38:$D$58)</f>
        <v>15</v>
      </c>
      <c r="G63" t="str">
        <f t="shared" si="0"/>
        <v>insert into gta_Contrats (idCentre,idUtilisateur,dateDebutContrat,dateFinContrat) Values (15,62,"2023-01-01","2099-12-31");</v>
      </c>
    </row>
    <row r="64" spans="1:7" x14ac:dyDescent="0.25">
      <c r="A64">
        <v>63</v>
      </c>
      <c r="B64" s="98" t="s">
        <v>1307</v>
      </c>
      <c r="C64" s="98" t="s">
        <v>1308</v>
      </c>
      <c r="D64" t="s">
        <v>1122</v>
      </c>
      <c r="E64">
        <v>59011</v>
      </c>
      <c r="F64">
        <f>_xlfn.XLOOKUP(TEXT(E64,0),données!$A$38:$A$58,données!$D$38:$D$58)</f>
        <v>3</v>
      </c>
      <c r="G64" t="str">
        <f t="shared" si="0"/>
        <v>insert into gta_Contrats (idCentre,idUtilisateur,dateDebutContrat,dateFinContrat) Values (3,63,"2023-01-01","2099-12-31");</v>
      </c>
    </row>
    <row r="65" spans="1:7" x14ac:dyDescent="0.25">
      <c r="A65">
        <v>64</v>
      </c>
      <c r="B65" s="98" t="s">
        <v>1307</v>
      </c>
      <c r="C65" s="98" t="s">
        <v>1308</v>
      </c>
      <c r="D65" t="s">
        <v>1138</v>
      </c>
      <c r="E65" s="91">
        <v>62012</v>
      </c>
      <c r="F65">
        <f>_xlfn.XLOOKUP(TEXT(E65,0),données!$A$38:$A$58,données!$D$38:$D$58)</f>
        <v>15</v>
      </c>
      <c r="G65" t="str">
        <f t="shared" si="0"/>
        <v>insert into gta_Contrats (idCentre,idUtilisateur,dateDebutContrat,dateFinContrat) Values (15,64,"2023-01-01","2099-12-31");</v>
      </c>
    </row>
    <row r="66" spans="1:7" x14ac:dyDescent="0.25">
      <c r="A66">
        <v>65</v>
      </c>
      <c r="B66" s="98" t="s">
        <v>1307</v>
      </c>
      <c r="C66" s="98" t="s">
        <v>1308</v>
      </c>
      <c r="D66" t="s">
        <v>1092</v>
      </c>
      <c r="E66">
        <v>59011</v>
      </c>
      <c r="F66">
        <f>_xlfn.XLOOKUP(TEXT(E66,0),données!$A$38:$A$58,données!$D$38:$D$58)</f>
        <v>3</v>
      </c>
      <c r="G66" t="str">
        <f t="shared" si="0"/>
        <v>insert into gta_Contrats (idCentre,idUtilisateur,dateDebutContrat,dateFinContrat) Values (3,65,"2023-01-01","2099-12-31");</v>
      </c>
    </row>
    <row r="67" spans="1:7" x14ac:dyDescent="0.25">
      <c r="A67">
        <v>66</v>
      </c>
      <c r="B67" s="98" t="s">
        <v>1307</v>
      </c>
      <c r="C67" s="98" t="s">
        <v>1308</v>
      </c>
      <c r="D67" t="s">
        <v>1199</v>
      </c>
      <c r="E67">
        <v>59011</v>
      </c>
      <c r="F67">
        <f>_xlfn.XLOOKUP(TEXT(E67,0),données!$A$38:$A$58,données!$D$38:$D$58)</f>
        <v>3</v>
      </c>
      <c r="G67" t="str">
        <f t="shared" ref="G67:G98" si="1">"insert into gta_Contrats (idCentre,idUtilisateur,dateDebutContrat,dateFinContrat) Values ("&amp;F67&amp;","&amp;A67&amp;","""&amp;B67&amp;""","""&amp;C67&amp;""");"</f>
        <v>insert into gta_Contrats (idCentre,idUtilisateur,dateDebutContrat,dateFinContrat) Values (3,66,"2023-01-01","2099-12-31");</v>
      </c>
    </row>
    <row r="68" spans="1:7" x14ac:dyDescent="0.25">
      <c r="A68">
        <v>67</v>
      </c>
      <c r="B68" s="98" t="s">
        <v>1307</v>
      </c>
      <c r="C68" s="98" t="s">
        <v>1308</v>
      </c>
      <c r="D68" t="s">
        <v>1063</v>
      </c>
      <c r="E68">
        <v>59011</v>
      </c>
      <c r="F68">
        <f>_xlfn.XLOOKUP(TEXT(E68,0),données!$A$38:$A$58,données!$D$38:$D$58)</f>
        <v>3</v>
      </c>
      <c r="G68" t="str">
        <f t="shared" si="1"/>
        <v>insert into gta_Contrats (idCentre,idUtilisateur,dateDebutContrat,dateFinContrat) Values (3,67,"2023-01-01","2099-12-31");</v>
      </c>
    </row>
    <row r="69" spans="1:7" x14ac:dyDescent="0.25">
      <c r="A69">
        <v>68</v>
      </c>
      <c r="B69" s="98" t="s">
        <v>1307</v>
      </c>
      <c r="C69" s="98" t="s">
        <v>1308</v>
      </c>
      <c r="D69" t="s">
        <v>1119</v>
      </c>
      <c r="E69">
        <v>59011</v>
      </c>
      <c r="F69">
        <f>_xlfn.XLOOKUP(TEXT(E69,0),données!$A$38:$A$58,données!$D$38:$D$58)</f>
        <v>3</v>
      </c>
      <c r="G69" t="str">
        <f t="shared" si="1"/>
        <v>insert into gta_Contrats (idCentre,idUtilisateur,dateDebutContrat,dateFinContrat) Values (3,68,"2023-01-01","2099-12-31");</v>
      </c>
    </row>
    <row r="70" spans="1:7" x14ac:dyDescent="0.25">
      <c r="A70">
        <v>69</v>
      </c>
      <c r="B70" s="98" t="s">
        <v>1307</v>
      </c>
      <c r="C70" s="98" t="s">
        <v>1308</v>
      </c>
      <c r="D70" t="s">
        <v>1106</v>
      </c>
      <c r="E70">
        <v>59011</v>
      </c>
      <c r="F70">
        <f>_xlfn.XLOOKUP(TEXT(E70,0),données!$A$38:$A$58,données!$D$38:$D$58)</f>
        <v>3</v>
      </c>
      <c r="G70" t="str">
        <f t="shared" si="1"/>
        <v>insert into gta_Contrats (idCentre,idUtilisateur,dateDebutContrat,dateFinContrat) Values (3,69,"2023-01-01","2099-12-31");</v>
      </c>
    </row>
    <row r="71" spans="1:7" x14ac:dyDescent="0.25">
      <c r="A71">
        <v>70</v>
      </c>
      <c r="B71" s="98" t="s">
        <v>1307</v>
      </c>
      <c r="C71" s="98" t="s">
        <v>1308</v>
      </c>
      <c r="D71" t="s">
        <v>1074</v>
      </c>
      <c r="E71">
        <v>59011</v>
      </c>
      <c r="F71">
        <f>_xlfn.XLOOKUP(TEXT(E71,0),données!$A$38:$A$58,données!$D$38:$D$58)</f>
        <v>3</v>
      </c>
      <c r="G71" t="str">
        <f t="shared" si="1"/>
        <v>insert into gta_Contrats (idCentre,idUtilisateur,dateDebutContrat,dateFinContrat) Values (3,70,"2023-01-01","2099-12-31");</v>
      </c>
    </row>
    <row r="72" spans="1:7" x14ac:dyDescent="0.25">
      <c r="A72">
        <v>71</v>
      </c>
      <c r="B72" s="98" t="s">
        <v>1307</v>
      </c>
      <c r="C72" s="98" t="s">
        <v>1308</v>
      </c>
      <c r="D72" t="s">
        <v>1111</v>
      </c>
      <c r="E72">
        <v>59011</v>
      </c>
      <c r="F72">
        <f>_xlfn.XLOOKUP(TEXT(E72,0),données!$A$38:$A$58,données!$D$38:$D$58)</f>
        <v>3</v>
      </c>
      <c r="G72" t="str">
        <f t="shared" si="1"/>
        <v>insert into gta_Contrats (idCentre,idUtilisateur,dateDebutContrat,dateFinContrat) Values (3,71,"2023-01-01","2099-12-31");</v>
      </c>
    </row>
    <row r="73" spans="1:7" x14ac:dyDescent="0.25">
      <c r="A73">
        <v>72</v>
      </c>
      <c r="B73" s="98" t="s">
        <v>1307</v>
      </c>
      <c r="C73" s="98" t="s">
        <v>1308</v>
      </c>
      <c r="D73" t="s">
        <v>1082</v>
      </c>
      <c r="E73">
        <v>62012</v>
      </c>
      <c r="F73">
        <f>_xlfn.XLOOKUP(TEXT(E73,0),données!$A$38:$A$58,données!$D$38:$D$58)</f>
        <v>15</v>
      </c>
      <c r="G73" t="str">
        <f t="shared" si="1"/>
        <v>insert into gta_Contrats (idCentre,idUtilisateur,dateDebutContrat,dateFinContrat) Values (15,72,"2023-01-01","2099-12-31");</v>
      </c>
    </row>
    <row r="74" spans="1:7" x14ac:dyDescent="0.25">
      <c r="A74">
        <v>73</v>
      </c>
      <c r="B74" s="98" t="s">
        <v>1307</v>
      </c>
      <c r="C74" s="98" t="s">
        <v>1308</v>
      </c>
      <c r="D74" t="s">
        <v>1090</v>
      </c>
      <c r="E74">
        <v>59011</v>
      </c>
      <c r="F74">
        <f>_xlfn.XLOOKUP(TEXT(E74,0),données!$A$38:$A$58,données!$D$38:$D$58)</f>
        <v>3</v>
      </c>
      <c r="G74" t="str">
        <f t="shared" si="1"/>
        <v>insert into gta_Contrats (idCentre,idUtilisateur,dateDebutContrat,dateFinContrat) Values (3,73,"2023-01-01","2099-12-31");</v>
      </c>
    </row>
    <row r="75" spans="1:7" x14ac:dyDescent="0.25">
      <c r="A75">
        <v>74</v>
      </c>
      <c r="B75" s="98" t="s">
        <v>1307</v>
      </c>
      <c r="C75" s="98" t="s">
        <v>1308</v>
      </c>
      <c r="D75" t="s">
        <v>1065</v>
      </c>
      <c r="E75">
        <v>59011</v>
      </c>
      <c r="F75">
        <f>_xlfn.XLOOKUP(TEXT(E75,0),données!$A$38:$A$58,données!$D$38:$D$58)</f>
        <v>3</v>
      </c>
      <c r="G75" t="str">
        <f t="shared" si="1"/>
        <v>insert into gta_Contrats (idCentre,idUtilisateur,dateDebutContrat,dateFinContrat) Values (3,74,"2023-01-01","2099-12-31");</v>
      </c>
    </row>
    <row r="76" spans="1:7" x14ac:dyDescent="0.25">
      <c r="A76">
        <v>75</v>
      </c>
      <c r="B76" s="98" t="s">
        <v>1307</v>
      </c>
      <c r="C76" s="98" t="s">
        <v>1308</v>
      </c>
      <c r="D76" t="s">
        <v>1097</v>
      </c>
      <c r="E76">
        <v>62012</v>
      </c>
      <c r="F76">
        <f>_xlfn.XLOOKUP(TEXT(E76,0),données!$A$38:$A$58,données!$D$38:$D$58)</f>
        <v>15</v>
      </c>
      <c r="G76" t="str">
        <f t="shared" si="1"/>
        <v>insert into gta_Contrats (idCentre,idUtilisateur,dateDebutContrat,dateFinContrat) Values (15,75,"2023-01-01","2099-12-31");</v>
      </c>
    </row>
    <row r="77" spans="1:7" x14ac:dyDescent="0.25">
      <c r="A77">
        <v>76</v>
      </c>
      <c r="B77" s="98" t="s">
        <v>1307</v>
      </c>
      <c r="C77" s="98" t="s">
        <v>1308</v>
      </c>
      <c r="D77" t="s">
        <v>1093</v>
      </c>
      <c r="E77">
        <v>62012</v>
      </c>
      <c r="F77">
        <f>_xlfn.XLOOKUP(TEXT(E77,0),données!$A$38:$A$58,données!$D$38:$D$58)</f>
        <v>15</v>
      </c>
      <c r="G77" t="str">
        <f t="shared" si="1"/>
        <v>insert into gta_Contrats (idCentre,idUtilisateur,dateDebutContrat,dateFinContrat) Values (15,76,"2023-01-01","2099-12-31");</v>
      </c>
    </row>
    <row r="78" spans="1:7" x14ac:dyDescent="0.25">
      <c r="A78">
        <v>77</v>
      </c>
      <c r="B78" s="98" t="s">
        <v>1307</v>
      </c>
      <c r="C78" s="98" t="s">
        <v>1308</v>
      </c>
      <c r="D78" t="s">
        <v>1108</v>
      </c>
      <c r="E78">
        <v>59011</v>
      </c>
      <c r="F78">
        <f>_xlfn.XLOOKUP(TEXT(E78,0),données!$A$38:$A$58,données!$D$38:$D$58)</f>
        <v>3</v>
      </c>
      <c r="G78" t="str">
        <f t="shared" si="1"/>
        <v>insert into gta_Contrats (idCentre,idUtilisateur,dateDebutContrat,dateFinContrat) Values (3,77,"2023-01-01","2099-12-31");</v>
      </c>
    </row>
    <row r="79" spans="1:7" x14ac:dyDescent="0.25">
      <c r="A79">
        <v>78</v>
      </c>
      <c r="B79" s="98" t="s">
        <v>1307</v>
      </c>
      <c r="C79" s="98" t="s">
        <v>1308</v>
      </c>
      <c r="D79" t="s">
        <v>1064</v>
      </c>
      <c r="E79">
        <v>59011</v>
      </c>
      <c r="F79">
        <f>_xlfn.XLOOKUP(TEXT(E79,0),données!$A$38:$A$58,données!$D$38:$D$58)</f>
        <v>3</v>
      </c>
      <c r="G79" t="str">
        <f t="shared" si="1"/>
        <v>insert into gta_Contrats (idCentre,idUtilisateur,dateDebutContrat,dateFinContrat) Values (3,78,"2023-01-01","2099-12-31");</v>
      </c>
    </row>
    <row r="80" spans="1:7" x14ac:dyDescent="0.25">
      <c r="A80">
        <v>79</v>
      </c>
      <c r="B80" s="98" t="s">
        <v>1307</v>
      </c>
      <c r="C80" s="98" t="s">
        <v>1308</v>
      </c>
      <c r="D80" t="s">
        <v>1110</v>
      </c>
      <c r="E80">
        <v>59011</v>
      </c>
      <c r="F80">
        <f>_xlfn.XLOOKUP(TEXT(E80,0),données!$A$38:$A$58,données!$D$38:$D$58)</f>
        <v>3</v>
      </c>
      <c r="G80" t="str">
        <f t="shared" si="1"/>
        <v>insert into gta_Contrats (idCentre,idUtilisateur,dateDebutContrat,dateFinContrat) Values (3,79,"2023-01-01","2099-12-31");</v>
      </c>
    </row>
    <row r="81" spans="1:7" x14ac:dyDescent="0.25">
      <c r="A81">
        <v>80</v>
      </c>
      <c r="B81" s="98" t="s">
        <v>1307</v>
      </c>
      <c r="C81" s="98" t="s">
        <v>1308</v>
      </c>
      <c r="D81" t="s">
        <v>1096</v>
      </c>
      <c r="E81">
        <v>62012</v>
      </c>
      <c r="F81">
        <f>_xlfn.XLOOKUP(TEXT(E81,0),données!$A$38:$A$58,données!$D$38:$D$58)</f>
        <v>15</v>
      </c>
      <c r="G81" t="str">
        <f t="shared" si="1"/>
        <v>insert into gta_Contrats (idCentre,idUtilisateur,dateDebutContrat,dateFinContrat) Values (15,80,"2023-01-01","2099-12-31");</v>
      </c>
    </row>
    <row r="82" spans="1:7" x14ac:dyDescent="0.25">
      <c r="A82">
        <v>81</v>
      </c>
      <c r="B82" s="98" t="s">
        <v>1307</v>
      </c>
      <c r="C82" s="98" t="s">
        <v>1308</v>
      </c>
      <c r="D82" t="s">
        <v>1061</v>
      </c>
      <c r="E82">
        <v>62012</v>
      </c>
      <c r="F82">
        <f>_xlfn.XLOOKUP(TEXT(E82,0),données!$A$38:$A$58,données!$D$38:$D$58)</f>
        <v>15</v>
      </c>
      <c r="G82" t="str">
        <f t="shared" si="1"/>
        <v>insert into gta_Contrats (idCentre,idUtilisateur,dateDebutContrat,dateFinContrat) Values (15,81,"2023-01-01","2099-12-31");</v>
      </c>
    </row>
    <row r="83" spans="1:7" x14ac:dyDescent="0.25">
      <c r="A83">
        <v>82</v>
      </c>
      <c r="B83" s="98" t="s">
        <v>1307</v>
      </c>
      <c r="C83" s="98" t="s">
        <v>1308</v>
      </c>
      <c r="D83" t="s">
        <v>1083</v>
      </c>
      <c r="E83">
        <v>62012</v>
      </c>
      <c r="F83">
        <f>_xlfn.XLOOKUP(TEXT(E83,0),données!$A$38:$A$58,données!$D$38:$D$58)</f>
        <v>15</v>
      </c>
      <c r="G83" t="str">
        <f t="shared" si="1"/>
        <v>insert into gta_Contrats (idCentre,idUtilisateur,dateDebutContrat,dateFinContrat) Values (15,82,"2023-01-01","2099-12-31");</v>
      </c>
    </row>
    <row r="84" spans="1:7" x14ac:dyDescent="0.25">
      <c r="A84">
        <v>83</v>
      </c>
      <c r="B84" s="98" t="s">
        <v>1307</v>
      </c>
      <c r="C84" s="98" t="s">
        <v>1308</v>
      </c>
      <c r="D84" t="s">
        <v>1099</v>
      </c>
      <c r="E84">
        <v>59011</v>
      </c>
      <c r="F84">
        <f>_xlfn.XLOOKUP(TEXT(E84,0),données!$A$38:$A$58,données!$D$38:$D$58)</f>
        <v>3</v>
      </c>
      <c r="G84" t="str">
        <f t="shared" si="1"/>
        <v>insert into gta_Contrats (idCentre,idUtilisateur,dateDebutContrat,dateFinContrat) Values (3,83,"2023-01-01","2099-12-31");</v>
      </c>
    </row>
    <row r="85" spans="1:7" x14ac:dyDescent="0.25">
      <c r="A85">
        <v>84</v>
      </c>
      <c r="B85" s="98" t="s">
        <v>1307</v>
      </c>
      <c r="C85" s="98" t="s">
        <v>1308</v>
      </c>
      <c r="D85" t="s">
        <v>1059</v>
      </c>
      <c r="E85">
        <v>62012</v>
      </c>
      <c r="F85">
        <f>_xlfn.XLOOKUP(TEXT(E85,0),données!$A$38:$A$58,données!$D$38:$D$58)</f>
        <v>15</v>
      </c>
      <c r="G85" t="str">
        <f t="shared" si="1"/>
        <v>insert into gta_Contrats (idCentre,idUtilisateur,dateDebutContrat,dateFinContrat) Values (15,84,"2023-01-01","2099-12-31");</v>
      </c>
    </row>
    <row r="86" spans="1:7" x14ac:dyDescent="0.25">
      <c r="A86">
        <v>85</v>
      </c>
      <c r="B86" s="98" t="s">
        <v>1307</v>
      </c>
      <c r="C86" s="98" t="s">
        <v>1308</v>
      </c>
      <c r="D86" t="s">
        <v>1102</v>
      </c>
      <c r="E86">
        <v>59011</v>
      </c>
      <c r="F86">
        <f>_xlfn.XLOOKUP(TEXT(E86,0),données!$A$38:$A$58,données!$D$38:$D$58)</f>
        <v>3</v>
      </c>
      <c r="G86" t="str">
        <f t="shared" si="1"/>
        <v>insert into gta_Contrats (idCentre,idUtilisateur,dateDebutContrat,dateFinContrat) Values (3,85,"2023-01-01","2099-12-31");</v>
      </c>
    </row>
    <row r="87" spans="1:7" x14ac:dyDescent="0.25">
      <c r="A87">
        <v>86</v>
      </c>
      <c r="B87" s="98" t="s">
        <v>1307</v>
      </c>
      <c r="C87" s="98" t="s">
        <v>1308</v>
      </c>
      <c r="D87" t="s">
        <v>1069</v>
      </c>
      <c r="E87">
        <v>59011</v>
      </c>
      <c r="F87">
        <f>_xlfn.XLOOKUP(TEXT(E87,0),données!$A$38:$A$58,données!$D$38:$D$58)</f>
        <v>3</v>
      </c>
      <c r="G87" t="str">
        <f t="shared" si="1"/>
        <v>insert into gta_Contrats (idCentre,idUtilisateur,dateDebutContrat,dateFinContrat) Values (3,86,"2023-01-01","2099-12-31");</v>
      </c>
    </row>
    <row r="88" spans="1:7" x14ac:dyDescent="0.25">
      <c r="A88">
        <v>87</v>
      </c>
      <c r="B88" s="98" t="s">
        <v>1307</v>
      </c>
      <c r="C88" s="98" t="s">
        <v>1308</v>
      </c>
      <c r="D88" t="s">
        <v>1137</v>
      </c>
      <c r="E88" s="92">
        <v>97015</v>
      </c>
      <c r="F88">
        <f>_xlfn.XLOOKUP(E88,données!$A$38:$A$58,données!$D$38:$D$58)</f>
        <v>21</v>
      </c>
      <c r="G88" t="str">
        <f t="shared" si="1"/>
        <v>insert into gta_Contrats (idCentre,idUtilisateur,dateDebutContrat,dateFinContrat) Values (21,87,"2023-01-01","2099-12-31");</v>
      </c>
    </row>
    <row r="89" spans="1:7" x14ac:dyDescent="0.25">
      <c r="A89">
        <v>88</v>
      </c>
      <c r="B89" s="98" t="s">
        <v>1307</v>
      </c>
      <c r="C89" s="98" t="s">
        <v>1308</v>
      </c>
      <c r="D89" t="s">
        <v>1118</v>
      </c>
      <c r="E89">
        <v>59011</v>
      </c>
      <c r="F89">
        <f>_xlfn.XLOOKUP(TEXT(E89,0),données!$A$38:$A$58,données!$D$38:$D$58)</f>
        <v>3</v>
      </c>
      <c r="G89" t="str">
        <f t="shared" si="1"/>
        <v>insert into gta_Contrats (idCentre,idUtilisateur,dateDebutContrat,dateFinContrat) Values (3,88,"2023-01-01","2099-12-31");</v>
      </c>
    </row>
    <row r="90" spans="1:7" x14ac:dyDescent="0.25">
      <c r="A90">
        <v>89</v>
      </c>
      <c r="B90" s="98" t="s">
        <v>1307</v>
      </c>
      <c r="C90" s="98" t="s">
        <v>1308</v>
      </c>
      <c r="D90" t="s">
        <v>1129</v>
      </c>
      <c r="E90" s="96">
        <v>97015</v>
      </c>
      <c r="F90">
        <f>_xlfn.XLOOKUP(E90,données!$A$38:$A$58,données!$D$38:$D$58)</f>
        <v>21</v>
      </c>
      <c r="G90" t="str">
        <f t="shared" si="1"/>
        <v>insert into gta_Contrats (idCentre,idUtilisateur,dateDebutContrat,dateFinContrat) Values (21,89,"2023-01-01","2099-12-31");</v>
      </c>
    </row>
    <row r="91" spans="1:7" x14ac:dyDescent="0.25">
      <c r="A91">
        <v>90</v>
      </c>
      <c r="B91" s="98" t="s">
        <v>1307</v>
      </c>
      <c r="C91" s="98" t="s">
        <v>1308</v>
      </c>
      <c r="D91" t="s">
        <v>1136</v>
      </c>
      <c r="E91">
        <v>59011</v>
      </c>
      <c r="F91">
        <f>_xlfn.XLOOKUP(TEXT(E91,0),données!$A$38:$A$58,données!$D$38:$D$58)</f>
        <v>3</v>
      </c>
      <c r="G91" t="str">
        <f t="shared" si="1"/>
        <v>insert into gta_Contrats (idCentre,idUtilisateur,dateDebutContrat,dateFinContrat) Values (3,90,"2023-01-01","2099-12-31");</v>
      </c>
    </row>
    <row r="92" spans="1:7" x14ac:dyDescent="0.25">
      <c r="A92">
        <v>91</v>
      </c>
      <c r="B92" s="98" t="s">
        <v>1307</v>
      </c>
      <c r="C92" s="98" t="s">
        <v>1308</v>
      </c>
      <c r="D92" t="s">
        <v>1143</v>
      </c>
      <c r="E92">
        <v>59011</v>
      </c>
      <c r="F92">
        <f>_xlfn.XLOOKUP(TEXT(E92,0),données!$A$38:$A$58,données!$D$38:$D$58)</f>
        <v>3</v>
      </c>
      <c r="G92" t="str">
        <f t="shared" si="1"/>
        <v>insert into gta_Contrats (idCentre,idUtilisateur,dateDebutContrat,dateFinContrat) Values (3,91,"2023-01-01","2099-12-31");</v>
      </c>
    </row>
    <row r="93" spans="1:7" x14ac:dyDescent="0.25">
      <c r="A93">
        <v>92</v>
      </c>
      <c r="B93" s="98" t="s">
        <v>1307</v>
      </c>
      <c r="C93" s="98" t="s">
        <v>1308</v>
      </c>
      <c r="D93" t="s">
        <v>1140</v>
      </c>
      <c r="E93">
        <v>62012</v>
      </c>
      <c r="F93">
        <f>_xlfn.XLOOKUP(TEXT(E93,0),données!$A$38:$A$58,données!$D$38:$D$58)</f>
        <v>15</v>
      </c>
      <c r="G93" t="str">
        <f t="shared" si="1"/>
        <v>insert into gta_Contrats (idCentre,idUtilisateur,dateDebutContrat,dateFinContrat) Values (15,92,"2023-01-01","2099-12-31");</v>
      </c>
    </row>
    <row r="94" spans="1:7" x14ac:dyDescent="0.25">
      <c r="A94">
        <v>93</v>
      </c>
      <c r="B94" s="98" t="s">
        <v>1307</v>
      </c>
      <c r="C94" s="98" t="s">
        <v>1308</v>
      </c>
      <c r="D94" t="s">
        <v>1145</v>
      </c>
      <c r="E94">
        <v>62012</v>
      </c>
      <c r="F94">
        <f>_xlfn.XLOOKUP(TEXT(E94,0),données!$A$38:$A$58,données!$D$38:$D$58)</f>
        <v>15</v>
      </c>
      <c r="G94" t="str">
        <f t="shared" si="1"/>
        <v>insert into gta_Contrats (idCentre,idUtilisateur,dateDebutContrat,dateFinContrat) Values (15,93,"2023-01-01","2099-12-31");</v>
      </c>
    </row>
    <row r="95" spans="1:7" x14ac:dyDescent="0.25">
      <c r="A95">
        <v>94</v>
      </c>
      <c r="B95" s="98" t="s">
        <v>1307</v>
      </c>
      <c r="C95" s="98" t="s">
        <v>1308</v>
      </c>
      <c r="D95" t="s">
        <v>1109</v>
      </c>
      <c r="E95">
        <v>59011</v>
      </c>
      <c r="F95">
        <f>_xlfn.XLOOKUP(TEXT(E95,0),données!$A$38:$A$58,données!$D$38:$D$58)</f>
        <v>3</v>
      </c>
      <c r="G95" t="str">
        <f t="shared" si="1"/>
        <v>insert into gta_Contrats (idCentre,idUtilisateur,dateDebutContrat,dateFinContrat) Values (3,94,"2023-01-01","2099-12-31");</v>
      </c>
    </row>
    <row r="96" spans="1:7" x14ac:dyDescent="0.25">
      <c r="A96">
        <v>95</v>
      </c>
      <c r="B96" s="98" t="s">
        <v>1307</v>
      </c>
      <c r="C96" s="98" t="s">
        <v>1308</v>
      </c>
      <c r="D96" t="s">
        <v>1089</v>
      </c>
      <c r="E96">
        <v>62012</v>
      </c>
      <c r="F96">
        <f>_xlfn.XLOOKUP(TEXT(E96,0),données!$A$38:$A$58,données!$D$38:$D$58)</f>
        <v>15</v>
      </c>
      <c r="G96" t="str">
        <f t="shared" si="1"/>
        <v>insert into gta_Contrats (idCentre,idUtilisateur,dateDebutContrat,dateFinContrat) Values (15,95,"2023-01-01","2099-12-31");</v>
      </c>
    </row>
    <row r="97" spans="1:7" x14ac:dyDescent="0.25">
      <c r="A97">
        <v>96</v>
      </c>
      <c r="B97" s="98" t="s">
        <v>1307</v>
      </c>
      <c r="C97" s="98" t="s">
        <v>1308</v>
      </c>
      <c r="D97" t="s">
        <v>1126</v>
      </c>
      <c r="E97">
        <v>62012</v>
      </c>
      <c r="F97">
        <f>_xlfn.XLOOKUP(TEXT(E97,0),données!$A$38:$A$58,données!$D$38:$D$58)</f>
        <v>15</v>
      </c>
      <c r="G97" t="str">
        <f t="shared" si="1"/>
        <v>insert into gta_Contrats (idCentre,idUtilisateur,dateDebutContrat,dateFinContrat) Values (15,96,"2023-01-01","2099-12-31");</v>
      </c>
    </row>
    <row r="98" spans="1:7" x14ac:dyDescent="0.25">
      <c r="A98">
        <v>97</v>
      </c>
      <c r="B98" s="98" t="s">
        <v>1307</v>
      </c>
      <c r="C98" s="98" t="s">
        <v>1308</v>
      </c>
      <c r="D98" t="s">
        <v>1087</v>
      </c>
      <c r="E98">
        <v>59011</v>
      </c>
      <c r="F98">
        <f>_xlfn.XLOOKUP(TEXT(E98,0),données!$A$38:$A$58,données!$D$38:$D$58)</f>
        <v>3</v>
      </c>
      <c r="G98" t="str">
        <f t="shared" si="1"/>
        <v>insert into gta_Contrats (idCentre,idUtilisateur,dateDebutContrat,dateFinContrat) Values (3,97,"2023-01-01","2099-12-31");</v>
      </c>
    </row>
  </sheetData>
  <autoFilter ref="A1:F99"/>
  <phoneticPr fontId="6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0"/>
  <sheetViews>
    <sheetView tabSelected="1" workbookViewId="0">
      <selection activeCell="L2" sqref="L2"/>
    </sheetView>
  </sheetViews>
  <sheetFormatPr baseColWidth="10" defaultRowHeight="15" x14ac:dyDescent="0.25"/>
  <cols>
    <col min="1" max="1" width="28.42578125" bestFit="1" customWidth="1"/>
    <col min="3" max="3" width="18.7109375" style="99" customWidth="1"/>
  </cols>
  <sheetData>
    <row r="1" spans="1:13" x14ac:dyDescent="0.25">
      <c r="A1" t="s">
        <v>1313</v>
      </c>
      <c r="B1" t="s">
        <v>342</v>
      </c>
      <c r="C1" t="s">
        <v>1314</v>
      </c>
      <c r="D1" s="99" t="s">
        <v>850</v>
      </c>
      <c r="E1" t="s">
        <v>993</v>
      </c>
      <c r="F1" t="s">
        <v>992</v>
      </c>
      <c r="G1" t="s">
        <v>849</v>
      </c>
      <c r="H1" t="s">
        <v>1150</v>
      </c>
      <c r="I1" t="s">
        <v>1315</v>
      </c>
      <c r="J1" t="s">
        <v>852</v>
      </c>
      <c r="K1" t="s">
        <v>1316</v>
      </c>
      <c r="L1" t="s">
        <v>1317</v>
      </c>
      <c r="M1" t="s">
        <v>1318</v>
      </c>
    </row>
    <row r="2" spans="1:13" x14ac:dyDescent="0.25">
      <c r="A2" t="s">
        <v>1073</v>
      </c>
      <c r="B2" t="s">
        <v>1319</v>
      </c>
      <c r="C2" s="99" t="s">
        <v>780</v>
      </c>
      <c r="D2" t="s">
        <v>321</v>
      </c>
      <c r="G2" t="s">
        <v>781</v>
      </c>
      <c r="H2">
        <f>VLOOKUP(A2,Users!A:F,6,0)</f>
        <v>8</v>
      </c>
      <c r="I2">
        <f>RIGHT(TRIM(B2),1)+1</f>
        <v>3</v>
      </c>
      <c r="J2">
        <f>VLOOKUP(C2,[1]gta_prestations!$B:$D,3,0)</f>
        <v>198</v>
      </c>
      <c r="K2" t="str">
        <f>IF(ISNA(VLOOKUP(F2,données!$B$138:$E$147,4,0)),"",VLOOKUP(F2,données!$B$138:$E$147,4,0))</f>
        <v/>
      </c>
      <c r="L2" t="str">
        <f>IF(ISNA(VLOOKUP(E2,données!$A$67:$A$134,1,0)),"",VLOOKUP(E2,données!$A$67:$A$134,1,0))</f>
        <v/>
      </c>
      <c r="M2">
        <f>IF(ISNA(VLOOKUP(G2,Presta!H:I,2,0)),"",VLOOKUP(G2,Presta!H:I,2,0))</f>
        <v>124</v>
      </c>
    </row>
    <row r="3" spans="1:13" x14ac:dyDescent="0.25">
      <c r="A3" t="s">
        <v>1073</v>
      </c>
      <c r="B3" t="s">
        <v>1319</v>
      </c>
      <c r="C3" s="99" t="s">
        <v>772</v>
      </c>
      <c r="D3" t="s">
        <v>328</v>
      </c>
      <c r="G3" t="s">
        <v>773</v>
      </c>
      <c r="H3">
        <f>VLOOKUP(A3,Users!A:F,6,0)</f>
        <v>8</v>
      </c>
      <c r="I3">
        <f t="shared" ref="I3:I66" si="0">RIGHT(TRIM(B3),1)+1</f>
        <v>3</v>
      </c>
      <c r="J3">
        <f>VLOOKUP(C3,[1]gta_prestations!$B:$D,3,0)</f>
        <v>194</v>
      </c>
      <c r="K3" t="str">
        <f>IF(ISNA(VLOOKUP(F3,données!$B$138:$E$147,4,0)),"",VLOOKUP(F3,données!$B$138:$E$147,4,0))</f>
        <v/>
      </c>
      <c r="L3" t="str">
        <f>IF(ISNA(VLOOKUP(E3,données!$A$67:$A$134,1,0)),"",VLOOKUP(E3,données!$A$67:$A$134,1,0))</f>
        <v/>
      </c>
      <c r="M3">
        <f>IF(ISNA(VLOOKUP(G3,Presta!H:I,2,0)),"",VLOOKUP(G3,Presta!H:I,2,0))</f>
        <v>120</v>
      </c>
    </row>
    <row r="4" spans="1:13" x14ac:dyDescent="0.25">
      <c r="A4" t="s">
        <v>1073</v>
      </c>
      <c r="B4" t="s">
        <v>1320</v>
      </c>
      <c r="C4" s="99" t="s">
        <v>1321</v>
      </c>
      <c r="H4">
        <f>VLOOKUP(A4,Users!A:F,6,0)</f>
        <v>8</v>
      </c>
      <c r="I4">
        <f t="shared" si="0"/>
        <v>6</v>
      </c>
      <c r="J4" t="e">
        <f>VLOOKUP(C4,[1]gta_prestations!$B:$D,3,0)</f>
        <v>#N/A</v>
      </c>
      <c r="K4" t="str">
        <f>IF(ISNA(VLOOKUP(F4,données!$B$138:$E$147,4,0)),"",VLOOKUP(F4,données!$B$138:$E$147,4,0))</f>
        <v/>
      </c>
      <c r="L4" t="str">
        <f>IF(ISNA(VLOOKUP(E4,données!$A$67:$A$134,1,0)),"",VLOOKUP(E4,données!$A$67:$A$134,1,0))</f>
        <v/>
      </c>
      <c r="M4" t="str">
        <f>IF(ISNA(VLOOKUP(G4,Presta!H:I,2,0)),"",VLOOKUP(G4,Presta!H:I,2,0))</f>
        <v/>
      </c>
    </row>
    <row r="5" spans="1:13" x14ac:dyDescent="0.25">
      <c r="A5" t="s">
        <v>1073</v>
      </c>
      <c r="B5" t="s">
        <v>1319</v>
      </c>
      <c r="C5" s="99" t="s">
        <v>1322</v>
      </c>
      <c r="D5" t="s">
        <v>127</v>
      </c>
      <c r="G5" t="s">
        <v>584</v>
      </c>
      <c r="H5">
        <f>VLOOKUP(A5,Users!A:F,6,0)</f>
        <v>8</v>
      </c>
      <c r="I5">
        <f t="shared" si="0"/>
        <v>3</v>
      </c>
      <c r="J5" t="e">
        <f>VLOOKUP(C5,[1]gta_prestations!$B:$D,3,0)</f>
        <v>#N/A</v>
      </c>
      <c r="K5" t="str">
        <f>IF(ISNA(VLOOKUP(F5,données!$B$138:$E$147,4,0)),"",VLOOKUP(F5,données!$B$138:$E$147,4,0))</f>
        <v/>
      </c>
      <c r="L5" t="str">
        <f>IF(ISNA(VLOOKUP(E5,données!$A$67:$A$134,1,0)),"",VLOOKUP(E5,données!$A$67:$A$134,1,0))</f>
        <v/>
      </c>
      <c r="M5">
        <f>IF(ISNA(VLOOKUP(G5,Presta!H:I,2,0)),"",VLOOKUP(G5,Presta!H:I,2,0))</f>
        <v>87</v>
      </c>
    </row>
    <row r="6" spans="1:13" x14ac:dyDescent="0.25">
      <c r="A6" t="s">
        <v>1073</v>
      </c>
      <c r="B6" t="s">
        <v>1319</v>
      </c>
      <c r="C6" s="99" t="s">
        <v>794</v>
      </c>
      <c r="D6" t="s">
        <v>324</v>
      </c>
      <c r="G6" t="s">
        <v>795</v>
      </c>
      <c r="H6">
        <f>VLOOKUP(A6,Users!A:F,6,0)</f>
        <v>8</v>
      </c>
      <c r="I6">
        <f t="shared" si="0"/>
        <v>3</v>
      </c>
      <c r="J6">
        <f>VLOOKUP(C6,[1]gta_prestations!$B:$D,3,0)</f>
        <v>205</v>
      </c>
      <c r="K6" t="str">
        <f>IF(ISNA(VLOOKUP(F6,données!$B$138:$E$147,4,0)),"",VLOOKUP(F6,données!$B$138:$E$147,4,0))</f>
        <v/>
      </c>
      <c r="L6" t="str">
        <f>IF(ISNA(VLOOKUP(E6,données!$A$67:$A$134,1,0)),"",VLOOKUP(E6,données!$A$67:$A$134,1,0))</f>
        <v/>
      </c>
      <c r="M6">
        <f>IF(ISNA(VLOOKUP(G6,Presta!H:I,2,0)),"",VLOOKUP(G6,Presta!H:I,2,0))</f>
        <v>131</v>
      </c>
    </row>
    <row r="7" spans="1:13" x14ac:dyDescent="0.25">
      <c r="A7" t="s">
        <v>1100</v>
      </c>
      <c r="B7" t="s">
        <v>1323</v>
      </c>
      <c r="C7" s="99" t="s">
        <v>98</v>
      </c>
      <c r="D7" t="s">
        <v>99</v>
      </c>
      <c r="H7">
        <f>VLOOKUP(A7,Users!A:F,6,0)</f>
        <v>52</v>
      </c>
      <c r="I7">
        <f t="shared" si="0"/>
        <v>2</v>
      </c>
      <c r="J7">
        <f>VLOOKUP(C7,[1]gta_prestations!$B:$D,3,0)</f>
        <v>287</v>
      </c>
      <c r="K7" t="str">
        <f>IF(ISNA(VLOOKUP(F7,données!$B$138:$E$147,4,0)),"",VLOOKUP(F7,données!$B$138:$E$147,4,0))</f>
        <v/>
      </c>
      <c r="L7" t="str">
        <f>IF(ISNA(VLOOKUP(E7,données!$A$67:$A$134,1,0)),"",VLOOKUP(E7,données!$A$67:$A$134,1,0))</f>
        <v/>
      </c>
      <c r="M7" t="str">
        <f>IF(ISNA(VLOOKUP(G7,Presta!H:I,2,0)),"",VLOOKUP(G7,Presta!H:I,2,0))</f>
        <v/>
      </c>
    </row>
    <row r="8" spans="1:13" x14ac:dyDescent="0.25">
      <c r="A8" t="s">
        <v>1100</v>
      </c>
      <c r="B8" t="s">
        <v>1323</v>
      </c>
      <c r="C8" s="99" t="s">
        <v>212</v>
      </c>
      <c r="D8" t="s">
        <v>213</v>
      </c>
      <c r="G8" t="s">
        <v>1324</v>
      </c>
      <c r="H8">
        <f>VLOOKUP(A8,Users!A:F,6,0)</f>
        <v>52</v>
      </c>
      <c r="I8">
        <f t="shared" si="0"/>
        <v>2</v>
      </c>
      <c r="J8">
        <f>VLOOKUP(C8,[1]gta_prestations!$B:$D,3,0)</f>
        <v>344</v>
      </c>
      <c r="K8" t="str">
        <f>IF(ISNA(VLOOKUP(F8,données!$B$138:$E$147,4,0)),"",VLOOKUP(F8,données!$B$138:$E$147,4,0))</f>
        <v/>
      </c>
      <c r="L8" t="str">
        <f>IF(ISNA(VLOOKUP(E8,données!$A$67:$A$134,1,0)),"",VLOOKUP(E8,données!$A$67:$A$134,1,0))</f>
        <v/>
      </c>
      <c r="M8" t="str">
        <f>IF(ISNA(VLOOKUP(G8,Presta!H:I,2,0)),"",VLOOKUP(G8,Presta!H:I,2,0))</f>
        <v/>
      </c>
    </row>
    <row r="9" spans="1:13" x14ac:dyDescent="0.25">
      <c r="A9" t="s">
        <v>1100</v>
      </c>
      <c r="B9" t="s">
        <v>1320</v>
      </c>
      <c r="C9" s="99" t="s">
        <v>1321</v>
      </c>
      <c r="H9">
        <f>VLOOKUP(A9,Users!A:F,6,0)</f>
        <v>52</v>
      </c>
      <c r="I9">
        <f t="shared" si="0"/>
        <v>6</v>
      </c>
      <c r="J9" t="e">
        <f>VLOOKUP(C9,[1]gta_prestations!$B:$D,3,0)</f>
        <v>#N/A</v>
      </c>
      <c r="K9" t="str">
        <f>IF(ISNA(VLOOKUP(F9,données!$B$138:$E$147,4,0)),"",VLOOKUP(F9,données!$B$138:$E$147,4,0))</f>
        <v/>
      </c>
      <c r="L9" t="str">
        <f>IF(ISNA(VLOOKUP(E9,données!$A$67:$A$134,1,0)),"",VLOOKUP(E9,données!$A$67:$A$134,1,0))</f>
        <v/>
      </c>
      <c r="M9" t="str">
        <f>IF(ISNA(VLOOKUP(G9,Presta!H:I,2,0)),"",VLOOKUP(G9,Presta!H:I,2,0))</f>
        <v/>
      </c>
    </row>
    <row r="10" spans="1:13" x14ac:dyDescent="0.25">
      <c r="A10" t="s">
        <v>1100</v>
      </c>
      <c r="B10" t="s">
        <v>1323</v>
      </c>
      <c r="C10" s="99" t="s">
        <v>212</v>
      </c>
      <c r="D10" t="s">
        <v>213</v>
      </c>
      <c r="H10">
        <f>VLOOKUP(A10,Users!A:F,6,0)</f>
        <v>52</v>
      </c>
      <c r="I10">
        <f t="shared" si="0"/>
        <v>2</v>
      </c>
      <c r="J10">
        <f>VLOOKUP(C10,[1]gta_prestations!$B:$D,3,0)</f>
        <v>344</v>
      </c>
      <c r="K10" t="str">
        <f>IF(ISNA(VLOOKUP(F10,données!$B$138:$E$147,4,0)),"",VLOOKUP(F10,données!$B$138:$E$147,4,0))</f>
        <v/>
      </c>
      <c r="L10" t="str">
        <f>IF(ISNA(VLOOKUP(E10,données!$A$67:$A$134,1,0)),"",VLOOKUP(E10,données!$A$67:$A$134,1,0))</f>
        <v/>
      </c>
      <c r="M10" t="str">
        <f>IF(ISNA(VLOOKUP(G10,Presta!H:I,2,0)),"",VLOOKUP(G10,Presta!H:I,2,0))</f>
        <v/>
      </c>
    </row>
    <row r="11" spans="1:13" x14ac:dyDescent="0.25">
      <c r="A11" t="s">
        <v>1100</v>
      </c>
      <c r="B11" t="s">
        <v>1319</v>
      </c>
      <c r="C11" s="99" t="s">
        <v>1325</v>
      </c>
      <c r="D11" t="s">
        <v>311</v>
      </c>
      <c r="G11" t="s">
        <v>554</v>
      </c>
      <c r="H11">
        <f>VLOOKUP(A11,Users!A:F,6,0)</f>
        <v>52</v>
      </c>
      <c r="I11">
        <f t="shared" si="0"/>
        <v>3</v>
      </c>
      <c r="J11" t="e">
        <f>VLOOKUP(C11,[1]gta_prestations!$B:$D,3,0)</f>
        <v>#N/A</v>
      </c>
      <c r="K11" t="str">
        <f>IF(ISNA(VLOOKUP(F11,données!$B$138:$E$147,4,0)),"",VLOOKUP(F11,données!$B$138:$E$147,4,0))</f>
        <v/>
      </c>
      <c r="L11" t="str">
        <f>IF(ISNA(VLOOKUP(E11,données!$A$67:$A$134,1,0)),"",VLOOKUP(E11,données!$A$67:$A$134,1,0))</f>
        <v/>
      </c>
      <c r="M11">
        <f>IF(ISNA(VLOOKUP(G11,Presta!H:I,2,0)),"",VLOOKUP(G11,Presta!H:I,2,0))</f>
        <v>155</v>
      </c>
    </row>
    <row r="12" spans="1:13" x14ac:dyDescent="0.25">
      <c r="A12" t="s">
        <v>1100</v>
      </c>
      <c r="B12" t="s">
        <v>1323</v>
      </c>
      <c r="C12" s="99" t="s">
        <v>124</v>
      </c>
      <c r="D12" t="s">
        <v>125</v>
      </c>
      <c r="H12">
        <f>VLOOKUP(A12,Users!A:F,6,0)</f>
        <v>52</v>
      </c>
      <c r="I12">
        <f t="shared" si="0"/>
        <v>2</v>
      </c>
      <c r="J12">
        <f>VLOOKUP(C12,[1]gta_prestations!$B:$D,3,0)</f>
        <v>300</v>
      </c>
      <c r="K12" t="str">
        <f>IF(ISNA(VLOOKUP(F12,données!$B$138:$E$147,4,0)),"",VLOOKUP(F12,données!$B$138:$E$147,4,0))</f>
        <v/>
      </c>
      <c r="L12" t="str">
        <f>IF(ISNA(VLOOKUP(E12,données!$A$67:$A$134,1,0)),"",VLOOKUP(E12,données!$A$67:$A$134,1,0))</f>
        <v/>
      </c>
      <c r="M12" t="str">
        <f>IF(ISNA(VLOOKUP(G12,Presta!H:I,2,0)),"",VLOOKUP(G12,Presta!H:I,2,0))</f>
        <v/>
      </c>
    </row>
    <row r="13" spans="1:13" x14ac:dyDescent="0.25">
      <c r="A13" t="s">
        <v>1326</v>
      </c>
      <c r="B13" t="s">
        <v>1323</v>
      </c>
      <c r="C13" s="99" t="s">
        <v>88</v>
      </c>
      <c r="D13">
        <v>159</v>
      </c>
      <c r="H13" t="e">
        <f>VLOOKUP(A13,Users!A:F,6,0)</f>
        <v>#N/A</v>
      </c>
      <c r="I13">
        <f t="shared" si="0"/>
        <v>2</v>
      </c>
      <c r="J13">
        <f>VLOOKUP(C13,[1]gta_prestations!$B:$D,3,0)</f>
        <v>282</v>
      </c>
      <c r="K13" t="str">
        <f>IF(ISNA(VLOOKUP(F13,données!$B$138:$E$147,4,0)),"",VLOOKUP(F13,données!$B$138:$E$147,4,0))</f>
        <v/>
      </c>
      <c r="L13" t="str">
        <f>IF(ISNA(VLOOKUP(E13,données!$A$67:$A$134,1,0)),"",VLOOKUP(E13,données!$A$67:$A$134,1,0))</f>
        <v/>
      </c>
      <c r="M13" t="str">
        <f>IF(ISNA(VLOOKUP(G13,Presta!H:I,2,0)),"",VLOOKUP(G13,Presta!H:I,2,0))</f>
        <v/>
      </c>
    </row>
    <row r="14" spans="1:13" x14ac:dyDescent="0.25">
      <c r="A14" t="s">
        <v>1326</v>
      </c>
      <c r="B14" t="s">
        <v>1323</v>
      </c>
      <c r="C14" s="99" t="s">
        <v>88</v>
      </c>
      <c r="D14" t="s">
        <v>89</v>
      </c>
      <c r="H14" t="e">
        <f>VLOOKUP(A14,Users!A:F,6,0)</f>
        <v>#N/A</v>
      </c>
      <c r="I14">
        <f t="shared" si="0"/>
        <v>2</v>
      </c>
      <c r="J14">
        <f>VLOOKUP(C14,[1]gta_prestations!$B:$D,3,0)</f>
        <v>282</v>
      </c>
      <c r="K14" t="str">
        <f>IF(ISNA(VLOOKUP(F14,données!$B$138:$E$147,4,0)),"",VLOOKUP(F14,données!$B$138:$E$147,4,0))</f>
        <v/>
      </c>
      <c r="L14" t="str">
        <f>IF(ISNA(VLOOKUP(E14,données!$A$67:$A$134,1,0)),"",VLOOKUP(E14,données!$A$67:$A$134,1,0))</f>
        <v/>
      </c>
      <c r="M14" t="str">
        <f>IF(ISNA(VLOOKUP(G14,Presta!H:I,2,0)),"",VLOOKUP(G14,Presta!H:I,2,0))</f>
        <v/>
      </c>
    </row>
    <row r="15" spans="1:13" x14ac:dyDescent="0.25">
      <c r="A15" t="s">
        <v>1326</v>
      </c>
      <c r="B15" t="s">
        <v>1323</v>
      </c>
      <c r="C15" s="99" t="s">
        <v>202</v>
      </c>
      <c r="D15" t="s">
        <v>203</v>
      </c>
      <c r="G15" t="s">
        <v>1324</v>
      </c>
      <c r="H15" t="e">
        <f>VLOOKUP(A15,Users!A:F,6,0)</f>
        <v>#N/A</v>
      </c>
      <c r="I15">
        <f t="shared" si="0"/>
        <v>2</v>
      </c>
      <c r="J15">
        <f>VLOOKUP(C15,[1]gta_prestations!$B:$D,3,0)</f>
        <v>339</v>
      </c>
      <c r="K15" t="str">
        <f>IF(ISNA(VLOOKUP(F15,données!$B$138:$E$147,4,0)),"",VLOOKUP(F15,données!$B$138:$E$147,4,0))</f>
        <v/>
      </c>
      <c r="L15" t="str">
        <f>IF(ISNA(VLOOKUP(E15,données!$A$67:$A$134,1,0)),"",VLOOKUP(E15,données!$A$67:$A$134,1,0))</f>
        <v/>
      </c>
      <c r="M15" t="str">
        <f>IF(ISNA(VLOOKUP(G15,Presta!H:I,2,0)),"",VLOOKUP(G15,Presta!H:I,2,0))</f>
        <v/>
      </c>
    </row>
    <row r="16" spans="1:13" x14ac:dyDescent="0.25">
      <c r="A16" t="s">
        <v>1326</v>
      </c>
      <c r="B16" t="s">
        <v>1320</v>
      </c>
      <c r="C16" s="99" t="s">
        <v>1321</v>
      </c>
      <c r="H16" t="e">
        <f>VLOOKUP(A16,Users!A:F,6,0)</f>
        <v>#N/A</v>
      </c>
      <c r="I16">
        <f t="shared" si="0"/>
        <v>6</v>
      </c>
      <c r="J16" t="e">
        <f>VLOOKUP(C16,[1]gta_prestations!$B:$D,3,0)</f>
        <v>#N/A</v>
      </c>
      <c r="K16" t="str">
        <f>IF(ISNA(VLOOKUP(F16,données!$B$138:$E$147,4,0)),"",VLOOKUP(F16,données!$B$138:$E$147,4,0))</f>
        <v/>
      </c>
      <c r="L16" t="str">
        <f>IF(ISNA(VLOOKUP(E16,données!$A$67:$A$134,1,0)),"",VLOOKUP(E16,données!$A$67:$A$134,1,0))</f>
        <v/>
      </c>
      <c r="M16" t="str">
        <f>IF(ISNA(VLOOKUP(G16,Presta!H:I,2,0)),"",VLOOKUP(G16,Presta!H:I,2,0))</f>
        <v/>
      </c>
    </row>
    <row r="17" spans="1:13" x14ac:dyDescent="0.25">
      <c r="A17" t="s">
        <v>1326</v>
      </c>
      <c r="B17" t="s">
        <v>1323</v>
      </c>
      <c r="C17" s="99" t="s">
        <v>202</v>
      </c>
      <c r="D17" t="s">
        <v>203</v>
      </c>
      <c r="H17" t="e">
        <f>VLOOKUP(A17,Users!A:F,6,0)</f>
        <v>#N/A</v>
      </c>
      <c r="I17">
        <f t="shared" si="0"/>
        <v>2</v>
      </c>
      <c r="J17">
        <f>VLOOKUP(C17,[1]gta_prestations!$B:$D,3,0)</f>
        <v>339</v>
      </c>
      <c r="K17" t="str">
        <f>IF(ISNA(VLOOKUP(F17,données!$B$138:$E$147,4,0)),"",VLOOKUP(F17,données!$B$138:$E$147,4,0))</f>
        <v/>
      </c>
      <c r="L17" t="str">
        <f>IF(ISNA(VLOOKUP(E17,données!$A$67:$A$134,1,0)),"",VLOOKUP(E17,données!$A$67:$A$134,1,0))</f>
        <v/>
      </c>
      <c r="M17" t="str">
        <f>IF(ISNA(VLOOKUP(G17,Presta!H:I,2,0)),"",VLOOKUP(G17,Presta!H:I,2,0))</f>
        <v/>
      </c>
    </row>
    <row r="18" spans="1:13" x14ac:dyDescent="0.25">
      <c r="A18" t="s">
        <v>1326</v>
      </c>
      <c r="B18" t="s">
        <v>1327</v>
      </c>
      <c r="C18" s="99" t="s">
        <v>88</v>
      </c>
      <c r="D18" t="s">
        <v>89</v>
      </c>
      <c r="F18">
        <v>0</v>
      </c>
      <c r="G18" t="s">
        <v>1328</v>
      </c>
      <c r="H18" t="e">
        <f>VLOOKUP(A18,Users!A:F,6,0)</f>
        <v>#N/A</v>
      </c>
      <c r="I18">
        <f t="shared" si="0"/>
        <v>4</v>
      </c>
      <c r="J18">
        <f>VLOOKUP(C18,[1]gta_prestations!$B:$D,3,0)</f>
        <v>282</v>
      </c>
      <c r="K18" t="str">
        <f>IF(ISNA(VLOOKUP(F18,données!$B$138:$E$147,4,0)),"",VLOOKUP(F18,données!$B$138:$E$147,4,0))</f>
        <v/>
      </c>
      <c r="L18" t="str">
        <f>IF(ISNA(VLOOKUP(E18,données!$A$67:$A$134,1,0)),"",VLOOKUP(E18,données!$A$67:$A$134,1,0))</f>
        <v/>
      </c>
      <c r="M18" t="str">
        <f>IF(ISNA(VLOOKUP(G18,Presta!H:I,2,0)),"",VLOOKUP(G18,Presta!H:I,2,0))</f>
        <v/>
      </c>
    </row>
    <row r="19" spans="1:13" x14ac:dyDescent="0.25">
      <c r="A19" t="s">
        <v>1329</v>
      </c>
      <c r="B19" t="s">
        <v>1319</v>
      </c>
      <c r="C19" s="99" t="s">
        <v>780</v>
      </c>
      <c r="D19" t="s">
        <v>321</v>
      </c>
      <c r="G19" t="s">
        <v>781</v>
      </c>
      <c r="H19" t="e">
        <f>VLOOKUP(A19,Users!A:F,6,0)</f>
        <v>#N/A</v>
      </c>
      <c r="I19">
        <f t="shared" si="0"/>
        <v>3</v>
      </c>
      <c r="J19">
        <f>VLOOKUP(C19,[1]gta_prestations!$B:$D,3,0)</f>
        <v>198</v>
      </c>
      <c r="K19" t="str">
        <f>IF(ISNA(VLOOKUP(F19,données!$B$138:$E$147,4,0)),"",VLOOKUP(F19,données!$B$138:$E$147,4,0))</f>
        <v/>
      </c>
      <c r="L19" t="str">
        <f>IF(ISNA(VLOOKUP(E19,données!$A$67:$A$134,1,0)),"",VLOOKUP(E19,données!$A$67:$A$134,1,0))</f>
        <v/>
      </c>
      <c r="M19">
        <f>IF(ISNA(VLOOKUP(G19,Presta!H:I,2,0)),"",VLOOKUP(G19,Presta!H:I,2,0))</f>
        <v>124</v>
      </c>
    </row>
    <row r="20" spans="1:13" x14ac:dyDescent="0.25">
      <c r="A20" t="s">
        <v>1329</v>
      </c>
      <c r="B20" t="s">
        <v>1319</v>
      </c>
      <c r="C20" s="99" t="s">
        <v>772</v>
      </c>
      <c r="D20" t="s">
        <v>328</v>
      </c>
      <c r="G20" t="s">
        <v>773</v>
      </c>
      <c r="H20" t="e">
        <f>VLOOKUP(A20,Users!A:F,6,0)</f>
        <v>#N/A</v>
      </c>
      <c r="I20">
        <f t="shared" si="0"/>
        <v>3</v>
      </c>
      <c r="J20">
        <f>VLOOKUP(C20,[1]gta_prestations!$B:$D,3,0)</f>
        <v>194</v>
      </c>
      <c r="K20" t="str">
        <f>IF(ISNA(VLOOKUP(F20,données!$B$138:$E$147,4,0)),"",VLOOKUP(F20,données!$B$138:$E$147,4,0))</f>
        <v/>
      </c>
      <c r="L20" t="str">
        <f>IF(ISNA(VLOOKUP(E20,données!$A$67:$A$134,1,0)),"",VLOOKUP(E20,données!$A$67:$A$134,1,0))</f>
        <v/>
      </c>
      <c r="M20">
        <f>IF(ISNA(VLOOKUP(G20,Presta!H:I,2,0)),"",VLOOKUP(G20,Presta!H:I,2,0))</f>
        <v>120</v>
      </c>
    </row>
    <row r="21" spans="1:13" x14ac:dyDescent="0.25">
      <c r="A21" t="s">
        <v>1329</v>
      </c>
      <c r="B21" t="s">
        <v>1320</v>
      </c>
      <c r="C21" s="99" t="s">
        <v>1321</v>
      </c>
      <c r="H21" t="e">
        <f>VLOOKUP(A21,Users!A:F,6,0)</f>
        <v>#N/A</v>
      </c>
      <c r="I21">
        <f t="shared" si="0"/>
        <v>6</v>
      </c>
      <c r="J21" t="e">
        <f>VLOOKUP(C21,[1]gta_prestations!$B:$D,3,0)</f>
        <v>#N/A</v>
      </c>
      <c r="K21" t="str">
        <f>IF(ISNA(VLOOKUP(F21,données!$B$138:$E$147,4,0)),"",VLOOKUP(F21,données!$B$138:$E$147,4,0))</f>
        <v/>
      </c>
      <c r="L21" t="str">
        <f>IF(ISNA(VLOOKUP(E21,données!$A$67:$A$134,1,0)),"",VLOOKUP(E21,données!$A$67:$A$134,1,0))</f>
        <v/>
      </c>
      <c r="M21" t="str">
        <f>IF(ISNA(VLOOKUP(G21,Presta!H:I,2,0)),"",VLOOKUP(G21,Presta!H:I,2,0))</f>
        <v/>
      </c>
    </row>
    <row r="22" spans="1:13" x14ac:dyDescent="0.25">
      <c r="A22" t="s">
        <v>1329</v>
      </c>
      <c r="B22" t="s">
        <v>1330</v>
      </c>
      <c r="C22" s="99" t="s">
        <v>780</v>
      </c>
      <c r="D22" t="s">
        <v>321</v>
      </c>
      <c r="G22" t="s">
        <v>781</v>
      </c>
      <c r="H22" t="e">
        <f>VLOOKUP(A22,Users!A:F,6,0)</f>
        <v>#N/A</v>
      </c>
      <c r="I22" t="e">
        <f>RIGHT(TRIM(B22),1)+1</f>
        <v>#VALUE!</v>
      </c>
      <c r="J22">
        <f>VLOOKUP(C22,[1]gta_prestations!$B:$D,3,0)</f>
        <v>198</v>
      </c>
      <c r="K22" t="str">
        <f>IF(ISNA(VLOOKUP(F22,données!$B$138:$E$147,4,0)),"",VLOOKUP(F22,données!$B$138:$E$147,4,0))</f>
        <v/>
      </c>
      <c r="L22" t="str">
        <f>IF(ISNA(VLOOKUP(E22,données!$A$67:$A$134,1,0)),"",VLOOKUP(E22,données!$A$67:$A$134,1,0))</f>
        <v/>
      </c>
      <c r="M22">
        <f>IF(ISNA(VLOOKUP(G22,Presta!H:I,2,0)),"",VLOOKUP(G22,Presta!H:I,2,0))</f>
        <v>124</v>
      </c>
    </row>
    <row r="23" spans="1:13" x14ac:dyDescent="0.25">
      <c r="A23" t="s">
        <v>1329</v>
      </c>
      <c r="B23" t="s">
        <v>1330</v>
      </c>
      <c r="C23" s="99" t="s">
        <v>772</v>
      </c>
      <c r="D23" t="s">
        <v>328</v>
      </c>
      <c r="G23" t="s">
        <v>773</v>
      </c>
      <c r="H23" t="e">
        <f>VLOOKUP(A23,Users!A:F,6,0)</f>
        <v>#N/A</v>
      </c>
      <c r="I23" t="e">
        <f t="shared" si="0"/>
        <v>#VALUE!</v>
      </c>
      <c r="J23">
        <f>VLOOKUP(C23,[1]gta_prestations!$B:$D,3,0)</f>
        <v>194</v>
      </c>
      <c r="K23" t="str">
        <f>IF(ISNA(VLOOKUP(F23,données!$B$138:$E$147,4,0)),"",VLOOKUP(F23,données!$B$138:$E$147,4,0))</f>
        <v/>
      </c>
      <c r="L23" t="str">
        <f>IF(ISNA(VLOOKUP(E23,données!$A$67:$A$134,1,0)),"",VLOOKUP(E23,données!$A$67:$A$134,1,0))</f>
        <v/>
      </c>
      <c r="M23">
        <f>IF(ISNA(VLOOKUP(G23,Presta!H:I,2,0)),"",VLOOKUP(G23,Presta!H:I,2,0))</f>
        <v>120</v>
      </c>
    </row>
    <row r="24" spans="1:13" x14ac:dyDescent="0.25">
      <c r="A24" t="s">
        <v>1329</v>
      </c>
      <c r="B24" t="s">
        <v>1330</v>
      </c>
      <c r="C24" s="99" t="s">
        <v>780</v>
      </c>
      <c r="H24" t="e">
        <f>VLOOKUP(A24,Users!A:F,6,0)</f>
        <v>#N/A</v>
      </c>
      <c r="I24" t="e">
        <f t="shared" si="0"/>
        <v>#VALUE!</v>
      </c>
      <c r="J24">
        <f>VLOOKUP(C24,[1]gta_prestations!$B:$D,3,0)</f>
        <v>198</v>
      </c>
      <c r="K24" t="str">
        <f>IF(ISNA(VLOOKUP(F24,données!$B$138:$E$147,4,0)),"",VLOOKUP(F24,données!$B$138:$E$147,4,0))</f>
        <v/>
      </c>
      <c r="L24" t="str">
        <f>IF(ISNA(VLOOKUP(E24,données!$A$67:$A$134,1,0)),"",VLOOKUP(E24,données!$A$67:$A$134,1,0))</f>
        <v/>
      </c>
      <c r="M24" t="str">
        <f>IF(ISNA(VLOOKUP(G24,Presta!H:I,2,0)),"",VLOOKUP(G24,Presta!H:I,2,0))</f>
        <v/>
      </c>
    </row>
    <row r="25" spans="1:13" x14ac:dyDescent="0.25">
      <c r="A25" t="s">
        <v>1067</v>
      </c>
      <c r="B25" t="s">
        <v>1319</v>
      </c>
      <c r="C25" s="99" t="s">
        <v>782</v>
      </c>
      <c r="H25">
        <f>VLOOKUP(A25,Users!A:F,6,0)</f>
        <v>59</v>
      </c>
      <c r="I25">
        <f t="shared" si="0"/>
        <v>3</v>
      </c>
      <c r="J25">
        <f>VLOOKUP(C25,[1]gta_prestations!$B:$D,3,0)</f>
        <v>199</v>
      </c>
      <c r="K25" t="str">
        <f>IF(ISNA(VLOOKUP(F25,données!$B$138:$E$147,4,0)),"",VLOOKUP(F25,données!$B$138:$E$147,4,0))</f>
        <v/>
      </c>
      <c r="L25" t="str">
        <f>IF(ISNA(VLOOKUP(E25,données!$A$67:$A$134,1,0)),"",VLOOKUP(E25,données!$A$67:$A$134,1,0))</f>
        <v/>
      </c>
      <c r="M25" t="str">
        <f>IF(ISNA(VLOOKUP(G25,Presta!H:I,2,0)),"",VLOOKUP(G25,Presta!H:I,2,0))</f>
        <v/>
      </c>
    </row>
    <row r="26" spans="1:13" x14ac:dyDescent="0.25">
      <c r="A26" t="s">
        <v>1067</v>
      </c>
      <c r="B26" t="s">
        <v>1320</v>
      </c>
      <c r="C26" s="99" t="s">
        <v>296</v>
      </c>
      <c r="D26" t="s">
        <v>297</v>
      </c>
      <c r="E26">
        <v>62012914</v>
      </c>
      <c r="H26">
        <f>VLOOKUP(A26,Users!A:F,6,0)</f>
        <v>59</v>
      </c>
      <c r="I26">
        <f t="shared" si="0"/>
        <v>6</v>
      </c>
      <c r="J26">
        <f>VLOOKUP(C26,[1]gta_prestations!$B:$D,3,0)</f>
        <v>386</v>
      </c>
      <c r="K26" t="str">
        <f>IF(ISNA(VLOOKUP(F26,données!$B$138:$E$147,4,0)),"",VLOOKUP(F26,données!$B$138:$E$147,4,0))</f>
        <v/>
      </c>
      <c r="L26" t="str">
        <f>IF(ISNA(VLOOKUP(E26,données!$A$67:$A$134,1,0)),"",VLOOKUP(E26,données!$A$67:$A$134,1,0))</f>
        <v/>
      </c>
      <c r="M26" t="str">
        <f>IF(ISNA(VLOOKUP(G26,Presta!H:I,2,0)),"",VLOOKUP(G26,Presta!H:I,2,0))</f>
        <v/>
      </c>
    </row>
    <row r="27" spans="1:13" x14ac:dyDescent="0.25">
      <c r="A27" t="s">
        <v>1067</v>
      </c>
      <c r="B27" t="s">
        <v>1320</v>
      </c>
      <c r="C27" s="99" t="s">
        <v>296</v>
      </c>
      <c r="D27" t="s">
        <v>297</v>
      </c>
      <c r="E27">
        <v>59011914</v>
      </c>
      <c r="H27">
        <f>VLOOKUP(A27,Users!A:F,6,0)</f>
        <v>59</v>
      </c>
      <c r="I27">
        <f t="shared" si="0"/>
        <v>6</v>
      </c>
      <c r="J27">
        <f>VLOOKUP(C27,[1]gta_prestations!$B:$D,3,0)</f>
        <v>386</v>
      </c>
      <c r="K27" t="str">
        <f>IF(ISNA(VLOOKUP(F27,données!$B$138:$E$147,4,0)),"",VLOOKUP(F27,données!$B$138:$E$147,4,0))</f>
        <v/>
      </c>
      <c r="L27" t="str">
        <f>IF(ISNA(VLOOKUP(E27,données!$A$67:$A$134,1,0)),"",VLOOKUP(E27,données!$A$67:$A$134,1,0))</f>
        <v/>
      </c>
      <c r="M27" t="str">
        <f>IF(ISNA(VLOOKUP(G27,Presta!H:I,2,0)),"",VLOOKUP(G27,Presta!H:I,2,0))</f>
        <v/>
      </c>
    </row>
    <row r="28" spans="1:13" x14ac:dyDescent="0.25">
      <c r="A28" t="s">
        <v>1067</v>
      </c>
      <c r="B28" t="s">
        <v>1320</v>
      </c>
      <c r="C28" s="99" t="s">
        <v>296</v>
      </c>
      <c r="D28" t="s">
        <v>297</v>
      </c>
      <c r="E28">
        <v>59016914</v>
      </c>
      <c r="H28">
        <f>VLOOKUP(A28,Users!A:F,6,0)</f>
        <v>59</v>
      </c>
      <c r="I28">
        <f t="shared" si="0"/>
        <v>6</v>
      </c>
      <c r="J28">
        <f>VLOOKUP(C28,[1]gta_prestations!$B:$D,3,0)</f>
        <v>386</v>
      </c>
      <c r="K28" t="str">
        <f>IF(ISNA(VLOOKUP(F28,données!$B$138:$E$147,4,0)),"",VLOOKUP(F28,données!$B$138:$E$147,4,0))</f>
        <v/>
      </c>
      <c r="L28" t="str">
        <f>IF(ISNA(VLOOKUP(E28,données!$A$67:$A$134,1,0)),"",VLOOKUP(E28,données!$A$67:$A$134,1,0))</f>
        <v/>
      </c>
      <c r="M28" t="str">
        <f>IF(ISNA(VLOOKUP(G28,Presta!H:I,2,0)),"",VLOOKUP(G28,Presta!H:I,2,0))</f>
        <v/>
      </c>
    </row>
    <row r="29" spans="1:13" x14ac:dyDescent="0.25">
      <c r="A29" t="s">
        <v>1067</v>
      </c>
      <c r="B29" t="s">
        <v>1320</v>
      </c>
      <c r="C29" s="99" t="s">
        <v>296</v>
      </c>
      <c r="D29" t="s">
        <v>297</v>
      </c>
      <c r="E29">
        <v>59010914</v>
      </c>
      <c r="H29">
        <f>VLOOKUP(A29,Users!A:F,6,0)</f>
        <v>59</v>
      </c>
      <c r="I29">
        <f t="shared" si="0"/>
        <v>6</v>
      </c>
      <c r="J29">
        <f>VLOOKUP(C29,[1]gta_prestations!$B:$D,3,0)</f>
        <v>386</v>
      </c>
      <c r="K29" t="str">
        <f>IF(ISNA(VLOOKUP(F29,données!$B$138:$E$147,4,0)),"",VLOOKUP(F29,données!$B$138:$E$147,4,0))</f>
        <v/>
      </c>
      <c r="L29" t="str">
        <f>IF(ISNA(VLOOKUP(E29,données!$A$67:$A$134,1,0)),"",VLOOKUP(E29,données!$A$67:$A$134,1,0))</f>
        <v/>
      </c>
      <c r="M29" t="str">
        <f>IF(ISNA(VLOOKUP(G29,Presta!H:I,2,0)),"",VLOOKUP(G29,Presta!H:I,2,0))</f>
        <v/>
      </c>
    </row>
    <row r="30" spans="1:13" x14ac:dyDescent="0.25">
      <c r="A30" t="s">
        <v>1067</v>
      </c>
      <c r="B30" t="s">
        <v>1320</v>
      </c>
      <c r="C30" s="99" t="s">
        <v>1321</v>
      </c>
      <c r="H30">
        <f>VLOOKUP(A30,Users!A:F,6,0)</f>
        <v>59</v>
      </c>
      <c r="I30">
        <f t="shared" si="0"/>
        <v>6</v>
      </c>
      <c r="J30" t="e">
        <f>VLOOKUP(C30,[1]gta_prestations!$B:$D,3,0)</f>
        <v>#N/A</v>
      </c>
      <c r="K30" t="str">
        <f>IF(ISNA(VLOOKUP(F30,données!$B$138:$E$147,4,0)),"",VLOOKUP(F30,données!$B$138:$E$147,4,0))</f>
        <v/>
      </c>
      <c r="L30" t="str">
        <f>IF(ISNA(VLOOKUP(E30,données!$A$67:$A$134,1,0)),"",VLOOKUP(E30,données!$A$67:$A$134,1,0))</f>
        <v/>
      </c>
      <c r="M30" t="str">
        <f>IF(ISNA(VLOOKUP(G30,Presta!H:I,2,0)),"",VLOOKUP(G30,Presta!H:I,2,0))</f>
        <v/>
      </c>
    </row>
    <row r="31" spans="1:13" x14ac:dyDescent="0.25">
      <c r="A31" t="s">
        <v>1067</v>
      </c>
      <c r="B31" t="s">
        <v>1320</v>
      </c>
      <c r="C31" s="99" t="s">
        <v>296</v>
      </c>
      <c r="D31" t="s">
        <v>297</v>
      </c>
      <c r="E31">
        <v>59018914</v>
      </c>
      <c r="H31">
        <f>VLOOKUP(A31,Users!A:F,6,0)</f>
        <v>59</v>
      </c>
      <c r="I31">
        <f t="shared" si="0"/>
        <v>6</v>
      </c>
      <c r="J31">
        <f>VLOOKUP(C31,[1]gta_prestations!$B:$D,3,0)</f>
        <v>386</v>
      </c>
      <c r="K31" t="str">
        <f>IF(ISNA(VLOOKUP(F31,données!$B$138:$E$147,4,0)),"",VLOOKUP(F31,données!$B$138:$E$147,4,0))</f>
        <v/>
      </c>
      <c r="L31" t="str">
        <f>IF(ISNA(VLOOKUP(E31,données!$A$67:$A$134,1,0)),"",VLOOKUP(E31,données!$A$67:$A$134,1,0))</f>
        <v/>
      </c>
      <c r="M31" t="str">
        <f>IF(ISNA(VLOOKUP(G31,Presta!H:I,2,0)),"",VLOOKUP(G31,Presta!H:I,2,0))</f>
        <v/>
      </c>
    </row>
    <row r="32" spans="1:13" x14ac:dyDescent="0.25">
      <c r="A32" t="s">
        <v>1067</v>
      </c>
      <c r="B32" t="s">
        <v>1319</v>
      </c>
      <c r="C32" s="99" t="s">
        <v>782</v>
      </c>
      <c r="D32" t="s">
        <v>321</v>
      </c>
      <c r="E32">
        <v>62012</v>
      </c>
      <c r="G32" t="s">
        <v>783</v>
      </c>
      <c r="H32">
        <f>VLOOKUP(A32,Users!A:F,6,0)</f>
        <v>59</v>
      </c>
      <c r="I32">
        <f t="shared" si="0"/>
        <v>3</v>
      </c>
      <c r="J32">
        <f>VLOOKUP(C32,[1]gta_prestations!$B:$D,3,0)</f>
        <v>199</v>
      </c>
      <c r="K32" t="str">
        <f>IF(ISNA(VLOOKUP(F32,données!$B$138:$E$147,4,0)),"",VLOOKUP(F32,données!$B$138:$E$147,4,0))</f>
        <v/>
      </c>
      <c r="L32" t="str">
        <f>IF(ISNA(VLOOKUP(E32,données!$A$67:$A$134,1,0)),"",VLOOKUP(E32,données!$A$67:$A$134,1,0))</f>
        <v/>
      </c>
      <c r="M32">
        <f>IF(ISNA(VLOOKUP(G32,Presta!H:I,2,0)),"",VLOOKUP(G32,Presta!H:I,2,0))</f>
        <v>125</v>
      </c>
    </row>
    <row r="33" spans="1:13" x14ac:dyDescent="0.25">
      <c r="A33" t="s">
        <v>1067</v>
      </c>
      <c r="B33" t="s">
        <v>1319</v>
      </c>
      <c r="C33" s="99" t="s">
        <v>679</v>
      </c>
      <c r="D33" t="s">
        <v>313</v>
      </c>
      <c r="E33">
        <v>59011</v>
      </c>
      <c r="G33" t="s">
        <v>655</v>
      </c>
      <c r="H33">
        <f>VLOOKUP(A33,Users!A:F,6,0)</f>
        <v>59</v>
      </c>
      <c r="I33">
        <f t="shared" si="0"/>
        <v>3</v>
      </c>
      <c r="J33">
        <f>VLOOKUP(C33,[1]gta_prestations!$B:$D,3,0)</f>
        <v>102</v>
      </c>
      <c r="K33" t="str">
        <f>IF(ISNA(VLOOKUP(F33,données!$B$138:$E$147,4,0)),"",VLOOKUP(F33,données!$B$138:$E$147,4,0))</f>
        <v/>
      </c>
      <c r="L33" t="str">
        <f>IF(ISNA(VLOOKUP(E33,données!$A$67:$A$134,1,0)),"",VLOOKUP(E33,données!$A$67:$A$134,1,0))</f>
        <v/>
      </c>
      <c r="M33">
        <f>IF(ISNA(VLOOKUP(G33,Presta!H:I,2,0)),"",VLOOKUP(G33,Presta!H:I,2,0))</f>
        <v>60</v>
      </c>
    </row>
    <row r="34" spans="1:13" x14ac:dyDescent="0.25">
      <c r="A34" t="s">
        <v>1067</v>
      </c>
      <c r="B34" t="s">
        <v>1320</v>
      </c>
      <c r="C34" s="99" t="s">
        <v>296</v>
      </c>
      <c r="D34" t="s">
        <v>297</v>
      </c>
      <c r="E34">
        <v>62113914</v>
      </c>
      <c r="H34">
        <f>VLOOKUP(A34,Users!A:F,6,0)</f>
        <v>59</v>
      </c>
      <c r="I34">
        <f t="shared" si="0"/>
        <v>6</v>
      </c>
      <c r="J34">
        <f>VLOOKUP(C34,[1]gta_prestations!$B:$D,3,0)</f>
        <v>386</v>
      </c>
      <c r="K34" t="str">
        <f>IF(ISNA(VLOOKUP(F34,données!$B$138:$E$147,4,0)),"",VLOOKUP(F34,données!$B$138:$E$147,4,0))</f>
        <v/>
      </c>
      <c r="L34" t="str">
        <f>IF(ISNA(VLOOKUP(E34,données!$A$67:$A$134,1,0)),"",VLOOKUP(E34,données!$A$67:$A$134,1,0))</f>
        <v/>
      </c>
      <c r="M34" t="str">
        <f>IF(ISNA(VLOOKUP(G34,Presta!H:I,2,0)),"",VLOOKUP(G34,Presta!H:I,2,0))</f>
        <v/>
      </c>
    </row>
    <row r="35" spans="1:13" x14ac:dyDescent="0.25">
      <c r="A35" t="s">
        <v>1128</v>
      </c>
      <c r="B35" t="s">
        <v>1323</v>
      </c>
      <c r="C35" s="99" t="s">
        <v>256</v>
      </c>
      <c r="D35" t="s">
        <v>257</v>
      </c>
      <c r="E35" t="s">
        <v>1331</v>
      </c>
      <c r="H35">
        <f>VLOOKUP(A35,Users!A:F,6,0)</f>
        <v>56</v>
      </c>
      <c r="I35">
        <f t="shared" si="0"/>
        <v>2</v>
      </c>
      <c r="J35">
        <f>VLOOKUP(C35,[1]gta_prestations!$B:$D,3,0)</f>
        <v>366</v>
      </c>
      <c r="K35" t="str">
        <f>IF(ISNA(VLOOKUP(F35,données!$B$138:$E$147,4,0)),"",VLOOKUP(F35,données!$B$138:$E$147,4,0))</f>
        <v/>
      </c>
      <c r="L35" t="str">
        <f>IF(ISNA(VLOOKUP(E35,données!$A$67:$A$134,1,0)),"",VLOOKUP(E35,données!$A$67:$A$134,1,0))</f>
        <v/>
      </c>
      <c r="M35" t="str">
        <f>IF(ISNA(VLOOKUP(G35,Presta!H:I,2,0)),"",VLOOKUP(G35,Presta!H:I,2,0))</f>
        <v/>
      </c>
    </row>
    <row r="36" spans="1:13" x14ac:dyDescent="0.25">
      <c r="A36" t="s">
        <v>1128</v>
      </c>
      <c r="B36" t="s">
        <v>1319</v>
      </c>
      <c r="C36" s="99" t="s">
        <v>658</v>
      </c>
      <c r="D36" t="s">
        <v>315</v>
      </c>
      <c r="G36" t="s">
        <v>659</v>
      </c>
      <c r="H36">
        <f>VLOOKUP(A36,Users!A:F,6,0)</f>
        <v>56</v>
      </c>
      <c r="I36">
        <f t="shared" si="0"/>
        <v>3</v>
      </c>
      <c r="J36">
        <f>VLOOKUP(C36,[1]gta_prestations!$B:$D,3,0)</f>
        <v>91</v>
      </c>
      <c r="K36" t="str">
        <f>IF(ISNA(VLOOKUP(F36,données!$B$138:$E$147,4,0)),"",VLOOKUP(F36,données!$B$138:$E$147,4,0))</f>
        <v/>
      </c>
      <c r="L36" t="str">
        <f>IF(ISNA(VLOOKUP(E36,données!$A$67:$A$134,1,0)),"",VLOOKUP(E36,données!$A$67:$A$134,1,0))</f>
        <v/>
      </c>
      <c r="M36">
        <f>IF(ISNA(VLOOKUP(G36,Presta!H:I,2,0)),"",VLOOKUP(G36,Presta!H:I,2,0))</f>
        <v>30</v>
      </c>
    </row>
    <row r="37" spans="1:13" x14ac:dyDescent="0.25">
      <c r="A37" t="s">
        <v>1128</v>
      </c>
      <c r="B37" t="s">
        <v>1319</v>
      </c>
      <c r="C37" s="99" t="s">
        <v>664</v>
      </c>
      <c r="D37" t="s">
        <v>315</v>
      </c>
      <c r="G37" t="s">
        <v>665</v>
      </c>
      <c r="H37">
        <f>VLOOKUP(A37,Users!A:F,6,0)</f>
        <v>56</v>
      </c>
      <c r="I37">
        <f t="shared" si="0"/>
        <v>3</v>
      </c>
      <c r="J37">
        <f>VLOOKUP(C37,[1]gta_prestations!$B:$D,3,0)</f>
        <v>94</v>
      </c>
      <c r="K37" t="str">
        <f>IF(ISNA(VLOOKUP(F37,données!$B$138:$E$147,4,0)),"",VLOOKUP(F37,données!$B$138:$E$147,4,0))</f>
        <v/>
      </c>
      <c r="L37" t="str">
        <f>IF(ISNA(VLOOKUP(E37,données!$A$67:$A$134,1,0)),"",VLOOKUP(E37,données!$A$67:$A$134,1,0))</f>
        <v/>
      </c>
      <c r="M37">
        <f>IF(ISNA(VLOOKUP(G37,Presta!H:I,2,0)),"",VLOOKUP(G37,Presta!H:I,2,0))</f>
        <v>174</v>
      </c>
    </row>
    <row r="38" spans="1:13" x14ac:dyDescent="0.25">
      <c r="A38" t="s">
        <v>1128</v>
      </c>
      <c r="B38" t="s">
        <v>1319</v>
      </c>
      <c r="C38" s="99" t="s">
        <v>666</v>
      </c>
      <c r="D38" t="s">
        <v>315</v>
      </c>
      <c r="G38" t="s">
        <v>667</v>
      </c>
      <c r="H38">
        <f>VLOOKUP(A38,Users!A:F,6,0)</f>
        <v>56</v>
      </c>
      <c r="I38">
        <f t="shared" si="0"/>
        <v>3</v>
      </c>
      <c r="J38">
        <f>VLOOKUP(C38,[1]gta_prestations!$B:$D,3,0)</f>
        <v>95</v>
      </c>
      <c r="K38" t="str">
        <f>IF(ISNA(VLOOKUP(F38,données!$B$138:$E$147,4,0)),"",VLOOKUP(F38,données!$B$138:$E$147,4,0))</f>
        <v/>
      </c>
      <c r="L38" t="str">
        <f>IF(ISNA(VLOOKUP(E38,données!$A$67:$A$134,1,0)),"",VLOOKUP(E38,données!$A$67:$A$134,1,0))</f>
        <v/>
      </c>
      <c r="M38">
        <f>IF(ISNA(VLOOKUP(G38,Presta!H:I,2,0)),"",VLOOKUP(G38,Presta!H:I,2,0))</f>
        <v>175</v>
      </c>
    </row>
    <row r="39" spans="1:13" x14ac:dyDescent="0.25">
      <c r="A39" t="s">
        <v>1128</v>
      </c>
      <c r="B39" t="s">
        <v>1319</v>
      </c>
      <c r="C39" s="99" t="s">
        <v>668</v>
      </c>
      <c r="D39" t="s">
        <v>315</v>
      </c>
      <c r="G39" t="s">
        <v>669</v>
      </c>
      <c r="H39">
        <f>VLOOKUP(A39,Users!A:F,6,0)</f>
        <v>56</v>
      </c>
      <c r="I39">
        <f t="shared" si="0"/>
        <v>3</v>
      </c>
      <c r="J39">
        <f>VLOOKUP(C39,[1]gta_prestations!$B:$D,3,0)</f>
        <v>96</v>
      </c>
      <c r="K39" t="str">
        <f>IF(ISNA(VLOOKUP(F39,données!$B$138:$E$147,4,0)),"",VLOOKUP(F39,données!$B$138:$E$147,4,0))</f>
        <v/>
      </c>
      <c r="L39" t="str">
        <f>IF(ISNA(VLOOKUP(E39,données!$A$67:$A$134,1,0)),"",VLOOKUP(E39,données!$A$67:$A$134,1,0))</f>
        <v/>
      </c>
      <c r="M39">
        <f>IF(ISNA(VLOOKUP(G39,Presta!H:I,2,0)),"",VLOOKUP(G39,Presta!H:I,2,0))</f>
        <v>27</v>
      </c>
    </row>
    <row r="40" spans="1:13" x14ac:dyDescent="0.25">
      <c r="A40" t="s">
        <v>1128</v>
      </c>
      <c r="B40" t="s">
        <v>1319</v>
      </c>
      <c r="C40" s="99" t="s">
        <v>676</v>
      </c>
      <c r="D40" t="s">
        <v>315</v>
      </c>
      <c r="G40" t="s">
        <v>677</v>
      </c>
      <c r="H40">
        <f>VLOOKUP(A40,Users!A:F,6,0)</f>
        <v>56</v>
      </c>
      <c r="I40">
        <f t="shared" si="0"/>
        <v>3</v>
      </c>
      <c r="J40">
        <f>VLOOKUP(C40,[1]gta_prestations!$B:$D,3,0)</f>
        <v>100</v>
      </c>
      <c r="K40" t="str">
        <f>IF(ISNA(VLOOKUP(F40,données!$B$138:$E$147,4,0)),"",VLOOKUP(F40,données!$B$138:$E$147,4,0))</f>
        <v/>
      </c>
      <c r="L40" t="str">
        <f>IF(ISNA(VLOOKUP(E40,données!$A$67:$A$134,1,0)),"",VLOOKUP(E40,données!$A$67:$A$134,1,0))</f>
        <v/>
      </c>
      <c r="M40">
        <f>IF(ISNA(VLOOKUP(G40,Presta!H:I,2,0)),"",VLOOKUP(G40,Presta!H:I,2,0))</f>
        <v>61</v>
      </c>
    </row>
    <row r="41" spans="1:13" x14ac:dyDescent="0.25">
      <c r="A41" t="s">
        <v>1128</v>
      </c>
      <c r="B41" t="s">
        <v>1319</v>
      </c>
      <c r="C41" s="99" t="s">
        <v>654</v>
      </c>
      <c r="D41" t="s">
        <v>317</v>
      </c>
      <c r="G41" t="s">
        <v>655</v>
      </c>
      <c r="H41">
        <f>VLOOKUP(A41,Users!A:F,6,0)</f>
        <v>56</v>
      </c>
      <c r="I41">
        <f t="shared" si="0"/>
        <v>3</v>
      </c>
      <c r="J41">
        <f>VLOOKUP(C41,[1]gta_prestations!$B:$D,3,0)</f>
        <v>89</v>
      </c>
      <c r="K41" t="str">
        <f>IF(ISNA(VLOOKUP(F41,données!$B$138:$E$147,4,0)),"",VLOOKUP(F41,données!$B$138:$E$147,4,0))</f>
        <v/>
      </c>
      <c r="L41" t="str">
        <f>IF(ISNA(VLOOKUP(E41,données!$A$67:$A$134,1,0)),"",VLOOKUP(E41,données!$A$67:$A$134,1,0))</f>
        <v/>
      </c>
      <c r="M41">
        <f>IF(ISNA(VLOOKUP(G41,Presta!H:I,2,0)),"",VLOOKUP(G41,Presta!H:I,2,0))</f>
        <v>60</v>
      </c>
    </row>
    <row r="42" spans="1:13" x14ac:dyDescent="0.25">
      <c r="A42" t="s">
        <v>1128</v>
      </c>
      <c r="B42" t="s">
        <v>1327</v>
      </c>
      <c r="C42" s="99" t="s">
        <v>278</v>
      </c>
      <c r="D42" t="s">
        <v>279</v>
      </c>
      <c r="F42">
        <v>0</v>
      </c>
      <c r="G42">
        <v>0</v>
      </c>
      <c r="H42">
        <f>VLOOKUP(A42,Users!A:F,6,0)</f>
        <v>56</v>
      </c>
      <c r="I42">
        <f t="shared" si="0"/>
        <v>4</v>
      </c>
      <c r="J42">
        <f>VLOOKUP(C42,[1]gta_prestations!$B:$D,3,0)</f>
        <v>377</v>
      </c>
      <c r="K42" t="str">
        <f>IF(ISNA(VLOOKUP(F42,données!$B$138:$E$147,4,0)),"",VLOOKUP(F42,données!$B$138:$E$147,4,0))</f>
        <v/>
      </c>
      <c r="L42" t="str">
        <f>IF(ISNA(VLOOKUP(E42,données!$A$67:$A$134,1,0)),"",VLOOKUP(E42,données!$A$67:$A$134,1,0))</f>
        <v/>
      </c>
      <c r="M42" t="str">
        <f>IF(ISNA(VLOOKUP(G42,Presta!H:I,2,0)),"",VLOOKUP(G42,Presta!H:I,2,0))</f>
        <v/>
      </c>
    </row>
    <row r="43" spans="1:13" x14ac:dyDescent="0.25">
      <c r="A43" t="s">
        <v>1128</v>
      </c>
      <c r="B43" t="s">
        <v>1320</v>
      </c>
      <c r="C43" s="99" t="s">
        <v>296</v>
      </c>
      <c r="D43" t="s">
        <v>297</v>
      </c>
      <c r="H43">
        <f>VLOOKUP(A43,Users!A:F,6,0)</f>
        <v>56</v>
      </c>
      <c r="I43">
        <f t="shared" si="0"/>
        <v>6</v>
      </c>
      <c r="J43">
        <f>VLOOKUP(C43,[1]gta_prestations!$B:$D,3,0)</f>
        <v>386</v>
      </c>
      <c r="K43" t="str">
        <f>IF(ISNA(VLOOKUP(F43,données!$B$138:$E$147,4,0)),"",VLOOKUP(F43,données!$B$138:$E$147,4,0))</f>
        <v/>
      </c>
      <c r="L43" t="str">
        <f>IF(ISNA(VLOOKUP(E43,données!$A$67:$A$134,1,0)),"",VLOOKUP(E43,données!$A$67:$A$134,1,0))</f>
        <v/>
      </c>
      <c r="M43" t="str">
        <f>IF(ISNA(VLOOKUP(G43,Presta!H:I,2,0)),"",VLOOKUP(G43,Presta!H:I,2,0))</f>
        <v/>
      </c>
    </row>
    <row r="44" spans="1:13" x14ac:dyDescent="0.25">
      <c r="A44" t="s">
        <v>1128</v>
      </c>
      <c r="B44" t="s">
        <v>1320</v>
      </c>
      <c r="C44" s="99" t="s">
        <v>1321</v>
      </c>
      <c r="H44">
        <f>VLOOKUP(A44,Users!A:F,6,0)</f>
        <v>56</v>
      </c>
      <c r="I44">
        <f t="shared" si="0"/>
        <v>6</v>
      </c>
      <c r="J44" t="e">
        <f>VLOOKUP(C44,[1]gta_prestations!$B:$D,3,0)</f>
        <v>#N/A</v>
      </c>
      <c r="K44" t="str">
        <f>IF(ISNA(VLOOKUP(F44,données!$B$138:$E$147,4,0)),"",VLOOKUP(F44,données!$B$138:$E$147,4,0))</f>
        <v/>
      </c>
      <c r="L44" t="str">
        <f>IF(ISNA(VLOOKUP(E44,données!$A$67:$A$134,1,0)),"",VLOOKUP(E44,données!$A$67:$A$134,1,0))</f>
        <v/>
      </c>
      <c r="M44" t="str">
        <f>IF(ISNA(VLOOKUP(G44,Presta!H:I,2,0)),"",VLOOKUP(G44,Presta!H:I,2,0))</f>
        <v/>
      </c>
    </row>
    <row r="45" spans="1:13" x14ac:dyDescent="0.25">
      <c r="A45" t="s">
        <v>1128</v>
      </c>
      <c r="B45" t="s">
        <v>1319</v>
      </c>
      <c r="C45" s="99" t="s">
        <v>656</v>
      </c>
      <c r="D45" t="s">
        <v>315</v>
      </c>
      <c r="G45" t="s">
        <v>657</v>
      </c>
      <c r="H45">
        <f>VLOOKUP(A45,Users!A:F,6,0)</f>
        <v>56</v>
      </c>
      <c r="I45">
        <f t="shared" si="0"/>
        <v>3</v>
      </c>
      <c r="J45">
        <f>VLOOKUP(C45,[1]gta_prestations!$B:$D,3,0)</f>
        <v>90</v>
      </c>
      <c r="K45" t="str">
        <f>IF(ISNA(VLOOKUP(F45,données!$B$138:$E$147,4,0)),"",VLOOKUP(F45,données!$B$138:$E$147,4,0))</f>
        <v/>
      </c>
      <c r="L45" t="str">
        <f>IF(ISNA(VLOOKUP(E45,données!$A$67:$A$134,1,0)),"",VLOOKUP(E45,données!$A$67:$A$134,1,0))</f>
        <v/>
      </c>
      <c r="M45">
        <f>IF(ISNA(VLOOKUP(G45,Presta!H:I,2,0)),"",VLOOKUP(G45,Presta!H:I,2,0))</f>
        <v>29</v>
      </c>
    </row>
    <row r="46" spans="1:13" x14ac:dyDescent="0.25">
      <c r="A46" t="s">
        <v>1128</v>
      </c>
      <c r="B46" t="s">
        <v>1319</v>
      </c>
      <c r="C46" s="99" t="s">
        <v>660</v>
      </c>
      <c r="D46" t="s">
        <v>315</v>
      </c>
      <c r="G46" t="s">
        <v>661</v>
      </c>
      <c r="H46">
        <f>VLOOKUP(A46,Users!A:F,6,0)</f>
        <v>56</v>
      </c>
      <c r="I46">
        <f t="shared" si="0"/>
        <v>3</v>
      </c>
      <c r="J46">
        <f>VLOOKUP(C46,[1]gta_prestations!$B:$D,3,0)</f>
        <v>92</v>
      </c>
      <c r="K46" t="str">
        <f>IF(ISNA(VLOOKUP(F46,données!$B$138:$E$147,4,0)),"",VLOOKUP(F46,données!$B$138:$E$147,4,0))</f>
        <v/>
      </c>
      <c r="L46" t="str">
        <f>IF(ISNA(VLOOKUP(E46,données!$A$67:$A$134,1,0)),"",VLOOKUP(E46,données!$A$67:$A$134,1,0))</f>
        <v/>
      </c>
      <c r="M46">
        <f>IF(ISNA(VLOOKUP(G46,Presta!H:I,2,0)),"",VLOOKUP(G46,Presta!H:I,2,0))</f>
        <v>173</v>
      </c>
    </row>
    <row r="47" spans="1:13" x14ac:dyDescent="0.25">
      <c r="A47" t="s">
        <v>1128</v>
      </c>
      <c r="B47" t="s">
        <v>1320</v>
      </c>
      <c r="C47" s="99" t="s">
        <v>276</v>
      </c>
      <c r="D47" t="s">
        <v>277</v>
      </c>
      <c r="H47">
        <f>VLOOKUP(A47,Users!A:F,6,0)</f>
        <v>56</v>
      </c>
      <c r="I47">
        <f t="shared" si="0"/>
        <v>6</v>
      </c>
      <c r="J47">
        <f>VLOOKUP(C47,[1]gta_prestations!$B:$D,3,0)</f>
        <v>376</v>
      </c>
      <c r="K47" t="str">
        <f>IF(ISNA(VLOOKUP(F47,données!$B$138:$E$147,4,0)),"",VLOOKUP(F47,données!$B$138:$E$147,4,0))</f>
        <v/>
      </c>
      <c r="L47" t="str">
        <f>IF(ISNA(VLOOKUP(E47,données!$A$67:$A$134,1,0)),"",VLOOKUP(E47,données!$A$67:$A$134,1,0))</f>
        <v/>
      </c>
      <c r="M47" t="str">
        <f>IF(ISNA(VLOOKUP(G47,Presta!H:I,2,0)),"",VLOOKUP(G47,Presta!H:I,2,0))</f>
        <v/>
      </c>
    </row>
    <row r="48" spans="1:13" x14ac:dyDescent="0.25">
      <c r="A48" t="s">
        <v>1332</v>
      </c>
      <c r="B48" t="s">
        <v>1320</v>
      </c>
      <c r="C48" s="99" t="s">
        <v>1321</v>
      </c>
      <c r="H48" t="e">
        <f>VLOOKUP(A48,Users!A:F,6,0)</f>
        <v>#N/A</v>
      </c>
      <c r="I48">
        <f t="shared" si="0"/>
        <v>6</v>
      </c>
      <c r="J48" t="e">
        <f>VLOOKUP(C48,[1]gta_prestations!$B:$D,3,0)</f>
        <v>#N/A</v>
      </c>
      <c r="K48" t="str">
        <f>IF(ISNA(VLOOKUP(F48,données!$B$138:$E$147,4,0)),"",VLOOKUP(F48,données!$B$138:$E$147,4,0))</f>
        <v/>
      </c>
      <c r="L48" t="str">
        <f>IF(ISNA(VLOOKUP(E48,données!$A$67:$A$134,1,0)),"",VLOOKUP(E48,données!$A$67:$A$134,1,0))</f>
        <v/>
      </c>
      <c r="M48" t="str">
        <f>IF(ISNA(VLOOKUP(G48,Presta!H:I,2,0)),"",VLOOKUP(G48,Presta!H:I,2,0))</f>
        <v/>
      </c>
    </row>
    <row r="49" spans="1:13" x14ac:dyDescent="0.25">
      <c r="A49" t="s">
        <v>1332</v>
      </c>
      <c r="B49" t="s">
        <v>1323</v>
      </c>
      <c r="C49" s="99" t="s">
        <v>118</v>
      </c>
      <c r="H49" t="e">
        <f>VLOOKUP(A49,Users!A:F,6,0)</f>
        <v>#N/A</v>
      </c>
      <c r="I49">
        <f t="shared" si="0"/>
        <v>2</v>
      </c>
      <c r="J49">
        <f>VLOOKUP(C49,[1]gta_prestations!$B:$D,3,0)</f>
        <v>297</v>
      </c>
      <c r="K49" t="str">
        <f>IF(ISNA(VLOOKUP(F49,données!$B$138:$E$147,4,0)),"",VLOOKUP(F49,données!$B$138:$E$147,4,0))</f>
        <v/>
      </c>
      <c r="L49" t="str">
        <f>IF(ISNA(VLOOKUP(E49,données!$A$67:$A$134,1,0)),"",VLOOKUP(E49,données!$A$67:$A$134,1,0))</f>
        <v/>
      </c>
      <c r="M49" t="str">
        <f>IF(ISNA(VLOOKUP(G49,Presta!H:I,2,0)),"",VLOOKUP(G49,Presta!H:I,2,0))</f>
        <v/>
      </c>
    </row>
    <row r="50" spans="1:13" x14ac:dyDescent="0.25">
      <c r="A50" t="s">
        <v>1332</v>
      </c>
      <c r="B50" t="s">
        <v>1323</v>
      </c>
      <c r="C50" s="99" t="s">
        <v>232</v>
      </c>
      <c r="G50" t="s">
        <v>1324</v>
      </c>
      <c r="H50" t="e">
        <f>VLOOKUP(A50,Users!A:F,6,0)</f>
        <v>#N/A</v>
      </c>
      <c r="I50">
        <f t="shared" si="0"/>
        <v>2</v>
      </c>
      <c r="J50">
        <f>VLOOKUP(C50,[1]gta_prestations!$B:$D,3,0)</f>
        <v>354</v>
      </c>
      <c r="K50" t="str">
        <f>IF(ISNA(VLOOKUP(F50,données!$B$138:$E$147,4,0)),"",VLOOKUP(F50,données!$B$138:$E$147,4,0))</f>
        <v/>
      </c>
      <c r="L50" t="str">
        <f>IF(ISNA(VLOOKUP(E50,données!$A$67:$A$134,1,0)),"",VLOOKUP(E50,données!$A$67:$A$134,1,0))</f>
        <v/>
      </c>
      <c r="M50" t="str">
        <f>IF(ISNA(VLOOKUP(G50,Presta!H:I,2,0)),"",VLOOKUP(G50,Presta!H:I,2,0))</f>
        <v/>
      </c>
    </row>
    <row r="51" spans="1:13" x14ac:dyDescent="0.25">
      <c r="A51" t="s">
        <v>1332</v>
      </c>
      <c r="B51" t="s">
        <v>1323</v>
      </c>
      <c r="C51" s="99" t="s">
        <v>232</v>
      </c>
      <c r="D51" t="s">
        <v>233</v>
      </c>
      <c r="H51" t="e">
        <f>VLOOKUP(A51,Users!A:F,6,0)</f>
        <v>#N/A</v>
      </c>
      <c r="I51">
        <f t="shared" si="0"/>
        <v>2</v>
      </c>
      <c r="J51">
        <f>VLOOKUP(C51,[1]gta_prestations!$B:$D,3,0)</f>
        <v>354</v>
      </c>
      <c r="K51" t="str">
        <f>IF(ISNA(VLOOKUP(F51,données!$B$138:$E$147,4,0)),"",VLOOKUP(F51,données!$B$138:$E$147,4,0))</f>
        <v/>
      </c>
      <c r="L51" t="str">
        <f>IF(ISNA(VLOOKUP(E51,données!$A$67:$A$134,1,0)),"",VLOOKUP(E51,données!$A$67:$A$134,1,0))</f>
        <v/>
      </c>
      <c r="M51" t="str">
        <f>IF(ISNA(VLOOKUP(G51,Presta!H:I,2,0)),"",VLOOKUP(G51,Presta!H:I,2,0))</f>
        <v/>
      </c>
    </row>
    <row r="52" spans="1:13" x14ac:dyDescent="0.25">
      <c r="A52" t="s">
        <v>1332</v>
      </c>
      <c r="B52" t="s">
        <v>1323</v>
      </c>
      <c r="C52" s="99" t="s">
        <v>118</v>
      </c>
      <c r="D52" t="s">
        <v>119</v>
      </c>
      <c r="H52" t="e">
        <f>VLOOKUP(A52,Users!A:F,6,0)</f>
        <v>#N/A</v>
      </c>
      <c r="I52">
        <f t="shared" si="0"/>
        <v>2</v>
      </c>
      <c r="J52">
        <f>VLOOKUP(C52,[1]gta_prestations!$B:$D,3,0)</f>
        <v>297</v>
      </c>
      <c r="K52" t="str">
        <f>IF(ISNA(VLOOKUP(F52,données!$B$138:$E$147,4,0)),"",VLOOKUP(F52,données!$B$138:$E$147,4,0))</f>
        <v/>
      </c>
      <c r="L52" t="str">
        <f>IF(ISNA(VLOOKUP(E52,données!$A$67:$A$134,1,0)),"",VLOOKUP(E52,données!$A$67:$A$134,1,0))</f>
        <v/>
      </c>
      <c r="M52" t="str">
        <f>IF(ISNA(VLOOKUP(G52,Presta!H:I,2,0)),"",VLOOKUP(G52,Presta!H:I,2,0))</f>
        <v/>
      </c>
    </row>
    <row r="53" spans="1:13" x14ac:dyDescent="0.25">
      <c r="A53" t="s">
        <v>1332</v>
      </c>
      <c r="B53" t="s">
        <v>1323</v>
      </c>
      <c r="C53" s="99" t="s">
        <v>232</v>
      </c>
      <c r="D53" t="s">
        <v>233</v>
      </c>
      <c r="G53" t="s">
        <v>1324</v>
      </c>
      <c r="H53" t="e">
        <f>VLOOKUP(A53,Users!A:F,6,0)</f>
        <v>#N/A</v>
      </c>
      <c r="I53">
        <f t="shared" si="0"/>
        <v>2</v>
      </c>
      <c r="J53">
        <f>VLOOKUP(C53,[1]gta_prestations!$B:$D,3,0)</f>
        <v>354</v>
      </c>
      <c r="K53" t="str">
        <f>IF(ISNA(VLOOKUP(F53,données!$B$138:$E$147,4,0)),"",VLOOKUP(F53,données!$B$138:$E$147,4,0))</f>
        <v/>
      </c>
      <c r="L53" t="str">
        <f>IF(ISNA(VLOOKUP(E53,données!$A$67:$A$134,1,0)),"",VLOOKUP(E53,données!$A$67:$A$134,1,0))</f>
        <v/>
      </c>
      <c r="M53" t="str">
        <f>IF(ISNA(VLOOKUP(G53,Presta!H:I,2,0)),"",VLOOKUP(G53,Presta!H:I,2,0))</f>
        <v/>
      </c>
    </row>
    <row r="54" spans="1:13" x14ac:dyDescent="0.25">
      <c r="A54" t="s">
        <v>1332</v>
      </c>
      <c r="B54" t="s">
        <v>1323</v>
      </c>
      <c r="C54" s="99" t="s">
        <v>124</v>
      </c>
      <c r="D54" t="s">
        <v>125</v>
      </c>
      <c r="H54" t="e">
        <f>VLOOKUP(A54,Users!A:F,6,0)</f>
        <v>#N/A</v>
      </c>
      <c r="I54">
        <f t="shared" si="0"/>
        <v>2</v>
      </c>
      <c r="J54">
        <f>VLOOKUP(C54,[1]gta_prestations!$B:$D,3,0)</f>
        <v>300</v>
      </c>
      <c r="K54" t="str">
        <f>IF(ISNA(VLOOKUP(F54,données!$B$138:$E$147,4,0)),"",VLOOKUP(F54,données!$B$138:$E$147,4,0))</f>
        <v/>
      </c>
      <c r="L54" t="str">
        <f>IF(ISNA(VLOOKUP(E54,données!$A$67:$A$134,1,0)),"",VLOOKUP(E54,données!$A$67:$A$134,1,0))</f>
        <v/>
      </c>
      <c r="M54" t="str">
        <f>IF(ISNA(VLOOKUP(G54,Presta!H:I,2,0)),"",VLOOKUP(G54,Presta!H:I,2,0))</f>
        <v/>
      </c>
    </row>
    <row r="55" spans="1:13" x14ac:dyDescent="0.25">
      <c r="A55" t="s">
        <v>1333</v>
      </c>
      <c r="B55" t="s">
        <v>1320</v>
      </c>
      <c r="C55" s="99" t="s">
        <v>1321</v>
      </c>
      <c r="H55" t="e">
        <f>VLOOKUP(A55,Users!A:F,6,0)</f>
        <v>#N/A</v>
      </c>
      <c r="I55">
        <f t="shared" si="0"/>
        <v>6</v>
      </c>
      <c r="J55" t="e">
        <f>VLOOKUP(C55,[1]gta_prestations!$B:$D,3,0)</f>
        <v>#N/A</v>
      </c>
      <c r="K55" t="str">
        <f>IF(ISNA(VLOOKUP(F55,données!$B$138:$E$147,4,0)),"",VLOOKUP(F55,données!$B$138:$E$147,4,0))</f>
        <v/>
      </c>
      <c r="L55" t="str">
        <f>IF(ISNA(VLOOKUP(E55,données!$A$67:$A$134,1,0)),"",VLOOKUP(E55,données!$A$67:$A$134,1,0))</f>
        <v/>
      </c>
      <c r="M55" t="str">
        <f>IF(ISNA(VLOOKUP(G55,Presta!H:I,2,0)),"",VLOOKUP(G55,Presta!H:I,2,0))</f>
        <v/>
      </c>
    </row>
    <row r="56" spans="1:13" x14ac:dyDescent="0.25">
      <c r="A56" t="s">
        <v>1333</v>
      </c>
      <c r="B56" t="s">
        <v>1323</v>
      </c>
      <c r="C56" s="99" t="s">
        <v>124</v>
      </c>
      <c r="D56" t="s">
        <v>125</v>
      </c>
      <c r="H56" t="e">
        <f>VLOOKUP(A56,Users!A:F,6,0)</f>
        <v>#N/A</v>
      </c>
      <c r="I56">
        <f t="shared" si="0"/>
        <v>2</v>
      </c>
      <c r="J56">
        <f>VLOOKUP(C56,[1]gta_prestations!$B:$D,3,0)</f>
        <v>300</v>
      </c>
      <c r="K56" t="str">
        <f>IF(ISNA(VLOOKUP(F56,données!$B$138:$E$147,4,0)),"",VLOOKUP(F56,données!$B$138:$E$147,4,0))</f>
        <v/>
      </c>
      <c r="L56" t="str">
        <f>IF(ISNA(VLOOKUP(E56,données!$A$67:$A$134,1,0)),"",VLOOKUP(E56,données!$A$67:$A$134,1,0))</f>
        <v/>
      </c>
      <c r="M56" t="str">
        <f>IF(ISNA(VLOOKUP(G56,Presta!H:I,2,0)),"",VLOOKUP(G56,Presta!H:I,2,0))</f>
        <v/>
      </c>
    </row>
    <row r="57" spans="1:13" x14ac:dyDescent="0.25">
      <c r="A57" t="s">
        <v>1333</v>
      </c>
      <c r="B57" t="s">
        <v>1323</v>
      </c>
      <c r="C57" s="99" t="s">
        <v>98</v>
      </c>
      <c r="D57" t="s">
        <v>99</v>
      </c>
      <c r="H57" t="e">
        <f>VLOOKUP(A57,Users!A:F,6,0)</f>
        <v>#N/A</v>
      </c>
      <c r="I57">
        <f t="shared" si="0"/>
        <v>2</v>
      </c>
      <c r="J57">
        <f>VLOOKUP(C57,[1]gta_prestations!$B:$D,3,0)</f>
        <v>287</v>
      </c>
      <c r="K57" t="str">
        <f>IF(ISNA(VLOOKUP(F57,données!$B$138:$E$147,4,0)),"",VLOOKUP(F57,données!$B$138:$E$147,4,0))</f>
        <v/>
      </c>
      <c r="L57" t="str">
        <f>IF(ISNA(VLOOKUP(E57,données!$A$67:$A$134,1,0)),"",VLOOKUP(E57,données!$A$67:$A$134,1,0))</f>
        <v/>
      </c>
      <c r="M57" t="str">
        <f>IF(ISNA(VLOOKUP(G57,Presta!H:I,2,0)),"",VLOOKUP(G57,Presta!H:I,2,0))</f>
        <v/>
      </c>
    </row>
    <row r="58" spans="1:13" x14ac:dyDescent="0.25">
      <c r="A58" t="s">
        <v>1333</v>
      </c>
      <c r="B58" t="s">
        <v>1323</v>
      </c>
      <c r="C58" s="99" t="s">
        <v>254</v>
      </c>
      <c r="H58" t="e">
        <f>VLOOKUP(A58,Users!A:F,6,0)</f>
        <v>#N/A</v>
      </c>
      <c r="I58">
        <f t="shared" si="0"/>
        <v>2</v>
      </c>
      <c r="J58">
        <f>VLOOKUP(C58,[1]gta_prestations!$B:$D,3,0)</f>
        <v>365</v>
      </c>
      <c r="K58" t="str">
        <f>IF(ISNA(VLOOKUP(F58,données!$B$138:$E$147,4,0)),"",VLOOKUP(F58,données!$B$138:$E$147,4,0))</f>
        <v/>
      </c>
      <c r="L58" t="str">
        <f>IF(ISNA(VLOOKUP(E58,données!$A$67:$A$134,1,0)),"",VLOOKUP(E58,données!$A$67:$A$134,1,0))</f>
        <v/>
      </c>
      <c r="M58" t="str">
        <f>IF(ISNA(VLOOKUP(G58,Presta!H:I,2,0)),"",VLOOKUP(G58,Presta!H:I,2,0))</f>
        <v/>
      </c>
    </row>
    <row r="59" spans="1:13" x14ac:dyDescent="0.25">
      <c r="A59" t="s">
        <v>1333</v>
      </c>
      <c r="B59" t="s">
        <v>1323</v>
      </c>
      <c r="C59" s="99" t="s">
        <v>124</v>
      </c>
      <c r="D59" t="s">
        <v>125</v>
      </c>
      <c r="G59" t="s">
        <v>1324</v>
      </c>
      <c r="H59" t="e">
        <f>VLOOKUP(A59,Users!A:F,6,0)</f>
        <v>#N/A</v>
      </c>
      <c r="I59">
        <f t="shared" si="0"/>
        <v>2</v>
      </c>
      <c r="J59">
        <f>VLOOKUP(C59,[1]gta_prestations!$B:$D,3,0)</f>
        <v>300</v>
      </c>
      <c r="K59" t="str">
        <f>IF(ISNA(VLOOKUP(F59,données!$B$138:$E$147,4,0)),"",VLOOKUP(F59,données!$B$138:$E$147,4,0))</f>
        <v/>
      </c>
      <c r="L59" t="str">
        <f>IF(ISNA(VLOOKUP(E59,données!$A$67:$A$134,1,0)),"",VLOOKUP(E59,données!$A$67:$A$134,1,0))</f>
        <v/>
      </c>
      <c r="M59" t="str">
        <f>IF(ISNA(VLOOKUP(G59,Presta!H:I,2,0)),"",VLOOKUP(G59,Presta!H:I,2,0))</f>
        <v/>
      </c>
    </row>
    <row r="60" spans="1:13" x14ac:dyDescent="0.25">
      <c r="A60" t="s">
        <v>1333</v>
      </c>
      <c r="B60" t="s">
        <v>1323</v>
      </c>
      <c r="C60" s="99" t="s">
        <v>12</v>
      </c>
      <c r="D60" t="s">
        <v>13</v>
      </c>
      <c r="G60" t="s">
        <v>1334</v>
      </c>
      <c r="H60" t="e">
        <f>VLOOKUP(A60,Users!A:F,6,0)</f>
        <v>#N/A</v>
      </c>
      <c r="I60">
        <f t="shared" si="0"/>
        <v>2</v>
      </c>
      <c r="J60">
        <f>VLOOKUP(C60,[1]gta_prestations!$B:$D,3,0)</f>
        <v>244</v>
      </c>
      <c r="K60" t="str">
        <f>IF(ISNA(VLOOKUP(F60,données!$B$138:$E$147,4,0)),"",VLOOKUP(F60,données!$B$138:$E$147,4,0))</f>
        <v/>
      </c>
      <c r="L60" t="str">
        <f>IF(ISNA(VLOOKUP(E60,données!$A$67:$A$134,1,0)),"",VLOOKUP(E60,données!$A$67:$A$134,1,0))</f>
        <v/>
      </c>
      <c r="M60" t="str">
        <f>IF(ISNA(VLOOKUP(G60,Presta!H:I,2,0)),"",VLOOKUP(G60,Presta!H:I,2,0))</f>
        <v/>
      </c>
    </row>
    <row r="61" spans="1:13" x14ac:dyDescent="0.25">
      <c r="A61" t="s">
        <v>1333</v>
      </c>
      <c r="B61" t="s">
        <v>1323</v>
      </c>
      <c r="C61" s="99" t="s">
        <v>12</v>
      </c>
      <c r="D61" t="s">
        <v>13</v>
      </c>
      <c r="E61" t="s">
        <v>1335</v>
      </c>
      <c r="G61" t="s">
        <v>1334</v>
      </c>
      <c r="H61" t="e">
        <f>VLOOKUP(A61,Users!A:F,6,0)</f>
        <v>#N/A</v>
      </c>
      <c r="I61">
        <f t="shared" si="0"/>
        <v>2</v>
      </c>
      <c r="J61">
        <f>VLOOKUP(C61,[1]gta_prestations!$B:$D,3,0)</f>
        <v>244</v>
      </c>
      <c r="K61" t="str">
        <f>IF(ISNA(VLOOKUP(F61,données!$B$138:$E$147,4,0)),"",VLOOKUP(F61,données!$B$138:$E$147,4,0))</f>
        <v/>
      </c>
      <c r="L61" t="str">
        <f>IF(ISNA(VLOOKUP(E61,données!$A$67:$A$134,1,0)),"",VLOOKUP(E61,données!$A$67:$A$134,1,0))</f>
        <v/>
      </c>
      <c r="M61" t="str">
        <f>IF(ISNA(VLOOKUP(G61,Presta!H:I,2,0)),"",VLOOKUP(G61,Presta!H:I,2,0))</f>
        <v/>
      </c>
    </row>
    <row r="62" spans="1:13" x14ac:dyDescent="0.25">
      <c r="A62" t="s">
        <v>1333</v>
      </c>
      <c r="B62" t="s">
        <v>1323</v>
      </c>
      <c r="C62" s="99" t="s">
        <v>12</v>
      </c>
      <c r="D62" t="s">
        <v>13</v>
      </c>
      <c r="H62" t="e">
        <f>VLOOKUP(A62,Users!A:F,6,0)</f>
        <v>#N/A</v>
      </c>
      <c r="I62">
        <f t="shared" si="0"/>
        <v>2</v>
      </c>
      <c r="J62">
        <f>VLOOKUP(C62,[1]gta_prestations!$B:$D,3,0)</f>
        <v>244</v>
      </c>
      <c r="K62" t="str">
        <f>IF(ISNA(VLOOKUP(F62,données!$B$138:$E$147,4,0)),"",VLOOKUP(F62,données!$B$138:$E$147,4,0))</f>
        <v/>
      </c>
      <c r="L62" t="str">
        <f>IF(ISNA(VLOOKUP(E62,données!$A$67:$A$134,1,0)),"",VLOOKUP(E62,données!$A$67:$A$134,1,0))</f>
        <v/>
      </c>
      <c r="M62" t="str">
        <f>IF(ISNA(VLOOKUP(G62,Presta!H:I,2,0)),"",VLOOKUP(G62,Presta!H:I,2,0))</f>
        <v/>
      </c>
    </row>
    <row r="63" spans="1:13" x14ac:dyDescent="0.25">
      <c r="A63" t="s">
        <v>1333</v>
      </c>
      <c r="B63" t="s">
        <v>1323</v>
      </c>
      <c r="C63" s="99" t="s">
        <v>12</v>
      </c>
      <c r="D63" t="s">
        <v>13</v>
      </c>
      <c r="E63" t="s">
        <v>1335</v>
      </c>
      <c r="H63" t="e">
        <f>VLOOKUP(A63,Users!A:F,6,0)</f>
        <v>#N/A</v>
      </c>
      <c r="I63">
        <f t="shared" si="0"/>
        <v>2</v>
      </c>
      <c r="J63">
        <f>VLOOKUP(C63,[1]gta_prestations!$B:$D,3,0)</f>
        <v>244</v>
      </c>
      <c r="K63" t="str">
        <f>IF(ISNA(VLOOKUP(F63,données!$B$138:$E$147,4,0)),"",VLOOKUP(F63,données!$B$138:$E$147,4,0))</f>
        <v/>
      </c>
      <c r="L63" t="str">
        <f>IF(ISNA(VLOOKUP(E63,données!$A$67:$A$134,1,0)),"",VLOOKUP(E63,données!$A$67:$A$134,1,0))</f>
        <v/>
      </c>
      <c r="M63" t="str">
        <f>IF(ISNA(VLOOKUP(G63,Presta!H:I,2,0)),"",VLOOKUP(G63,Presta!H:I,2,0))</f>
        <v/>
      </c>
    </row>
    <row r="64" spans="1:13" x14ac:dyDescent="0.25">
      <c r="A64" t="s">
        <v>1074</v>
      </c>
      <c r="B64" t="s">
        <v>1319</v>
      </c>
      <c r="C64" s="99" t="s">
        <v>780</v>
      </c>
      <c r="D64" t="s">
        <v>321</v>
      </c>
      <c r="G64" t="s">
        <v>781</v>
      </c>
      <c r="H64">
        <f>VLOOKUP(A64,Users!A:F,6,0)</f>
        <v>70</v>
      </c>
      <c r="I64">
        <f t="shared" si="0"/>
        <v>3</v>
      </c>
      <c r="J64">
        <f>VLOOKUP(C64,[1]gta_prestations!$B:$D,3,0)</f>
        <v>198</v>
      </c>
      <c r="K64" t="str">
        <f>IF(ISNA(VLOOKUP(F64,données!$B$138:$E$147,4,0)),"",VLOOKUP(F64,données!$B$138:$E$147,4,0))</f>
        <v/>
      </c>
      <c r="L64" t="str">
        <f>IF(ISNA(VLOOKUP(E64,données!$A$67:$A$134,1,0)),"",VLOOKUP(E64,données!$A$67:$A$134,1,0))</f>
        <v/>
      </c>
      <c r="M64">
        <f>IF(ISNA(VLOOKUP(G64,Presta!H:I,2,0)),"",VLOOKUP(G64,Presta!H:I,2,0))</f>
        <v>124</v>
      </c>
    </row>
    <row r="65" spans="1:13" x14ac:dyDescent="0.25">
      <c r="A65" t="s">
        <v>1074</v>
      </c>
      <c r="B65" t="s">
        <v>1319</v>
      </c>
      <c r="C65" s="99" t="s">
        <v>772</v>
      </c>
      <c r="D65" t="s">
        <v>328</v>
      </c>
      <c r="G65" t="s">
        <v>773</v>
      </c>
      <c r="H65">
        <f>VLOOKUP(A65,Users!A:F,6,0)</f>
        <v>70</v>
      </c>
      <c r="I65">
        <f t="shared" si="0"/>
        <v>3</v>
      </c>
      <c r="J65">
        <f>VLOOKUP(C65,[1]gta_prestations!$B:$D,3,0)</f>
        <v>194</v>
      </c>
      <c r="K65" t="str">
        <f>IF(ISNA(VLOOKUP(F65,données!$B$138:$E$147,4,0)),"",VLOOKUP(F65,données!$B$138:$E$147,4,0))</f>
        <v/>
      </c>
      <c r="L65" t="str">
        <f>IF(ISNA(VLOOKUP(E65,données!$A$67:$A$134,1,0)),"",VLOOKUP(E65,données!$A$67:$A$134,1,0))</f>
        <v/>
      </c>
      <c r="M65">
        <f>IF(ISNA(VLOOKUP(G65,Presta!H:I,2,0)),"",VLOOKUP(G65,Presta!H:I,2,0))</f>
        <v>120</v>
      </c>
    </row>
    <row r="66" spans="1:13" x14ac:dyDescent="0.25">
      <c r="A66" t="s">
        <v>1074</v>
      </c>
      <c r="B66" t="s">
        <v>1319</v>
      </c>
      <c r="C66" s="99" t="s">
        <v>780</v>
      </c>
      <c r="D66" t="s">
        <v>321</v>
      </c>
      <c r="E66">
        <v>62012188</v>
      </c>
      <c r="G66" t="s">
        <v>781</v>
      </c>
      <c r="H66">
        <f>VLOOKUP(A66,Users!A:F,6,0)</f>
        <v>70</v>
      </c>
      <c r="I66">
        <f t="shared" si="0"/>
        <v>3</v>
      </c>
      <c r="J66">
        <f>VLOOKUP(C66,[1]gta_prestations!$B:$D,3,0)</f>
        <v>198</v>
      </c>
      <c r="K66" t="str">
        <f>IF(ISNA(VLOOKUP(F66,données!$B$138:$E$147,4,0)),"",VLOOKUP(F66,données!$B$138:$E$147,4,0))</f>
        <v/>
      </c>
      <c r="L66" t="str">
        <f>IF(ISNA(VLOOKUP(E66,données!$A$67:$A$134,1,0)),"",VLOOKUP(E66,données!$A$67:$A$134,1,0))</f>
        <v/>
      </c>
      <c r="M66">
        <f>IF(ISNA(VLOOKUP(G66,Presta!H:I,2,0)),"",VLOOKUP(G66,Presta!H:I,2,0))</f>
        <v>124</v>
      </c>
    </row>
    <row r="67" spans="1:13" x14ac:dyDescent="0.25">
      <c r="A67" t="s">
        <v>1074</v>
      </c>
      <c r="B67" t="s">
        <v>1319</v>
      </c>
      <c r="C67" s="99" t="s">
        <v>772</v>
      </c>
      <c r="D67" t="s">
        <v>328</v>
      </c>
      <c r="E67">
        <v>62012188</v>
      </c>
      <c r="G67" t="s">
        <v>773</v>
      </c>
      <c r="H67">
        <f>VLOOKUP(A67,Users!A:F,6,0)</f>
        <v>70</v>
      </c>
      <c r="I67">
        <f t="shared" ref="I67:I130" si="1">RIGHT(TRIM(B67),1)+1</f>
        <v>3</v>
      </c>
      <c r="J67">
        <f>VLOOKUP(C67,[1]gta_prestations!$B:$D,3,0)</f>
        <v>194</v>
      </c>
      <c r="K67" t="str">
        <f>IF(ISNA(VLOOKUP(F67,données!$B$138:$E$147,4,0)),"",VLOOKUP(F67,données!$B$138:$E$147,4,0))</f>
        <v/>
      </c>
      <c r="L67" t="str">
        <f>IF(ISNA(VLOOKUP(E67,données!$A$67:$A$134,1,0)),"",VLOOKUP(E67,données!$A$67:$A$134,1,0))</f>
        <v/>
      </c>
      <c r="M67">
        <f>IF(ISNA(VLOOKUP(G67,Presta!H:I,2,0)),"",VLOOKUP(G67,Presta!H:I,2,0))</f>
        <v>120</v>
      </c>
    </row>
    <row r="68" spans="1:13" x14ac:dyDescent="0.25">
      <c r="A68" t="s">
        <v>1074</v>
      </c>
      <c r="B68" t="s">
        <v>1320</v>
      </c>
      <c r="C68" s="99" t="s">
        <v>1321</v>
      </c>
      <c r="H68">
        <f>VLOOKUP(A68,Users!A:F,6,0)</f>
        <v>70</v>
      </c>
      <c r="I68">
        <f t="shared" si="1"/>
        <v>6</v>
      </c>
      <c r="J68" t="e">
        <f>VLOOKUP(C68,[1]gta_prestations!$B:$D,3,0)</f>
        <v>#N/A</v>
      </c>
      <c r="K68" t="str">
        <f>IF(ISNA(VLOOKUP(F68,données!$B$138:$E$147,4,0)),"",VLOOKUP(F68,données!$B$138:$E$147,4,0))</f>
        <v/>
      </c>
      <c r="L68" t="str">
        <f>IF(ISNA(VLOOKUP(E68,données!$A$67:$A$134,1,0)),"",VLOOKUP(E68,données!$A$67:$A$134,1,0))</f>
        <v/>
      </c>
      <c r="M68" t="str">
        <f>IF(ISNA(VLOOKUP(G68,Presta!H:I,2,0)),"",VLOOKUP(G68,Presta!H:I,2,0))</f>
        <v/>
      </c>
    </row>
    <row r="69" spans="1:13" x14ac:dyDescent="0.25">
      <c r="A69" t="s">
        <v>1074</v>
      </c>
      <c r="B69" t="s">
        <v>1319</v>
      </c>
      <c r="C69" s="99" t="s">
        <v>780</v>
      </c>
      <c r="D69" t="s">
        <v>321</v>
      </c>
      <c r="E69">
        <v>62012</v>
      </c>
      <c r="G69" t="s">
        <v>781</v>
      </c>
      <c r="H69">
        <f>VLOOKUP(A69,Users!A:F,6,0)</f>
        <v>70</v>
      </c>
      <c r="I69">
        <f t="shared" si="1"/>
        <v>3</v>
      </c>
      <c r="J69">
        <f>VLOOKUP(C69,[1]gta_prestations!$B:$D,3,0)</f>
        <v>198</v>
      </c>
      <c r="K69" t="str">
        <f>IF(ISNA(VLOOKUP(F69,données!$B$138:$E$147,4,0)),"",VLOOKUP(F69,données!$B$138:$E$147,4,0))</f>
        <v/>
      </c>
      <c r="L69" t="str">
        <f>IF(ISNA(VLOOKUP(E69,données!$A$67:$A$134,1,0)),"",VLOOKUP(E69,données!$A$67:$A$134,1,0))</f>
        <v/>
      </c>
      <c r="M69">
        <f>IF(ISNA(VLOOKUP(G69,Presta!H:I,2,0)),"",VLOOKUP(G69,Presta!H:I,2,0))</f>
        <v>124</v>
      </c>
    </row>
    <row r="70" spans="1:13" x14ac:dyDescent="0.25">
      <c r="A70" t="s">
        <v>1074</v>
      </c>
      <c r="B70" t="s">
        <v>1319</v>
      </c>
      <c r="C70" s="99" t="s">
        <v>772</v>
      </c>
      <c r="D70" t="s">
        <v>328</v>
      </c>
      <c r="E70">
        <v>62012</v>
      </c>
      <c r="G70" t="s">
        <v>773</v>
      </c>
      <c r="H70">
        <f>VLOOKUP(A70,Users!A:F,6,0)</f>
        <v>70</v>
      </c>
      <c r="I70">
        <f t="shared" si="1"/>
        <v>3</v>
      </c>
      <c r="J70">
        <f>VLOOKUP(C70,[1]gta_prestations!$B:$D,3,0)</f>
        <v>194</v>
      </c>
      <c r="K70" t="str">
        <f>IF(ISNA(VLOOKUP(F70,données!$B$138:$E$147,4,0)),"",VLOOKUP(F70,données!$B$138:$E$147,4,0))</f>
        <v/>
      </c>
      <c r="L70" t="str">
        <f>IF(ISNA(VLOOKUP(E70,données!$A$67:$A$134,1,0)),"",VLOOKUP(E70,données!$A$67:$A$134,1,0))</f>
        <v/>
      </c>
      <c r="M70">
        <f>IF(ISNA(VLOOKUP(G70,Presta!H:I,2,0)),"",VLOOKUP(G70,Presta!H:I,2,0))</f>
        <v>120</v>
      </c>
    </row>
    <row r="71" spans="1:13" x14ac:dyDescent="0.25">
      <c r="A71" t="s">
        <v>1074</v>
      </c>
      <c r="B71" t="s">
        <v>1323</v>
      </c>
      <c r="C71" s="99" t="s">
        <v>780</v>
      </c>
      <c r="D71" t="s">
        <v>321</v>
      </c>
      <c r="G71" t="s">
        <v>781</v>
      </c>
      <c r="H71">
        <f>VLOOKUP(A71,Users!A:F,6,0)</f>
        <v>70</v>
      </c>
      <c r="I71">
        <f t="shared" si="1"/>
        <v>2</v>
      </c>
      <c r="J71">
        <f>VLOOKUP(C71,[1]gta_prestations!$B:$D,3,0)</f>
        <v>198</v>
      </c>
      <c r="K71" t="str">
        <f>IF(ISNA(VLOOKUP(F71,données!$B$138:$E$147,4,0)),"",VLOOKUP(F71,données!$B$138:$E$147,4,0))</f>
        <v/>
      </c>
      <c r="L71" t="str">
        <f>IF(ISNA(VLOOKUP(E71,données!$A$67:$A$134,1,0)),"",VLOOKUP(E71,données!$A$67:$A$134,1,0))</f>
        <v/>
      </c>
      <c r="M71">
        <f>IF(ISNA(VLOOKUP(G71,Presta!H:I,2,0)),"",VLOOKUP(G71,Presta!H:I,2,0))</f>
        <v>124</v>
      </c>
    </row>
    <row r="72" spans="1:13" x14ac:dyDescent="0.25">
      <c r="A72" t="s">
        <v>1074</v>
      </c>
      <c r="B72" t="s">
        <v>1323</v>
      </c>
      <c r="C72" s="99" t="s">
        <v>772</v>
      </c>
      <c r="D72" t="s">
        <v>328</v>
      </c>
      <c r="G72" t="s">
        <v>773</v>
      </c>
      <c r="H72">
        <f>VLOOKUP(A72,Users!A:F,6,0)</f>
        <v>70</v>
      </c>
      <c r="I72">
        <f t="shared" si="1"/>
        <v>2</v>
      </c>
      <c r="J72">
        <f>VLOOKUP(C72,[1]gta_prestations!$B:$D,3,0)</f>
        <v>194</v>
      </c>
      <c r="K72" t="str">
        <f>IF(ISNA(VLOOKUP(F72,données!$B$138:$E$147,4,0)),"",VLOOKUP(F72,données!$B$138:$E$147,4,0))</f>
        <v/>
      </c>
      <c r="L72" t="str">
        <f>IF(ISNA(VLOOKUP(E72,données!$A$67:$A$134,1,0)),"",VLOOKUP(E72,données!$A$67:$A$134,1,0))</f>
        <v/>
      </c>
      <c r="M72">
        <f>IF(ISNA(VLOOKUP(G72,Presta!H:I,2,0)),"",VLOOKUP(G72,Presta!H:I,2,0))</f>
        <v>120</v>
      </c>
    </row>
    <row r="73" spans="1:13" x14ac:dyDescent="0.25">
      <c r="A73" t="s">
        <v>1074</v>
      </c>
      <c r="B73" t="s">
        <v>1323</v>
      </c>
      <c r="C73" s="99" t="s">
        <v>780</v>
      </c>
      <c r="D73" t="s">
        <v>321</v>
      </c>
      <c r="E73">
        <v>62012</v>
      </c>
      <c r="G73" t="s">
        <v>781</v>
      </c>
      <c r="H73">
        <f>VLOOKUP(A73,Users!A:F,6,0)</f>
        <v>70</v>
      </c>
      <c r="I73">
        <f t="shared" si="1"/>
        <v>2</v>
      </c>
      <c r="J73">
        <f>VLOOKUP(C73,[1]gta_prestations!$B:$D,3,0)</f>
        <v>198</v>
      </c>
      <c r="K73" t="str">
        <f>IF(ISNA(VLOOKUP(F73,données!$B$138:$E$147,4,0)),"",VLOOKUP(F73,données!$B$138:$E$147,4,0))</f>
        <v/>
      </c>
      <c r="L73" t="str">
        <f>IF(ISNA(VLOOKUP(E73,données!$A$67:$A$134,1,0)),"",VLOOKUP(E73,données!$A$67:$A$134,1,0))</f>
        <v/>
      </c>
      <c r="M73">
        <f>IF(ISNA(VLOOKUP(G73,Presta!H:I,2,0)),"",VLOOKUP(G73,Presta!H:I,2,0))</f>
        <v>124</v>
      </c>
    </row>
    <row r="74" spans="1:13" x14ac:dyDescent="0.25">
      <c r="A74" t="s">
        <v>1074</v>
      </c>
      <c r="B74" t="s">
        <v>1323</v>
      </c>
      <c r="C74" s="99" t="s">
        <v>772</v>
      </c>
      <c r="D74" t="s">
        <v>328</v>
      </c>
      <c r="E74">
        <v>62012</v>
      </c>
      <c r="G74" t="s">
        <v>773</v>
      </c>
      <c r="H74">
        <f>VLOOKUP(A74,Users!A:F,6,0)</f>
        <v>70</v>
      </c>
      <c r="I74">
        <f t="shared" si="1"/>
        <v>2</v>
      </c>
      <c r="J74">
        <f>VLOOKUP(C74,[1]gta_prestations!$B:$D,3,0)</f>
        <v>194</v>
      </c>
      <c r="K74" t="str">
        <f>IF(ISNA(VLOOKUP(F74,données!$B$138:$E$147,4,0)),"",VLOOKUP(F74,données!$B$138:$E$147,4,0))</f>
        <v/>
      </c>
      <c r="L74" t="str">
        <f>IF(ISNA(VLOOKUP(E74,données!$A$67:$A$134,1,0)),"",VLOOKUP(E74,données!$A$67:$A$134,1,0))</f>
        <v/>
      </c>
      <c r="M74">
        <f>IF(ISNA(VLOOKUP(G74,Presta!H:I,2,0)),"",VLOOKUP(G74,Presta!H:I,2,0))</f>
        <v>120</v>
      </c>
    </row>
    <row r="75" spans="1:13" x14ac:dyDescent="0.25">
      <c r="A75" t="s">
        <v>1129</v>
      </c>
      <c r="B75" t="s">
        <v>1323</v>
      </c>
      <c r="C75" s="99" t="s">
        <v>12</v>
      </c>
      <c r="D75" t="s">
        <v>13</v>
      </c>
      <c r="E75" t="s">
        <v>878</v>
      </c>
      <c r="H75">
        <f>VLOOKUP(A75,Users!A:F,6,0)</f>
        <v>89</v>
      </c>
      <c r="I75">
        <f t="shared" si="1"/>
        <v>2</v>
      </c>
      <c r="J75">
        <f>VLOOKUP(C75,[1]gta_prestations!$B:$D,3,0)</f>
        <v>244</v>
      </c>
      <c r="K75" t="str">
        <f>IF(ISNA(VLOOKUP(F75,données!$B$138:$E$147,4,0)),"",VLOOKUP(F75,données!$B$138:$E$147,4,0))</f>
        <v/>
      </c>
      <c r="L75" t="str">
        <f>IF(ISNA(VLOOKUP(E75,données!$A$67:$A$134,1,0)),"",VLOOKUP(E75,données!$A$67:$A$134,1,0))</f>
        <v/>
      </c>
      <c r="M75" t="str">
        <f>IF(ISNA(VLOOKUP(G75,Presta!H:I,2,0)),"",VLOOKUP(G75,Presta!H:I,2,0))</f>
        <v/>
      </c>
    </row>
    <row r="76" spans="1:13" x14ac:dyDescent="0.25">
      <c r="A76" t="s">
        <v>1129</v>
      </c>
      <c r="B76" t="s">
        <v>1323</v>
      </c>
      <c r="C76" s="99" t="s">
        <v>254</v>
      </c>
      <c r="D76" t="s">
        <v>255</v>
      </c>
      <c r="G76" t="s">
        <v>1324</v>
      </c>
      <c r="H76">
        <f>VLOOKUP(A76,Users!A:F,6,0)</f>
        <v>89</v>
      </c>
      <c r="I76">
        <f t="shared" si="1"/>
        <v>2</v>
      </c>
      <c r="J76">
        <f>VLOOKUP(C76,[1]gta_prestations!$B:$D,3,0)</f>
        <v>365</v>
      </c>
      <c r="K76" t="str">
        <f>IF(ISNA(VLOOKUP(F76,données!$B$138:$E$147,4,0)),"",VLOOKUP(F76,données!$B$138:$E$147,4,0))</f>
        <v/>
      </c>
      <c r="L76" t="str">
        <f>IF(ISNA(VLOOKUP(E76,données!$A$67:$A$134,1,0)),"",VLOOKUP(E76,données!$A$67:$A$134,1,0))</f>
        <v/>
      </c>
      <c r="M76" t="str">
        <f>IF(ISNA(VLOOKUP(G76,Presta!H:I,2,0)),"",VLOOKUP(G76,Presta!H:I,2,0))</f>
        <v/>
      </c>
    </row>
    <row r="77" spans="1:13" x14ac:dyDescent="0.25">
      <c r="A77" t="s">
        <v>1129</v>
      </c>
      <c r="B77" t="s">
        <v>1319</v>
      </c>
      <c r="C77" s="99" t="s">
        <v>1336</v>
      </c>
      <c r="D77" t="s">
        <v>301</v>
      </c>
      <c r="G77" t="s">
        <v>534</v>
      </c>
      <c r="H77">
        <f>VLOOKUP(A77,Users!A:F,6,0)</f>
        <v>89</v>
      </c>
      <c r="I77">
        <f t="shared" si="1"/>
        <v>3</v>
      </c>
      <c r="J77" t="e">
        <f>VLOOKUP(C77,[1]gta_prestations!$B:$D,3,0)</f>
        <v>#N/A</v>
      </c>
      <c r="K77" t="str">
        <f>IF(ISNA(VLOOKUP(F77,données!$B$138:$E$147,4,0)),"",VLOOKUP(F77,données!$B$138:$E$147,4,0))</f>
        <v/>
      </c>
      <c r="L77" t="str">
        <f>IF(ISNA(VLOOKUP(E77,données!$A$67:$A$134,1,0)),"",VLOOKUP(E77,données!$A$67:$A$134,1,0))</f>
        <v/>
      </c>
      <c r="M77">
        <f>IF(ISNA(VLOOKUP(G77,Presta!H:I,2,0)),"",VLOOKUP(G77,Presta!H:I,2,0))</f>
        <v>149</v>
      </c>
    </row>
    <row r="78" spans="1:13" x14ac:dyDescent="0.25">
      <c r="A78" t="s">
        <v>1129</v>
      </c>
      <c r="B78" t="s">
        <v>1320</v>
      </c>
      <c r="C78" s="99" t="s">
        <v>296</v>
      </c>
      <c r="D78" t="s">
        <v>297</v>
      </c>
      <c r="H78">
        <f>VLOOKUP(A78,Users!A:F,6,0)</f>
        <v>89</v>
      </c>
      <c r="I78">
        <f t="shared" si="1"/>
        <v>6</v>
      </c>
      <c r="J78">
        <f>VLOOKUP(C78,[1]gta_prestations!$B:$D,3,0)</f>
        <v>386</v>
      </c>
      <c r="K78" t="str">
        <f>IF(ISNA(VLOOKUP(F78,données!$B$138:$E$147,4,0)),"",VLOOKUP(F78,données!$B$138:$E$147,4,0))</f>
        <v/>
      </c>
      <c r="L78" t="str">
        <f>IF(ISNA(VLOOKUP(E78,données!$A$67:$A$134,1,0)),"",VLOOKUP(E78,données!$A$67:$A$134,1,0))</f>
        <v/>
      </c>
      <c r="M78" t="str">
        <f>IF(ISNA(VLOOKUP(G78,Presta!H:I,2,0)),"",VLOOKUP(G78,Presta!H:I,2,0))</f>
        <v/>
      </c>
    </row>
    <row r="79" spans="1:13" x14ac:dyDescent="0.25">
      <c r="A79" t="s">
        <v>1129</v>
      </c>
      <c r="B79" t="s">
        <v>1320</v>
      </c>
      <c r="C79" s="99" t="s">
        <v>1321</v>
      </c>
      <c r="H79">
        <f>VLOOKUP(A79,Users!A:F,6,0)</f>
        <v>89</v>
      </c>
      <c r="I79">
        <f t="shared" si="1"/>
        <v>6</v>
      </c>
      <c r="J79" t="e">
        <f>VLOOKUP(C79,[1]gta_prestations!$B:$D,3,0)</f>
        <v>#N/A</v>
      </c>
      <c r="K79" t="str">
        <f>IF(ISNA(VLOOKUP(F79,données!$B$138:$E$147,4,0)),"",VLOOKUP(F79,données!$B$138:$E$147,4,0))</f>
        <v/>
      </c>
      <c r="L79" t="str">
        <f>IF(ISNA(VLOOKUP(E79,données!$A$67:$A$134,1,0)),"",VLOOKUP(E79,données!$A$67:$A$134,1,0))</f>
        <v/>
      </c>
      <c r="M79" t="str">
        <f>IF(ISNA(VLOOKUP(G79,Presta!H:I,2,0)),"",VLOOKUP(G79,Presta!H:I,2,0))</f>
        <v/>
      </c>
    </row>
    <row r="80" spans="1:13" x14ac:dyDescent="0.25">
      <c r="A80" t="s">
        <v>1129</v>
      </c>
      <c r="B80" t="s">
        <v>1327</v>
      </c>
      <c r="C80" s="99" t="s">
        <v>254</v>
      </c>
      <c r="D80" t="s">
        <v>255</v>
      </c>
      <c r="F80" t="s">
        <v>1040</v>
      </c>
      <c r="H80">
        <f>VLOOKUP(A80,Users!A:F,6,0)</f>
        <v>89</v>
      </c>
      <c r="I80">
        <f t="shared" si="1"/>
        <v>4</v>
      </c>
      <c r="J80">
        <f>VLOOKUP(C80,[1]gta_prestations!$B:$D,3,0)</f>
        <v>365</v>
      </c>
      <c r="K80">
        <f>IF(ISNA(VLOOKUP(F80,données!$B$138:$E$147,4,0)),"",VLOOKUP(F80,données!$B$138:$E$147,4,0))</f>
        <v>9</v>
      </c>
      <c r="L80" t="str">
        <f>IF(ISNA(VLOOKUP(E80,données!$A$67:$A$134,1,0)),"",VLOOKUP(E80,données!$A$67:$A$134,1,0))</f>
        <v/>
      </c>
      <c r="M80" t="str">
        <f>IF(ISNA(VLOOKUP(G80,Presta!H:I,2,0)),"",VLOOKUP(G80,Presta!H:I,2,0))</f>
        <v/>
      </c>
    </row>
    <row r="81" spans="1:13" x14ac:dyDescent="0.25">
      <c r="A81" t="s">
        <v>1129</v>
      </c>
      <c r="B81" t="s">
        <v>1323</v>
      </c>
      <c r="C81" s="99" t="s">
        <v>254</v>
      </c>
      <c r="D81" t="s">
        <v>255</v>
      </c>
      <c r="H81">
        <f>VLOOKUP(A81,Users!A:F,6,0)</f>
        <v>89</v>
      </c>
      <c r="I81">
        <f t="shared" si="1"/>
        <v>2</v>
      </c>
      <c r="J81">
        <f>VLOOKUP(C81,[1]gta_prestations!$B:$D,3,0)</f>
        <v>365</v>
      </c>
      <c r="K81" t="str">
        <f>IF(ISNA(VLOOKUP(F81,données!$B$138:$E$147,4,0)),"",VLOOKUP(F81,données!$B$138:$E$147,4,0))</f>
        <v/>
      </c>
      <c r="L81" t="str">
        <f>IF(ISNA(VLOOKUP(E81,données!$A$67:$A$134,1,0)),"",VLOOKUP(E81,données!$A$67:$A$134,1,0))</f>
        <v/>
      </c>
      <c r="M81" t="str">
        <f>IF(ISNA(VLOOKUP(G81,Presta!H:I,2,0)),"",VLOOKUP(G81,Presta!H:I,2,0))</f>
        <v/>
      </c>
    </row>
    <row r="82" spans="1:13" x14ac:dyDescent="0.25">
      <c r="A82" t="s">
        <v>1129</v>
      </c>
      <c r="B82" t="s">
        <v>1323</v>
      </c>
      <c r="C82" s="99" t="s">
        <v>254</v>
      </c>
      <c r="D82" t="s">
        <v>255</v>
      </c>
      <c r="E82">
        <v>59010</v>
      </c>
      <c r="H82">
        <f>VLOOKUP(A82,Users!A:F,6,0)</f>
        <v>89</v>
      </c>
      <c r="I82">
        <f t="shared" si="1"/>
        <v>2</v>
      </c>
      <c r="J82">
        <f>VLOOKUP(C82,[1]gta_prestations!$B:$D,3,0)</f>
        <v>365</v>
      </c>
      <c r="K82" t="str">
        <f>IF(ISNA(VLOOKUP(F82,données!$B$138:$E$147,4,0)),"",VLOOKUP(F82,données!$B$138:$E$147,4,0))</f>
        <v/>
      </c>
      <c r="L82" t="str">
        <f>IF(ISNA(VLOOKUP(E82,données!$A$67:$A$134,1,0)),"",VLOOKUP(E82,données!$A$67:$A$134,1,0))</f>
        <v/>
      </c>
      <c r="M82" t="str">
        <f>IF(ISNA(VLOOKUP(G82,Presta!H:I,2,0)),"",VLOOKUP(G82,Presta!H:I,2,0))</f>
        <v/>
      </c>
    </row>
    <row r="83" spans="1:13" x14ac:dyDescent="0.25">
      <c r="A83" t="s">
        <v>1129</v>
      </c>
      <c r="B83" t="s">
        <v>1327</v>
      </c>
      <c r="C83" s="99" t="s">
        <v>254</v>
      </c>
      <c r="D83" t="s">
        <v>255</v>
      </c>
      <c r="F83">
        <v>0</v>
      </c>
      <c r="G83">
        <v>0</v>
      </c>
      <c r="H83">
        <f>VLOOKUP(A83,Users!A:F,6,0)</f>
        <v>89</v>
      </c>
      <c r="I83">
        <f t="shared" si="1"/>
        <v>4</v>
      </c>
      <c r="J83">
        <f>VLOOKUP(C83,[1]gta_prestations!$B:$D,3,0)</f>
        <v>365</v>
      </c>
      <c r="K83" t="str">
        <f>IF(ISNA(VLOOKUP(F83,données!$B$138:$E$147,4,0)),"",VLOOKUP(F83,données!$B$138:$E$147,4,0))</f>
        <v/>
      </c>
      <c r="L83" t="str">
        <f>IF(ISNA(VLOOKUP(E83,données!$A$67:$A$134,1,0)),"",VLOOKUP(E83,données!$A$67:$A$134,1,0))</f>
        <v/>
      </c>
      <c r="M83" t="str">
        <f>IF(ISNA(VLOOKUP(G83,Presta!H:I,2,0)),"",VLOOKUP(G83,Presta!H:I,2,0))</f>
        <v/>
      </c>
    </row>
    <row r="84" spans="1:13" x14ac:dyDescent="0.25">
      <c r="A84" t="s">
        <v>1129</v>
      </c>
      <c r="B84" t="s">
        <v>1320</v>
      </c>
      <c r="C84" s="99" t="s">
        <v>296</v>
      </c>
      <c r="D84" t="s">
        <v>297</v>
      </c>
      <c r="E84">
        <v>59010</v>
      </c>
      <c r="H84">
        <f>VLOOKUP(A84,Users!A:F,6,0)</f>
        <v>89</v>
      </c>
      <c r="I84">
        <f t="shared" si="1"/>
        <v>6</v>
      </c>
      <c r="J84">
        <f>VLOOKUP(C84,[1]gta_prestations!$B:$D,3,0)</f>
        <v>386</v>
      </c>
      <c r="K84" t="str">
        <f>IF(ISNA(VLOOKUP(F84,données!$B$138:$E$147,4,0)),"",VLOOKUP(F84,données!$B$138:$E$147,4,0))</f>
        <v/>
      </c>
      <c r="L84" t="str">
        <f>IF(ISNA(VLOOKUP(E84,données!$A$67:$A$134,1,0)),"",VLOOKUP(E84,données!$A$67:$A$134,1,0))</f>
        <v/>
      </c>
      <c r="M84" t="str">
        <f>IF(ISNA(VLOOKUP(G84,Presta!H:I,2,0)),"",VLOOKUP(G84,Presta!H:I,2,0))</f>
        <v/>
      </c>
    </row>
    <row r="85" spans="1:13" x14ac:dyDescent="0.25">
      <c r="A85" t="s">
        <v>1129</v>
      </c>
      <c r="B85" t="s">
        <v>1319</v>
      </c>
      <c r="C85" s="99" t="s">
        <v>1337</v>
      </c>
      <c r="D85" t="s">
        <v>313</v>
      </c>
      <c r="E85">
        <v>59011144</v>
      </c>
      <c r="G85" t="s">
        <v>580</v>
      </c>
      <c r="H85">
        <f>VLOOKUP(A85,Users!A:F,6,0)</f>
        <v>89</v>
      </c>
      <c r="I85">
        <f t="shared" si="1"/>
        <v>3</v>
      </c>
      <c r="J85" t="e">
        <f>VLOOKUP(C85,[1]gta_prestations!$B:$D,3,0)</f>
        <v>#N/A</v>
      </c>
      <c r="K85" t="str">
        <f>IF(ISNA(VLOOKUP(F85,données!$B$138:$E$147,4,0)),"",VLOOKUP(F85,données!$B$138:$E$147,4,0))</f>
        <v/>
      </c>
      <c r="L85" t="str">
        <f>IF(ISNA(VLOOKUP(E85,données!$A$67:$A$134,1,0)),"",VLOOKUP(E85,données!$A$67:$A$134,1,0))</f>
        <v/>
      </c>
      <c r="M85">
        <f>IF(ISNA(VLOOKUP(G85,Presta!H:I,2,0)),"",VLOOKUP(G85,Presta!H:I,2,0))</f>
        <v>85</v>
      </c>
    </row>
    <row r="86" spans="1:13" x14ac:dyDescent="0.25">
      <c r="A86" t="s">
        <v>1101</v>
      </c>
      <c r="B86" t="s">
        <v>1323</v>
      </c>
      <c r="C86" s="99" t="s">
        <v>66</v>
      </c>
      <c r="D86" t="s">
        <v>67</v>
      </c>
      <c r="H86">
        <f>VLOOKUP(A86,Users!A:F,6,0)</f>
        <v>48</v>
      </c>
      <c r="I86">
        <f t="shared" si="1"/>
        <v>2</v>
      </c>
      <c r="J86">
        <f>VLOOKUP(C86,[1]gta_prestations!$B:$D,3,0)</f>
        <v>271</v>
      </c>
      <c r="K86" t="str">
        <f>IF(ISNA(VLOOKUP(F86,données!$B$138:$E$147,4,0)),"",VLOOKUP(F86,données!$B$138:$E$147,4,0))</f>
        <v/>
      </c>
      <c r="L86" t="str">
        <f>IF(ISNA(VLOOKUP(E86,données!$A$67:$A$134,1,0)),"",VLOOKUP(E86,données!$A$67:$A$134,1,0))</f>
        <v/>
      </c>
      <c r="M86" t="str">
        <f>IF(ISNA(VLOOKUP(G86,Presta!H:I,2,0)),"",VLOOKUP(G86,Presta!H:I,2,0))</f>
        <v/>
      </c>
    </row>
    <row r="87" spans="1:13" x14ac:dyDescent="0.25">
      <c r="A87" t="s">
        <v>1101</v>
      </c>
      <c r="B87" t="s">
        <v>1323</v>
      </c>
      <c r="C87" s="99" t="s">
        <v>180</v>
      </c>
      <c r="D87" t="s">
        <v>181</v>
      </c>
      <c r="H87">
        <f>VLOOKUP(A87,Users!A:F,6,0)</f>
        <v>48</v>
      </c>
      <c r="I87">
        <f t="shared" si="1"/>
        <v>2</v>
      </c>
      <c r="J87">
        <f>VLOOKUP(C87,[1]gta_prestations!$B:$D,3,0)</f>
        <v>328</v>
      </c>
      <c r="K87" t="str">
        <f>IF(ISNA(VLOOKUP(F87,données!$B$138:$E$147,4,0)),"",VLOOKUP(F87,données!$B$138:$E$147,4,0))</f>
        <v/>
      </c>
      <c r="L87" t="str">
        <f>IF(ISNA(VLOOKUP(E87,données!$A$67:$A$134,1,0)),"",VLOOKUP(E87,données!$A$67:$A$134,1,0))</f>
        <v/>
      </c>
      <c r="M87" t="str">
        <f>IF(ISNA(VLOOKUP(G87,Presta!H:I,2,0)),"",VLOOKUP(G87,Presta!H:I,2,0))</f>
        <v/>
      </c>
    </row>
    <row r="88" spans="1:13" x14ac:dyDescent="0.25">
      <c r="A88" t="s">
        <v>1101</v>
      </c>
      <c r="B88" t="s">
        <v>1323</v>
      </c>
      <c r="C88" s="99" t="s">
        <v>180</v>
      </c>
      <c r="D88" t="s">
        <v>181</v>
      </c>
      <c r="G88" t="s">
        <v>1324</v>
      </c>
      <c r="H88">
        <f>VLOOKUP(A88,Users!A:F,6,0)</f>
        <v>48</v>
      </c>
      <c r="I88">
        <f t="shared" si="1"/>
        <v>2</v>
      </c>
      <c r="J88">
        <f>VLOOKUP(C88,[1]gta_prestations!$B:$D,3,0)</f>
        <v>328</v>
      </c>
      <c r="K88" t="str">
        <f>IF(ISNA(VLOOKUP(F88,données!$B$138:$E$147,4,0)),"",VLOOKUP(F88,données!$B$138:$E$147,4,0))</f>
        <v/>
      </c>
      <c r="L88" t="str">
        <f>IF(ISNA(VLOOKUP(E88,données!$A$67:$A$134,1,0)),"",VLOOKUP(E88,données!$A$67:$A$134,1,0))</f>
        <v/>
      </c>
      <c r="M88" t="str">
        <f>IF(ISNA(VLOOKUP(G88,Presta!H:I,2,0)),"",VLOOKUP(G88,Presta!H:I,2,0))</f>
        <v/>
      </c>
    </row>
    <row r="89" spans="1:13" x14ac:dyDescent="0.25">
      <c r="A89" t="s">
        <v>1101</v>
      </c>
      <c r="B89" t="s">
        <v>1320</v>
      </c>
      <c r="C89" s="99" t="s">
        <v>1321</v>
      </c>
      <c r="H89">
        <f>VLOOKUP(A89,Users!A:F,6,0)</f>
        <v>48</v>
      </c>
      <c r="I89">
        <f t="shared" si="1"/>
        <v>6</v>
      </c>
      <c r="J89" t="e">
        <f>VLOOKUP(C89,[1]gta_prestations!$B:$D,3,0)</f>
        <v>#N/A</v>
      </c>
      <c r="K89" t="str">
        <f>IF(ISNA(VLOOKUP(F89,données!$B$138:$E$147,4,0)),"",VLOOKUP(F89,données!$B$138:$E$147,4,0))</f>
        <v/>
      </c>
      <c r="L89" t="str">
        <f>IF(ISNA(VLOOKUP(E89,données!$A$67:$A$134,1,0)),"",VLOOKUP(E89,données!$A$67:$A$134,1,0))</f>
        <v/>
      </c>
      <c r="M89" t="str">
        <f>IF(ISNA(VLOOKUP(G89,Presta!H:I,2,0)),"",VLOOKUP(G89,Presta!H:I,2,0))</f>
        <v/>
      </c>
    </row>
    <row r="90" spans="1:13" x14ac:dyDescent="0.25">
      <c r="A90" t="s">
        <v>1101</v>
      </c>
      <c r="B90" t="s">
        <v>1323</v>
      </c>
      <c r="C90" s="99" t="s">
        <v>1338</v>
      </c>
      <c r="H90">
        <f>VLOOKUP(A90,Users!A:F,6,0)</f>
        <v>48</v>
      </c>
      <c r="I90">
        <f t="shared" si="1"/>
        <v>2</v>
      </c>
      <c r="J90" t="e">
        <f>VLOOKUP(C90,[1]gta_prestations!$B:$D,3,0)</f>
        <v>#N/A</v>
      </c>
      <c r="K90" t="str">
        <f>IF(ISNA(VLOOKUP(F90,données!$B$138:$E$147,4,0)),"",VLOOKUP(F90,données!$B$138:$E$147,4,0))</f>
        <v/>
      </c>
      <c r="L90" t="str">
        <f>IF(ISNA(VLOOKUP(E90,données!$A$67:$A$134,1,0)),"",VLOOKUP(E90,données!$A$67:$A$134,1,0))</f>
        <v/>
      </c>
      <c r="M90" t="str">
        <f>IF(ISNA(VLOOKUP(G90,Presta!H:I,2,0)),"",VLOOKUP(G90,Presta!H:I,2,0))</f>
        <v/>
      </c>
    </row>
    <row r="91" spans="1:13" x14ac:dyDescent="0.25">
      <c r="A91" t="s">
        <v>1101</v>
      </c>
      <c r="B91" t="s">
        <v>1323</v>
      </c>
      <c r="C91" s="99" t="s">
        <v>1338</v>
      </c>
      <c r="D91" t="e">
        <v>#N/A</v>
      </c>
      <c r="H91">
        <f>VLOOKUP(A91,Users!A:F,6,0)</f>
        <v>48</v>
      </c>
      <c r="I91">
        <f t="shared" si="1"/>
        <v>2</v>
      </c>
      <c r="J91" t="e">
        <f>VLOOKUP(C91,[1]gta_prestations!$B:$D,3,0)</f>
        <v>#N/A</v>
      </c>
      <c r="K91" t="str">
        <f>IF(ISNA(VLOOKUP(F91,données!$B$138:$E$147,4,0)),"",VLOOKUP(F91,données!$B$138:$E$147,4,0))</f>
        <v/>
      </c>
      <c r="L91" t="str">
        <f>IF(ISNA(VLOOKUP(E91,données!$A$67:$A$134,1,0)),"",VLOOKUP(E91,données!$A$67:$A$134,1,0))</f>
        <v/>
      </c>
      <c r="M91" t="str">
        <f>IF(ISNA(VLOOKUP(G91,Presta!H:I,2,0)),"",VLOOKUP(G91,Presta!H:I,2,0))</f>
        <v/>
      </c>
    </row>
    <row r="92" spans="1:13" x14ac:dyDescent="0.25">
      <c r="A92" t="s">
        <v>1130</v>
      </c>
      <c r="B92" t="s">
        <v>1320</v>
      </c>
      <c r="C92" s="99" t="s">
        <v>296</v>
      </c>
      <c r="D92" t="s">
        <v>297</v>
      </c>
      <c r="E92" t="s">
        <v>1339</v>
      </c>
      <c r="H92">
        <f>VLOOKUP(A92,Users!A:F,6,0)</f>
        <v>57</v>
      </c>
      <c r="I92">
        <f t="shared" si="1"/>
        <v>6</v>
      </c>
      <c r="J92">
        <f>VLOOKUP(C92,[1]gta_prestations!$B:$D,3,0)</f>
        <v>386</v>
      </c>
      <c r="K92" t="str">
        <f>IF(ISNA(VLOOKUP(F92,données!$B$138:$E$147,4,0)),"",VLOOKUP(F92,données!$B$138:$E$147,4,0))</f>
        <v/>
      </c>
      <c r="L92" t="str">
        <f>IF(ISNA(VLOOKUP(E92,données!$A$67:$A$134,1,0)),"",VLOOKUP(E92,données!$A$67:$A$134,1,0))</f>
        <v/>
      </c>
      <c r="M92" t="str">
        <f>IF(ISNA(VLOOKUP(G92,Presta!H:I,2,0)),"",VLOOKUP(G92,Presta!H:I,2,0))</f>
        <v/>
      </c>
    </row>
    <row r="93" spans="1:13" x14ac:dyDescent="0.25">
      <c r="A93" t="s">
        <v>1130</v>
      </c>
      <c r="B93" t="s">
        <v>1320</v>
      </c>
      <c r="C93" s="99" t="s">
        <v>296</v>
      </c>
      <c r="D93" t="s">
        <v>297</v>
      </c>
      <c r="E93" t="s">
        <v>1340</v>
      </c>
      <c r="H93">
        <f>VLOOKUP(A93,Users!A:F,6,0)</f>
        <v>57</v>
      </c>
      <c r="I93">
        <f t="shared" si="1"/>
        <v>6</v>
      </c>
      <c r="J93">
        <f>VLOOKUP(C93,[1]gta_prestations!$B:$D,3,0)</f>
        <v>386</v>
      </c>
      <c r="K93" t="str">
        <f>IF(ISNA(VLOOKUP(F93,données!$B$138:$E$147,4,0)),"",VLOOKUP(F93,données!$B$138:$E$147,4,0))</f>
        <v/>
      </c>
      <c r="L93" t="str">
        <f>IF(ISNA(VLOOKUP(E93,données!$A$67:$A$134,1,0)),"",VLOOKUP(E93,données!$A$67:$A$134,1,0))</f>
        <v/>
      </c>
      <c r="M93" t="str">
        <f>IF(ISNA(VLOOKUP(G93,Presta!H:I,2,0)),"",VLOOKUP(G93,Presta!H:I,2,0))</f>
        <v/>
      </c>
    </row>
    <row r="94" spans="1:13" x14ac:dyDescent="0.25">
      <c r="A94" t="s">
        <v>1130</v>
      </c>
      <c r="B94" t="s">
        <v>1320</v>
      </c>
      <c r="C94" s="99" t="s">
        <v>296</v>
      </c>
      <c r="D94" t="s">
        <v>297</v>
      </c>
      <c r="E94" t="s">
        <v>1341</v>
      </c>
      <c r="H94">
        <f>VLOOKUP(A94,Users!A:F,6,0)</f>
        <v>57</v>
      </c>
      <c r="I94">
        <f t="shared" si="1"/>
        <v>6</v>
      </c>
      <c r="J94">
        <f>VLOOKUP(C94,[1]gta_prestations!$B:$D,3,0)</f>
        <v>386</v>
      </c>
      <c r="K94" t="str">
        <f>IF(ISNA(VLOOKUP(F94,données!$B$138:$E$147,4,0)),"",VLOOKUP(F94,données!$B$138:$E$147,4,0))</f>
        <v/>
      </c>
      <c r="L94" t="str">
        <f>IF(ISNA(VLOOKUP(E94,données!$A$67:$A$134,1,0)),"",VLOOKUP(E94,données!$A$67:$A$134,1,0))</f>
        <v/>
      </c>
      <c r="M94" t="str">
        <f>IF(ISNA(VLOOKUP(G94,Presta!H:I,2,0)),"",VLOOKUP(G94,Presta!H:I,2,0))</f>
        <v/>
      </c>
    </row>
    <row r="95" spans="1:13" x14ac:dyDescent="0.25">
      <c r="A95" t="s">
        <v>1130</v>
      </c>
      <c r="B95" t="s">
        <v>1320</v>
      </c>
      <c r="C95" s="99" t="s">
        <v>296</v>
      </c>
      <c r="D95" t="s">
        <v>297</v>
      </c>
      <c r="E95" t="s">
        <v>1342</v>
      </c>
      <c r="H95">
        <f>VLOOKUP(A95,Users!A:F,6,0)</f>
        <v>57</v>
      </c>
      <c r="I95">
        <f t="shared" si="1"/>
        <v>6</v>
      </c>
      <c r="J95">
        <f>VLOOKUP(C95,[1]gta_prestations!$B:$D,3,0)</f>
        <v>386</v>
      </c>
      <c r="K95" t="str">
        <f>IF(ISNA(VLOOKUP(F95,données!$B$138:$E$147,4,0)),"",VLOOKUP(F95,données!$B$138:$E$147,4,0))</f>
        <v/>
      </c>
      <c r="L95" t="str">
        <f>IF(ISNA(VLOOKUP(E95,données!$A$67:$A$134,1,0)),"",VLOOKUP(E95,données!$A$67:$A$134,1,0))</f>
        <v/>
      </c>
      <c r="M95" t="str">
        <f>IF(ISNA(VLOOKUP(G95,Presta!H:I,2,0)),"",VLOOKUP(G95,Presta!H:I,2,0))</f>
        <v/>
      </c>
    </row>
    <row r="96" spans="1:13" x14ac:dyDescent="0.25">
      <c r="A96" t="s">
        <v>1130</v>
      </c>
      <c r="B96" t="s">
        <v>1320</v>
      </c>
      <c r="C96" s="99" t="s">
        <v>296</v>
      </c>
      <c r="D96" t="s">
        <v>297</v>
      </c>
      <c r="E96" t="s">
        <v>1343</v>
      </c>
      <c r="H96">
        <f>VLOOKUP(A96,Users!A:F,6,0)</f>
        <v>57</v>
      </c>
      <c r="I96">
        <f t="shared" si="1"/>
        <v>6</v>
      </c>
      <c r="J96">
        <f>VLOOKUP(C96,[1]gta_prestations!$B:$D,3,0)</f>
        <v>386</v>
      </c>
      <c r="K96" t="str">
        <f>IF(ISNA(VLOOKUP(F96,données!$B$138:$E$147,4,0)),"",VLOOKUP(F96,données!$B$138:$E$147,4,0))</f>
        <v/>
      </c>
      <c r="L96" t="str">
        <f>IF(ISNA(VLOOKUP(E96,données!$A$67:$A$134,1,0)),"",VLOOKUP(E96,données!$A$67:$A$134,1,0))</f>
        <v/>
      </c>
      <c r="M96" t="str">
        <f>IF(ISNA(VLOOKUP(G96,Presta!H:I,2,0)),"",VLOOKUP(G96,Presta!H:I,2,0))</f>
        <v/>
      </c>
    </row>
    <row r="97" spans="1:13" x14ac:dyDescent="0.25">
      <c r="A97" t="s">
        <v>1130</v>
      </c>
      <c r="B97" t="s">
        <v>1320</v>
      </c>
      <c r="C97" s="99" t="s">
        <v>1321</v>
      </c>
      <c r="H97">
        <f>VLOOKUP(A97,Users!A:F,6,0)</f>
        <v>57</v>
      </c>
      <c r="I97">
        <f t="shared" si="1"/>
        <v>6</v>
      </c>
      <c r="J97" t="e">
        <f>VLOOKUP(C97,[1]gta_prestations!$B:$D,3,0)</f>
        <v>#N/A</v>
      </c>
      <c r="K97" t="str">
        <f>IF(ISNA(VLOOKUP(F97,données!$B$138:$E$147,4,0)),"",VLOOKUP(F97,données!$B$138:$E$147,4,0))</f>
        <v/>
      </c>
      <c r="L97" t="str">
        <f>IF(ISNA(VLOOKUP(E97,données!$A$67:$A$134,1,0)),"",VLOOKUP(E97,données!$A$67:$A$134,1,0))</f>
        <v/>
      </c>
      <c r="M97" t="str">
        <f>IF(ISNA(VLOOKUP(G97,Presta!H:I,2,0)),"",VLOOKUP(G97,Presta!H:I,2,0))</f>
        <v/>
      </c>
    </row>
    <row r="98" spans="1:13" x14ac:dyDescent="0.25">
      <c r="A98" t="s">
        <v>1130</v>
      </c>
      <c r="B98" t="s">
        <v>1323</v>
      </c>
      <c r="C98" s="99" t="s">
        <v>6</v>
      </c>
      <c r="D98" t="s">
        <v>7</v>
      </c>
      <c r="H98">
        <f>VLOOKUP(A98,Users!A:F,6,0)</f>
        <v>57</v>
      </c>
      <c r="I98">
        <f t="shared" si="1"/>
        <v>2</v>
      </c>
      <c r="J98">
        <f>VLOOKUP(C98,[1]gta_prestations!$B:$D,3,0)</f>
        <v>241</v>
      </c>
      <c r="K98" t="str">
        <f>IF(ISNA(VLOOKUP(F98,données!$B$138:$E$147,4,0)),"",VLOOKUP(F98,données!$B$138:$E$147,4,0))</f>
        <v/>
      </c>
      <c r="L98" t="str">
        <f>IF(ISNA(VLOOKUP(E98,données!$A$67:$A$134,1,0)),"",VLOOKUP(E98,données!$A$67:$A$134,1,0))</f>
        <v/>
      </c>
      <c r="M98" t="str">
        <f>IF(ISNA(VLOOKUP(G98,Presta!H:I,2,0)),"",VLOOKUP(G98,Presta!H:I,2,0))</f>
        <v/>
      </c>
    </row>
    <row r="99" spans="1:13" x14ac:dyDescent="0.25">
      <c r="A99" t="s">
        <v>1130</v>
      </c>
      <c r="B99" t="s">
        <v>1319</v>
      </c>
      <c r="C99" s="99" t="s">
        <v>1336</v>
      </c>
      <c r="D99" t="s">
        <v>301</v>
      </c>
      <c r="G99" t="s">
        <v>534</v>
      </c>
      <c r="H99">
        <f>VLOOKUP(A99,Users!A:F,6,0)</f>
        <v>57</v>
      </c>
      <c r="I99">
        <f t="shared" si="1"/>
        <v>3</v>
      </c>
      <c r="J99" t="e">
        <f>VLOOKUP(C99,[1]gta_prestations!$B:$D,3,0)</f>
        <v>#N/A</v>
      </c>
      <c r="K99" t="str">
        <f>IF(ISNA(VLOOKUP(F99,données!$B$138:$E$147,4,0)),"",VLOOKUP(F99,données!$B$138:$E$147,4,0))</f>
        <v/>
      </c>
      <c r="L99" t="str">
        <f>IF(ISNA(VLOOKUP(E99,données!$A$67:$A$134,1,0)),"",VLOOKUP(E99,données!$A$67:$A$134,1,0))</f>
        <v/>
      </c>
      <c r="M99">
        <f>IF(ISNA(VLOOKUP(G99,Presta!H:I,2,0)),"",VLOOKUP(G99,Presta!H:I,2,0))</f>
        <v>149</v>
      </c>
    </row>
    <row r="100" spans="1:13" x14ac:dyDescent="0.25">
      <c r="A100" t="s">
        <v>1130</v>
      </c>
      <c r="B100" t="s">
        <v>1319</v>
      </c>
      <c r="C100" s="99" t="s">
        <v>1344</v>
      </c>
      <c r="D100" t="s">
        <v>299</v>
      </c>
      <c r="G100" t="s">
        <v>534</v>
      </c>
      <c r="H100">
        <f>VLOOKUP(A100,Users!A:F,6,0)</f>
        <v>57</v>
      </c>
      <c r="I100">
        <f t="shared" si="1"/>
        <v>3</v>
      </c>
      <c r="J100" t="e">
        <f>VLOOKUP(C100,[1]gta_prestations!$B:$D,3,0)</f>
        <v>#N/A</v>
      </c>
      <c r="K100" t="str">
        <f>IF(ISNA(VLOOKUP(F100,données!$B$138:$E$147,4,0)),"",VLOOKUP(F100,données!$B$138:$E$147,4,0))</f>
        <v/>
      </c>
      <c r="L100" t="str">
        <f>IF(ISNA(VLOOKUP(E100,données!$A$67:$A$134,1,0)),"",VLOOKUP(E100,données!$A$67:$A$134,1,0))</f>
        <v/>
      </c>
      <c r="M100">
        <f>IF(ISNA(VLOOKUP(G100,Presta!H:I,2,0)),"",VLOOKUP(G100,Presta!H:I,2,0))</f>
        <v>149</v>
      </c>
    </row>
    <row r="101" spans="1:13" x14ac:dyDescent="0.25">
      <c r="A101" t="s">
        <v>1130</v>
      </c>
      <c r="B101" t="s">
        <v>1319</v>
      </c>
      <c r="C101" s="99" t="s">
        <v>831</v>
      </c>
      <c r="D101" t="s">
        <v>307</v>
      </c>
      <c r="G101" t="s">
        <v>829</v>
      </c>
      <c r="H101">
        <f>VLOOKUP(A101,Users!A:F,6,0)</f>
        <v>57</v>
      </c>
      <c r="I101">
        <f t="shared" si="1"/>
        <v>3</v>
      </c>
      <c r="J101">
        <f>VLOOKUP(C101,[1]gta_prestations!$B:$D,3,0)</f>
        <v>224</v>
      </c>
      <c r="K101" t="str">
        <f>IF(ISNA(VLOOKUP(F101,données!$B$138:$E$147,4,0)),"",VLOOKUP(F101,données!$B$138:$E$147,4,0))</f>
        <v/>
      </c>
      <c r="L101" t="str">
        <f>IF(ISNA(VLOOKUP(E101,données!$A$67:$A$134,1,0)),"",VLOOKUP(E101,données!$A$67:$A$134,1,0))</f>
        <v/>
      </c>
      <c r="M101">
        <f>IF(ISNA(VLOOKUP(G101,Presta!H:I,2,0)),"",VLOOKUP(G101,Presta!H:I,2,0))</f>
        <v>102</v>
      </c>
    </row>
    <row r="102" spans="1:13" x14ac:dyDescent="0.25">
      <c r="A102" t="s">
        <v>1130</v>
      </c>
      <c r="B102" t="s">
        <v>1319</v>
      </c>
      <c r="C102" s="99" t="s">
        <v>551</v>
      </c>
      <c r="D102" t="s">
        <v>317</v>
      </c>
      <c r="G102" t="s">
        <v>552</v>
      </c>
      <c r="H102">
        <f>VLOOKUP(A102,Users!A:F,6,0)</f>
        <v>57</v>
      </c>
      <c r="I102">
        <f t="shared" si="1"/>
        <v>3</v>
      </c>
      <c r="J102">
        <f>VLOOKUP(C102,[1]gta_prestations!$B:$D,3,0)</f>
        <v>32</v>
      </c>
      <c r="K102" t="str">
        <f>IF(ISNA(VLOOKUP(F102,données!$B$138:$E$147,4,0)),"",VLOOKUP(F102,données!$B$138:$E$147,4,0))</f>
        <v/>
      </c>
      <c r="L102" t="str">
        <f>IF(ISNA(VLOOKUP(E102,données!$A$67:$A$134,1,0)),"",VLOOKUP(E102,données!$A$67:$A$134,1,0))</f>
        <v/>
      </c>
      <c r="M102">
        <f>IF(ISNA(VLOOKUP(G102,Presta!H:I,2,0)),"",VLOOKUP(G102,Presta!H:I,2,0))</f>
        <v>154</v>
      </c>
    </row>
    <row r="103" spans="1:13" x14ac:dyDescent="0.25">
      <c r="A103" t="s">
        <v>1130</v>
      </c>
      <c r="B103" t="s">
        <v>1320</v>
      </c>
      <c r="C103" s="99" t="s">
        <v>296</v>
      </c>
      <c r="D103" t="s">
        <v>297</v>
      </c>
      <c r="E103" t="s">
        <v>1345</v>
      </c>
      <c r="H103">
        <f>VLOOKUP(A103,Users!A:F,6,0)</f>
        <v>57</v>
      </c>
      <c r="I103">
        <f t="shared" si="1"/>
        <v>6</v>
      </c>
      <c r="J103">
        <f>VLOOKUP(C103,[1]gta_prestations!$B:$D,3,0)</f>
        <v>386</v>
      </c>
      <c r="K103" t="str">
        <f>IF(ISNA(VLOOKUP(F103,données!$B$138:$E$147,4,0)),"",VLOOKUP(F103,données!$B$138:$E$147,4,0))</f>
        <v/>
      </c>
      <c r="L103" t="str">
        <f>IF(ISNA(VLOOKUP(E103,données!$A$67:$A$134,1,0)),"",VLOOKUP(E103,données!$A$67:$A$134,1,0))</f>
        <v/>
      </c>
      <c r="M103" t="str">
        <f>IF(ISNA(VLOOKUP(G103,Presta!H:I,2,0)),"",VLOOKUP(G103,Presta!H:I,2,0))</f>
        <v/>
      </c>
    </row>
    <row r="104" spans="1:13" x14ac:dyDescent="0.25">
      <c r="A104" t="s">
        <v>1130</v>
      </c>
      <c r="B104" t="s">
        <v>1319</v>
      </c>
      <c r="C104" s="99" t="s">
        <v>531</v>
      </c>
      <c r="D104" t="s">
        <v>311</v>
      </c>
      <c r="G104" t="s">
        <v>532</v>
      </c>
      <c r="H104">
        <f>VLOOKUP(A104,Users!A:F,6,0)</f>
        <v>57</v>
      </c>
      <c r="I104">
        <f t="shared" si="1"/>
        <v>3</v>
      </c>
      <c r="J104">
        <f>VLOOKUP(C104,[1]gta_prestations!$B:$D,3,0)</f>
        <v>21</v>
      </c>
      <c r="K104" t="str">
        <f>IF(ISNA(VLOOKUP(F104,données!$B$138:$E$147,4,0)),"",VLOOKUP(F104,données!$B$138:$E$147,4,0))</f>
        <v/>
      </c>
      <c r="L104" t="str">
        <f>IF(ISNA(VLOOKUP(E104,données!$A$67:$A$134,1,0)),"",VLOOKUP(E104,données!$A$67:$A$134,1,0))</f>
        <v/>
      </c>
      <c r="M104">
        <f>IF(ISNA(VLOOKUP(G104,Presta!H:I,2,0)),"",VLOOKUP(G104,Presta!H:I,2,0))</f>
        <v>148</v>
      </c>
    </row>
    <row r="105" spans="1:13" x14ac:dyDescent="0.25">
      <c r="A105" t="s">
        <v>1130</v>
      </c>
      <c r="B105" t="s">
        <v>1320</v>
      </c>
      <c r="C105" s="99" t="s">
        <v>296</v>
      </c>
      <c r="D105" t="s">
        <v>297</v>
      </c>
      <c r="E105" t="s">
        <v>1346</v>
      </c>
      <c r="H105">
        <f>VLOOKUP(A105,Users!A:F,6,0)</f>
        <v>57</v>
      </c>
      <c r="I105">
        <f t="shared" si="1"/>
        <v>6</v>
      </c>
      <c r="J105">
        <f>VLOOKUP(C105,[1]gta_prestations!$B:$D,3,0)</f>
        <v>386</v>
      </c>
      <c r="K105" t="str">
        <f>IF(ISNA(VLOOKUP(F105,données!$B$138:$E$147,4,0)),"",VLOOKUP(F105,données!$B$138:$E$147,4,0))</f>
        <v/>
      </c>
      <c r="L105" t="str">
        <f>IF(ISNA(VLOOKUP(E105,données!$A$67:$A$134,1,0)),"",VLOOKUP(E105,données!$A$67:$A$134,1,0))</f>
        <v/>
      </c>
      <c r="M105" t="str">
        <f>IF(ISNA(VLOOKUP(G105,Presta!H:I,2,0)),"",VLOOKUP(G105,Presta!H:I,2,0))</f>
        <v/>
      </c>
    </row>
    <row r="106" spans="1:13" x14ac:dyDescent="0.25">
      <c r="A106" t="s">
        <v>1347</v>
      </c>
      <c r="B106" t="s">
        <v>1319</v>
      </c>
      <c r="C106" s="99" t="s">
        <v>656</v>
      </c>
      <c r="D106" t="s">
        <v>315</v>
      </c>
      <c r="G106" t="s">
        <v>657</v>
      </c>
      <c r="H106" t="e">
        <f>VLOOKUP(A106,Users!A:F,6,0)</f>
        <v>#N/A</v>
      </c>
      <c r="I106">
        <f t="shared" si="1"/>
        <v>3</v>
      </c>
      <c r="J106">
        <f>VLOOKUP(C106,[1]gta_prestations!$B:$D,3,0)</f>
        <v>90</v>
      </c>
      <c r="K106" t="str">
        <f>IF(ISNA(VLOOKUP(F106,données!$B$138:$E$147,4,0)),"",VLOOKUP(F106,données!$B$138:$E$147,4,0))</f>
        <v/>
      </c>
      <c r="L106" t="str">
        <f>IF(ISNA(VLOOKUP(E106,données!$A$67:$A$134,1,0)),"",VLOOKUP(E106,données!$A$67:$A$134,1,0))</f>
        <v/>
      </c>
      <c r="M106">
        <f>IF(ISNA(VLOOKUP(G106,Presta!H:I,2,0)),"",VLOOKUP(G106,Presta!H:I,2,0))</f>
        <v>29</v>
      </c>
    </row>
    <row r="107" spans="1:13" x14ac:dyDescent="0.25">
      <c r="A107" t="s">
        <v>1347</v>
      </c>
      <c r="B107" t="s">
        <v>1319</v>
      </c>
      <c r="C107" s="99" t="s">
        <v>658</v>
      </c>
      <c r="D107" t="s">
        <v>315</v>
      </c>
      <c r="G107" t="s">
        <v>659</v>
      </c>
      <c r="H107" t="e">
        <f>VLOOKUP(A107,Users!A:F,6,0)</f>
        <v>#N/A</v>
      </c>
      <c r="I107">
        <f t="shared" si="1"/>
        <v>3</v>
      </c>
      <c r="J107">
        <f>VLOOKUP(C107,[1]gta_prestations!$B:$D,3,0)</f>
        <v>91</v>
      </c>
      <c r="K107" t="str">
        <f>IF(ISNA(VLOOKUP(F107,données!$B$138:$E$147,4,0)),"",VLOOKUP(F107,données!$B$138:$E$147,4,0))</f>
        <v/>
      </c>
      <c r="L107" t="str">
        <f>IF(ISNA(VLOOKUP(E107,données!$A$67:$A$134,1,0)),"",VLOOKUP(E107,données!$A$67:$A$134,1,0))</f>
        <v/>
      </c>
      <c r="M107">
        <f>IF(ISNA(VLOOKUP(G107,Presta!H:I,2,0)),"",VLOOKUP(G107,Presta!H:I,2,0))</f>
        <v>30</v>
      </c>
    </row>
    <row r="108" spans="1:13" x14ac:dyDescent="0.25">
      <c r="A108" t="s">
        <v>1347</v>
      </c>
      <c r="B108" t="s">
        <v>1319</v>
      </c>
      <c r="C108" s="99" t="s">
        <v>660</v>
      </c>
      <c r="D108" t="s">
        <v>315</v>
      </c>
      <c r="G108" t="s">
        <v>661</v>
      </c>
      <c r="H108" t="e">
        <f>VLOOKUP(A108,Users!A:F,6,0)</f>
        <v>#N/A</v>
      </c>
      <c r="I108">
        <f t="shared" si="1"/>
        <v>3</v>
      </c>
      <c r="J108">
        <f>VLOOKUP(C108,[1]gta_prestations!$B:$D,3,0)</f>
        <v>92</v>
      </c>
      <c r="K108" t="str">
        <f>IF(ISNA(VLOOKUP(F108,données!$B$138:$E$147,4,0)),"",VLOOKUP(F108,données!$B$138:$E$147,4,0))</f>
        <v/>
      </c>
      <c r="L108" t="str">
        <f>IF(ISNA(VLOOKUP(E108,données!$A$67:$A$134,1,0)),"",VLOOKUP(E108,données!$A$67:$A$134,1,0))</f>
        <v/>
      </c>
      <c r="M108">
        <f>IF(ISNA(VLOOKUP(G108,Presta!H:I,2,0)),"",VLOOKUP(G108,Presta!H:I,2,0))</f>
        <v>173</v>
      </c>
    </row>
    <row r="109" spans="1:13" x14ac:dyDescent="0.25">
      <c r="A109" t="s">
        <v>1347</v>
      </c>
      <c r="B109" t="s">
        <v>1319</v>
      </c>
      <c r="C109" s="99" t="s">
        <v>662</v>
      </c>
      <c r="D109" t="s">
        <v>315</v>
      </c>
      <c r="G109" t="s">
        <v>663</v>
      </c>
      <c r="H109" t="e">
        <f>VLOOKUP(A109,Users!A:F,6,0)</f>
        <v>#N/A</v>
      </c>
      <c r="I109">
        <f t="shared" si="1"/>
        <v>3</v>
      </c>
      <c r="J109">
        <f>VLOOKUP(C109,[1]gta_prestations!$B:$D,3,0)</f>
        <v>93</v>
      </c>
      <c r="K109" t="str">
        <f>IF(ISNA(VLOOKUP(F109,données!$B$138:$E$147,4,0)),"",VLOOKUP(F109,données!$B$138:$E$147,4,0))</f>
        <v/>
      </c>
      <c r="L109" t="str">
        <f>IF(ISNA(VLOOKUP(E109,données!$A$67:$A$134,1,0)),"",VLOOKUP(E109,données!$A$67:$A$134,1,0))</f>
        <v/>
      </c>
      <c r="M109">
        <f>IF(ISNA(VLOOKUP(G109,Presta!H:I,2,0)),"",VLOOKUP(G109,Presta!H:I,2,0))</f>
        <v>32</v>
      </c>
    </row>
    <row r="110" spans="1:13" x14ac:dyDescent="0.25">
      <c r="A110" t="s">
        <v>1347</v>
      </c>
      <c r="B110" t="s">
        <v>1319</v>
      </c>
      <c r="C110" s="99" t="s">
        <v>666</v>
      </c>
      <c r="D110" t="s">
        <v>315</v>
      </c>
      <c r="G110" t="s">
        <v>667</v>
      </c>
      <c r="H110" t="e">
        <f>VLOOKUP(A110,Users!A:F,6,0)</f>
        <v>#N/A</v>
      </c>
      <c r="I110">
        <f t="shared" si="1"/>
        <v>3</v>
      </c>
      <c r="J110">
        <f>VLOOKUP(C110,[1]gta_prestations!$B:$D,3,0)</f>
        <v>95</v>
      </c>
      <c r="K110" t="str">
        <f>IF(ISNA(VLOOKUP(F110,données!$B$138:$E$147,4,0)),"",VLOOKUP(F110,données!$B$138:$E$147,4,0))</f>
        <v/>
      </c>
      <c r="L110" t="str">
        <f>IF(ISNA(VLOOKUP(E110,données!$A$67:$A$134,1,0)),"",VLOOKUP(E110,données!$A$67:$A$134,1,0))</f>
        <v/>
      </c>
      <c r="M110">
        <f>IF(ISNA(VLOOKUP(G110,Presta!H:I,2,0)),"",VLOOKUP(G110,Presta!H:I,2,0))</f>
        <v>175</v>
      </c>
    </row>
    <row r="111" spans="1:13" x14ac:dyDescent="0.25">
      <c r="A111" t="s">
        <v>1347</v>
      </c>
      <c r="B111" t="s">
        <v>1319</v>
      </c>
      <c r="C111" s="99" t="s">
        <v>670</v>
      </c>
      <c r="D111" t="s">
        <v>315</v>
      </c>
      <c r="G111" t="s">
        <v>671</v>
      </c>
      <c r="H111" t="e">
        <f>VLOOKUP(A111,Users!A:F,6,0)</f>
        <v>#N/A</v>
      </c>
      <c r="I111">
        <f t="shared" si="1"/>
        <v>3</v>
      </c>
      <c r="J111">
        <f>VLOOKUP(C111,[1]gta_prestations!$B:$D,3,0)</f>
        <v>97</v>
      </c>
      <c r="K111" t="str">
        <f>IF(ISNA(VLOOKUP(F111,données!$B$138:$E$147,4,0)),"",VLOOKUP(F111,données!$B$138:$E$147,4,0))</f>
        <v/>
      </c>
      <c r="L111" t="str">
        <f>IF(ISNA(VLOOKUP(E111,données!$A$67:$A$134,1,0)),"",VLOOKUP(E111,données!$A$67:$A$134,1,0))</f>
        <v/>
      </c>
      <c r="M111">
        <f>IF(ISNA(VLOOKUP(G111,Presta!H:I,2,0)),"",VLOOKUP(G111,Presta!H:I,2,0))</f>
        <v>25</v>
      </c>
    </row>
    <row r="112" spans="1:13" x14ac:dyDescent="0.25">
      <c r="A112" t="s">
        <v>1347</v>
      </c>
      <c r="B112" t="s">
        <v>1319</v>
      </c>
      <c r="C112" s="99" t="s">
        <v>674</v>
      </c>
      <c r="D112" t="s">
        <v>315</v>
      </c>
      <c r="G112" t="s">
        <v>675</v>
      </c>
      <c r="H112" t="e">
        <f>VLOOKUP(A112,Users!A:F,6,0)</f>
        <v>#N/A</v>
      </c>
      <c r="I112">
        <f t="shared" si="1"/>
        <v>3</v>
      </c>
      <c r="J112">
        <f>VLOOKUP(C112,[1]gta_prestations!$B:$D,3,0)</f>
        <v>99</v>
      </c>
      <c r="K112" t="str">
        <f>IF(ISNA(VLOOKUP(F112,données!$B$138:$E$147,4,0)),"",VLOOKUP(F112,données!$B$138:$E$147,4,0))</f>
        <v/>
      </c>
      <c r="L112" t="str">
        <f>IF(ISNA(VLOOKUP(E112,données!$A$67:$A$134,1,0)),"",VLOOKUP(E112,données!$A$67:$A$134,1,0))</f>
        <v/>
      </c>
      <c r="M112">
        <f>IF(ISNA(VLOOKUP(G112,Presta!H:I,2,0)),"",VLOOKUP(G112,Presta!H:I,2,0))</f>
        <v>24</v>
      </c>
    </row>
    <row r="113" spans="1:13" x14ac:dyDescent="0.25">
      <c r="A113" t="s">
        <v>1347</v>
      </c>
      <c r="B113" t="s">
        <v>1319</v>
      </c>
      <c r="C113" s="99" t="s">
        <v>678</v>
      </c>
      <c r="D113" t="s">
        <v>317</v>
      </c>
      <c r="G113" t="s">
        <v>655</v>
      </c>
      <c r="H113" t="e">
        <f>VLOOKUP(A113,Users!A:F,6,0)</f>
        <v>#N/A</v>
      </c>
      <c r="I113">
        <f t="shared" si="1"/>
        <v>3</v>
      </c>
      <c r="J113">
        <f>VLOOKUP(C113,[1]gta_prestations!$B:$D,3,0)</f>
        <v>101</v>
      </c>
      <c r="K113" t="str">
        <f>IF(ISNA(VLOOKUP(F113,données!$B$138:$E$147,4,0)),"",VLOOKUP(F113,données!$B$138:$E$147,4,0))</f>
        <v/>
      </c>
      <c r="L113" t="str">
        <f>IF(ISNA(VLOOKUP(E113,données!$A$67:$A$134,1,0)),"",VLOOKUP(E113,données!$A$67:$A$134,1,0))</f>
        <v/>
      </c>
      <c r="M113">
        <f>IF(ISNA(VLOOKUP(G113,Presta!H:I,2,0)),"",VLOOKUP(G113,Presta!H:I,2,0))</f>
        <v>60</v>
      </c>
    </row>
    <row r="114" spans="1:13" x14ac:dyDescent="0.25">
      <c r="A114" t="s">
        <v>1347</v>
      </c>
      <c r="B114" t="s">
        <v>1320</v>
      </c>
      <c r="C114" s="99" t="s">
        <v>1321</v>
      </c>
      <c r="H114" t="e">
        <f>VLOOKUP(A114,Users!A:F,6,0)</f>
        <v>#N/A</v>
      </c>
      <c r="I114">
        <f t="shared" si="1"/>
        <v>6</v>
      </c>
      <c r="J114" t="e">
        <f>VLOOKUP(C114,[1]gta_prestations!$B:$D,3,0)</f>
        <v>#N/A</v>
      </c>
      <c r="K114" t="str">
        <f>IF(ISNA(VLOOKUP(F114,données!$B$138:$E$147,4,0)),"",VLOOKUP(F114,données!$B$138:$E$147,4,0))</f>
        <v/>
      </c>
      <c r="L114" t="str">
        <f>IF(ISNA(VLOOKUP(E114,données!$A$67:$A$134,1,0)),"",VLOOKUP(E114,données!$A$67:$A$134,1,0))</f>
        <v/>
      </c>
      <c r="M114" t="str">
        <f>IF(ISNA(VLOOKUP(G114,Presta!H:I,2,0)),"",VLOOKUP(G114,Presta!H:I,2,0))</f>
        <v/>
      </c>
    </row>
    <row r="115" spans="1:13" x14ac:dyDescent="0.25">
      <c r="A115" t="s">
        <v>1347</v>
      </c>
      <c r="B115" t="s">
        <v>1323</v>
      </c>
      <c r="C115" s="99" t="s">
        <v>1348</v>
      </c>
      <c r="D115" t="s">
        <v>1348</v>
      </c>
      <c r="E115" t="s">
        <v>1348</v>
      </c>
      <c r="F115" t="s">
        <v>1348</v>
      </c>
      <c r="G115" t="s">
        <v>1348</v>
      </c>
      <c r="H115" t="e">
        <f>VLOOKUP(A115,Users!A:F,6,0)</f>
        <v>#N/A</v>
      </c>
      <c r="I115">
        <f t="shared" si="1"/>
        <v>2</v>
      </c>
      <c r="J115" t="e">
        <f>VLOOKUP(C115,[1]gta_prestations!$B:$D,3,0)</f>
        <v>#N/A</v>
      </c>
      <c r="K115" t="str">
        <f>IF(ISNA(VLOOKUP(F115,données!$B$138:$E$147,4,0)),"",VLOOKUP(F115,données!$B$138:$E$147,4,0))</f>
        <v/>
      </c>
      <c r="L115" t="str">
        <f>IF(ISNA(VLOOKUP(E115,données!$A$67:$A$134,1,0)),"",VLOOKUP(E115,données!$A$67:$A$134,1,0))</f>
        <v/>
      </c>
      <c r="M115" t="str">
        <f>IF(ISNA(VLOOKUP(G115,Presta!H:I,2,0)),"",VLOOKUP(G115,Presta!H:I,2,0))</f>
        <v/>
      </c>
    </row>
    <row r="116" spans="1:13" x14ac:dyDescent="0.25">
      <c r="A116" t="s">
        <v>1347</v>
      </c>
      <c r="B116" t="s">
        <v>1323</v>
      </c>
      <c r="C116" s="99" t="s">
        <v>1348</v>
      </c>
      <c r="D116" t="s">
        <v>1348</v>
      </c>
      <c r="E116" t="s">
        <v>1348</v>
      </c>
      <c r="F116" t="s">
        <v>1348</v>
      </c>
      <c r="G116" t="s">
        <v>1324</v>
      </c>
      <c r="H116" t="e">
        <f>VLOOKUP(A116,Users!A:F,6,0)</f>
        <v>#N/A</v>
      </c>
      <c r="I116">
        <f t="shared" si="1"/>
        <v>2</v>
      </c>
      <c r="J116" t="e">
        <f>VLOOKUP(C116,[1]gta_prestations!$B:$D,3,0)</f>
        <v>#N/A</v>
      </c>
      <c r="K116" t="str">
        <f>IF(ISNA(VLOOKUP(F116,données!$B$138:$E$147,4,0)),"",VLOOKUP(F116,données!$B$138:$E$147,4,0))</f>
        <v/>
      </c>
      <c r="L116" t="str">
        <f>IF(ISNA(VLOOKUP(E116,données!$A$67:$A$134,1,0)),"",VLOOKUP(E116,données!$A$67:$A$134,1,0))</f>
        <v/>
      </c>
      <c r="M116" t="str">
        <f>IF(ISNA(VLOOKUP(G116,Presta!H:I,2,0)),"",VLOOKUP(G116,Presta!H:I,2,0))</f>
        <v/>
      </c>
    </row>
    <row r="117" spans="1:13" x14ac:dyDescent="0.25">
      <c r="A117" t="s">
        <v>1347</v>
      </c>
      <c r="B117" t="s">
        <v>1319</v>
      </c>
      <c r="C117" s="99" t="s">
        <v>656</v>
      </c>
      <c r="D117" t="s">
        <v>315</v>
      </c>
      <c r="E117" t="s">
        <v>1348</v>
      </c>
      <c r="F117" t="s">
        <v>1348</v>
      </c>
      <c r="G117" t="s">
        <v>657</v>
      </c>
      <c r="H117" t="e">
        <f>VLOOKUP(A117,Users!A:F,6,0)</f>
        <v>#N/A</v>
      </c>
      <c r="I117">
        <f t="shared" si="1"/>
        <v>3</v>
      </c>
      <c r="J117">
        <f>VLOOKUP(C117,[1]gta_prestations!$B:$D,3,0)</f>
        <v>90</v>
      </c>
      <c r="K117" t="str">
        <f>IF(ISNA(VLOOKUP(F117,données!$B$138:$E$147,4,0)),"",VLOOKUP(F117,données!$B$138:$E$147,4,0))</f>
        <v/>
      </c>
      <c r="L117" t="str">
        <f>IF(ISNA(VLOOKUP(E117,données!$A$67:$A$134,1,0)),"",VLOOKUP(E117,données!$A$67:$A$134,1,0))</f>
        <v/>
      </c>
      <c r="M117">
        <f>IF(ISNA(VLOOKUP(G117,Presta!H:I,2,0)),"",VLOOKUP(G117,Presta!H:I,2,0))</f>
        <v>29</v>
      </c>
    </row>
    <row r="118" spans="1:13" x14ac:dyDescent="0.25">
      <c r="A118" t="s">
        <v>1347</v>
      </c>
      <c r="B118" t="s">
        <v>1319</v>
      </c>
      <c r="C118" s="99" t="s">
        <v>658</v>
      </c>
      <c r="D118" t="s">
        <v>315</v>
      </c>
      <c r="E118" t="s">
        <v>1348</v>
      </c>
      <c r="F118" t="s">
        <v>1348</v>
      </c>
      <c r="G118" t="s">
        <v>659</v>
      </c>
      <c r="H118" t="e">
        <f>VLOOKUP(A118,Users!A:F,6,0)</f>
        <v>#N/A</v>
      </c>
      <c r="I118">
        <f t="shared" si="1"/>
        <v>3</v>
      </c>
      <c r="J118">
        <f>VLOOKUP(C118,[1]gta_prestations!$B:$D,3,0)</f>
        <v>91</v>
      </c>
      <c r="K118" t="str">
        <f>IF(ISNA(VLOOKUP(F118,données!$B$138:$E$147,4,0)),"",VLOOKUP(F118,données!$B$138:$E$147,4,0))</f>
        <v/>
      </c>
      <c r="L118" t="str">
        <f>IF(ISNA(VLOOKUP(E118,données!$A$67:$A$134,1,0)),"",VLOOKUP(E118,données!$A$67:$A$134,1,0))</f>
        <v/>
      </c>
      <c r="M118">
        <f>IF(ISNA(VLOOKUP(G118,Presta!H:I,2,0)),"",VLOOKUP(G118,Presta!H:I,2,0))</f>
        <v>30</v>
      </c>
    </row>
    <row r="119" spans="1:13" x14ac:dyDescent="0.25">
      <c r="A119" t="s">
        <v>1347</v>
      </c>
      <c r="B119" t="s">
        <v>1319</v>
      </c>
      <c r="C119" s="99" t="s">
        <v>660</v>
      </c>
      <c r="D119" t="s">
        <v>315</v>
      </c>
      <c r="E119" t="s">
        <v>1348</v>
      </c>
      <c r="F119" t="s">
        <v>1348</v>
      </c>
      <c r="G119" t="s">
        <v>661</v>
      </c>
      <c r="H119" t="e">
        <f>VLOOKUP(A119,Users!A:F,6,0)</f>
        <v>#N/A</v>
      </c>
      <c r="I119">
        <f t="shared" si="1"/>
        <v>3</v>
      </c>
      <c r="J119">
        <f>VLOOKUP(C119,[1]gta_prestations!$B:$D,3,0)</f>
        <v>92</v>
      </c>
      <c r="K119" t="str">
        <f>IF(ISNA(VLOOKUP(F119,données!$B$138:$E$147,4,0)),"",VLOOKUP(F119,données!$B$138:$E$147,4,0))</f>
        <v/>
      </c>
      <c r="L119" t="str">
        <f>IF(ISNA(VLOOKUP(E119,données!$A$67:$A$134,1,0)),"",VLOOKUP(E119,données!$A$67:$A$134,1,0))</f>
        <v/>
      </c>
      <c r="M119">
        <f>IF(ISNA(VLOOKUP(G119,Presta!H:I,2,0)),"",VLOOKUP(G119,Presta!H:I,2,0))</f>
        <v>173</v>
      </c>
    </row>
    <row r="120" spans="1:13" x14ac:dyDescent="0.25">
      <c r="A120" t="s">
        <v>1347</v>
      </c>
      <c r="B120" t="s">
        <v>1319</v>
      </c>
      <c r="C120" s="99" t="s">
        <v>662</v>
      </c>
      <c r="D120" t="s">
        <v>315</v>
      </c>
      <c r="E120" t="s">
        <v>1348</v>
      </c>
      <c r="F120" t="s">
        <v>1348</v>
      </c>
      <c r="G120" t="s">
        <v>663</v>
      </c>
      <c r="H120" t="e">
        <f>VLOOKUP(A120,Users!A:F,6,0)</f>
        <v>#N/A</v>
      </c>
      <c r="I120">
        <f t="shared" si="1"/>
        <v>3</v>
      </c>
      <c r="J120">
        <f>VLOOKUP(C120,[1]gta_prestations!$B:$D,3,0)</f>
        <v>93</v>
      </c>
      <c r="K120" t="str">
        <f>IF(ISNA(VLOOKUP(F120,données!$B$138:$E$147,4,0)),"",VLOOKUP(F120,données!$B$138:$E$147,4,0))</f>
        <v/>
      </c>
      <c r="L120" t="str">
        <f>IF(ISNA(VLOOKUP(E120,données!$A$67:$A$134,1,0)),"",VLOOKUP(E120,données!$A$67:$A$134,1,0))</f>
        <v/>
      </c>
      <c r="M120">
        <f>IF(ISNA(VLOOKUP(G120,Presta!H:I,2,0)),"",VLOOKUP(G120,Presta!H:I,2,0))</f>
        <v>32</v>
      </c>
    </row>
    <row r="121" spans="1:13" x14ac:dyDescent="0.25">
      <c r="A121" t="s">
        <v>1347</v>
      </c>
      <c r="B121" t="s">
        <v>1319</v>
      </c>
      <c r="C121" s="99" t="s">
        <v>666</v>
      </c>
      <c r="D121" t="s">
        <v>315</v>
      </c>
      <c r="E121" t="s">
        <v>1348</v>
      </c>
      <c r="F121" t="s">
        <v>1348</v>
      </c>
      <c r="G121" t="s">
        <v>667</v>
      </c>
      <c r="H121" t="e">
        <f>VLOOKUP(A121,Users!A:F,6,0)</f>
        <v>#N/A</v>
      </c>
      <c r="I121">
        <f t="shared" si="1"/>
        <v>3</v>
      </c>
      <c r="J121">
        <f>VLOOKUP(C121,[1]gta_prestations!$B:$D,3,0)</f>
        <v>95</v>
      </c>
      <c r="K121" t="str">
        <f>IF(ISNA(VLOOKUP(F121,données!$B$138:$E$147,4,0)),"",VLOOKUP(F121,données!$B$138:$E$147,4,0))</f>
        <v/>
      </c>
      <c r="L121" t="str">
        <f>IF(ISNA(VLOOKUP(E121,données!$A$67:$A$134,1,0)),"",VLOOKUP(E121,données!$A$67:$A$134,1,0))</f>
        <v/>
      </c>
      <c r="M121">
        <f>IF(ISNA(VLOOKUP(G121,Presta!H:I,2,0)),"",VLOOKUP(G121,Presta!H:I,2,0))</f>
        <v>175</v>
      </c>
    </row>
    <row r="122" spans="1:13" x14ac:dyDescent="0.25">
      <c r="A122" t="s">
        <v>1347</v>
      </c>
      <c r="B122" t="s">
        <v>1319</v>
      </c>
      <c r="C122" s="99" t="s">
        <v>670</v>
      </c>
      <c r="D122" t="s">
        <v>315</v>
      </c>
      <c r="E122" t="s">
        <v>1348</v>
      </c>
      <c r="F122" t="s">
        <v>1348</v>
      </c>
      <c r="G122" t="s">
        <v>671</v>
      </c>
      <c r="H122" t="e">
        <f>VLOOKUP(A122,Users!A:F,6,0)</f>
        <v>#N/A</v>
      </c>
      <c r="I122">
        <f t="shared" si="1"/>
        <v>3</v>
      </c>
      <c r="J122">
        <f>VLOOKUP(C122,[1]gta_prestations!$B:$D,3,0)</f>
        <v>97</v>
      </c>
      <c r="K122" t="str">
        <f>IF(ISNA(VLOOKUP(F122,données!$B$138:$E$147,4,0)),"",VLOOKUP(F122,données!$B$138:$E$147,4,0))</f>
        <v/>
      </c>
      <c r="L122" t="str">
        <f>IF(ISNA(VLOOKUP(E122,données!$A$67:$A$134,1,0)),"",VLOOKUP(E122,données!$A$67:$A$134,1,0))</f>
        <v/>
      </c>
      <c r="M122">
        <f>IF(ISNA(VLOOKUP(G122,Presta!H:I,2,0)),"",VLOOKUP(G122,Presta!H:I,2,0))</f>
        <v>25</v>
      </c>
    </row>
    <row r="123" spans="1:13" x14ac:dyDescent="0.25">
      <c r="A123" t="s">
        <v>1347</v>
      </c>
      <c r="B123" t="s">
        <v>1319</v>
      </c>
      <c r="C123" s="99" t="s">
        <v>672</v>
      </c>
      <c r="D123" t="s">
        <v>315</v>
      </c>
      <c r="E123" t="s">
        <v>1348</v>
      </c>
      <c r="F123" t="s">
        <v>1348</v>
      </c>
      <c r="G123" t="s">
        <v>673</v>
      </c>
      <c r="H123" t="e">
        <f>VLOOKUP(A123,Users!A:F,6,0)</f>
        <v>#N/A</v>
      </c>
      <c r="I123">
        <f t="shared" si="1"/>
        <v>3</v>
      </c>
      <c r="J123">
        <f>VLOOKUP(C123,[1]gta_prestations!$B:$D,3,0)</f>
        <v>98</v>
      </c>
      <c r="K123" t="str">
        <f>IF(ISNA(VLOOKUP(F123,données!$B$138:$E$147,4,0)),"",VLOOKUP(F123,données!$B$138:$E$147,4,0))</f>
        <v/>
      </c>
      <c r="L123" t="str">
        <f>IF(ISNA(VLOOKUP(E123,données!$A$67:$A$134,1,0)),"",VLOOKUP(E123,données!$A$67:$A$134,1,0))</f>
        <v/>
      </c>
      <c r="M123">
        <f>IF(ISNA(VLOOKUP(G123,Presta!H:I,2,0)),"",VLOOKUP(G123,Presta!H:I,2,0))</f>
        <v>26</v>
      </c>
    </row>
    <row r="124" spans="1:13" x14ac:dyDescent="0.25">
      <c r="A124" t="s">
        <v>1347</v>
      </c>
      <c r="B124" t="s">
        <v>1319</v>
      </c>
      <c r="C124" s="99" t="s">
        <v>674</v>
      </c>
      <c r="D124" t="s">
        <v>315</v>
      </c>
      <c r="E124" t="s">
        <v>1348</v>
      </c>
      <c r="F124" t="s">
        <v>1348</v>
      </c>
      <c r="G124" t="s">
        <v>675</v>
      </c>
      <c r="H124" t="e">
        <f>VLOOKUP(A124,Users!A:F,6,0)</f>
        <v>#N/A</v>
      </c>
      <c r="I124">
        <f t="shared" si="1"/>
        <v>3</v>
      </c>
      <c r="J124">
        <f>VLOOKUP(C124,[1]gta_prestations!$B:$D,3,0)</f>
        <v>99</v>
      </c>
      <c r="K124" t="str">
        <f>IF(ISNA(VLOOKUP(F124,données!$B$138:$E$147,4,0)),"",VLOOKUP(F124,données!$B$138:$E$147,4,0))</f>
        <v/>
      </c>
      <c r="L124" t="str">
        <f>IF(ISNA(VLOOKUP(E124,données!$A$67:$A$134,1,0)),"",VLOOKUP(E124,données!$A$67:$A$134,1,0))</f>
        <v/>
      </c>
      <c r="M124">
        <f>IF(ISNA(VLOOKUP(G124,Presta!H:I,2,0)),"",VLOOKUP(G124,Presta!H:I,2,0))</f>
        <v>24</v>
      </c>
    </row>
    <row r="125" spans="1:13" x14ac:dyDescent="0.25">
      <c r="A125" t="s">
        <v>1347</v>
      </c>
      <c r="B125" t="s">
        <v>1319</v>
      </c>
      <c r="C125" s="99" t="s">
        <v>678</v>
      </c>
      <c r="D125" t="s">
        <v>317</v>
      </c>
      <c r="E125" t="s">
        <v>1348</v>
      </c>
      <c r="F125" t="s">
        <v>1348</v>
      </c>
      <c r="G125" t="s">
        <v>655</v>
      </c>
      <c r="H125" t="e">
        <f>VLOOKUP(A125,Users!A:F,6,0)</f>
        <v>#N/A</v>
      </c>
      <c r="I125">
        <f t="shared" si="1"/>
        <v>3</v>
      </c>
      <c r="J125">
        <f>VLOOKUP(C125,[1]gta_prestations!$B:$D,3,0)</f>
        <v>101</v>
      </c>
      <c r="K125" t="str">
        <f>IF(ISNA(VLOOKUP(F125,données!$B$138:$E$147,4,0)),"",VLOOKUP(F125,données!$B$138:$E$147,4,0))</f>
        <v/>
      </c>
      <c r="L125" t="str">
        <f>IF(ISNA(VLOOKUP(E125,données!$A$67:$A$134,1,0)),"",VLOOKUP(E125,données!$A$67:$A$134,1,0))</f>
        <v/>
      </c>
      <c r="M125">
        <f>IF(ISNA(VLOOKUP(G125,Presta!H:I,2,0)),"",VLOOKUP(G125,Presta!H:I,2,0))</f>
        <v>60</v>
      </c>
    </row>
    <row r="126" spans="1:13" x14ac:dyDescent="0.25">
      <c r="A126" t="s">
        <v>1347</v>
      </c>
      <c r="B126" t="s">
        <v>1319</v>
      </c>
      <c r="C126" s="99" t="s">
        <v>1348</v>
      </c>
      <c r="D126" t="s">
        <v>1348</v>
      </c>
      <c r="E126" t="s">
        <v>1348</v>
      </c>
      <c r="F126" t="s">
        <v>1348</v>
      </c>
      <c r="G126" t="s">
        <v>1348</v>
      </c>
      <c r="H126" t="e">
        <f>VLOOKUP(A126,Users!A:F,6,0)</f>
        <v>#N/A</v>
      </c>
      <c r="I126">
        <f t="shared" si="1"/>
        <v>3</v>
      </c>
      <c r="J126" t="e">
        <f>VLOOKUP(C126,[1]gta_prestations!$B:$D,3,0)</f>
        <v>#N/A</v>
      </c>
      <c r="K126" t="str">
        <f>IF(ISNA(VLOOKUP(F126,données!$B$138:$E$147,4,0)),"",VLOOKUP(F126,données!$B$138:$E$147,4,0))</f>
        <v/>
      </c>
      <c r="L126" t="str">
        <f>IF(ISNA(VLOOKUP(E126,données!$A$67:$A$134,1,0)),"",VLOOKUP(E126,données!$A$67:$A$134,1,0))</f>
        <v/>
      </c>
      <c r="M126" t="str">
        <f>IF(ISNA(VLOOKUP(G126,Presta!H:I,2,0)),"",VLOOKUP(G126,Presta!H:I,2,0))</f>
        <v/>
      </c>
    </row>
    <row r="127" spans="1:13" x14ac:dyDescent="0.25">
      <c r="A127" t="s">
        <v>1347</v>
      </c>
      <c r="B127" t="s">
        <v>1327</v>
      </c>
      <c r="C127" s="99" t="s">
        <v>1348</v>
      </c>
      <c r="D127" t="s">
        <v>1348</v>
      </c>
      <c r="E127" t="s">
        <v>1348</v>
      </c>
      <c r="F127" t="s">
        <v>1348</v>
      </c>
      <c r="G127" t="s">
        <v>1348</v>
      </c>
      <c r="H127" t="e">
        <f>VLOOKUP(A127,Users!A:F,6,0)</f>
        <v>#N/A</v>
      </c>
      <c r="I127">
        <f t="shared" si="1"/>
        <v>4</v>
      </c>
      <c r="J127" t="e">
        <f>VLOOKUP(C127,[1]gta_prestations!$B:$D,3,0)</f>
        <v>#N/A</v>
      </c>
      <c r="K127" t="str">
        <f>IF(ISNA(VLOOKUP(F127,données!$B$138:$E$147,4,0)),"",VLOOKUP(F127,données!$B$138:$E$147,4,0))</f>
        <v/>
      </c>
      <c r="L127" t="str">
        <f>IF(ISNA(VLOOKUP(E127,données!$A$67:$A$134,1,0)),"",VLOOKUP(E127,données!$A$67:$A$134,1,0))</f>
        <v/>
      </c>
      <c r="M127" t="str">
        <f>IF(ISNA(VLOOKUP(G127,Presta!H:I,2,0)),"",VLOOKUP(G127,Presta!H:I,2,0))</f>
        <v/>
      </c>
    </row>
    <row r="128" spans="1:13" x14ac:dyDescent="0.25">
      <c r="A128" t="s">
        <v>1347</v>
      </c>
      <c r="B128" t="s">
        <v>1349</v>
      </c>
      <c r="C128" s="99" t="s">
        <v>1348</v>
      </c>
      <c r="D128" t="s">
        <v>1348</v>
      </c>
      <c r="E128" t="s">
        <v>1348</v>
      </c>
      <c r="F128" t="s">
        <v>1348</v>
      </c>
      <c r="G128" t="s">
        <v>1348</v>
      </c>
      <c r="H128" t="e">
        <f>VLOOKUP(A128,Users!A:F,6,0)</f>
        <v>#N/A</v>
      </c>
      <c r="I128">
        <f t="shared" si="1"/>
        <v>5</v>
      </c>
      <c r="J128" t="e">
        <f>VLOOKUP(C128,[1]gta_prestations!$B:$D,3,0)</f>
        <v>#N/A</v>
      </c>
      <c r="K128" t="str">
        <f>IF(ISNA(VLOOKUP(F128,données!$B$138:$E$147,4,0)),"",VLOOKUP(F128,données!$B$138:$E$147,4,0))</f>
        <v/>
      </c>
      <c r="L128" t="str">
        <f>IF(ISNA(VLOOKUP(E128,données!$A$67:$A$134,1,0)),"",VLOOKUP(E128,données!$A$67:$A$134,1,0))</f>
        <v/>
      </c>
      <c r="M128" t="str">
        <f>IF(ISNA(VLOOKUP(G128,Presta!H:I,2,0)),"",VLOOKUP(G128,Presta!H:I,2,0))</f>
        <v/>
      </c>
    </row>
    <row r="129" spans="1:13" x14ac:dyDescent="0.25">
      <c r="A129" t="s">
        <v>1347</v>
      </c>
      <c r="B129" t="s">
        <v>1320</v>
      </c>
      <c r="C129" s="99" t="s">
        <v>1348</v>
      </c>
      <c r="D129" t="s">
        <v>1348</v>
      </c>
      <c r="E129" t="s">
        <v>1348</v>
      </c>
      <c r="F129" t="s">
        <v>1348</v>
      </c>
      <c r="G129" t="s">
        <v>1348</v>
      </c>
      <c r="H129" t="e">
        <f>VLOOKUP(A129,Users!A:F,6,0)</f>
        <v>#N/A</v>
      </c>
      <c r="I129">
        <f t="shared" si="1"/>
        <v>6</v>
      </c>
      <c r="J129" t="e">
        <f>VLOOKUP(C129,[1]gta_prestations!$B:$D,3,0)</f>
        <v>#N/A</v>
      </c>
      <c r="K129" t="str">
        <f>IF(ISNA(VLOOKUP(F129,données!$B$138:$E$147,4,0)),"",VLOOKUP(F129,données!$B$138:$E$147,4,0))</f>
        <v/>
      </c>
      <c r="L129" t="str">
        <f>IF(ISNA(VLOOKUP(E129,données!$A$67:$A$134,1,0)),"",VLOOKUP(E129,données!$A$67:$A$134,1,0))</f>
        <v/>
      </c>
      <c r="M129" t="str">
        <f>IF(ISNA(VLOOKUP(G129,Presta!H:I,2,0)),"",VLOOKUP(G129,Presta!H:I,2,0))</f>
        <v/>
      </c>
    </row>
    <row r="130" spans="1:13" x14ac:dyDescent="0.25">
      <c r="A130" t="s">
        <v>1347</v>
      </c>
      <c r="B130" t="s">
        <v>1320</v>
      </c>
      <c r="C130" s="99" t="s">
        <v>1348</v>
      </c>
      <c r="D130" t="s">
        <v>1348</v>
      </c>
      <c r="E130" t="s">
        <v>1348</v>
      </c>
      <c r="F130" t="s">
        <v>1348</v>
      </c>
      <c r="G130" t="s">
        <v>1324</v>
      </c>
      <c r="H130" t="e">
        <f>VLOOKUP(A130,Users!A:F,6,0)</f>
        <v>#N/A</v>
      </c>
      <c r="I130">
        <f t="shared" si="1"/>
        <v>6</v>
      </c>
      <c r="J130" t="e">
        <f>VLOOKUP(C130,[1]gta_prestations!$B:$D,3,0)</f>
        <v>#N/A</v>
      </c>
      <c r="K130" t="str">
        <f>IF(ISNA(VLOOKUP(F130,données!$B$138:$E$147,4,0)),"",VLOOKUP(F130,données!$B$138:$E$147,4,0))</f>
        <v/>
      </c>
      <c r="L130" t="str">
        <f>IF(ISNA(VLOOKUP(E130,données!$A$67:$A$134,1,0)),"",VLOOKUP(E130,données!$A$67:$A$134,1,0))</f>
        <v/>
      </c>
      <c r="M130" t="str">
        <f>IF(ISNA(VLOOKUP(G130,Presta!H:I,2,0)),"",VLOOKUP(G130,Presta!H:I,2,0))</f>
        <v/>
      </c>
    </row>
    <row r="131" spans="1:13" x14ac:dyDescent="0.25">
      <c r="A131" t="s">
        <v>1347</v>
      </c>
      <c r="B131" t="s">
        <v>1320</v>
      </c>
      <c r="C131" s="99" t="s">
        <v>1350</v>
      </c>
      <c r="H131" t="e">
        <f>VLOOKUP(A131,Users!A:F,6,0)</f>
        <v>#N/A</v>
      </c>
      <c r="I131">
        <f t="shared" ref="I131:I194" si="2">RIGHT(TRIM(B131),1)+1</f>
        <v>6</v>
      </c>
      <c r="J131" t="e">
        <f>VLOOKUP(C131,[1]gta_prestations!$B:$D,3,0)</f>
        <v>#N/A</v>
      </c>
      <c r="K131" t="str">
        <f>IF(ISNA(VLOOKUP(F131,données!$B$138:$E$147,4,0)),"",VLOOKUP(F131,données!$B$138:$E$147,4,0))</f>
        <v/>
      </c>
      <c r="L131" t="str">
        <f>IF(ISNA(VLOOKUP(E131,données!$A$67:$A$134,1,0)),"",VLOOKUP(E131,données!$A$67:$A$134,1,0))</f>
        <v/>
      </c>
      <c r="M131" t="str">
        <f>IF(ISNA(VLOOKUP(G131,Presta!H:I,2,0)),"",VLOOKUP(G131,Presta!H:I,2,0))</f>
        <v/>
      </c>
    </row>
    <row r="132" spans="1:13" x14ac:dyDescent="0.25">
      <c r="A132" t="s">
        <v>1347</v>
      </c>
      <c r="B132" t="s">
        <v>1319</v>
      </c>
      <c r="C132" s="99" t="s">
        <v>672</v>
      </c>
      <c r="D132" t="s">
        <v>315</v>
      </c>
      <c r="G132" t="s">
        <v>673</v>
      </c>
      <c r="H132" t="e">
        <f>VLOOKUP(A132,Users!A:F,6,0)</f>
        <v>#N/A</v>
      </c>
      <c r="I132">
        <f t="shared" si="2"/>
        <v>3</v>
      </c>
      <c r="J132">
        <f>VLOOKUP(C132,[1]gta_prestations!$B:$D,3,0)</f>
        <v>98</v>
      </c>
      <c r="K132" t="str">
        <f>IF(ISNA(VLOOKUP(F132,données!$B$138:$E$147,4,0)),"",VLOOKUP(F132,données!$B$138:$E$147,4,0))</f>
        <v/>
      </c>
      <c r="L132" t="str">
        <f>IF(ISNA(VLOOKUP(E132,données!$A$67:$A$134,1,0)),"",VLOOKUP(E132,données!$A$67:$A$134,1,0))</f>
        <v/>
      </c>
      <c r="M132">
        <f>IF(ISNA(VLOOKUP(G132,Presta!H:I,2,0)),"",VLOOKUP(G132,Presta!H:I,2,0))</f>
        <v>26</v>
      </c>
    </row>
    <row r="133" spans="1:13" x14ac:dyDescent="0.25">
      <c r="A133" t="s">
        <v>1075</v>
      </c>
      <c r="B133" t="s">
        <v>1319</v>
      </c>
      <c r="C133" s="99" t="s">
        <v>780</v>
      </c>
      <c r="D133" t="s">
        <v>321</v>
      </c>
      <c r="G133" t="s">
        <v>781</v>
      </c>
      <c r="H133">
        <f>VLOOKUP(A133,Users!A:F,6,0)</f>
        <v>18</v>
      </c>
      <c r="I133">
        <f t="shared" si="2"/>
        <v>3</v>
      </c>
      <c r="J133">
        <f>VLOOKUP(C133,[1]gta_prestations!$B:$D,3,0)</f>
        <v>198</v>
      </c>
      <c r="K133" t="str">
        <f>IF(ISNA(VLOOKUP(F133,données!$B$138:$E$147,4,0)),"",VLOOKUP(F133,données!$B$138:$E$147,4,0))</f>
        <v/>
      </c>
      <c r="L133" t="str">
        <f>IF(ISNA(VLOOKUP(E133,données!$A$67:$A$134,1,0)),"",VLOOKUP(E133,données!$A$67:$A$134,1,0))</f>
        <v/>
      </c>
      <c r="M133">
        <f>IF(ISNA(VLOOKUP(G133,Presta!H:I,2,0)),"",VLOOKUP(G133,Presta!H:I,2,0))</f>
        <v>124</v>
      </c>
    </row>
    <row r="134" spans="1:13" x14ac:dyDescent="0.25">
      <c r="A134" t="s">
        <v>1075</v>
      </c>
      <c r="B134" t="s">
        <v>1319</v>
      </c>
      <c r="C134" s="99" t="s">
        <v>772</v>
      </c>
      <c r="D134" t="s">
        <v>328</v>
      </c>
      <c r="G134" t="s">
        <v>773</v>
      </c>
      <c r="H134">
        <f>VLOOKUP(A134,Users!A:F,6,0)</f>
        <v>18</v>
      </c>
      <c r="I134">
        <f t="shared" si="2"/>
        <v>3</v>
      </c>
      <c r="J134">
        <f>VLOOKUP(C134,[1]gta_prestations!$B:$D,3,0)</f>
        <v>194</v>
      </c>
      <c r="K134" t="str">
        <f>IF(ISNA(VLOOKUP(F134,données!$B$138:$E$147,4,0)),"",VLOOKUP(F134,données!$B$138:$E$147,4,0))</f>
        <v/>
      </c>
      <c r="L134" t="str">
        <f>IF(ISNA(VLOOKUP(E134,données!$A$67:$A$134,1,0)),"",VLOOKUP(E134,données!$A$67:$A$134,1,0))</f>
        <v/>
      </c>
      <c r="M134">
        <f>IF(ISNA(VLOOKUP(G134,Presta!H:I,2,0)),"",VLOOKUP(G134,Presta!H:I,2,0))</f>
        <v>120</v>
      </c>
    </row>
    <row r="135" spans="1:13" x14ac:dyDescent="0.25">
      <c r="A135" t="s">
        <v>1075</v>
      </c>
      <c r="B135" t="s">
        <v>1319</v>
      </c>
      <c r="C135" s="99" t="s">
        <v>780</v>
      </c>
      <c r="D135" t="s">
        <v>321</v>
      </c>
      <c r="E135">
        <v>59011</v>
      </c>
      <c r="G135" t="s">
        <v>781</v>
      </c>
      <c r="H135">
        <f>VLOOKUP(A135,Users!A:F,6,0)</f>
        <v>18</v>
      </c>
      <c r="I135">
        <f t="shared" si="2"/>
        <v>3</v>
      </c>
      <c r="J135">
        <f>VLOOKUP(C135,[1]gta_prestations!$B:$D,3,0)</f>
        <v>198</v>
      </c>
      <c r="K135" t="str">
        <f>IF(ISNA(VLOOKUP(F135,données!$B$138:$E$147,4,0)),"",VLOOKUP(F135,données!$B$138:$E$147,4,0))</f>
        <v/>
      </c>
      <c r="L135" t="str">
        <f>IF(ISNA(VLOOKUP(E135,données!$A$67:$A$134,1,0)),"",VLOOKUP(E135,données!$A$67:$A$134,1,0))</f>
        <v/>
      </c>
      <c r="M135">
        <f>IF(ISNA(VLOOKUP(G135,Presta!H:I,2,0)),"",VLOOKUP(G135,Presta!H:I,2,0))</f>
        <v>124</v>
      </c>
    </row>
    <row r="136" spans="1:13" x14ac:dyDescent="0.25">
      <c r="A136" t="s">
        <v>1075</v>
      </c>
      <c r="B136" t="s">
        <v>1319</v>
      </c>
      <c r="C136" s="99" t="s">
        <v>772</v>
      </c>
      <c r="D136" t="s">
        <v>328</v>
      </c>
      <c r="E136">
        <v>59011</v>
      </c>
      <c r="G136" t="s">
        <v>773</v>
      </c>
      <c r="H136">
        <f>VLOOKUP(A136,Users!A:F,6,0)</f>
        <v>18</v>
      </c>
      <c r="I136">
        <f t="shared" si="2"/>
        <v>3</v>
      </c>
      <c r="J136">
        <f>VLOOKUP(C136,[1]gta_prestations!$B:$D,3,0)</f>
        <v>194</v>
      </c>
      <c r="K136" t="str">
        <f>IF(ISNA(VLOOKUP(F136,données!$B$138:$E$147,4,0)),"",VLOOKUP(F136,données!$B$138:$E$147,4,0))</f>
        <v/>
      </c>
      <c r="L136" t="str">
        <f>IF(ISNA(VLOOKUP(E136,données!$A$67:$A$134,1,0)),"",VLOOKUP(E136,données!$A$67:$A$134,1,0))</f>
        <v/>
      </c>
      <c r="M136">
        <f>IF(ISNA(VLOOKUP(G136,Presta!H:I,2,0)),"",VLOOKUP(G136,Presta!H:I,2,0))</f>
        <v>120</v>
      </c>
    </row>
    <row r="137" spans="1:13" x14ac:dyDescent="0.25">
      <c r="A137" t="s">
        <v>1075</v>
      </c>
      <c r="B137" t="s">
        <v>1320</v>
      </c>
      <c r="C137" s="99" t="s">
        <v>1321</v>
      </c>
      <c r="H137">
        <f>VLOOKUP(A137,Users!A:F,6,0)</f>
        <v>18</v>
      </c>
      <c r="I137">
        <f t="shared" si="2"/>
        <v>6</v>
      </c>
      <c r="J137" t="e">
        <f>VLOOKUP(C137,[1]gta_prestations!$B:$D,3,0)</f>
        <v>#N/A</v>
      </c>
      <c r="K137" t="str">
        <f>IF(ISNA(VLOOKUP(F137,données!$B$138:$E$147,4,0)),"",VLOOKUP(F137,données!$B$138:$E$147,4,0))</f>
        <v/>
      </c>
      <c r="L137" t="str">
        <f>IF(ISNA(VLOOKUP(E137,données!$A$67:$A$134,1,0)),"",VLOOKUP(E137,données!$A$67:$A$134,1,0))</f>
        <v/>
      </c>
      <c r="M137" t="str">
        <f>IF(ISNA(VLOOKUP(G137,Presta!H:I,2,0)),"",VLOOKUP(G137,Presta!H:I,2,0))</f>
        <v/>
      </c>
    </row>
    <row r="138" spans="1:13" x14ac:dyDescent="0.25">
      <c r="A138" t="s">
        <v>1075</v>
      </c>
      <c r="B138" t="s">
        <v>1319</v>
      </c>
      <c r="C138" s="99" t="s">
        <v>656</v>
      </c>
      <c r="D138" t="s">
        <v>315</v>
      </c>
      <c r="G138" t="s">
        <v>657</v>
      </c>
      <c r="H138">
        <f>VLOOKUP(A138,Users!A:F,6,0)</f>
        <v>18</v>
      </c>
      <c r="I138">
        <f t="shared" si="2"/>
        <v>3</v>
      </c>
      <c r="J138">
        <f>VLOOKUP(C138,[1]gta_prestations!$B:$D,3,0)</f>
        <v>90</v>
      </c>
      <c r="K138" t="str">
        <f>IF(ISNA(VLOOKUP(F138,données!$B$138:$E$147,4,0)),"",VLOOKUP(F138,données!$B$138:$E$147,4,0))</f>
        <v/>
      </c>
      <c r="L138" t="str">
        <f>IF(ISNA(VLOOKUP(E138,données!$A$67:$A$134,1,0)),"",VLOOKUP(E138,données!$A$67:$A$134,1,0))</f>
        <v/>
      </c>
      <c r="M138">
        <f>IF(ISNA(VLOOKUP(G138,Presta!H:I,2,0)),"",VLOOKUP(G138,Presta!H:I,2,0))</f>
        <v>29</v>
      </c>
    </row>
    <row r="139" spans="1:13" x14ac:dyDescent="0.25">
      <c r="A139" t="s">
        <v>1075</v>
      </c>
      <c r="B139" t="s">
        <v>1319</v>
      </c>
      <c r="C139" s="99" t="s">
        <v>658</v>
      </c>
      <c r="D139" t="s">
        <v>315</v>
      </c>
      <c r="G139" t="s">
        <v>659</v>
      </c>
      <c r="H139">
        <f>VLOOKUP(A139,Users!A:F,6,0)</f>
        <v>18</v>
      </c>
      <c r="I139">
        <f t="shared" si="2"/>
        <v>3</v>
      </c>
      <c r="J139">
        <f>VLOOKUP(C139,[1]gta_prestations!$B:$D,3,0)</f>
        <v>91</v>
      </c>
      <c r="K139" t="str">
        <f>IF(ISNA(VLOOKUP(F139,données!$B$138:$E$147,4,0)),"",VLOOKUP(F139,données!$B$138:$E$147,4,0))</f>
        <v/>
      </c>
      <c r="L139" t="str">
        <f>IF(ISNA(VLOOKUP(E139,données!$A$67:$A$134,1,0)),"",VLOOKUP(E139,données!$A$67:$A$134,1,0))</f>
        <v/>
      </c>
      <c r="M139">
        <f>IF(ISNA(VLOOKUP(G139,Presta!H:I,2,0)),"",VLOOKUP(G139,Presta!H:I,2,0))</f>
        <v>30</v>
      </c>
    </row>
    <row r="140" spans="1:13" x14ac:dyDescent="0.25">
      <c r="A140" t="s">
        <v>1075</v>
      </c>
      <c r="B140" t="s">
        <v>1319</v>
      </c>
      <c r="C140" s="99" t="s">
        <v>660</v>
      </c>
      <c r="D140" t="s">
        <v>315</v>
      </c>
      <c r="G140" t="s">
        <v>661</v>
      </c>
      <c r="H140">
        <f>VLOOKUP(A140,Users!A:F,6,0)</f>
        <v>18</v>
      </c>
      <c r="I140">
        <f t="shared" si="2"/>
        <v>3</v>
      </c>
      <c r="J140">
        <f>VLOOKUP(C140,[1]gta_prestations!$B:$D,3,0)</f>
        <v>92</v>
      </c>
      <c r="K140" t="str">
        <f>IF(ISNA(VLOOKUP(F140,données!$B$138:$E$147,4,0)),"",VLOOKUP(F140,données!$B$138:$E$147,4,0))</f>
        <v/>
      </c>
      <c r="L140" t="str">
        <f>IF(ISNA(VLOOKUP(E140,données!$A$67:$A$134,1,0)),"",VLOOKUP(E140,données!$A$67:$A$134,1,0))</f>
        <v/>
      </c>
      <c r="M140">
        <f>IF(ISNA(VLOOKUP(G140,Presta!H:I,2,0)),"",VLOOKUP(G140,Presta!H:I,2,0))</f>
        <v>173</v>
      </c>
    </row>
    <row r="141" spans="1:13" x14ac:dyDescent="0.25">
      <c r="A141" t="s">
        <v>1075</v>
      </c>
      <c r="B141" t="s">
        <v>1319</v>
      </c>
      <c r="C141" s="99" t="s">
        <v>662</v>
      </c>
      <c r="D141" t="s">
        <v>315</v>
      </c>
      <c r="G141" t="s">
        <v>663</v>
      </c>
      <c r="H141">
        <f>VLOOKUP(A141,Users!A:F,6,0)</f>
        <v>18</v>
      </c>
      <c r="I141">
        <f t="shared" si="2"/>
        <v>3</v>
      </c>
      <c r="J141">
        <f>VLOOKUP(C141,[1]gta_prestations!$B:$D,3,0)</f>
        <v>93</v>
      </c>
      <c r="K141" t="str">
        <f>IF(ISNA(VLOOKUP(F141,données!$B$138:$E$147,4,0)),"",VLOOKUP(F141,données!$B$138:$E$147,4,0))</f>
        <v/>
      </c>
      <c r="L141" t="str">
        <f>IF(ISNA(VLOOKUP(E141,données!$A$67:$A$134,1,0)),"",VLOOKUP(E141,données!$A$67:$A$134,1,0))</f>
        <v/>
      </c>
      <c r="M141">
        <f>IF(ISNA(VLOOKUP(G141,Presta!H:I,2,0)),"",VLOOKUP(G141,Presta!H:I,2,0))</f>
        <v>32</v>
      </c>
    </row>
    <row r="142" spans="1:13" x14ac:dyDescent="0.25">
      <c r="A142" t="s">
        <v>1075</v>
      </c>
      <c r="B142" t="s">
        <v>1319</v>
      </c>
      <c r="C142" s="99" t="s">
        <v>664</v>
      </c>
      <c r="D142" t="s">
        <v>315</v>
      </c>
      <c r="G142" t="s">
        <v>665</v>
      </c>
      <c r="H142">
        <f>VLOOKUP(A142,Users!A:F,6,0)</f>
        <v>18</v>
      </c>
      <c r="I142">
        <f t="shared" si="2"/>
        <v>3</v>
      </c>
      <c r="J142">
        <f>VLOOKUP(C142,[1]gta_prestations!$B:$D,3,0)</f>
        <v>94</v>
      </c>
      <c r="K142" t="str">
        <f>IF(ISNA(VLOOKUP(F142,données!$B$138:$E$147,4,0)),"",VLOOKUP(F142,données!$B$138:$E$147,4,0))</f>
        <v/>
      </c>
      <c r="L142" t="str">
        <f>IF(ISNA(VLOOKUP(E142,données!$A$67:$A$134,1,0)),"",VLOOKUP(E142,données!$A$67:$A$134,1,0))</f>
        <v/>
      </c>
      <c r="M142">
        <f>IF(ISNA(VLOOKUP(G142,Presta!H:I,2,0)),"",VLOOKUP(G142,Presta!H:I,2,0))</f>
        <v>174</v>
      </c>
    </row>
    <row r="143" spans="1:13" x14ac:dyDescent="0.25">
      <c r="A143" t="s">
        <v>1075</v>
      </c>
      <c r="B143" t="s">
        <v>1319</v>
      </c>
      <c r="C143" s="99" t="s">
        <v>666</v>
      </c>
      <c r="D143" t="s">
        <v>315</v>
      </c>
      <c r="G143" t="s">
        <v>667</v>
      </c>
      <c r="H143">
        <f>VLOOKUP(A143,Users!A:F,6,0)</f>
        <v>18</v>
      </c>
      <c r="I143">
        <f t="shared" si="2"/>
        <v>3</v>
      </c>
      <c r="J143">
        <f>VLOOKUP(C143,[1]gta_prestations!$B:$D,3,0)</f>
        <v>95</v>
      </c>
      <c r="K143" t="str">
        <f>IF(ISNA(VLOOKUP(F143,données!$B$138:$E$147,4,0)),"",VLOOKUP(F143,données!$B$138:$E$147,4,0))</f>
        <v/>
      </c>
      <c r="L143" t="str">
        <f>IF(ISNA(VLOOKUP(E143,données!$A$67:$A$134,1,0)),"",VLOOKUP(E143,données!$A$67:$A$134,1,0))</f>
        <v/>
      </c>
      <c r="M143">
        <f>IF(ISNA(VLOOKUP(G143,Presta!H:I,2,0)),"",VLOOKUP(G143,Presta!H:I,2,0))</f>
        <v>175</v>
      </c>
    </row>
    <row r="144" spans="1:13" x14ac:dyDescent="0.25">
      <c r="A144" t="s">
        <v>1075</v>
      </c>
      <c r="B144" t="s">
        <v>1319</v>
      </c>
      <c r="C144" s="99" t="s">
        <v>670</v>
      </c>
      <c r="D144" t="s">
        <v>315</v>
      </c>
      <c r="G144" t="s">
        <v>671</v>
      </c>
      <c r="H144">
        <f>VLOOKUP(A144,Users!A:F,6,0)</f>
        <v>18</v>
      </c>
      <c r="I144">
        <f t="shared" si="2"/>
        <v>3</v>
      </c>
      <c r="J144">
        <f>VLOOKUP(C144,[1]gta_prestations!$B:$D,3,0)</f>
        <v>97</v>
      </c>
      <c r="K144" t="str">
        <f>IF(ISNA(VLOOKUP(F144,données!$B$138:$E$147,4,0)),"",VLOOKUP(F144,données!$B$138:$E$147,4,0))</f>
        <v/>
      </c>
      <c r="L144" t="str">
        <f>IF(ISNA(VLOOKUP(E144,données!$A$67:$A$134,1,0)),"",VLOOKUP(E144,données!$A$67:$A$134,1,0))</f>
        <v/>
      </c>
      <c r="M144">
        <f>IF(ISNA(VLOOKUP(G144,Presta!H:I,2,0)),"",VLOOKUP(G144,Presta!H:I,2,0))</f>
        <v>25</v>
      </c>
    </row>
    <row r="145" spans="1:13" x14ac:dyDescent="0.25">
      <c r="A145" t="s">
        <v>1075</v>
      </c>
      <c r="B145" t="s">
        <v>1319</v>
      </c>
      <c r="C145" s="99" t="s">
        <v>672</v>
      </c>
      <c r="D145" t="s">
        <v>315</v>
      </c>
      <c r="G145" t="s">
        <v>673</v>
      </c>
      <c r="H145">
        <f>VLOOKUP(A145,Users!A:F,6,0)</f>
        <v>18</v>
      </c>
      <c r="I145">
        <f t="shared" si="2"/>
        <v>3</v>
      </c>
      <c r="J145">
        <f>VLOOKUP(C145,[1]gta_prestations!$B:$D,3,0)</f>
        <v>98</v>
      </c>
      <c r="K145" t="str">
        <f>IF(ISNA(VLOOKUP(F145,données!$B$138:$E$147,4,0)),"",VLOOKUP(F145,données!$B$138:$E$147,4,0))</f>
        <v/>
      </c>
      <c r="L145" t="str">
        <f>IF(ISNA(VLOOKUP(E145,données!$A$67:$A$134,1,0)),"",VLOOKUP(E145,données!$A$67:$A$134,1,0))</f>
        <v/>
      </c>
      <c r="M145">
        <f>IF(ISNA(VLOOKUP(G145,Presta!H:I,2,0)),"",VLOOKUP(G145,Presta!H:I,2,0))</f>
        <v>26</v>
      </c>
    </row>
    <row r="146" spans="1:13" x14ac:dyDescent="0.25">
      <c r="A146" t="s">
        <v>1075</v>
      </c>
      <c r="B146" t="s">
        <v>1319</v>
      </c>
      <c r="C146" s="99" t="s">
        <v>674</v>
      </c>
      <c r="D146" t="s">
        <v>315</v>
      </c>
      <c r="G146" t="s">
        <v>675</v>
      </c>
      <c r="H146">
        <f>VLOOKUP(A146,Users!A:F,6,0)</f>
        <v>18</v>
      </c>
      <c r="I146">
        <f t="shared" si="2"/>
        <v>3</v>
      </c>
      <c r="J146">
        <f>VLOOKUP(C146,[1]gta_prestations!$B:$D,3,0)</f>
        <v>99</v>
      </c>
      <c r="K146" t="str">
        <f>IF(ISNA(VLOOKUP(F146,données!$B$138:$E$147,4,0)),"",VLOOKUP(F146,données!$B$138:$E$147,4,0))</f>
        <v/>
      </c>
      <c r="L146" t="str">
        <f>IF(ISNA(VLOOKUP(E146,données!$A$67:$A$134,1,0)),"",VLOOKUP(E146,données!$A$67:$A$134,1,0))</f>
        <v/>
      </c>
      <c r="M146">
        <f>IF(ISNA(VLOOKUP(G146,Presta!H:I,2,0)),"",VLOOKUP(G146,Presta!H:I,2,0))</f>
        <v>24</v>
      </c>
    </row>
    <row r="147" spans="1:13" x14ac:dyDescent="0.25">
      <c r="A147" t="s">
        <v>1075</v>
      </c>
      <c r="B147" t="s">
        <v>1319</v>
      </c>
      <c r="C147" s="99" t="s">
        <v>668</v>
      </c>
      <c r="D147" t="s">
        <v>315</v>
      </c>
      <c r="G147" t="s">
        <v>669</v>
      </c>
      <c r="H147">
        <f>VLOOKUP(A147,Users!A:F,6,0)</f>
        <v>18</v>
      </c>
      <c r="I147">
        <f t="shared" si="2"/>
        <v>3</v>
      </c>
      <c r="J147">
        <f>VLOOKUP(C147,[1]gta_prestations!$B:$D,3,0)</f>
        <v>96</v>
      </c>
      <c r="K147" t="str">
        <f>IF(ISNA(VLOOKUP(F147,données!$B$138:$E$147,4,0)),"",VLOOKUP(F147,données!$B$138:$E$147,4,0))</f>
        <v/>
      </c>
      <c r="L147" t="str">
        <f>IF(ISNA(VLOOKUP(E147,données!$A$67:$A$134,1,0)),"",VLOOKUP(E147,données!$A$67:$A$134,1,0))</f>
        <v/>
      </c>
      <c r="M147">
        <f>IF(ISNA(VLOOKUP(G147,Presta!H:I,2,0)),"",VLOOKUP(G147,Presta!H:I,2,0))</f>
        <v>27</v>
      </c>
    </row>
    <row r="148" spans="1:13" x14ac:dyDescent="0.25">
      <c r="A148" t="s">
        <v>1059</v>
      </c>
      <c r="B148" t="s">
        <v>1323</v>
      </c>
      <c r="C148" s="99" t="s">
        <v>96</v>
      </c>
      <c r="D148" t="s">
        <v>97</v>
      </c>
      <c r="H148">
        <f>VLOOKUP(A148,Users!A:F,6,0)</f>
        <v>84</v>
      </c>
      <c r="I148">
        <f t="shared" si="2"/>
        <v>2</v>
      </c>
      <c r="J148">
        <f>VLOOKUP(C148,[1]gta_prestations!$B:$D,3,0)</f>
        <v>286</v>
      </c>
      <c r="K148" t="str">
        <f>IF(ISNA(VLOOKUP(F148,données!$B$138:$E$147,4,0)),"",VLOOKUP(F148,données!$B$138:$E$147,4,0))</f>
        <v/>
      </c>
      <c r="L148" t="str">
        <f>IF(ISNA(VLOOKUP(E148,données!$A$67:$A$134,1,0)),"",VLOOKUP(E148,données!$A$67:$A$134,1,0))</f>
        <v/>
      </c>
      <c r="M148" t="str">
        <f>IF(ISNA(VLOOKUP(G148,Presta!H:I,2,0)),"",VLOOKUP(G148,Presta!H:I,2,0))</f>
        <v/>
      </c>
    </row>
    <row r="149" spans="1:13" x14ac:dyDescent="0.25">
      <c r="A149" t="s">
        <v>1059</v>
      </c>
      <c r="B149" t="s">
        <v>1320</v>
      </c>
      <c r="C149" s="99" t="s">
        <v>278</v>
      </c>
      <c r="D149" t="s">
        <v>279</v>
      </c>
      <c r="H149">
        <f>VLOOKUP(A149,Users!A:F,6,0)</f>
        <v>84</v>
      </c>
      <c r="I149">
        <f t="shared" si="2"/>
        <v>6</v>
      </c>
      <c r="J149">
        <f>VLOOKUP(C149,[1]gta_prestations!$B:$D,3,0)</f>
        <v>377</v>
      </c>
      <c r="K149" t="str">
        <f>IF(ISNA(VLOOKUP(F149,données!$B$138:$E$147,4,0)),"",VLOOKUP(F149,données!$B$138:$E$147,4,0))</f>
        <v/>
      </c>
      <c r="L149" t="str">
        <f>IF(ISNA(VLOOKUP(E149,données!$A$67:$A$134,1,0)),"",VLOOKUP(E149,données!$A$67:$A$134,1,0))</f>
        <v/>
      </c>
      <c r="M149" t="str">
        <f>IF(ISNA(VLOOKUP(G149,Presta!H:I,2,0)),"",VLOOKUP(G149,Presta!H:I,2,0))</f>
        <v/>
      </c>
    </row>
    <row r="150" spans="1:13" x14ac:dyDescent="0.25">
      <c r="A150" t="s">
        <v>1059</v>
      </c>
      <c r="B150" t="s">
        <v>1320</v>
      </c>
      <c r="C150" s="99" t="s">
        <v>274</v>
      </c>
      <c r="D150" t="s">
        <v>275</v>
      </c>
      <c r="H150">
        <f>VLOOKUP(A150,Users!A:F,6,0)</f>
        <v>84</v>
      </c>
      <c r="I150">
        <f t="shared" si="2"/>
        <v>6</v>
      </c>
      <c r="J150">
        <f>VLOOKUP(C150,[1]gta_prestations!$B:$D,3,0)</f>
        <v>375</v>
      </c>
      <c r="K150" t="str">
        <f>IF(ISNA(VLOOKUP(F150,données!$B$138:$E$147,4,0)),"",VLOOKUP(F150,données!$B$138:$E$147,4,0))</f>
        <v/>
      </c>
      <c r="L150" t="str">
        <f>IF(ISNA(VLOOKUP(E150,données!$A$67:$A$134,1,0)),"",VLOOKUP(E150,données!$A$67:$A$134,1,0))</f>
        <v/>
      </c>
      <c r="M150" t="str">
        <f>IF(ISNA(VLOOKUP(G150,Presta!H:I,2,0)),"",VLOOKUP(G150,Presta!H:I,2,0))</f>
        <v/>
      </c>
    </row>
    <row r="151" spans="1:13" x14ac:dyDescent="0.25">
      <c r="A151" t="s">
        <v>1059</v>
      </c>
      <c r="B151" t="s">
        <v>1320</v>
      </c>
      <c r="C151" s="99" t="s">
        <v>1321</v>
      </c>
      <c r="H151">
        <f>VLOOKUP(A151,Users!A:F,6,0)</f>
        <v>84</v>
      </c>
      <c r="I151">
        <f t="shared" si="2"/>
        <v>6</v>
      </c>
      <c r="J151" t="e">
        <f>VLOOKUP(C151,[1]gta_prestations!$B:$D,3,0)</f>
        <v>#N/A</v>
      </c>
      <c r="K151" t="str">
        <f>IF(ISNA(VLOOKUP(F151,données!$B$138:$E$147,4,0)),"",VLOOKUP(F151,données!$B$138:$E$147,4,0))</f>
        <v/>
      </c>
      <c r="L151" t="str">
        <f>IF(ISNA(VLOOKUP(E151,données!$A$67:$A$134,1,0)),"",VLOOKUP(E151,données!$A$67:$A$134,1,0))</f>
        <v/>
      </c>
      <c r="M151" t="str">
        <f>IF(ISNA(VLOOKUP(G151,Presta!H:I,2,0)),"",VLOOKUP(G151,Presta!H:I,2,0))</f>
        <v/>
      </c>
    </row>
    <row r="152" spans="1:13" x14ac:dyDescent="0.25">
      <c r="A152" t="s">
        <v>1059</v>
      </c>
      <c r="B152" t="s">
        <v>1320</v>
      </c>
      <c r="C152" s="99" t="s">
        <v>274</v>
      </c>
      <c r="D152" t="s">
        <v>279</v>
      </c>
      <c r="H152">
        <f>VLOOKUP(A152,Users!A:F,6,0)</f>
        <v>84</v>
      </c>
      <c r="I152">
        <f t="shared" si="2"/>
        <v>6</v>
      </c>
      <c r="J152">
        <f>VLOOKUP(C152,[1]gta_prestations!$B:$D,3,0)</f>
        <v>375</v>
      </c>
      <c r="K152" t="str">
        <f>IF(ISNA(VLOOKUP(F152,données!$B$138:$E$147,4,0)),"",VLOOKUP(F152,données!$B$138:$E$147,4,0))</f>
        <v/>
      </c>
      <c r="L152" t="str">
        <f>IF(ISNA(VLOOKUP(E152,données!$A$67:$A$134,1,0)),"",VLOOKUP(E152,données!$A$67:$A$134,1,0))</f>
        <v/>
      </c>
      <c r="M152" t="str">
        <f>IF(ISNA(VLOOKUP(G152,Presta!H:I,2,0)),"",VLOOKUP(G152,Presta!H:I,2,0))</f>
        <v/>
      </c>
    </row>
    <row r="153" spans="1:13" x14ac:dyDescent="0.25">
      <c r="A153" t="s">
        <v>1057</v>
      </c>
      <c r="B153" t="s">
        <v>1320</v>
      </c>
      <c r="C153" s="99" t="s">
        <v>296</v>
      </c>
      <c r="D153" t="s">
        <v>297</v>
      </c>
      <c r="E153">
        <v>59011914</v>
      </c>
      <c r="H153">
        <f>VLOOKUP(A153,Users!A:F,6,0)</f>
        <v>6</v>
      </c>
      <c r="I153">
        <f t="shared" si="2"/>
        <v>6</v>
      </c>
      <c r="J153">
        <f>VLOOKUP(C153,[1]gta_prestations!$B:$D,3,0)</f>
        <v>386</v>
      </c>
      <c r="K153" t="str">
        <f>IF(ISNA(VLOOKUP(F153,données!$B$138:$E$147,4,0)),"",VLOOKUP(F153,données!$B$138:$E$147,4,0))</f>
        <v/>
      </c>
      <c r="L153" t="str">
        <f>IF(ISNA(VLOOKUP(E153,données!$A$67:$A$134,1,0)),"",VLOOKUP(E153,données!$A$67:$A$134,1,0))</f>
        <v/>
      </c>
      <c r="M153" t="str">
        <f>IF(ISNA(VLOOKUP(G153,Presta!H:I,2,0)),"",VLOOKUP(G153,Presta!H:I,2,0))</f>
        <v/>
      </c>
    </row>
    <row r="154" spans="1:13" x14ac:dyDescent="0.25">
      <c r="A154" t="s">
        <v>1057</v>
      </c>
      <c r="B154" t="s">
        <v>1320</v>
      </c>
      <c r="C154" s="99" t="s">
        <v>296</v>
      </c>
      <c r="D154" t="s">
        <v>297</v>
      </c>
      <c r="E154">
        <v>62012914</v>
      </c>
      <c r="H154">
        <f>VLOOKUP(A154,Users!A:F,6,0)</f>
        <v>6</v>
      </c>
      <c r="I154">
        <f t="shared" si="2"/>
        <v>6</v>
      </c>
      <c r="J154">
        <f>VLOOKUP(C154,[1]gta_prestations!$B:$D,3,0)</f>
        <v>386</v>
      </c>
      <c r="K154" t="str">
        <f>IF(ISNA(VLOOKUP(F154,données!$B$138:$E$147,4,0)),"",VLOOKUP(F154,données!$B$138:$E$147,4,0))</f>
        <v/>
      </c>
      <c r="L154" t="str">
        <f>IF(ISNA(VLOOKUP(E154,données!$A$67:$A$134,1,0)),"",VLOOKUP(E154,données!$A$67:$A$134,1,0))</f>
        <v/>
      </c>
      <c r="M154" t="str">
        <f>IF(ISNA(VLOOKUP(G154,Presta!H:I,2,0)),"",VLOOKUP(G154,Presta!H:I,2,0))</f>
        <v/>
      </c>
    </row>
    <row r="155" spans="1:13" x14ac:dyDescent="0.25">
      <c r="A155" t="s">
        <v>1057</v>
      </c>
      <c r="B155" t="s">
        <v>1320</v>
      </c>
      <c r="C155" s="99" t="s">
        <v>296</v>
      </c>
      <c r="D155" t="s">
        <v>297</v>
      </c>
      <c r="E155">
        <v>62012111</v>
      </c>
      <c r="G155" t="s">
        <v>1351</v>
      </c>
      <c r="H155">
        <f>VLOOKUP(A155,Users!A:F,6,0)</f>
        <v>6</v>
      </c>
      <c r="I155">
        <f t="shared" si="2"/>
        <v>6</v>
      </c>
      <c r="J155">
        <f>VLOOKUP(C155,[1]gta_prestations!$B:$D,3,0)</f>
        <v>386</v>
      </c>
      <c r="K155" t="str">
        <f>IF(ISNA(VLOOKUP(F155,données!$B$138:$E$147,4,0)),"",VLOOKUP(F155,données!$B$138:$E$147,4,0))</f>
        <v/>
      </c>
      <c r="L155" t="str">
        <f>IF(ISNA(VLOOKUP(E155,données!$A$67:$A$134,1,0)),"",VLOOKUP(E155,données!$A$67:$A$134,1,0))</f>
        <v/>
      </c>
      <c r="M155" t="str">
        <f>IF(ISNA(VLOOKUP(G155,Presta!H:I,2,0)),"",VLOOKUP(G155,Presta!H:I,2,0))</f>
        <v/>
      </c>
    </row>
    <row r="156" spans="1:13" x14ac:dyDescent="0.25">
      <c r="A156" t="s">
        <v>1057</v>
      </c>
      <c r="B156" t="s">
        <v>1320</v>
      </c>
      <c r="C156" s="99" t="s">
        <v>1321</v>
      </c>
      <c r="H156">
        <f>VLOOKUP(A156,Users!A:F,6,0)</f>
        <v>6</v>
      </c>
      <c r="I156">
        <f t="shared" si="2"/>
        <v>6</v>
      </c>
      <c r="J156" t="e">
        <f>VLOOKUP(C156,[1]gta_prestations!$B:$D,3,0)</f>
        <v>#N/A</v>
      </c>
      <c r="K156" t="str">
        <f>IF(ISNA(VLOOKUP(F156,données!$B$138:$E$147,4,0)),"",VLOOKUP(F156,données!$B$138:$E$147,4,0))</f>
        <v/>
      </c>
      <c r="L156" t="str">
        <f>IF(ISNA(VLOOKUP(E156,données!$A$67:$A$134,1,0)),"",VLOOKUP(E156,données!$A$67:$A$134,1,0))</f>
        <v/>
      </c>
      <c r="M156" t="str">
        <f>IF(ISNA(VLOOKUP(G156,Presta!H:I,2,0)),"",VLOOKUP(G156,Presta!H:I,2,0))</f>
        <v/>
      </c>
    </row>
    <row r="157" spans="1:13" x14ac:dyDescent="0.25">
      <c r="A157" t="s">
        <v>1057</v>
      </c>
      <c r="B157" t="s">
        <v>1323</v>
      </c>
      <c r="C157" s="99" t="s">
        <v>296</v>
      </c>
      <c r="D157" t="s">
        <v>297</v>
      </c>
      <c r="E157">
        <v>59011914</v>
      </c>
      <c r="H157">
        <f>VLOOKUP(A157,Users!A:F,6,0)</f>
        <v>6</v>
      </c>
      <c r="I157">
        <f t="shared" si="2"/>
        <v>2</v>
      </c>
      <c r="J157">
        <f>VLOOKUP(C157,[1]gta_prestations!$B:$D,3,0)</f>
        <v>386</v>
      </c>
      <c r="K157" t="str">
        <f>IF(ISNA(VLOOKUP(F157,données!$B$138:$E$147,4,0)),"",VLOOKUP(F157,données!$B$138:$E$147,4,0))</f>
        <v/>
      </c>
      <c r="L157" t="str">
        <f>IF(ISNA(VLOOKUP(E157,données!$A$67:$A$134,1,0)),"",VLOOKUP(E157,données!$A$67:$A$134,1,0))</f>
        <v/>
      </c>
      <c r="M157" t="str">
        <f>IF(ISNA(VLOOKUP(G157,Presta!H:I,2,0)),"",VLOOKUP(G157,Presta!H:I,2,0))</f>
        <v/>
      </c>
    </row>
    <row r="158" spans="1:13" x14ac:dyDescent="0.25">
      <c r="A158" t="s">
        <v>1057</v>
      </c>
      <c r="B158" t="s">
        <v>1323</v>
      </c>
      <c r="C158" s="99" t="s">
        <v>296</v>
      </c>
      <c r="D158" t="s">
        <v>297</v>
      </c>
      <c r="E158">
        <v>62012914</v>
      </c>
      <c r="H158">
        <f>VLOOKUP(A158,Users!A:F,6,0)</f>
        <v>6</v>
      </c>
      <c r="I158">
        <f t="shared" si="2"/>
        <v>2</v>
      </c>
      <c r="J158">
        <f>VLOOKUP(C158,[1]gta_prestations!$B:$D,3,0)</f>
        <v>386</v>
      </c>
      <c r="K158" t="str">
        <f>IF(ISNA(VLOOKUP(F158,données!$B$138:$E$147,4,0)),"",VLOOKUP(F158,données!$B$138:$E$147,4,0))</f>
        <v/>
      </c>
      <c r="L158" t="str">
        <f>IF(ISNA(VLOOKUP(E158,données!$A$67:$A$134,1,0)),"",VLOOKUP(E158,données!$A$67:$A$134,1,0))</f>
        <v/>
      </c>
      <c r="M158" t="str">
        <f>IF(ISNA(VLOOKUP(G158,Presta!H:I,2,0)),"",VLOOKUP(G158,Presta!H:I,2,0))</f>
        <v/>
      </c>
    </row>
    <row r="159" spans="1:13" x14ac:dyDescent="0.25">
      <c r="A159" t="s">
        <v>1057</v>
      </c>
      <c r="B159" t="s">
        <v>1319</v>
      </c>
      <c r="C159" s="99" t="s">
        <v>1352</v>
      </c>
      <c r="D159" t="s">
        <v>317</v>
      </c>
      <c r="G159" t="s">
        <v>578</v>
      </c>
      <c r="H159">
        <f>VLOOKUP(A159,Users!A:F,6,0)</f>
        <v>6</v>
      </c>
      <c r="I159">
        <f t="shared" si="2"/>
        <v>3</v>
      </c>
      <c r="J159" t="e">
        <f>VLOOKUP(C159,[1]gta_prestations!$B:$D,3,0)</f>
        <v>#N/A</v>
      </c>
      <c r="K159" t="str">
        <f>IF(ISNA(VLOOKUP(F159,données!$B$138:$E$147,4,0)),"",VLOOKUP(F159,données!$B$138:$E$147,4,0))</f>
        <v/>
      </c>
      <c r="L159" t="str">
        <f>IF(ISNA(VLOOKUP(E159,données!$A$67:$A$134,1,0)),"",VLOOKUP(E159,données!$A$67:$A$134,1,0))</f>
        <v/>
      </c>
      <c r="M159">
        <f>IF(ISNA(VLOOKUP(G159,Presta!H:I,2,0)),"",VLOOKUP(G159,Presta!H:I,2,0))</f>
        <v>84</v>
      </c>
    </row>
    <row r="160" spans="1:13" x14ac:dyDescent="0.25">
      <c r="A160" t="s">
        <v>1057</v>
      </c>
      <c r="B160" t="s">
        <v>1319</v>
      </c>
      <c r="C160" s="99" t="s">
        <v>1353</v>
      </c>
      <c r="D160" t="s">
        <v>317</v>
      </c>
      <c r="G160" t="s">
        <v>572</v>
      </c>
      <c r="H160">
        <f>VLOOKUP(A160,Users!A:F,6,0)</f>
        <v>6</v>
      </c>
      <c r="I160">
        <f t="shared" si="2"/>
        <v>3</v>
      </c>
      <c r="J160" t="e">
        <f>VLOOKUP(C160,[1]gta_prestations!$B:$D,3,0)</f>
        <v>#N/A</v>
      </c>
      <c r="K160" t="str">
        <f>IF(ISNA(VLOOKUP(F160,données!$B$138:$E$147,4,0)),"",VLOOKUP(F160,données!$B$138:$E$147,4,0))</f>
        <v/>
      </c>
      <c r="L160" t="str">
        <f>IF(ISNA(VLOOKUP(E160,données!$A$67:$A$134,1,0)),"",VLOOKUP(E160,données!$A$67:$A$134,1,0))</f>
        <v/>
      </c>
      <c r="M160">
        <f>IF(ISNA(VLOOKUP(G160,Presta!H:I,2,0)),"",VLOOKUP(G160,Presta!H:I,2,0))</f>
        <v>81</v>
      </c>
    </row>
    <row r="161" spans="1:13" x14ac:dyDescent="0.25">
      <c r="A161" t="s">
        <v>1057</v>
      </c>
      <c r="B161" t="s">
        <v>1319</v>
      </c>
      <c r="C161" s="99" t="s">
        <v>1353</v>
      </c>
      <c r="D161" t="s">
        <v>313</v>
      </c>
      <c r="G161" t="s">
        <v>572</v>
      </c>
      <c r="H161">
        <f>VLOOKUP(A161,Users!A:F,6,0)</f>
        <v>6</v>
      </c>
      <c r="I161">
        <f t="shared" si="2"/>
        <v>3</v>
      </c>
      <c r="J161" t="e">
        <f>VLOOKUP(C161,[1]gta_prestations!$B:$D,3,0)</f>
        <v>#N/A</v>
      </c>
      <c r="K161" t="str">
        <f>IF(ISNA(VLOOKUP(F161,données!$B$138:$E$147,4,0)),"",VLOOKUP(F161,données!$B$138:$E$147,4,0))</f>
        <v/>
      </c>
      <c r="L161" t="str">
        <f>IF(ISNA(VLOOKUP(E161,données!$A$67:$A$134,1,0)),"",VLOOKUP(E161,données!$A$67:$A$134,1,0))</f>
        <v/>
      </c>
      <c r="M161">
        <f>IF(ISNA(VLOOKUP(G161,Presta!H:I,2,0)),"",VLOOKUP(G161,Presta!H:I,2,0))</f>
        <v>81</v>
      </c>
    </row>
    <row r="162" spans="1:13" x14ac:dyDescent="0.25">
      <c r="A162" t="s">
        <v>1102</v>
      </c>
      <c r="B162" t="s">
        <v>1323</v>
      </c>
      <c r="C162" s="99" t="s">
        <v>122</v>
      </c>
      <c r="D162" t="s">
        <v>123</v>
      </c>
      <c r="H162">
        <f>VLOOKUP(A162,Users!A:F,6,0)</f>
        <v>85</v>
      </c>
      <c r="I162">
        <f t="shared" si="2"/>
        <v>2</v>
      </c>
      <c r="J162">
        <f>VLOOKUP(C162,[1]gta_prestations!$B:$D,3,0)</f>
        <v>299</v>
      </c>
      <c r="K162" t="str">
        <f>IF(ISNA(VLOOKUP(F162,données!$B$138:$E$147,4,0)),"",VLOOKUP(F162,données!$B$138:$E$147,4,0))</f>
        <v/>
      </c>
      <c r="L162" t="str">
        <f>IF(ISNA(VLOOKUP(E162,données!$A$67:$A$134,1,0)),"",VLOOKUP(E162,données!$A$67:$A$134,1,0))</f>
        <v/>
      </c>
      <c r="M162" t="str">
        <f>IF(ISNA(VLOOKUP(G162,Presta!H:I,2,0)),"",VLOOKUP(G162,Presta!H:I,2,0))</f>
        <v/>
      </c>
    </row>
    <row r="163" spans="1:13" x14ac:dyDescent="0.25">
      <c r="A163" t="s">
        <v>1102</v>
      </c>
      <c r="B163" t="s">
        <v>1323</v>
      </c>
      <c r="C163" s="99" t="s">
        <v>236</v>
      </c>
      <c r="D163" t="s">
        <v>237</v>
      </c>
      <c r="G163" t="s">
        <v>1324</v>
      </c>
      <c r="H163">
        <f>VLOOKUP(A163,Users!A:F,6,0)</f>
        <v>85</v>
      </c>
      <c r="I163">
        <f t="shared" si="2"/>
        <v>2</v>
      </c>
      <c r="J163">
        <f>VLOOKUP(C163,[1]gta_prestations!$B:$D,3,0)</f>
        <v>356</v>
      </c>
      <c r="K163" t="str">
        <f>IF(ISNA(VLOOKUP(F163,données!$B$138:$E$147,4,0)),"",VLOOKUP(F163,données!$B$138:$E$147,4,0))</f>
        <v/>
      </c>
      <c r="L163" t="str">
        <f>IF(ISNA(VLOOKUP(E163,données!$A$67:$A$134,1,0)),"",VLOOKUP(E163,données!$A$67:$A$134,1,0))</f>
        <v/>
      </c>
      <c r="M163" t="str">
        <f>IF(ISNA(VLOOKUP(G163,Presta!H:I,2,0)),"",VLOOKUP(G163,Presta!H:I,2,0))</f>
        <v/>
      </c>
    </row>
    <row r="164" spans="1:13" x14ac:dyDescent="0.25">
      <c r="A164" t="s">
        <v>1102</v>
      </c>
      <c r="B164" t="s">
        <v>1323</v>
      </c>
      <c r="C164" s="99" t="s">
        <v>124</v>
      </c>
      <c r="D164" t="s">
        <v>125</v>
      </c>
      <c r="H164">
        <f>VLOOKUP(A164,Users!A:F,6,0)</f>
        <v>85</v>
      </c>
      <c r="I164">
        <f t="shared" si="2"/>
        <v>2</v>
      </c>
      <c r="J164">
        <f>VLOOKUP(C164,[1]gta_prestations!$B:$D,3,0)</f>
        <v>300</v>
      </c>
      <c r="K164" t="str">
        <f>IF(ISNA(VLOOKUP(F164,données!$B$138:$E$147,4,0)),"",VLOOKUP(F164,données!$B$138:$E$147,4,0))</f>
        <v/>
      </c>
      <c r="L164" t="str">
        <f>IF(ISNA(VLOOKUP(E164,données!$A$67:$A$134,1,0)),"",VLOOKUP(E164,données!$A$67:$A$134,1,0))</f>
        <v/>
      </c>
      <c r="M164" t="str">
        <f>IF(ISNA(VLOOKUP(G164,Presta!H:I,2,0)),"",VLOOKUP(G164,Presta!H:I,2,0))</f>
        <v/>
      </c>
    </row>
    <row r="165" spans="1:13" x14ac:dyDescent="0.25">
      <c r="A165" t="s">
        <v>1102</v>
      </c>
      <c r="B165" t="s">
        <v>1320</v>
      </c>
      <c r="C165" s="99" t="s">
        <v>1321</v>
      </c>
      <c r="H165">
        <f>VLOOKUP(A165,Users!A:F,6,0)</f>
        <v>85</v>
      </c>
      <c r="I165">
        <f t="shared" si="2"/>
        <v>6</v>
      </c>
      <c r="J165" t="e">
        <f>VLOOKUP(C165,[1]gta_prestations!$B:$D,3,0)</f>
        <v>#N/A</v>
      </c>
      <c r="K165" t="str">
        <f>IF(ISNA(VLOOKUP(F165,données!$B$138:$E$147,4,0)),"",VLOOKUP(F165,données!$B$138:$E$147,4,0))</f>
        <v/>
      </c>
      <c r="L165" t="str">
        <f>IF(ISNA(VLOOKUP(E165,données!$A$67:$A$134,1,0)),"",VLOOKUP(E165,données!$A$67:$A$134,1,0))</f>
        <v/>
      </c>
      <c r="M165" t="str">
        <f>IF(ISNA(VLOOKUP(G165,Presta!H:I,2,0)),"",VLOOKUP(G165,Presta!H:I,2,0))</f>
        <v/>
      </c>
    </row>
    <row r="166" spans="1:13" x14ac:dyDescent="0.25">
      <c r="A166" t="s">
        <v>1102</v>
      </c>
      <c r="B166" t="s">
        <v>1323</v>
      </c>
      <c r="C166" s="99" t="s">
        <v>236</v>
      </c>
      <c r="D166" t="s">
        <v>237</v>
      </c>
      <c r="H166">
        <f>VLOOKUP(A166,Users!A:F,6,0)</f>
        <v>85</v>
      </c>
      <c r="I166">
        <f t="shared" si="2"/>
        <v>2</v>
      </c>
      <c r="J166">
        <f>VLOOKUP(C166,[1]gta_prestations!$B:$D,3,0)</f>
        <v>356</v>
      </c>
      <c r="K166" t="str">
        <f>IF(ISNA(VLOOKUP(F166,données!$B$138:$E$147,4,0)),"",VLOOKUP(F166,données!$B$138:$E$147,4,0))</f>
        <v/>
      </c>
      <c r="L166" t="str">
        <f>IF(ISNA(VLOOKUP(E166,données!$A$67:$A$134,1,0)),"",VLOOKUP(E166,données!$A$67:$A$134,1,0))</f>
        <v/>
      </c>
      <c r="M166" t="str">
        <f>IF(ISNA(VLOOKUP(G166,Presta!H:I,2,0)),"",VLOOKUP(G166,Presta!H:I,2,0))</f>
        <v/>
      </c>
    </row>
    <row r="167" spans="1:13" x14ac:dyDescent="0.25">
      <c r="A167" t="s">
        <v>1102</v>
      </c>
      <c r="B167" t="s">
        <v>1323</v>
      </c>
      <c r="C167" s="99" t="s">
        <v>236</v>
      </c>
      <c r="D167" t="s">
        <v>237</v>
      </c>
      <c r="E167" t="s">
        <v>1354</v>
      </c>
      <c r="H167">
        <f>VLOOKUP(A167,Users!A:F,6,0)</f>
        <v>85</v>
      </c>
      <c r="I167">
        <f t="shared" si="2"/>
        <v>2</v>
      </c>
      <c r="J167">
        <f>VLOOKUP(C167,[1]gta_prestations!$B:$D,3,0)</f>
        <v>356</v>
      </c>
      <c r="K167" t="str">
        <f>IF(ISNA(VLOOKUP(F167,données!$B$138:$E$147,4,0)),"",VLOOKUP(F167,données!$B$138:$E$147,4,0))</f>
        <v/>
      </c>
      <c r="L167" t="str">
        <f>IF(ISNA(VLOOKUP(E167,données!$A$67:$A$134,1,0)),"",VLOOKUP(E167,données!$A$67:$A$134,1,0))</f>
        <v/>
      </c>
      <c r="M167" t="str">
        <f>IF(ISNA(VLOOKUP(G167,Presta!H:I,2,0)),"",VLOOKUP(G167,Presta!H:I,2,0))</f>
        <v/>
      </c>
    </row>
    <row r="168" spans="1:13" x14ac:dyDescent="0.25">
      <c r="A168" t="s">
        <v>1103</v>
      </c>
      <c r="B168" t="s">
        <v>1323</v>
      </c>
      <c r="C168" s="99" t="s">
        <v>92</v>
      </c>
      <c r="D168" t="s">
        <v>93</v>
      </c>
      <c r="H168">
        <f>VLOOKUP(A168,Users!A:F,6,0)</f>
        <v>44</v>
      </c>
      <c r="I168">
        <f t="shared" si="2"/>
        <v>2</v>
      </c>
      <c r="J168">
        <f>VLOOKUP(C168,[1]gta_prestations!$B:$D,3,0)</f>
        <v>284</v>
      </c>
      <c r="K168" t="str">
        <f>IF(ISNA(VLOOKUP(F168,données!$B$138:$E$147,4,0)),"",VLOOKUP(F168,données!$B$138:$E$147,4,0))</f>
        <v/>
      </c>
      <c r="L168" t="str">
        <f>IF(ISNA(VLOOKUP(E168,données!$A$67:$A$134,1,0)),"",VLOOKUP(E168,données!$A$67:$A$134,1,0))</f>
        <v/>
      </c>
      <c r="M168" t="str">
        <f>IF(ISNA(VLOOKUP(G168,Presta!H:I,2,0)),"",VLOOKUP(G168,Presta!H:I,2,0))</f>
        <v/>
      </c>
    </row>
    <row r="169" spans="1:13" x14ac:dyDescent="0.25">
      <c r="A169" t="s">
        <v>1103</v>
      </c>
      <c r="B169" t="s">
        <v>1323</v>
      </c>
      <c r="C169" s="99" t="s">
        <v>206</v>
      </c>
      <c r="D169" t="s">
        <v>207</v>
      </c>
      <c r="G169" t="s">
        <v>1324</v>
      </c>
      <c r="H169">
        <f>VLOOKUP(A169,Users!A:F,6,0)</f>
        <v>44</v>
      </c>
      <c r="I169">
        <f t="shared" si="2"/>
        <v>2</v>
      </c>
      <c r="J169">
        <f>VLOOKUP(C169,[1]gta_prestations!$B:$D,3,0)</f>
        <v>341</v>
      </c>
      <c r="K169" t="str">
        <f>IF(ISNA(VLOOKUP(F169,données!$B$138:$E$147,4,0)),"",VLOOKUP(F169,données!$B$138:$E$147,4,0))</f>
        <v/>
      </c>
      <c r="L169" t="str">
        <f>IF(ISNA(VLOOKUP(E169,données!$A$67:$A$134,1,0)),"",VLOOKUP(E169,données!$A$67:$A$134,1,0))</f>
        <v/>
      </c>
      <c r="M169" t="str">
        <f>IF(ISNA(VLOOKUP(G169,Presta!H:I,2,0)),"",VLOOKUP(G169,Presta!H:I,2,0))</f>
        <v/>
      </c>
    </row>
    <row r="170" spans="1:13" x14ac:dyDescent="0.25">
      <c r="A170" t="s">
        <v>1103</v>
      </c>
      <c r="B170" t="s">
        <v>1320</v>
      </c>
      <c r="C170" s="99" t="s">
        <v>1321</v>
      </c>
      <c r="H170">
        <f>VLOOKUP(A170,Users!A:F,6,0)</f>
        <v>44</v>
      </c>
      <c r="I170">
        <f t="shared" si="2"/>
        <v>6</v>
      </c>
      <c r="J170" t="e">
        <f>VLOOKUP(C170,[1]gta_prestations!$B:$D,3,0)</f>
        <v>#N/A</v>
      </c>
      <c r="K170" t="str">
        <f>IF(ISNA(VLOOKUP(F170,données!$B$138:$E$147,4,0)),"",VLOOKUP(F170,données!$B$138:$E$147,4,0))</f>
        <v/>
      </c>
      <c r="L170" t="str">
        <f>IF(ISNA(VLOOKUP(E170,données!$A$67:$A$134,1,0)),"",VLOOKUP(E170,données!$A$67:$A$134,1,0))</f>
        <v/>
      </c>
      <c r="M170" t="str">
        <f>IF(ISNA(VLOOKUP(G170,Presta!H:I,2,0)),"",VLOOKUP(G170,Presta!H:I,2,0))</f>
        <v/>
      </c>
    </row>
    <row r="171" spans="1:13" x14ac:dyDescent="0.25">
      <c r="A171" t="s">
        <v>1103</v>
      </c>
      <c r="B171" t="s">
        <v>1323</v>
      </c>
      <c r="C171" s="99" t="s">
        <v>206</v>
      </c>
      <c r="D171" t="s">
        <v>207</v>
      </c>
      <c r="H171">
        <f>VLOOKUP(A171,Users!A:F,6,0)</f>
        <v>44</v>
      </c>
      <c r="I171">
        <f t="shared" si="2"/>
        <v>2</v>
      </c>
      <c r="J171">
        <f>VLOOKUP(C171,[1]gta_prestations!$B:$D,3,0)</f>
        <v>341</v>
      </c>
      <c r="K171" t="str">
        <f>IF(ISNA(VLOOKUP(F171,données!$B$138:$E$147,4,0)),"",VLOOKUP(F171,données!$B$138:$E$147,4,0))</f>
        <v/>
      </c>
      <c r="L171" t="str">
        <f>IF(ISNA(VLOOKUP(E171,données!$A$67:$A$134,1,0)),"",VLOOKUP(E171,données!$A$67:$A$134,1,0))</f>
        <v/>
      </c>
      <c r="M171" t="str">
        <f>IF(ISNA(VLOOKUP(G171,Presta!H:I,2,0)),"",VLOOKUP(G171,Presta!H:I,2,0))</f>
        <v/>
      </c>
    </row>
    <row r="172" spans="1:13" x14ac:dyDescent="0.25">
      <c r="A172" t="s">
        <v>1103</v>
      </c>
      <c r="B172" t="s">
        <v>1323</v>
      </c>
      <c r="C172" s="99" t="s">
        <v>206</v>
      </c>
      <c r="D172" t="s">
        <v>207</v>
      </c>
      <c r="E172" t="s">
        <v>1355</v>
      </c>
      <c r="H172">
        <f>VLOOKUP(A172,Users!A:F,6,0)</f>
        <v>44</v>
      </c>
      <c r="I172">
        <f t="shared" si="2"/>
        <v>2</v>
      </c>
      <c r="J172">
        <f>VLOOKUP(C172,[1]gta_prestations!$B:$D,3,0)</f>
        <v>341</v>
      </c>
      <c r="K172" t="str">
        <f>IF(ISNA(VLOOKUP(F172,données!$B$138:$E$147,4,0)),"",VLOOKUP(F172,données!$B$138:$E$147,4,0))</f>
        <v/>
      </c>
      <c r="L172" t="str">
        <f>IF(ISNA(VLOOKUP(E172,données!$A$67:$A$134,1,0)),"",VLOOKUP(E172,données!$A$67:$A$134,1,0))</f>
        <v/>
      </c>
      <c r="M172" t="str">
        <f>IF(ISNA(VLOOKUP(G172,Presta!H:I,2,0)),"",VLOOKUP(G172,Presta!H:I,2,0))</f>
        <v/>
      </c>
    </row>
    <row r="173" spans="1:13" x14ac:dyDescent="0.25">
      <c r="A173" t="s">
        <v>1356</v>
      </c>
      <c r="B173" t="s">
        <v>1320</v>
      </c>
      <c r="C173" s="99" t="s">
        <v>1321</v>
      </c>
      <c r="H173" t="e">
        <f>VLOOKUP(A173,Users!A:F,6,0)</f>
        <v>#N/A</v>
      </c>
      <c r="I173">
        <f t="shared" si="2"/>
        <v>6</v>
      </c>
      <c r="J173" t="e">
        <f>VLOOKUP(C173,[1]gta_prestations!$B:$D,3,0)</f>
        <v>#N/A</v>
      </c>
      <c r="K173" t="str">
        <f>IF(ISNA(VLOOKUP(F173,données!$B$138:$E$147,4,0)),"",VLOOKUP(F173,données!$B$138:$E$147,4,0))</f>
        <v/>
      </c>
      <c r="L173" t="str">
        <f>IF(ISNA(VLOOKUP(E173,données!$A$67:$A$134,1,0)),"",VLOOKUP(E173,données!$A$67:$A$134,1,0))</f>
        <v/>
      </c>
      <c r="M173" t="str">
        <f>IF(ISNA(VLOOKUP(G173,Presta!H:I,2,0)),"",VLOOKUP(G173,Presta!H:I,2,0))</f>
        <v/>
      </c>
    </row>
    <row r="174" spans="1:13" x14ac:dyDescent="0.25">
      <c r="A174" t="s">
        <v>1356</v>
      </c>
      <c r="B174" t="s">
        <v>1319</v>
      </c>
      <c r="C174" s="99" t="s">
        <v>780</v>
      </c>
      <c r="D174" t="s">
        <v>321</v>
      </c>
      <c r="E174" t="s">
        <v>1357</v>
      </c>
      <c r="G174" t="s">
        <v>781</v>
      </c>
      <c r="H174" t="e">
        <f>VLOOKUP(A174,Users!A:F,6,0)</f>
        <v>#N/A</v>
      </c>
      <c r="I174">
        <f t="shared" si="2"/>
        <v>3</v>
      </c>
      <c r="J174">
        <f>VLOOKUP(C174,[1]gta_prestations!$B:$D,3,0)</f>
        <v>198</v>
      </c>
      <c r="K174" t="str">
        <f>IF(ISNA(VLOOKUP(F174,données!$B$138:$E$147,4,0)),"",VLOOKUP(F174,données!$B$138:$E$147,4,0))</f>
        <v/>
      </c>
      <c r="L174" t="str">
        <f>IF(ISNA(VLOOKUP(E174,données!$A$67:$A$134,1,0)),"",VLOOKUP(E174,données!$A$67:$A$134,1,0))</f>
        <v/>
      </c>
      <c r="M174">
        <f>IF(ISNA(VLOOKUP(G174,Presta!H:I,2,0)),"",VLOOKUP(G174,Presta!H:I,2,0))</f>
        <v>124</v>
      </c>
    </row>
    <row r="175" spans="1:13" x14ac:dyDescent="0.25">
      <c r="A175" t="s">
        <v>1356</v>
      </c>
      <c r="B175" t="s">
        <v>1319</v>
      </c>
      <c r="C175" s="99" t="s">
        <v>772</v>
      </c>
      <c r="D175" t="s">
        <v>328</v>
      </c>
      <c r="E175" t="s">
        <v>1357</v>
      </c>
      <c r="G175" t="s">
        <v>773</v>
      </c>
      <c r="H175" t="e">
        <f>VLOOKUP(A175,Users!A:F,6,0)</f>
        <v>#N/A</v>
      </c>
      <c r="I175">
        <f t="shared" si="2"/>
        <v>3</v>
      </c>
      <c r="J175">
        <f>VLOOKUP(C175,[1]gta_prestations!$B:$D,3,0)</f>
        <v>194</v>
      </c>
      <c r="K175" t="str">
        <f>IF(ISNA(VLOOKUP(F175,données!$B$138:$E$147,4,0)),"",VLOOKUP(F175,données!$B$138:$E$147,4,0))</f>
        <v/>
      </c>
      <c r="L175" t="str">
        <f>IF(ISNA(VLOOKUP(E175,données!$A$67:$A$134,1,0)),"",VLOOKUP(E175,données!$A$67:$A$134,1,0))</f>
        <v/>
      </c>
      <c r="M175">
        <f>IF(ISNA(VLOOKUP(G175,Presta!H:I,2,0)),"",VLOOKUP(G175,Presta!H:I,2,0))</f>
        <v>120</v>
      </c>
    </row>
    <row r="176" spans="1:13" x14ac:dyDescent="0.25">
      <c r="A176" t="s">
        <v>1356</v>
      </c>
      <c r="B176" t="s">
        <v>1319</v>
      </c>
      <c r="C176" s="99" t="s">
        <v>780</v>
      </c>
      <c r="D176" t="s">
        <v>321</v>
      </c>
      <c r="E176" t="s">
        <v>1358</v>
      </c>
      <c r="G176" t="s">
        <v>781</v>
      </c>
      <c r="H176" t="e">
        <f>VLOOKUP(A176,Users!A:F,6,0)</f>
        <v>#N/A</v>
      </c>
      <c r="I176">
        <f t="shared" si="2"/>
        <v>3</v>
      </c>
      <c r="J176">
        <f>VLOOKUP(C176,[1]gta_prestations!$B:$D,3,0)</f>
        <v>198</v>
      </c>
      <c r="K176" t="str">
        <f>IF(ISNA(VLOOKUP(F176,données!$B$138:$E$147,4,0)),"",VLOOKUP(F176,données!$B$138:$E$147,4,0))</f>
        <v/>
      </c>
      <c r="L176" t="str">
        <f>IF(ISNA(VLOOKUP(E176,données!$A$67:$A$134,1,0)),"",VLOOKUP(E176,données!$A$67:$A$134,1,0))</f>
        <v/>
      </c>
      <c r="M176">
        <f>IF(ISNA(VLOOKUP(G176,Presta!H:I,2,0)),"",VLOOKUP(G176,Presta!H:I,2,0))</f>
        <v>124</v>
      </c>
    </row>
    <row r="177" spans="1:13" x14ac:dyDescent="0.25">
      <c r="A177" t="s">
        <v>1356</v>
      </c>
      <c r="B177" t="s">
        <v>1319</v>
      </c>
      <c r="C177" s="99" t="s">
        <v>772</v>
      </c>
      <c r="D177" t="s">
        <v>328</v>
      </c>
      <c r="E177" t="s">
        <v>1358</v>
      </c>
      <c r="G177" t="s">
        <v>773</v>
      </c>
      <c r="H177" t="e">
        <f>VLOOKUP(A177,Users!A:F,6,0)</f>
        <v>#N/A</v>
      </c>
      <c r="I177">
        <f t="shared" si="2"/>
        <v>3</v>
      </c>
      <c r="J177">
        <f>VLOOKUP(C177,[1]gta_prestations!$B:$D,3,0)</f>
        <v>194</v>
      </c>
      <c r="K177" t="str">
        <f>IF(ISNA(VLOOKUP(F177,données!$B$138:$E$147,4,0)),"",VLOOKUP(F177,données!$B$138:$E$147,4,0))</f>
        <v/>
      </c>
      <c r="L177" t="str">
        <f>IF(ISNA(VLOOKUP(E177,données!$A$67:$A$134,1,0)),"",VLOOKUP(E177,données!$A$67:$A$134,1,0))</f>
        <v/>
      </c>
      <c r="M177">
        <f>IF(ISNA(VLOOKUP(G177,Presta!H:I,2,0)),"",VLOOKUP(G177,Presta!H:I,2,0))</f>
        <v>120</v>
      </c>
    </row>
    <row r="178" spans="1:13" x14ac:dyDescent="0.25">
      <c r="A178" t="s">
        <v>1356</v>
      </c>
      <c r="B178" t="s">
        <v>1319</v>
      </c>
      <c r="C178" s="99" t="s">
        <v>780</v>
      </c>
      <c r="D178" t="s">
        <v>321</v>
      </c>
      <c r="G178" t="s">
        <v>781</v>
      </c>
      <c r="H178" t="e">
        <f>VLOOKUP(A178,Users!A:F,6,0)</f>
        <v>#N/A</v>
      </c>
      <c r="I178">
        <f t="shared" si="2"/>
        <v>3</v>
      </c>
      <c r="J178">
        <f>VLOOKUP(C178,[1]gta_prestations!$B:$D,3,0)</f>
        <v>198</v>
      </c>
      <c r="K178" t="str">
        <f>IF(ISNA(VLOOKUP(F178,données!$B$138:$E$147,4,0)),"",VLOOKUP(F178,données!$B$138:$E$147,4,0))</f>
        <v/>
      </c>
      <c r="L178" t="str">
        <f>IF(ISNA(VLOOKUP(E178,données!$A$67:$A$134,1,0)),"",VLOOKUP(E178,données!$A$67:$A$134,1,0))</f>
        <v/>
      </c>
      <c r="M178">
        <f>IF(ISNA(VLOOKUP(G178,Presta!H:I,2,0)),"",VLOOKUP(G178,Presta!H:I,2,0))</f>
        <v>124</v>
      </c>
    </row>
    <row r="179" spans="1:13" x14ac:dyDescent="0.25">
      <c r="A179" t="s">
        <v>1356</v>
      </c>
      <c r="B179" t="s">
        <v>1319</v>
      </c>
      <c r="C179" s="99" t="s">
        <v>772</v>
      </c>
      <c r="D179" t="s">
        <v>328</v>
      </c>
      <c r="G179" t="s">
        <v>773</v>
      </c>
      <c r="H179" t="e">
        <f>VLOOKUP(A179,Users!A:F,6,0)</f>
        <v>#N/A</v>
      </c>
      <c r="I179">
        <f t="shared" si="2"/>
        <v>3</v>
      </c>
      <c r="J179">
        <f>VLOOKUP(C179,[1]gta_prestations!$B:$D,3,0)</f>
        <v>194</v>
      </c>
      <c r="K179" t="str">
        <f>IF(ISNA(VLOOKUP(F179,données!$B$138:$E$147,4,0)),"",VLOOKUP(F179,données!$B$138:$E$147,4,0))</f>
        <v/>
      </c>
      <c r="L179" t="str">
        <f>IF(ISNA(VLOOKUP(E179,données!$A$67:$A$134,1,0)),"",VLOOKUP(E179,données!$A$67:$A$134,1,0))</f>
        <v/>
      </c>
      <c r="M179">
        <f>IF(ISNA(VLOOKUP(G179,Presta!H:I,2,0)),"",VLOOKUP(G179,Presta!H:I,2,0))</f>
        <v>120</v>
      </c>
    </row>
    <row r="180" spans="1:13" x14ac:dyDescent="0.25">
      <c r="A180" t="s">
        <v>1104</v>
      </c>
      <c r="B180" t="s">
        <v>1323</v>
      </c>
      <c r="C180" s="99" t="s">
        <v>118</v>
      </c>
      <c r="D180" t="s">
        <v>119</v>
      </c>
      <c r="H180">
        <f>VLOOKUP(A180,Users!A:F,6,0)</f>
        <v>39</v>
      </c>
      <c r="I180">
        <f t="shared" si="2"/>
        <v>2</v>
      </c>
      <c r="J180">
        <f>VLOOKUP(C180,[1]gta_prestations!$B:$D,3,0)</f>
        <v>297</v>
      </c>
      <c r="K180" t="str">
        <f>IF(ISNA(VLOOKUP(F180,données!$B$138:$E$147,4,0)),"",VLOOKUP(F180,données!$B$138:$E$147,4,0))</f>
        <v/>
      </c>
      <c r="L180" t="str">
        <f>IF(ISNA(VLOOKUP(E180,données!$A$67:$A$134,1,0)),"",VLOOKUP(E180,données!$A$67:$A$134,1,0))</f>
        <v/>
      </c>
      <c r="M180" t="str">
        <f>IF(ISNA(VLOOKUP(G180,Presta!H:I,2,0)),"",VLOOKUP(G180,Presta!H:I,2,0))</f>
        <v/>
      </c>
    </row>
    <row r="181" spans="1:13" x14ac:dyDescent="0.25">
      <c r="A181" t="s">
        <v>1104</v>
      </c>
      <c r="B181" t="s">
        <v>1323</v>
      </c>
      <c r="C181" s="99" t="s">
        <v>232</v>
      </c>
      <c r="D181" t="s">
        <v>233</v>
      </c>
      <c r="G181" t="s">
        <v>1324</v>
      </c>
      <c r="H181">
        <f>VLOOKUP(A181,Users!A:F,6,0)</f>
        <v>39</v>
      </c>
      <c r="I181">
        <f t="shared" si="2"/>
        <v>2</v>
      </c>
      <c r="J181">
        <f>VLOOKUP(C181,[1]gta_prestations!$B:$D,3,0)</f>
        <v>354</v>
      </c>
      <c r="K181" t="str">
        <f>IF(ISNA(VLOOKUP(F181,données!$B$138:$E$147,4,0)),"",VLOOKUP(F181,données!$B$138:$E$147,4,0))</f>
        <v/>
      </c>
      <c r="L181" t="str">
        <f>IF(ISNA(VLOOKUP(E181,données!$A$67:$A$134,1,0)),"",VLOOKUP(E181,données!$A$67:$A$134,1,0))</f>
        <v/>
      </c>
      <c r="M181" t="str">
        <f>IF(ISNA(VLOOKUP(G181,Presta!H:I,2,0)),"",VLOOKUP(G181,Presta!H:I,2,0))</f>
        <v/>
      </c>
    </row>
    <row r="182" spans="1:13" x14ac:dyDescent="0.25">
      <c r="A182" t="s">
        <v>1104</v>
      </c>
      <c r="B182" t="s">
        <v>1319</v>
      </c>
      <c r="C182" s="99" t="s">
        <v>1325</v>
      </c>
      <c r="D182" t="s">
        <v>311</v>
      </c>
      <c r="G182" t="s">
        <v>554</v>
      </c>
      <c r="H182">
        <f>VLOOKUP(A182,Users!A:F,6,0)</f>
        <v>39</v>
      </c>
      <c r="I182">
        <f t="shared" si="2"/>
        <v>3</v>
      </c>
      <c r="J182" t="e">
        <f>VLOOKUP(C182,[1]gta_prestations!$B:$D,3,0)</f>
        <v>#N/A</v>
      </c>
      <c r="K182" t="str">
        <f>IF(ISNA(VLOOKUP(F182,données!$B$138:$E$147,4,0)),"",VLOOKUP(F182,données!$B$138:$E$147,4,0))</f>
        <v/>
      </c>
      <c r="L182" t="str">
        <f>IF(ISNA(VLOOKUP(E182,données!$A$67:$A$134,1,0)),"",VLOOKUP(E182,données!$A$67:$A$134,1,0))</f>
        <v/>
      </c>
      <c r="M182">
        <f>IF(ISNA(VLOOKUP(G182,Presta!H:I,2,0)),"",VLOOKUP(G182,Presta!H:I,2,0))</f>
        <v>155</v>
      </c>
    </row>
    <row r="183" spans="1:13" x14ac:dyDescent="0.25">
      <c r="A183" t="s">
        <v>1104</v>
      </c>
      <c r="B183" t="s">
        <v>1320</v>
      </c>
      <c r="C183" s="99" t="s">
        <v>1321</v>
      </c>
      <c r="H183">
        <f>VLOOKUP(A183,Users!A:F,6,0)</f>
        <v>39</v>
      </c>
      <c r="I183">
        <f t="shared" si="2"/>
        <v>6</v>
      </c>
      <c r="J183" t="e">
        <f>VLOOKUP(C183,[1]gta_prestations!$B:$D,3,0)</f>
        <v>#N/A</v>
      </c>
      <c r="K183" t="str">
        <f>IF(ISNA(VLOOKUP(F183,données!$B$138:$E$147,4,0)),"",VLOOKUP(F183,données!$B$138:$E$147,4,0))</f>
        <v/>
      </c>
      <c r="L183" t="str">
        <f>IF(ISNA(VLOOKUP(E183,données!$A$67:$A$134,1,0)),"",VLOOKUP(E183,données!$A$67:$A$134,1,0))</f>
        <v/>
      </c>
      <c r="M183" t="str">
        <f>IF(ISNA(VLOOKUP(G183,Presta!H:I,2,0)),"",VLOOKUP(G183,Presta!H:I,2,0))</f>
        <v/>
      </c>
    </row>
    <row r="184" spans="1:13" x14ac:dyDescent="0.25">
      <c r="A184" t="s">
        <v>1104</v>
      </c>
      <c r="B184" t="s">
        <v>1323</v>
      </c>
      <c r="C184" s="99" t="s">
        <v>232</v>
      </c>
      <c r="D184" t="s">
        <v>233</v>
      </c>
      <c r="H184">
        <f>VLOOKUP(A184,Users!A:F,6,0)</f>
        <v>39</v>
      </c>
      <c r="I184">
        <f t="shared" si="2"/>
        <v>2</v>
      </c>
      <c r="J184">
        <f>VLOOKUP(C184,[1]gta_prestations!$B:$D,3,0)</f>
        <v>354</v>
      </c>
      <c r="K184" t="str">
        <f>IF(ISNA(VLOOKUP(F184,données!$B$138:$E$147,4,0)),"",VLOOKUP(F184,données!$B$138:$E$147,4,0))</f>
        <v/>
      </c>
      <c r="L184" t="str">
        <f>IF(ISNA(VLOOKUP(E184,données!$A$67:$A$134,1,0)),"",VLOOKUP(E184,données!$A$67:$A$134,1,0))</f>
        <v/>
      </c>
      <c r="M184" t="str">
        <f>IF(ISNA(VLOOKUP(G184,Presta!H:I,2,0)),"",VLOOKUP(G184,Presta!H:I,2,0))</f>
        <v/>
      </c>
    </row>
    <row r="185" spans="1:13" x14ac:dyDescent="0.25">
      <c r="A185" t="s">
        <v>1104</v>
      </c>
      <c r="B185" t="s">
        <v>1323</v>
      </c>
      <c r="C185" s="99" t="s">
        <v>124</v>
      </c>
      <c r="D185" t="s">
        <v>125</v>
      </c>
      <c r="H185">
        <f>VLOOKUP(A185,Users!A:F,6,0)</f>
        <v>39</v>
      </c>
      <c r="I185">
        <f t="shared" si="2"/>
        <v>2</v>
      </c>
      <c r="J185">
        <f>VLOOKUP(C185,[1]gta_prestations!$B:$D,3,0)</f>
        <v>300</v>
      </c>
      <c r="K185" t="str">
        <f>IF(ISNA(VLOOKUP(F185,données!$B$138:$E$147,4,0)),"",VLOOKUP(F185,données!$B$138:$E$147,4,0))</f>
        <v/>
      </c>
      <c r="L185" t="str">
        <f>IF(ISNA(VLOOKUP(E185,données!$A$67:$A$134,1,0)),"",VLOOKUP(E185,données!$A$67:$A$134,1,0))</f>
        <v/>
      </c>
      <c r="M185" t="str">
        <f>IF(ISNA(VLOOKUP(G185,Presta!H:I,2,0)),"",VLOOKUP(G185,Presta!H:I,2,0))</f>
        <v/>
      </c>
    </row>
    <row r="186" spans="1:13" x14ac:dyDescent="0.25">
      <c r="A186" t="s">
        <v>1104</v>
      </c>
      <c r="B186" t="s">
        <v>1323</v>
      </c>
      <c r="C186" s="99" t="s">
        <v>232</v>
      </c>
      <c r="D186" t="s">
        <v>233</v>
      </c>
      <c r="F186">
        <v>32</v>
      </c>
      <c r="H186">
        <f>VLOOKUP(A186,Users!A:F,6,0)</f>
        <v>39</v>
      </c>
      <c r="I186">
        <f t="shared" si="2"/>
        <v>2</v>
      </c>
      <c r="J186">
        <f>VLOOKUP(C186,[1]gta_prestations!$B:$D,3,0)</f>
        <v>354</v>
      </c>
      <c r="K186" t="str">
        <f>IF(ISNA(VLOOKUP(F186,données!$B$138:$E$147,4,0)),"",VLOOKUP(F186,données!$B$138:$E$147,4,0))</f>
        <v/>
      </c>
      <c r="L186" t="str">
        <f>IF(ISNA(VLOOKUP(E186,données!$A$67:$A$134,1,0)),"",VLOOKUP(E186,données!$A$67:$A$134,1,0))</f>
        <v/>
      </c>
      <c r="M186" t="str">
        <f>IF(ISNA(VLOOKUP(G186,Presta!H:I,2,0)),"",VLOOKUP(G186,Presta!H:I,2,0))</f>
        <v/>
      </c>
    </row>
    <row r="187" spans="1:13" x14ac:dyDescent="0.25">
      <c r="A187" t="s">
        <v>1105</v>
      </c>
      <c r="B187" t="s">
        <v>1323</v>
      </c>
      <c r="C187" s="99" t="s">
        <v>1359</v>
      </c>
      <c r="D187" t="s">
        <v>1360</v>
      </c>
      <c r="E187" t="s">
        <v>1361</v>
      </c>
      <c r="H187">
        <f>VLOOKUP(A187,Users!A:F,6,0)</f>
        <v>51</v>
      </c>
      <c r="I187">
        <f t="shared" si="2"/>
        <v>2</v>
      </c>
      <c r="J187" t="e">
        <f>VLOOKUP(C187,[1]gta_prestations!$B:$D,3,0)</f>
        <v>#N/A</v>
      </c>
      <c r="K187" t="str">
        <f>IF(ISNA(VLOOKUP(F187,données!$B$138:$E$147,4,0)),"",VLOOKUP(F187,données!$B$138:$E$147,4,0))</f>
        <v/>
      </c>
      <c r="L187" t="str">
        <f>IF(ISNA(VLOOKUP(E187,données!$A$67:$A$134,1,0)),"",VLOOKUP(E187,données!$A$67:$A$134,1,0))</f>
        <v/>
      </c>
      <c r="M187" t="str">
        <f>IF(ISNA(VLOOKUP(G187,Presta!H:I,2,0)),"",VLOOKUP(G187,Presta!H:I,2,0))</f>
        <v/>
      </c>
    </row>
    <row r="188" spans="1:13" x14ac:dyDescent="0.25">
      <c r="A188" t="s">
        <v>1105</v>
      </c>
      <c r="B188" t="s">
        <v>1323</v>
      </c>
      <c r="C188" s="99" t="s">
        <v>1362</v>
      </c>
      <c r="D188" t="s">
        <v>1360</v>
      </c>
      <c r="E188" t="s">
        <v>1361</v>
      </c>
      <c r="H188">
        <f>VLOOKUP(A188,Users!A:F,6,0)</f>
        <v>51</v>
      </c>
      <c r="I188">
        <f t="shared" si="2"/>
        <v>2</v>
      </c>
      <c r="J188" t="e">
        <f>VLOOKUP(C188,[1]gta_prestations!$B:$D,3,0)</f>
        <v>#N/A</v>
      </c>
      <c r="K188" t="str">
        <f>IF(ISNA(VLOOKUP(F188,données!$B$138:$E$147,4,0)),"",VLOOKUP(F188,données!$B$138:$E$147,4,0))</f>
        <v/>
      </c>
      <c r="L188" t="str">
        <f>IF(ISNA(VLOOKUP(E188,données!$A$67:$A$134,1,0)),"",VLOOKUP(E188,données!$A$67:$A$134,1,0))</f>
        <v/>
      </c>
      <c r="M188" t="str">
        <f>IF(ISNA(VLOOKUP(G188,Presta!H:I,2,0)),"",VLOOKUP(G188,Presta!H:I,2,0))</f>
        <v/>
      </c>
    </row>
    <row r="189" spans="1:13" x14ac:dyDescent="0.25">
      <c r="A189" t="s">
        <v>1105</v>
      </c>
      <c r="B189" t="s">
        <v>1323</v>
      </c>
      <c r="C189" s="99" t="s">
        <v>1363</v>
      </c>
      <c r="D189" t="s">
        <v>1360</v>
      </c>
      <c r="E189" t="s">
        <v>1364</v>
      </c>
      <c r="G189" t="s">
        <v>1324</v>
      </c>
      <c r="H189">
        <f>VLOOKUP(A189,Users!A:F,6,0)</f>
        <v>51</v>
      </c>
      <c r="I189">
        <f t="shared" si="2"/>
        <v>2</v>
      </c>
      <c r="J189" t="e">
        <f>VLOOKUP(C189,[1]gta_prestations!$B:$D,3,0)</f>
        <v>#N/A</v>
      </c>
      <c r="K189" t="str">
        <f>IF(ISNA(VLOOKUP(F189,données!$B$138:$E$147,4,0)),"",VLOOKUP(F189,données!$B$138:$E$147,4,0))</f>
        <v/>
      </c>
      <c r="L189" t="str">
        <f>IF(ISNA(VLOOKUP(E189,données!$A$67:$A$134,1,0)),"",VLOOKUP(E189,données!$A$67:$A$134,1,0))</f>
        <v/>
      </c>
      <c r="M189" t="str">
        <f>IF(ISNA(VLOOKUP(G189,Presta!H:I,2,0)),"",VLOOKUP(G189,Presta!H:I,2,0))</f>
        <v/>
      </c>
    </row>
    <row r="190" spans="1:13" x14ac:dyDescent="0.25">
      <c r="A190" t="s">
        <v>1105</v>
      </c>
      <c r="B190" t="s">
        <v>1320</v>
      </c>
      <c r="C190" s="99" t="s">
        <v>1321</v>
      </c>
      <c r="H190">
        <f>VLOOKUP(A190,Users!A:F,6,0)</f>
        <v>51</v>
      </c>
      <c r="I190">
        <f t="shared" si="2"/>
        <v>6</v>
      </c>
      <c r="J190" t="e">
        <f>VLOOKUP(C190,[1]gta_prestations!$B:$D,3,0)</f>
        <v>#N/A</v>
      </c>
      <c r="K190" t="str">
        <f>IF(ISNA(VLOOKUP(F190,données!$B$138:$E$147,4,0)),"",VLOOKUP(F190,données!$B$138:$E$147,4,0))</f>
        <v/>
      </c>
      <c r="L190" t="str">
        <f>IF(ISNA(VLOOKUP(E190,données!$A$67:$A$134,1,0)),"",VLOOKUP(E190,données!$A$67:$A$134,1,0))</f>
        <v/>
      </c>
      <c r="M190" t="str">
        <f>IF(ISNA(VLOOKUP(G190,Presta!H:I,2,0)),"",VLOOKUP(G190,Presta!H:I,2,0))</f>
        <v/>
      </c>
    </row>
    <row r="191" spans="1:13" x14ac:dyDescent="0.25">
      <c r="A191" t="s">
        <v>1105</v>
      </c>
      <c r="B191" t="s">
        <v>1323</v>
      </c>
      <c r="C191" s="99" t="s">
        <v>1359</v>
      </c>
      <c r="E191" t="s">
        <v>1365</v>
      </c>
      <c r="H191">
        <f>VLOOKUP(A191,Users!A:F,6,0)</f>
        <v>51</v>
      </c>
      <c r="I191">
        <f t="shared" si="2"/>
        <v>2</v>
      </c>
      <c r="J191" t="e">
        <f>VLOOKUP(C191,[1]gta_prestations!$B:$D,3,0)</f>
        <v>#N/A</v>
      </c>
      <c r="K191" t="str">
        <f>IF(ISNA(VLOOKUP(F191,données!$B$138:$E$147,4,0)),"",VLOOKUP(F191,données!$B$138:$E$147,4,0))</f>
        <v/>
      </c>
      <c r="L191" t="str">
        <f>IF(ISNA(VLOOKUP(E191,données!$A$67:$A$134,1,0)),"",VLOOKUP(E191,données!$A$67:$A$134,1,0))</f>
        <v/>
      </c>
      <c r="M191" t="str">
        <f>IF(ISNA(VLOOKUP(G191,Presta!H:I,2,0)),"",VLOOKUP(G191,Presta!H:I,2,0))</f>
        <v/>
      </c>
    </row>
    <row r="192" spans="1:13" x14ac:dyDescent="0.25">
      <c r="A192" t="s">
        <v>1105</v>
      </c>
      <c r="B192" t="s">
        <v>1323</v>
      </c>
      <c r="C192" s="99" t="s">
        <v>1362</v>
      </c>
      <c r="E192" t="s">
        <v>1365</v>
      </c>
      <c r="H192">
        <f>VLOOKUP(A192,Users!A:F,6,0)</f>
        <v>51</v>
      </c>
      <c r="I192">
        <f t="shared" si="2"/>
        <v>2</v>
      </c>
      <c r="J192" t="e">
        <f>VLOOKUP(C192,[1]gta_prestations!$B:$D,3,0)</f>
        <v>#N/A</v>
      </c>
      <c r="K192" t="str">
        <f>IF(ISNA(VLOOKUP(F192,données!$B$138:$E$147,4,0)),"",VLOOKUP(F192,données!$B$138:$E$147,4,0))</f>
        <v/>
      </c>
      <c r="L192" t="str">
        <f>IF(ISNA(VLOOKUP(E192,données!$A$67:$A$134,1,0)),"",VLOOKUP(E192,données!$A$67:$A$134,1,0))</f>
        <v/>
      </c>
      <c r="M192" t="str">
        <f>IF(ISNA(VLOOKUP(G192,Presta!H:I,2,0)),"",VLOOKUP(G192,Presta!H:I,2,0))</f>
        <v/>
      </c>
    </row>
    <row r="193" spans="1:13" x14ac:dyDescent="0.25">
      <c r="A193" t="s">
        <v>1105</v>
      </c>
      <c r="B193" t="s">
        <v>1323</v>
      </c>
      <c r="C193" s="99" t="s">
        <v>124</v>
      </c>
      <c r="D193" t="s">
        <v>125</v>
      </c>
      <c r="H193">
        <f>VLOOKUP(A193,Users!A:F,6,0)</f>
        <v>51</v>
      </c>
      <c r="I193">
        <f t="shared" si="2"/>
        <v>2</v>
      </c>
      <c r="J193">
        <f>VLOOKUP(C193,[1]gta_prestations!$B:$D,3,0)</f>
        <v>300</v>
      </c>
      <c r="K193" t="str">
        <f>IF(ISNA(VLOOKUP(F193,données!$B$138:$E$147,4,0)),"",VLOOKUP(F193,données!$B$138:$E$147,4,0))</f>
        <v/>
      </c>
      <c r="L193" t="str">
        <f>IF(ISNA(VLOOKUP(E193,données!$A$67:$A$134,1,0)),"",VLOOKUP(E193,données!$A$67:$A$134,1,0))</f>
        <v/>
      </c>
      <c r="M193" t="str">
        <f>IF(ISNA(VLOOKUP(G193,Presta!H:I,2,0)),"",VLOOKUP(G193,Presta!H:I,2,0))</f>
        <v/>
      </c>
    </row>
    <row r="194" spans="1:13" x14ac:dyDescent="0.25">
      <c r="A194" t="s">
        <v>1105</v>
      </c>
      <c r="B194" t="s">
        <v>1323</v>
      </c>
      <c r="C194" s="99" t="s">
        <v>204</v>
      </c>
      <c r="D194" t="s">
        <v>205</v>
      </c>
      <c r="H194">
        <f>VLOOKUP(A194,Users!A:F,6,0)</f>
        <v>51</v>
      </c>
      <c r="I194">
        <f t="shared" si="2"/>
        <v>2</v>
      </c>
      <c r="J194">
        <f>VLOOKUP(C194,[1]gta_prestations!$B:$D,3,0)</f>
        <v>340</v>
      </c>
      <c r="K194" t="str">
        <f>IF(ISNA(VLOOKUP(F194,données!$B$138:$E$147,4,0)),"",VLOOKUP(F194,données!$B$138:$E$147,4,0))</f>
        <v/>
      </c>
      <c r="L194" t="str">
        <f>IF(ISNA(VLOOKUP(E194,données!$A$67:$A$134,1,0)),"",VLOOKUP(E194,données!$A$67:$A$134,1,0))</f>
        <v/>
      </c>
      <c r="M194" t="str">
        <f>IF(ISNA(VLOOKUP(G194,Presta!H:I,2,0)),"",VLOOKUP(G194,Presta!H:I,2,0))</f>
        <v/>
      </c>
    </row>
    <row r="195" spans="1:13" x14ac:dyDescent="0.25">
      <c r="A195" t="s">
        <v>1105</v>
      </c>
      <c r="B195" t="s">
        <v>1323</v>
      </c>
      <c r="C195" s="99" t="s">
        <v>90</v>
      </c>
      <c r="D195" t="s">
        <v>91</v>
      </c>
      <c r="H195">
        <f>VLOOKUP(A195,Users!A:F,6,0)</f>
        <v>51</v>
      </c>
      <c r="I195">
        <f t="shared" ref="I195:I258" si="3">RIGHT(TRIM(B195),1)+1</f>
        <v>2</v>
      </c>
      <c r="J195">
        <f>VLOOKUP(C195,[1]gta_prestations!$B:$D,3,0)</f>
        <v>283</v>
      </c>
      <c r="K195" t="str">
        <f>IF(ISNA(VLOOKUP(F195,données!$B$138:$E$147,4,0)),"",VLOOKUP(F195,données!$B$138:$E$147,4,0))</f>
        <v/>
      </c>
      <c r="L195" t="str">
        <f>IF(ISNA(VLOOKUP(E195,données!$A$67:$A$134,1,0)),"",VLOOKUP(E195,données!$A$67:$A$134,1,0))</f>
        <v/>
      </c>
      <c r="M195" t="str">
        <f>IF(ISNA(VLOOKUP(G195,Presta!H:I,2,0)),"",VLOOKUP(G195,Presta!H:I,2,0))</f>
        <v/>
      </c>
    </row>
    <row r="196" spans="1:13" x14ac:dyDescent="0.25">
      <c r="A196" t="s">
        <v>1105</v>
      </c>
      <c r="B196" t="s">
        <v>1323</v>
      </c>
      <c r="C196" s="99" t="s">
        <v>204</v>
      </c>
      <c r="D196" t="s">
        <v>205</v>
      </c>
      <c r="G196" t="s">
        <v>1324</v>
      </c>
      <c r="H196">
        <f>VLOOKUP(A196,Users!A:F,6,0)</f>
        <v>51</v>
      </c>
      <c r="I196">
        <f t="shared" si="3"/>
        <v>2</v>
      </c>
      <c r="J196">
        <f>VLOOKUP(C196,[1]gta_prestations!$B:$D,3,0)</f>
        <v>340</v>
      </c>
      <c r="K196" t="str">
        <f>IF(ISNA(VLOOKUP(F196,données!$B$138:$E$147,4,0)),"",VLOOKUP(F196,données!$B$138:$E$147,4,0))</f>
        <v/>
      </c>
      <c r="L196" t="str">
        <f>IF(ISNA(VLOOKUP(E196,données!$A$67:$A$134,1,0)),"",VLOOKUP(E196,données!$A$67:$A$134,1,0))</f>
        <v/>
      </c>
      <c r="M196" t="str">
        <f>IF(ISNA(VLOOKUP(G196,Presta!H:I,2,0)),"",VLOOKUP(G196,Presta!H:I,2,0))</f>
        <v/>
      </c>
    </row>
    <row r="197" spans="1:13" x14ac:dyDescent="0.25">
      <c r="A197" t="s">
        <v>1105</v>
      </c>
      <c r="B197" t="s">
        <v>1323</v>
      </c>
      <c r="C197" s="99" t="s">
        <v>202</v>
      </c>
      <c r="D197" t="s">
        <v>203</v>
      </c>
      <c r="H197">
        <f>VLOOKUP(A197,Users!A:F,6,0)</f>
        <v>51</v>
      </c>
      <c r="I197">
        <f t="shared" si="3"/>
        <v>2</v>
      </c>
      <c r="J197">
        <f>VLOOKUP(C197,[1]gta_prestations!$B:$D,3,0)</f>
        <v>339</v>
      </c>
      <c r="K197" t="str">
        <f>IF(ISNA(VLOOKUP(F197,données!$B$138:$E$147,4,0)),"",VLOOKUP(F197,données!$B$138:$E$147,4,0))</f>
        <v/>
      </c>
      <c r="L197" t="str">
        <f>IF(ISNA(VLOOKUP(E197,données!$A$67:$A$134,1,0)),"",VLOOKUP(E197,données!$A$67:$A$134,1,0))</f>
        <v/>
      </c>
      <c r="M197" t="str">
        <f>IF(ISNA(VLOOKUP(G197,Presta!H:I,2,0)),"",VLOOKUP(G197,Presta!H:I,2,0))</f>
        <v/>
      </c>
    </row>
    <row r="198" spans="1:13" x14ac:dyDescent="0.25">
      <c r="A198" t="s">
        <v>1105</v>
      </c>
      <c r="B198" t="s">
        <v>1323</v>
      </c>
      <c r="C198" s="99" t="s">
        <v>204</v>
      </c>
      <c r="D198" t="s">
        <v>203</v>
      </c>
      <c r="G198" t="s">
        <v>1324</v>
      </c>
      <c r="H198">
        <f>VLOOKUP(A198,Users!A:F,6,0)</f>
        <v>51</v>
      </c>
      <c r="I198">
        <f t="shared" si="3"/>
        <v>2</v>
      </c>
      <c r="J198">
        <f>VLOOKUP(C198,[1]gta_prestations!$B:$D,3,0)</f>
        <v>340</v>
      </c>
      <c r="K198" t="str">
        <f>IF(ISNA(VLOOKUP(F198,données!$B$138:$E$147,4,0)),"",VLOOKUP(F198,données!$B$138:$E$147,4,0))</f>
        <v/>
      </c>
      <c r="L198" t="str">
        <f>IF(ISNA(VLOOKUP(E198,données!$A$67:$A$134,1,0)),"",VLOOKUP(E198,données!$A$67:$A$134,1,0))</f>
        <v/>
      </c>
      <c r="M198" t="str">
        <f>IF(ISNA(VLOOKUP(G198,Presta!H:I,2,0)),"",VLOOKUP(G198,Presta!H:I,2,0))</f>
        <v/>
      </c>
    </row>
    <row r="199" spans="1:13" x14ac:dyDescent="0.25">
      <c r="A199" t="s">
        <v>1078</v>
      </c>
      <c r="B199" t="s">
        <v>1323</v>
      </c>
      <c r="C199" s="99" t="s">
        <v>106</v>
      </c>
      <c r="D199" t="s">
        <v>107</v>
      </c>
      <c r="H199">
        <f>VLOOKUP(A199,Users!A:F,6,0)</f>
        <v>60</v>
      </c>
      <c r="I199">
        <f t="shared" si="3"/>
        <v>2</v>
      </c>
      <c r="J199">
        <f>VLOOKUP(C199,[1]gta_prestations!$B:$D,3,0)</f>
        <v>291</v>
      </c>
      <c r="K199" t="str">
        <f>IF(ISNA(VLOOKUP(F199,données!$B$138:$E$147,4,0)),"",VLOOKUP(F199,données!$B$138:$E$147,4,0))</f>
        <v/>
      </c>
      <c r="L199" t="str">
        <f>IF(ISNA(VLOOKUP(E199,données!$A$67:$A$134,1,0)),"",VLOOKUP(E199,données!$A$67:$A$134,1,0))</f>
        <v/>
      </c>
      <c r="M199" t="str">
        <f>IF(ISNA(VLOOKUP(G199,Presta!H:I,2,0)),"",VLOOKUP(G199,Presta!H:I,2,0))</f>
        <v/>
      </c>
    </row>
    <row r="200" spans="1:13" x14ac:dyDescent="0.25">
      <c r="A200" t="s">
        <v>1078</v>
      </c>
      <c r="B200" t="s">
        <v>1323</v>
      </c>
      <c r="C200" s="99" t="s">
        <v>220</v>
      </c>
      <c r="D200" t="s">
        <v>221</v>
      </c>
      <c r="G200" t="s">
        <v>1324</v>
      </c>
      <c r="H200">
        <f>VLOOKUP(A200,Users!A:F,6,0)</f>
        <v>60</v>
      </c>
      <c r="I200">
        <f t="shared" si="3"/>
        <v>2</v>
      </c>
      <c r="J200">
        <f>VLOOKUP(C200,[1]gta_prestations!$B:$D,3,0)</f>
        <v>348</v>
      </c>
      <c r="K200" t="str">
        <f>IF(ISNA(VLOOKUP(F200,données!$B$138:$E$147,4,0)),"",VLOOKUP(F200,données!$B$138:$E$147,4,0))</f>
        <v/>
      </c>
      <c r="L200" t="str">
        <f>IF(ISNA(VLOOKUP(E200,données!$A$67:$A$134,1,0)),"",VLOOKUP(E200,données!$A$67:$A$134,1,0))</f>
        <v/>
      </c>
      <c r="M200" t="str">
        <f>IF(ISNA(VLOOKUP(G200,Presta!H:I,2,0)),"",VLOOKUP(G200,Presta!H:I,2,0))</f>
        <v/>
      </c>
    </row>
    <row r="201" spans="1:13" x14ac:dyDescent="0.25">
      <c r="A201" t="s">
        <v>1078</v>
      </c>
      <c r="B201" t="s">
        <v>1320</v>
      </c>
      <c r="C201" s="99" t="s">
        <v>1321</v>
      </c>
      <c r="H201">
        <f>VLOOKUP(A201,Users!A:F,6,0)</f>
        <v>60</v>
      </c>
      <c r="I201">
        <f t="shared" si="3"/>
        <v>6</v>
      </c>
      <c r="J201" t="e">
        <f>VLOOKUP(C201,[1]gta_prestations!$B:$D,3,0)</f>
        <v>#N/A</v>
      </c>
      <c r="K201" t="str">
        <f>IF(ISNA(VLOOKUP(F201,données!$B$138:$E$147,4,0)),"",VLOOKUP(F201,données!$B$138:$E$147,4,0))</f>
        <v/>
      </c>
      <c r="L201" t="str">
        <f>IF(ISNA(VLOOKUP(E201,données!$A$67:$A$134,1,0)),"",VLOOKUP(E201,données!$A$67:$A$134,1,0))</f>
        <v/>
      </c>
      <c r="M201" t="str">
        <f>IF(ISNA(VLOOKUP(G201,Presta!H:I,2,0)),"",VLOOKUP(G201,Presta!H:I,2,0))</f>
        <v/>
      </c>
    </row>
    <row r="202" spans="1:13" x14ac:dyDescent="0.25">
      <c r="A202" t="s">
        <v>1078</v>
      </c>
      <c r="B202" t="s">
        <v>1323</v>
      </c>
      <c r="C202" s="99" t="s">
        <v>220</v>
      </c>
      <c r="D202" t="s">
        <v>221</v>
      </c>
      <c r="H202">
        <f>VLOOKUP(A202,Users!A:F,6,0)</f>
        <v>60</v>
      </c>
      <c r="I202">
        <f t="shared" si="3"/>
        <v>2</v>
      </c>
      <c r="J202">
        <f>VLOOKUP(C202,[1]gta_prestations!$B:$D,3,0)</f>
        <v>348</v>
      </c>
      <c r="K202" t="str">
        <f>IF(ISNA(VLOOKUP(F202,données!$B$138:$E$147,4,0)),"",VLOOKUP(F202,données!$B$138:$E$147,4,0))</f>
        <v/>
      </c>
      <c r="L202" t="str">
        <f>IF(ISNA(VLOOKUP(E202,données!$A$67:$A$134,1,0)),"",VLOOKUP(E202,données!$A$67:$A$134,1,0))</f>
        <v/>
      </c>
      <c r="M202" t="str">
        <f>IF(ISNA(VLOOKUP(G202,Presta!H:I,2,0)),"",VLOOKUP(G202,Presta!H:I,2,0))</f>
        <v/>
      </c>
    </row>
    <row r="203" spans="1:13" x14ac:dyDescent="0.25">
      <c r="A203" t="s">
        <v>1131</v>
      </c>
      <c r="B203" t="s">
        <v>1323</v>
      </c>
      <c r="C203" s="99" t="s">
        <v>12</v>
      </c>
      <c r="D203" t="s">
        <v>13</v>
      </c>
      <c r="G203" t="s">
        <v>1334</v>
      </c>
      <c r="H203">
        <f>VLOOKUP(A203,Users!A:F,6,0)</f>
        <v>24</v>
      </c>
      <c r="I203">
        <f t="shared" si="3"/>
        <v>2</v>
      </c>
      <c r="J203">
        <f>VLOOKUP(C203,[1]gta_prestations!$B:$D,3,0)</f>
        <v>244</v>
      </c>
      <c r="K203" t="str">
        <f>IF(ISNA(VLOOKUP(F203,données!$B$138:$E$147,4,0)),"",VLOOKUP(F203,données!$B$138:$E$147,4,0))</f>
        <v/>
      </c>
      <c r="L203" t="str">
        <f>IF(ISNA(VLOOKUP(E203,données!$A$67:$A$134,1,0)),"",VLOOKUP(E203,données!$A$67:$A$134,1,0))</f>
        <v/>
      </c>
      <c r="M203" t="str">
        <f>IF(ISNA(VLOOKUP(G203,Presta!H:I,2,0)),"",VLOOKUP(G203,Presta!H:I,2,0))</f>
        <v/>
      </c>
    </row>
    <row r="204" spans="1:13" x14ac:dyDescent="0.25">
      <c r="A204" t="s">
        <v>1131</v>
      </c>
      <c r="B204" t="s">
        <v>1320</v>
      </c>
      <c r="C204" s="99" t="s">
        <v>1321</v>
      </c>
      <c r="H204">
        <f>VLOOKUP(A204,Users!A:F,6,0)</f>
        <v>24</v>
      </c>
      <c r="I204">
        <f t="shared" si="3"/>
        <v>6</v>
      </c>
      <c r="J204" t="e">
        <f>VLOOKUP(C204,[1]gta_prestations!$B:$D,3,0)</f>
        <v>#N/A</v>
      </c>
      <c r="K204" t="str">
        <f>IF(ISNA(VLOOKUP(F204,données!$B$138:$E$147,4,0)),"",VLOOKUP(F204,données!$B$138:$E$147,4,0))</f>
        <v/>
      </c>
      <c r="L204" t="str">
        <f>IF(ISNA(VLOOKUP(E204,données!$A$67:$A$134,1,0)),"",VLOOKUP(E204,données!$A$67:$A$134,1,0))</f>
        <v/>
      </c>
      <c r="M204" t="str">
        <f>IF(ISNA(VLOOKUP(G204,Presta!H:I,2,0)),"",VLOOKUP(G204,Presta!H:I,2,0))</f>
        <v/>
      </c>
    </row>
    <row r="205" spans="1:13" x14ac:dyDescent="0.25">
      <c r="A205" t="s">
        <v>1131</v>
      </c>
      <c r="B205" t="s">
        <v>1323</v>
      </c>
      <c r="C205" s="99" t="s">
        <v>1366</v>
      </c>
      <c r="D205" t="s">
        <v>1367</v>
      </c>
      <c r="G205" t="s">
        <v>1324</v>
      </c>
      <c r="H205">
        <f>VLOOKUP(A205,Users!A:F,6,0)</f>
        <v>24</v>
      </c>
      <c r="I205">
        <f t="shared" si="3"/>
        <v>2</v>
      </c>
      <c r="J205" t="e">
        <f>VLOOKUP(C205,[1]gta_prestations!$B:$D,3,0)</f>
        <v>#N/A</v>
      </c>
      <c r="K205" t="str">
        <f>IF(ISNA(VLOOKUP(F205,données!$B$138:$E$147,4,0)),"",VLOOKUP(F205,données!$B$138:$E$147,4,0))</f>
        <v/>
      </c>
      <c r="L205" t="str">
        <f>IF(ISNA(VLOOKUP(E205,données!$A$67:$A$134,1,0)),"",VLOOKUP(E205,données!$A$67:$A$134,1,0))</f>
        <v/>
      </c>
      <c r="M205" t="str">
        <f>IF(ISNA(VLOOKUP(G205,Presta!H:I,2,0)),"",VLOOKUP(G205,Presta!H:I,2,0))</f>
        <v/>
      </c>
    </row>
    <row r="206" spans="1:13" x14ac:dyDescent="0.25">
      <c r="A206" t="s">
        <v>1131</v>
      </c>
      <c r="B206" t="s">
        <v>1323</v>
      </c>
      <c r="C206" s="99" t="s">
        <v>1368</v>
      </c>
      <c r="D206" t="s">
        <v>1367</v>
      </c>
      <c r="H206">
        <f>VLOOKUP(A206,Users!A:F,6,0)</f>
        <v>24</v>
      </c>
      <c r="I206">
        <f t="shared" si="3"/>
        <v>2</v>
      </c>
      <c r="J206" t="e">
        <f>VLOOKUP(C206,[1]gta_prestations!$B:$D,3,0)</f>
        <v>#N/A</v>
      </c>
      <c r="K206" t="str">
        <f>IF(ISNA(VLOOKUP(F206,données!$B$138:$E$147,4,0)),"",VLOOKUP(F206,données!$B$138:$E$147,4,0))</f>
        <v/>
      </c>
      <c r="L206" t="str">
        <f>IF(ISNA(VLOOKUP(E206,données!$A$67:$A$134,1,0)),"",VLOOKUP(E206,données!$A$67:$A$134,1,0))</f>
        <v/>
      </c>
      <c r="M206" t="str">
        <f>IF(ISNA(VLOOKUP(G206,Presta!H:I,2,0)),"",VLOOKUP(G206,Presta!H:I,2,0))</f>
        <v/>
      </c>
    </row>
    <row r="207" spans="1:13" x14ac:dyDescent="0.25">
      <c r="A207" t="s">
        <v>1131</v>
      </c>
      <c r="B207" t="s">
        <v>1323</v>
      </c>
      <c r="C207" s="99" t="s">
        <v>1369</v>
      </c>
      <c r="D207" t="s">
        <v>253</v>
      </c>
      <c r="H207">
        <f>VLOOKUP(A207,Users!A:F,6,0)</f>
        <v>24</v>
      </c>
      <c r="I207">
        <f t="shared" si="3"/>
        <v>2</v>
      </c>
      <c r="J207" t="e">
        <f>VLOOKUP(C207,[1]gta_prestations!$B:$D,3,0)</f>
        <v>#N/A</v>
      </c>
      <c r="K207" t="str">
        <f>IF(ISNA(VLOOKUP(F207,données!$B$138:$E$147,4,0)),"",VLOOKUP(F207,données!$B$138:$E$147,4,0))</f>
        <v/>
      </c>
      <c r="L207" t="str">
        <f>IF(ISNA(VLOOKUP(E207,données!$A$67:$A$134,1,0)),"",VLOOKUP(E207,données!$A$67:$A$134,1,0))</f>
        <v/>
      </c>
      <c r="M207" t="str">
        <f>IF(ISNA(VLOOKUP(G207,Presta!H:I,2,0)),"",VLOOKUP(G207,Presta!H:I,2,0))</f>
        <v/>
      </c>
    </row>
    <row r="208" spans="1:13" x14ac:dyDescent="0.25">
      <c r="A208" t="s">
        <v>1131</v>
      </c>
      <c r="B208" t="s">
        <v>1323</v>
      </c>
      <c r="C208" s="99" t="s">
        <v>1366</v>
      </c>
      <c r="D208" t="s">
        <v>1370</v>
      </c>
      <c r="H208">
        <f>VLOOKUP(A208,Users!A:F,6,0)</f>
        <v>24</v>
      </c>
      <c r="I208">
        <f t="shared" si="3"/>
        <v>2</v>
      </c>
      <c r="J208" t="e">
        <f>VLOOKUP(C208,[1]gta_prestations!$B:$D,3,0)</f>
        <v>#N/A</v>
      </c>
      <c r="K208" t="str">
        <f>IF(ISNA(VLOOKUP(F208,données!$B$138:$E$147,4,0)),"",VLOOKUP(F208,données!$B$138:$E$147,4,0))</f>
        <v/>
      </c>
      <c r="L208" t="str">
        <f>IF(ISNA(VLOOKUP(E208,données!$A$67:$A$134,1,0)),"",VLOOKUP(E208,données!$A$67:$A$134,1,0))</f>
        <v/>
      </c>
      <c r="M208" t="str">
        <f>IF(ISNA(VLOOKUP(G208,Presta!H:I,2,0)),"",VLOOKUP(G208,Presta!H:I,2,0))</f>
        <v/>
      </c>
    </row>
    <row r="209" spans="1:13" x14ac:dyDescent="0.25">
      <c r="A209" t="s">
        <v>1131</v>
      </c>
      <c r="B209" t="s">
        <v>1323</v>
      </c>
      <c r="C209" s="99" t="s">
        <v>1371</v>
      </c>
      <c r="D209" t="s">
        <v>257</v>
      </c>
      <c r="G209" t="s">
        <v>1372</v>
      </c>
      <c r="H209">
        <f>VLOOKUP(A209,Users!A:F,6,0)</f>
        <v>24</v>
      </c>
      <c r="I209">
        <f t="shared" si="3"/>
        <v>2</v>
      </c>
      <c r="J209" t="e">
        <f>VLOOKUP(C209,[1]gta_prestations!$B:$D,3,0)</f>
        <v>#N/A</v>
      </c>
      <c r="K209" t="str">
        <f>IF(ISNA(VLOOKUP(F209,données!$B$138:$E$147,4,0)),"",VLOOKUP(F209,données!$B$138:$E$147,4,0))</f>
        <v/>
      </c>
      <c r="L209" t="str">
        <f>IF(ISNA(VLOOKUP(E209,données!$A$67:$A$134,1,0)),"",VLOOKUP(E209,données!$A$67:$A$134,1,0))</f>
        <v/>
      </c>
      <c r="M209" t="str">
        <f>IF(ISNA(VLOOKUP(G209,Presta!H:I,2,0)),"",VLOOKUP(G209,Presta!H:I,2,0))</f>
        <v/>
      </c>
    </row>
    <row r="210" spans="1:13" x14ac:dyDescent="0.25">
      <c r="A210" t="s">
        <v>1131</v>
      </c>
      <c r="B210" t="s">
        <v>1323</v>
      </c>
      <c r="C210" s="99" t="s">
        <v>1371</v>
      </c>
      <c r="D210" t="s">
        <v>257</v>
      </c>
      <c r="E210" t="s">
        <v>1373</v>
      </c>
      <c r="H210">
        <f>VLOOKUP(A210,Users!A:F,6,0)</f>
        <v>24</v>
      </c>
      <c r="I210">
        <f t="shared" si="3"/>
        <v>2</v>
      </c>
      <c r="J210" t="e">
        <f>VLOOKUP(C210,[1]gta_prestations!$B:$D,3,0)</f>
        <v>#N/A</v>
      </c>
      <c r="K210" t="str">
        <f>IF(ISNA(VLOOKUP(F210,données!$B$138:$E$147,4,0)),"",VLOOKUP(F210,données!$B$138:$E$147,4,0))</f>
        <v/>
      </c>
      <c r="L210" t="str">
        <f>IF(ISNA(VLOOKUP(E210,données!$A$67:$A$134,1,0)),"",VLOOKUP(E210,données!$A$67:$A$134,1,0))</f>
        <v/>
      </c>
      <c r="M210" t="str">
        <f>IF(ISNA(VLOOKUP(G210,Presta!H:I,2,0)),"",VLOOKUP(G210,Presta!H:I,2,0))</f>
        <v/>
      </c>
    </row>
    <row r="211" spans="1:13" x14ac:dyDescent="0.25">
      <c r="A211" t="s">
        <v>1131</v>
      </c>
      <c r="B211" t="s">
        <v>1323</v>
      </c>
      <c r="C211" s="99" t="s">
        <v>1374</v>
      </c>
      <c r="D211" t="s">
        <v>257</v>
      </c>
      <c r="G211" t="s">
        <v>1375</v>
      </c>
      <c r="H211">
        <f>VLOOKUP(A211,Users!A:F,6,0)</f>
        <v>24</v>
      </c>
      <c r="I211">
        <f t="shared" si="3"/>
        <v>2</v>
      </c>
      <c r="J211" t="e">
        <f>VLOOKUP(C211,[1]gta_prestations!$B:$D,3,0)</f>
        <v>#N/A</v>
      </c>
      <c r="K211" t="str">
        <f>IF(ISNA(VLOOKUP(F211,données!$B$138:$E$147,4,0)),"",VLOOKUP(F211,données!$B$138:$E$147,4,0))</f>
        <v/>
      </c>
      <c r="L211" t="str">
        <f>IF(ISNA(VLOOKUP(E211,données!$A$67:$A$134,1,0)),"",VLOOKUP(E211,données!$A$67:$A$134,1,0))</f>
        <v/>
      </c>
      <c r="M211" t="str">
        <f>IF(ISNA(VLOOKUP(G211,Presta!H:I,2,0)),"",VLOOKUP(G211,Presta!H:I,2,0))</f>
        <v/>
      </c>
    </row>
    <row r="212" spans="1:13" x14ac:dyDescent="0.25">
      <c r="A212" t="s">
        <v>1131</v>
      </c>
      <c r="B212" t="s">
        <v>1323</v>
      </c>
      <c r="C212" s="99" t="s">
        <v>1366</v>
      </c>
      <c r="D212" t="s">
        <v>1367</v>
      </c>
      <c r="H212">
        <f>VLOOKUP(A212,Users!A:F,6,0)</f>
        <v>24</v>
      </c>
      <c r="I212">
        <f t="shared" si="3"/>
        <v>2</v>
      </c>
      <c r="J212" t="e">
        <f>VLOOKUP(C212,[1]gta_prestations!$B:$D,3,0)</f>
        <v>#N/A</v>
      </c>
      <c r="K212" t="str">
        <f>IF(ISNA(VLOOKUP(F212,données!$B$138:$E$147,4,0)),"",VLOOKUP(F212,données!$B$138:$E$147,4,0))</f>
        <v/>
      </c>
      <c r="L212" t="str">
        <f>IF(ISNA(VLOOKUP(E212,données!$A$67:$A$134,1,0)),"",VLOOKUP(E212,données!$A$67:$A$134,1,0))</f>
        <v/>
      </c>
      <c r="M212" t="str">
        <f>IF(ISNA(VLOOKUP(G212,Presta!H:I,2,0)),"",VLOOKUP(G212,Presta!H:I,2,0))</f>
        <v/>
      </c>
    </row>
    <row r="213" spans="1:13" x14ac:dyDescent="0.25">
      <c r="A213" t="s">
        <v>1066</v>
      </c>
      <c r="B213" t="s">
        <v>1320</v>
      </c>
      <c r="C213" s="99" t="s">
        <v>296</v>
      </c>
      <c r="D213" t="s">
        <v>297</v>
      </c>
      <c r="E213">
        <v>59011901</v>
      </c>
      <c r="H213">
        <f>VLOOKUP(A213,Users!A:F,6,0)</f>
        <v>4</v>
      </c>
      <c r="I213">
        <f t="shared" si="3"/>
        <v>6</v>
      </c>
      <c r="J213">
        <f>VLOOKUP(C213,[1]gta_prestations!$B:$D,3,0)</f>
        <v>386</v>
      </c>
      <c r="K213" t="str">
        <f>IF(ISNA(VLOOKUP(F213,données!$B$138:$E$147,4,0)),"",VLOOKUP(F213,données!$B$138:$E$147,4,0))</f>
        <v/>
      </c>
      <c r="L213" t="str">
        <f>IF(ISNA(VLOOKUP(E213,données!$A$67:$A$134,1,0)),"",VLOOKUP(E213,données!$A$67:$A$134,1,0))</f>
        <v/>
      </c>
      <c r="M213" t="str">
        <f>IF(ISNA(VLOOKUP(G213,Presta!H:I,2,0)),"",VLOOKUP(G213,Presta!H:I,2,0))</f>
        <v/>
      </c>
    </row>
    <row r="214" spans="1:13" x14ac:dyDescent="0.25">
      <c r="A214" t="s">
        <v>1066</v>
      </c>
      <c r="B214" t="s">
        <v>1320</v>
      </c>
      <c r="C214" s="99" t="s">
        <v>296</v>
      </c>
      <c r="D214" t="s">
        <v>297</v>
      </c>
      <c r="E214">
        <v>62012901</v>
      </c>
      <c r="H214">
        <f>VLOOKUP(A214,Users!A:F,6,0)</f>
        <v>4</v>
      </c>
      <c r="I214">
        <f t="shared" si="3"/>
        <v>6</v>
      </c>
      <c r="J214">
        <f>VLOOKUP(C214,[1]gta_prestations!$B:$D,3,0)</f>
        <v>386</v>
      </c>
      <c r="K214" t="str">
        <f>IF(ISNA(VLOOKUP(F214,données!$B$138:$E$147,4,0)),"",VLOOKUP(F214,données!$B$138:$E$147,4,0))</f>
        <v/>
      </c>
      <c r="L214" t="str">
        <f>IF(ISNA(VLOOKUP(E214,données!$A$67:$A$134,1,0)),"",VLOOKUP(E214,données!$A$67:$A$134,1,0))</f>
        <v/>
      </c>
      <c r="M214" t="str">
        <f>IF(ISNA(VLOOKUP(G214,Presta!H:I,2,0)),"",VLOOKUP(G214,Presta!H:I,2,0))</f>
        <v/>
      </c>
    </row>
    <row r="215" spans="1:13" x14ac:dyDescent="0.25">
      <c r="A215" t="s">
        <v>1066</v>
      </c>
      <c r="B215" t="s">
        <v>1320</v>
      </c>
      <c r="C215" s="99" t="s">
        <v>1321</v>
      </c>
      <c r="H215">
        <f>VLOOKUP(A215,Users!A:F,6,0)</f>
        <v>4</v>
      </c>
      <c r="I215">
        <f t="shared" si="3"/>
        <v>6</v>
      </c>
      <c r="J215" t="e">
        <f>VLOOKUP(C215,[1]gta_prestations!$B:$D,3,0)</f>
        <v>#N/A</v>
      </c>
      <c r="K215" t="str">
        <f>IF(ISNA(VLOOKUP(F215,données!$B$138:$E$147,4,0)),"",VLOOKUP(F215,données!$B$138:$E$147,4,0))</f>
        <v/>
      </c>
      <c r="L215" t="str">
        <f>IF(ISNA(VLOOKUP(E215,données!$A$67:$A$134,1,0)),"",VLOOKUP(E215,données!$A$67:$A$134,1,0))</f>
        <v/>
      </c>
      <c r="M215" t="str">
        <f>IF(ISNA(VLOOKUP(G215,Presta!H:I,2,0)),"",VLOOKUP(G215,Presta!H:I,2,0))</f>
        <v/>
      </c>
    </row>
    <row r="216" spans="1:13" x14ac:dyDescent="0.25">
      <c r="A216" t="s">
        <v>1066</v>
      </c>
      <c r="B216" t="s">
        <v>1319</v>
      </c>
      <c r="C216" s="99" t="s">
        <v>563</v>
      </c>
      <c r="D216" t="s">
        <v>313</v>
      </c>
      <c r="E216">
        <v>59011144</v>
      </c>
      <c r="G216" t="s">
        <v>564</v>
      </c>
      <c r="H216">
        <f>VLOOKUP(A216,Users!A:F,6,0)</f>
        <v>4</v>
      </c>
      <c r="I216">
        <f t="shared" si="3"/>
        <v>3</v>
      </c>
      <c r="J216">
        <f>VLOOKUP(C216,[1]gta_prestations!$B:$D,3,0)</f>
        <v>38</v>
      </c>
      <c r="K216" t="str">
        <f>IF(ISNA(VLOOKUP(F216,données!$B$138:$E$147,4,0)),"",VLOOKUP(F216,données!$B$138:$E$147,4,0))</f>
        <v/>
      </c>
      <c r="L216" t="str">
        <f>IF(ISNA(VLOOKUP(E216,données!$A$67:$A$134,1,0)),"",VLOOKUP(E216,données!$A$67:$A$134,1,0))</f>
        <v/>
      </c>
      <c r="M216">
        <f>IF(ISNA(VLOOKUP(G216,Presta!H:I,2,0)),"",VLOOKUP(G216,Presta!H:I,2,0))</f>
        <v>160</v>
      </c>
    </row>
    <row r="217" spans="1:13" x14ac:dyDescent="0.25">
      <c r="A217" t="s">
        <v>1066</v>
      </c>
      <c r="B217" t="s">
        <v>1323</v>
      </c>
      <c r="C217" s="99" t="s">
        <v>122</v>
      </c>
      <c r="D217" t="s">
        <v>123</v>
      </c>
      <c r="E217">
        <v>62012178</v>
      </c>
      <c r="H217">
        <f>VLOOKUP(A217,Users!A:F,6,0)</f>
        <v>4</v>
      </c>
      <c r="I217">
        <f t="shared" si="3"/>
        <v>2</v>
      </c>
      <c r="J217">
        <f>VLOOKUP(C217,[1]gta_prestations!$B:$D,3,0)</f>
        <v>299</v>
      </c>
      <c r="K217" t="str">
        <f>IF(ISNA(VLOOKUP(F217,données!$B$138:$E$147,4,0)),"",VLOOKUP(F217,données!$B$138:$E$147,4,0))</f>
        <v/>
      </c>
      <c r="L217" t="str">
        <f>IF(ISNA(VLOOKUP(E217,données!$A$67:$A$134,1,0)),"",VLOOKUP(E217,données!$A$67:$A$134,1,0))</f>
        <v/>
      </c>
      <c r="M217" t="str">
        <f>IF(ISNA(VLOOKUP(G217,Presta!H:I,2,0)),"",VLOOKUP(G217,Presta!H:I,2,0))</f>
        <v/>
      </c>
    </row>
    <row r="218" spans="1:13" x14ac:dyDescent="0.25">
      <c r="A218" t="s">
        <v>1066</v>
      </c>
      <c r="B218" t="s">
        <v>1319</v>
      </c>
      <c r="C218" s="99" t="s">
        <v>1337</v>
      </c>
      <c r="D218" t="s">
        <v>313</v>
      </c>
      <c r="E218">
        <v>59011144</v>
      </c>
      <c r="G218" t="s">
        <v>580</v>
      </c>
      <c r="H218">
        <f>VLOOKUP(A218,Users!A:F,6,0)</f>
        <v>4</v>
      </c>
      <c r="I218">
        <f t="shared" si="3"/>
        <v>3</v>
      </c>
      <c r="J218" t="e">
        <f>VLOOKUP(C218,[1]gta_prestations!$B:$D,3,0)</f>
        <v>#N/A</v>
      </c>
      <c r="K218" t="str">
        <f>IF(ISNA(VLOOKUP(F218,données!$B$138:$E$147,4,0)),"",VLOOKUP(F218,données!$B$138:$E$147,4,0))</f>
        <v/>
      </c>
      <c r="L218" t="str">
        <f>IF(ISNA(VLOOKUP(E218,données!$A$67:$A$134,1,0)),"",VLOOKUP(E218,données!$A$67:$A$134,1,0))</f>
        <v/>
      </c>
      <c r="M218">
        <f>IF(ISNA(VLOOKUP(G218,Presta!H:I,2,0)),"",VLOOKUP(G218,Presta!H:I,2,0))</f>
        <v>85</v>
      </c>
    </row>
    <row r="219" spans="1:13" x14ac:dyDescent="0.25">
      <c r="A219" t="s">
        <v>1066</v>
      </c>
      <c r="B219" t="s">
        <v>1323</v>
      </c>
      <c r="C219" s="99" t="s">
        <v>70</v>
      </c>
      <c r="D219" t="s">
        <v>71</v>
      </c>
      <c r="E219">
        <v>59011144</v>
      </c>
      <c r="H219">
        <f>VLOOKUP(A219,Users!A:F,6,0)</f>
        <v>4</v>
      </c>
      <c r="I219">
        <f t="shared" si="3"/>
        <v>2</v>
      </c>
      <c r="J219">
        <f>VLOOKUP(C219,[1]gta_prestations!$B:$D,3,0)</f>
        <v>273</v>
      </c>
      <c r="K219" t="str">
        <f>IF(ISNA(VLOOKUP(F219,données!$B$138:$E$147,4,0)),"",VLOOKUP(F219,données!$B$138:$E$147,4,0))</f>
        <v/>
      </c>
      <c r="L219" t="str">
        <f>IF(ISNA(VLOOKUP(E219,données!$A$67:$A$134,1,0)),"",VLOOKUP(E219,données!$A$67:$A$134,1,0))</f>
        <v/>
      </c>
      <c r="M219" t="str">
        <f>IF(ISNA(VLOOKUP(G219,Presta!H:I,2,0)),"",VLOOKUP(G219,Presta!H:I,2,0))</f>
        <v/>
      </c>
    </row>
    <row r="220" spans="1:13" x14ac:dyDescent="0.25">
      <c r="A220" t="s">
        <v>1106</v>
      </c>
      <c r="B220" t="s">
        <v>1323</v>
      </c>
      <c r="C220" s="99" t="s">
        <v>88</v>
      </c>
      <c r="D220" t="s">
        <v>89</v>
      </c>
      <c r="H220">
        <f>VLOOKUP(A220,Users!A:F,6,0)</f>
        <v>69</v>
      </c>
      <c r="I220">
        <f t="shared" si="3"/>
        <v>2</v>
      </c>
      <c r="J220">
        <f>VLOOKUP(C220,[1]gta_prestations!$B:$D,3,0)</f>
        <v>282</v>
      </c>
      <c r="K220" t="str">
        <f>IF(ISNA(VLOOKUP(F220,données!$B$138:$E$147,4,0)),"",VLOOKUP(F220,données!$B$138:$E$147,4,0))</f>
        <v/>
      </c>
      <c r="L220" t="str">
        <f>IF(ISNA(VLOOKUP(E220,données!$A$67:$A$134,1,0)),"",VLOOKUP(E220,données!$A$67:$A$134,1,0))</f>
        <v/>
      </c>
      <c r="M220" t="str">
        <f>IF(ISNA(VLOOKUP(G220,Presta!H:I,2,0)),"",VLOOKUP(G220,Presta!H:I,2,0))</f>
        <v/>
      </c>
    </row>
    <row r="221" spans="1:13" x14ac:dyDescent="0.25">
      <c r="A221" t="s">
        <v>1106</v>
      </c>
      <c r="B221" t="s">
        <v>1323</v>
      </c>
      <c r="C221" s="99" t="s">
        <v>202</v>
      </c>
      <c r="D221" t="s">
        <v>203</v>
      </c>
      <c r="G221" t="s">
        <v>1324</v>
      </c>
      <c r="H221">
        <f>VLOOKUP(A221,Users!A:F,6,0)</f>
        <v>69</v>
      </c>
      <c r="I221">
        <f t="shared" si="3"/>
        <v>2</v>
      </c>
      <c r="J221">
        <f>VLOOKUP(C221,[1]gta_prestations!$B:$D,3,0)</f>
        <v>339</v>
      </c>
      <c r="K221" t="str">
        <f>IF(ISNA(VLOOKUP(F221,données!$B$138:$E$147,4,0)),"",VLOOKUP(F221,données!$B$138:$E$147,4,0))</f>
        <v/>
      </c>
      <c r="L221" t="str">
        <f>IF(ISNA(VLOOKUP(E221,données!$A$67:$A$134,1,0)),"",VLOOKUP(E221,données!$A$67:$A$134,1,0))</f>
        <v/>
      </c>
      <c r="M221" t="str">
        <f>IF(ISNA(VLOOKUP(G221,Presta!H:I,2,0)),"",VLOOKUP(G221,Presta!H:I,2,0))</f>
        <v/>
      </c>
    </row>
    <row r="222" spans="1:13" x14ac:dyDescent="0.25">
      <c r="A222" t="s">
        <v>1106</v>
      </c>
      <c r="B222" t="s">
        <v>1320</v>
      </c>
      <c r="C222" s="99" t="s">
        <v>1321</v>
      </c>
      <c r="H222">
        <f>VLOOKUP(A222,Users!A:F,6,0)</f>
        <v>69</v>
      </c>
      <c r="I222">
        <f t="shared" si="3"/>
        <v>6</v>
      </c>
      <c r="J222" t="e">
        <f>VLOOKUP(C222,[1]gta_prestations!$B:$D,3,0)</f>
        <v>#N/A</v>
      </c>
      <c r="K222" t="str">
        <f>IF(ISNA(VLOOKUP(F222,données!$B$138:$E$147,4,0)),"",VLOOKUP(F222,données!$B$138:$E$147,4,0))</f>
        <v/>
      </c>
      <c r="L222" t="str">
        <f>IF(ISNA(VLOOKUP(E222,données!$A$67:$A$134,1,0)),"",VLOOKUP(E222,données!$A$67:$A$134,1,0))</f>
        <v/>
      </c>
      <c r="M222" t="str">
        <f>IF(ISNA(VLOOKUP(G222,Presta!H:I,2,0)),"",VLOOKUP(G222,Presta!H:I,2,0))</f>
        <v/>
      </c>
    </row>
    <row r="223" spans="1:13" x14ac:dyDescent="0.25">
      <c r="A223" t="s">
        <v>1106</v>
      </c>
      <c r="B223" t="s">
        <v>1323</v>
      </c>
      <c r="C223" s="99" t="s">
        <v>202</v>
      </c>
      <c r="D223" t="s">
        <v>203</v>
      </c>
      <c r="H223">
        <f>VLOOKUP(A223,Users!A:F,6,0)</f>
        <v>69</v>
      </c>
      <c r="I223">
        <f t="shared" si="3"/>
        <v>2</v>
      </c>
      <c r="J223">
        <f>VLOOKUP(C223,[1]gta_prestations!$B:$D,3,0)</f>
        <v>339</v>
      </c>
      <c r="K223" t="str">
        <f>IF(ISNA(VLOOKUP(F223,données!$B$138:$E$147,4,0)),"",VLOOKUP(F223,données!$B$138:$E$147,4,0))</f>
        <v/>
      </c>
      <c r="L223" t="str">
        <f>IF(ISNA(VLOOKUP(E223,données!$A$67:$A$134,1,0)),"",VLOOKUP(E223,données!$A$67:$A$134,1,0))</f>
        <v/>
      </c>
      <c r="M223" t="str">
        <f>IF(ISNA(VLOOKUP(G223,Presta!H:I,2,0)),"",VLOOKUP(G223,Presta!H:I,2,0))</f>
        <v/>
      </c>
    </row>
    <row r="224" spans="1:13" x14ac:dyDescent="0.25">
      <c r="A224" t="s">
        <v>1106</v>
      </c>
      <c r="B224" t="s">
        <v>1323</v>
      </c>
      <c r="C224" s="99" t="s">
        <v>210</v>
      </c>
      <c r="D224" t="s">
        <v>211</v>
      </c>
      <c r="H224">
        <f>VLOOKUP(A224,Users!A:F,6,0)</f>
        <v>69</v>
      </c>
      <c r="I224">
        <f t="shared" si="3"/>
        <v>2</v>
      </c>
      <c r="J224">
        <f>VLOOKUP(C224,[1]gta_prestations!$B:$D,3,0)</f>
        <v>343</v>
      </c>
      <c r="K224" t="str">
        <f>IF(ISNA(VLOOKUP(F224,données!$B$138:$E$147,4,0)),"",VLOOKUP(F224,données!$B$138:$E$147,4,0))</f>
        <v/>
      </c>
      <c r="L224" t="str">
        <f>IF(ISNA(VLOOKUP(E224,données!$A$67:$A$134,1,0)),"",VLOOKUP(E224,données!$A$67:$A$134,1,0))</f>
        <v/>
      </c>
      <c r="M224" t="str">
        <f>IF(ISNA(VLOOKUP(G224,Presta!H:I,2,0)),"",VLOOKUP(G224,Presta!H:I,2,0))</f>
        <v/>
      </c>
    </row>
    <row r="225" spans="1:13" x14ac:dyDescent="0.25">
      <c r="A225" t="s">
        <v>1106</v>
      </c>
      <c r="B225" t="s">
        <v>1323</v>
      </c>
      <c r="C225" s="99" t="s">
        <v>96</v>
      </c>
      <c r="D225" t="s">
        <v>97</v>
      </c>
      <c r="H225">
        <f>VLOOKUP(A225,Users!A:F,6,0)</f>
        <v>69</v>
      </c>
      <c r="I225">
        <f t="shared" si="3"/>
        <v>2</v>
      </c>
      <c r="J225">
        <f>VLOOKUP(C225,[1]gta_prestations!$B:$D,3,0)</f>
        <v>286</v>
      </c>
      <c r="K225" t="str">
        <f>IF(ISNA(VLOOKUP(F225,données!$B$138:$E$147,4,0)),"",VLOOKUP(F225,données!$B$138:$E$147,4,0))</f>
        <v/>
      </c>
      <c r="L225" t="str">
        <f>IF(ISNA(VLOOKUP(E225,données!$A$67:$A$134,1,0)),"",VLOOKUP(E225,données!$A$67:$A$134,1,0))</f>
        <v/>
      </c>
      <c r="M225" t="str">
        <f>IF(ISNA(VLOOKUP(G225,Presta!H:I,2,0)),"",VLOOKUP(G225,Presta!H:I,2,0))</f>
        <v/>
      </c>
    </row>
    <row r="226" spans="1:13" x14ac:dyDescent="0.25">
      <c r="A226" t="s">
        <v>1106</v>
      </c>
      <c r="B226" t="s">
        <v>1323</v>
      </c>
      <c r="C226" s="99" t="s">
        <v>210</v>
      </c>
      <c r="D226" t="s">
        <v>211</v>
      </c>
      <c r="G226" t="s">
        <v>1324</v>
      </c>
      <c r="H226">
        <f>VLOOKUP(A226,Users!A:F,6,0)</f>
        <v>69</v>
      </c>
      <c r="I226">
        <f t="shared" si="3"/>
        <v>2</v>
      </c>
      <c r="J226">
        <f>VLOOKUP(C226,[1]gta_prestations!$B:$D,3,0)</f>
        <v>343</v>
      </c>
      <c r="K226" t="str">
        <f>IF(ISNA(VLOOKUP(F226,données!$B$138:$E$147,4,0)),"",VLOOKUP(F226,données!$B$138:$E$147,4,0))</f>
        <v/>
      </c>
      <c r="L226" t="str">
        <f>IF(ISNA(VLOOKUP(E226,données!$A$67:$A$134,1,0)),"",VLOOKUP(E226,données!$A$67:$A$134,1,0))</f>
        <v/>
      </c>
      <c r="M226" t="str">
        <f>IF(ISNA(VLOOKUP(G226,Presta!H:I,2,0)),"",VLOOKUP(G226,Presta!H:I,2,0))</f>
        <v/>
      </c>
    </row>
    <row r="227" spans="1:13" x14ac:dyDescent="0.25">
      <c r="A227" t="s">
        <v>1106</v>
      </c>
      <c r="B227" t="s">
        <v>1323</v>
      </c>
      <c r="C227" s="99" t="s">
        <v>124</v>
      </c>
      <c r="D227" t="s">
        <v>125</v>
      </c>
      <c r="H227">
        <f>VLOOKUP(A227,Users!A:F,6,0)</f>
        <v>69</v>
      </c>
      <c r="I227">
        <f t="shared" si="3"/>
        <v>2</v>
      </c>
      <c r="J227">
        <f>VLOOKUP(C227,[1]gta_prestations!$B:$D,3,0)</f>
        <v>300</v>
      </c>
      <c r="K227" t="str">
        <f>IF(ISNA(VLOOKUP(F227,données!$B$138:$E$147,4,0)),"",VLOOKUP(F227,données!$B$138:$E$147,4,0))</f>
        <v/>
      </c>
      <c r="L227" t="str">
        <f>IF(ISNA(VLOOKUP(E227,données!$A$67:$A$134,1,0)),"",VLOOKUP(E227,données!$A$67:$A$134,1,0))</f>
        <v/>
      </c>
      <c r="M227" t="str">
        <f>IF(ISNA(VLOOKUP(G227,Presta!H:I,2,0)),"",VLOOKUP(G227,Presta!H:I,2,0))</f>
        <v/>
      </c>
    </row>
    <row r="228" spans="1:13" x14ac:dyDescent="0.25">
      <c r="A228" t="s">
        <v>1107</v>
      </c>
      <c r="B228" t="s">
        <v>1323</v>
      </c>
      <c r="C228" s="99" t="s">
        <v>96</v>
      </c>
      <c r="D228" t="s">
        <v>97</v>
      </c>
      <c r="H228">
        <f>VLOOKUP(A228,Users!A:F,6,0)</f>
        <v>13</v>
      </c>
      <c r="I228">
        <f t="shared" si="3"/>
        <v>2</v>
      </c>
      <c r="J228">
        <f>VLOOKUP(C228,[1]gta_prestations!$B:$D,3,0)</f>
        <v>286</v>
      </c>
      <c r="K228" t="str">
        <f>IF(ISNA(VLOOKUP(F228,données!$B$138:$E$147,4,0)),"",VLOOKUP(F228,données!$B$138:$E$147,4,0))</f>
        <v/>
      </c>
      <c r="L228" t="str">
        <f>IF(ISNA(VLOOKUP(E228,données!$A$67:$A$134,1,0)),"",VLOOKUP(E228,données!$A$67:$A$134,1,0))</f>
        <v/>
      </c>
      <c r="M228" t="str">
        <f>IF(ISNA(VLOOKUP(G228,Presta!H:I,2,0)),"",VLOOKUP(G228,Presta!H:I,2,0))</f>
        <v/>
      </c>
    </row>
    <row r="229" spans="1:13" x14ac:dyDescent="0.25">
      <c r="A229" t="s">
        <v>1107</v>
      </c>
      <c r="B229" t="s">
        <v>1323</v>
      </c>
      <c r="C229" s="99" t="s">
        <v>210</v>
      </c>
      <c r="D229" t="s">
        <v>211</v>
      </c>
      <c r="G229" t="s">
        <v>1324</v>
      </c>
      <c r="H229">
        <f>VLOOKUP(A229,Users!A:F,6,0)</f>
        <v>13</v>
      </c>
      <c r="I229">
        <f t="shared" si="3"/>
        <v>2</v>
      </c>
      <c r="J229">
        <f>VLOOKUP(C229,[1]gta_prestations!$B:$D,3,0)</f>
        <v>343</v>
      </c>
      <c r="K229" t="str">
        <f>IF(ISNA(VLOOKUP(F229,données!$B$138:$E$147,4,0)),"",VLOOKUP(F229,données!$B$138:$E$147,4,0))</f>
        <v/>
      </c>
      <c r="L229" t="str">
        <f>IF(ISNA(VLOOKUP(E229,données!$A$67:$A$134,1,0)),"",VLOOKUP(E229,données!$A$67:$A$134,1,0))</f>
        <v/>
      </c>
      <c r="M229" t="str">
        <f>IF(ISNA(VLOOKUP(G229,Presta!H:I,2,0)),"",VLOOKUP(G229,Presta!H:I,2,0))</f>
        <v/>
      </c>
    </row>
    <row r="230" spans="1:13" x14ac:dyDescent="0.25">
      <c r="A230" t="s">
        <v>1107</v>
      </c>
      <c r="B230" t="s">
        <v>1320</v>
      </c>
      <c r="C230" s="99" t="s">
        <v>1321</v>
      </c>
      <c r="H230">
        <f>VLOOKUP(A230,Users!A:F,6,0)</f>
        <v>13</v>
      </c>
      <c r="I230">
        <f t="shared" si="3"/>
        <v>6</v>
      </c>
      <c r="J230" t="e">
        <f>VLOOKUP(C230,[1]gta_prestations!$B:$D,3,0)</f>
        <v>#N/A</v>
      </c>
      <c r="K230" t="str">
        <f>IF(ISNA(VLOOKUP(F230,données!$B$138:$E$147,4,0)),"",VLOOKUP(F230,données!$B$138:$E$147,4,0))</f>
        <v/>
      </c>
      <c r="L230" t="str">
        <f>IF(ISNA(VLOOKUP(E230,données!$A$67:$A$134,1,0)),"",VLOOKUP(E230,données!$A$67:$A$134,1,0))</f>
        <v/>
      </c>
      <c r="M230" t="str">
        <f>IF(ISNA(VLOOKUP(G230,Presta!H:I,2,0)),"",VLOOKUP(G230,Presta!H:I,2,0))</f>
        <v/>
      </c>
    </row>
    <row r="231" spans="1:13" x14ac:dyDescent="0.25">
      <c r="A231" t="s">
        <v>1107</v>
      </c>
      <c r="B231" t="s">
        <v>1323</v>
      </c>
      <c r="C231" s="99" t="s">
        <v>210</v>
      </c>
      <c r="D231" t="s">
        <v>211</v>
      </c>
      <c r="H231">
        <f>VLOOKUP(A231,Users!A:F,6,0)</f>
        <v>13</v>
      </c>
      <c r="I231">
        <f t="shared" si="3"/>
        <v>2</v>
      </c>
      <c r="J231">
        <f>VLOOKUP(C231,[1]gta_prestations!$B:$D,3,0)</f>
        <v>343</v>
      </c>
      <c r="K231" t="str">
        <f>IF(ISNA(VLOOKUP(F231,données!$B$138:$E$147,4,0)),"",VLOOKUP(F231,données!$B$138:$E$147,4,0))</f>
        <v/>
      </c>
      <c r="L231" t="str">
        <f>IF(ISNA(VLOOKUP(E231,données!$A$67:$A$134,1,0)),"",VLOOKUP(E231,données!$A$67:$A$134,1,0))</f>
        <v/>
      </c>
      <c r="M231" t="str">
        <f>IF(ISNA(VLOOKUP(G231,Presta!H:I,2,0)),"",VLOOKUP(G231,Presta!H:I,2,0))</f>
        <v/>
      </c>
    </row>
    <row r="232" spans="1:13" x14ac:dyDescent="0.25">
      <c r="A232" t="s">
        <v>1107</v>
      </c>
      <c r="B232" t="s">
        <v>1323</v>
      </c>
      <c r="C232" s="99" t="s">
        <v>124</v>
      </c>
      <c r="D232" t="s">
        <v>125</v>
      </c>
      <c r="H232">
        <f>VLOOKUP(A232,Users!A:F,6,0)</f>
        <v>13</v>
      </c>
      <c r="I232">
        <f t="shared" si="3"/>
        <v>2</v>
      </c>
      <c r="J232">
        <f>VLOOKUP(C232,[1]gta_prestations!$B:$D,3,0)</f>
        <v>300</v>
      </c>
      <c r="K232" t="str">
        <f>IF(ISNA(VLOOKUP(F232,données!$B$138:$E$147,4,0)),"",VLOOKUP(F232,données!$B$138:$E$147,4,0))</f>
        <v/>
      </c>
      <c r="L232" t="str">
        <f>IF(ISNA(VLOOKUP(E232,données!$A$67:$A$134,1,0)),"",VLOOKUP(E232,données!$A$67:$A$134,1,0))</f>
        <v/>
      </c>
      <c r="M232" t="str">
        <f>IF(ISNA(VLOOKUP(G232,Presta!H:I,2,0)),"",VLOOKUP(G232,Presta!H:I,2,0))</f>
        <v/>
      </c>
    </row>
    <row r="233" spans="1:13" x14ac:dyDescent="0.25">
      <c r="A233" t="s">
        <v>1107</v>
      </c>
      <c r="B233" t="s">
        <v>1327</v>
      </c>
      <c r="C233" s="99" t="s">
        <v>96</v>
      </c>
      <c r="D233" t="s">
        <v>97</v>
      </c>
      <c r="F233">
        <v>0</v>
      </c>
      <c r="G233">
        <v>0</v>
      </c>
      <c r="H233">
        <f>VLOOKUP(A233,Users!A:F,6,0)</f>
        <v>13</v>
      </c>
      <c r="I233">
        <f t="shared" si="3"/>
        <v>4</v>
      </c>
      <c r="J233">
        <f>VLOOKUP(C233,[1]gta_prestations!$B:$D,3,0)</f>
        <v>286</v>
      </c>
      <c r="K233" t="str">
        <f>IF(ISNA(VLOOKUP(F233,données!$B$138:$E$147,4,0)),"",VLOOKUP(F233,données!$B$138:$E$147,4,0))</f>
        <v/>
      </c>
      <c r="L233" t="str">
        <f>IF(ISNA(VLOOKUP(E233,données!$A$67:$A$134,1,0)),"",VLOOKUP(E233,données!$A$67:$A$134,1,0))</f>
        <v/>
      </c>
      <c r="M233" t="str">
        <f>IF(ISNA(VLOOKUP(G233,Presta!H:I,2,0)),"",VLOOKUP(G233,Presta!H:I,2,0))</f>
        <v/>
      </c>
    </row>
    <row r="234" spans="1:13" x14ac:dyDescent="0.25">
      <c r="A234" t="s">
        <v>1107</v>
      </c>
      <c r="B234" t="s">
        <v>1323</v>
      </c>
      <c r="C234" s="99" t="s">
        <v>238</v>
      </c>
      <c r="D234" t="s">
        <v>239</v>
      </c>
      <c r="E234" t="s">
        <v>906</v>
      </c>
      <c r="H234">
        <f>VLOOKUP(A234,Users!A:F,6,0)</f>
        <v>13</v>
      </c>
      <c r="I234">
        <f t="shared" si="3"/>
        <v>2</v>
      </c>
      <c r="J234">
        <f>VLOOKUP(C234,[1]gta_prestations!$B:$D,3,0)</f>
        <v>357</v>
      </c>
      <c r="K234" t="str">
        <f>IF(ISNA(VLOOKUP(F234,données!$B$138:$E$147,4,0)),"",VLOOKUP(F234,données!$B$138:$E$147,4,0))</f>
        <v/>
      </c>
      <c r="L234" t="str">
        <f>IF(ISNA(VLOOKUP(E234,données!$A$67:$A$134,1,0)),"",VLOOKUP(E234,données!$A$67:$A$134,1,0))</f>
        <v/>
      </c>
      <c r="M234" t="str">
        <f>IF(ISNA(VLOOKUP(G234,Presta!H:I,2,0)),"",VLOOKUP(G234,Presta!H:I,2,0))</f>
        <v/>
      </c>
    </row>
    <row r="235" spans="1:13" x14ac:dyDescent="0.25">
      <c r="A235" t="s">
        <v>1107</v>
      </c>
      <c r="B235" t="s">
        <v>1323</v>
      </c>
      <c r="C235" s="99" t="s">
        <v>238</v>
      </c>
      <c r="D235" t="s">
        <v>239</v>
      </c>
      <c r="G235" t="s">
        <v>1324</v>
      </c>
      <c r="H235">
        <f>VLOOKUP(A235,Users!A:F,6,0)</f>
        <v>13</v>
      </c>
      <c r="I235">
        <f t="shared" si="3"/>
        <v>2</v>
      </c>
      <c r="J235">
        <f>VLOOKUP(C235,[1]gta_prestations!$B:$D,3,0)</f>
        <v>357</v>
      </c>
      <c r="K235" t="str">
        <f>IF(ISNA(VLOOKUP(F235,données!$B$138:$E$147,4,0)),"",VLOOKUP(F235,données!$B$138:$E$147,4,0))</f>
        <v/>
      </c>
      <c r="L235" t="str">
        <f>IF(ISNA(VLOOKUP(E235,données!$A$67:$A$134,1,0)),"",VLOOKUP(E235,données!$A$67:$A$134,1,0))</f>
        <v/>
      </c>
      <c r="M235" t="str">
        <f>IF(ISNA(VLOOKUP(G235,Presta!H:I,2,0)),"",VLOOKUP(G235,Presta!H:I,2,0))</f>
        <v/>
      </c>
    </row>
    <row r="236" spans="1:13" x14ac:dyDescent="0.25">
      <c r="A236" t="s">
        <v>1107</v>
      </c>
      <c r="B236" t="s">
        <v>1323</v>
      </c>
      <c r="C236" s="99" t="s">
        <v>238</v>
      </c>
      <c r="D236">
        <v>179</v>
      </c>
      <c r="E236" t="s">
        <v>1376</v>
      </c>
      <c r="F236" t="s">
        <v>239</v>
      </c>
      <c r="H236">
        <f>VLOOKUP(A236,Users!A:F,6,0)</f>
        <v>13</v>
      </c>
      <c r="I236">
        <f t="shared" si="3"/>
        <v>2</v>
      </c>
      <c r="J236">
        <f>VLOOKUP(C236,[1]gta_prestations!$B:$D,3,0)</f>
        <v>357</v>
      </c>
      <c r="K236" t="str">
        <f>IF(ISNA(VLOOKUP(F236,données!$B$138:$E$147,4,0)),"",VLOOKUP(F236,données!$B$138:$E$147,4,0))</f>
        <v/>
      </c>
      <c r="L236" t="str">
        <f>IF(ISNA(VLOOKUP(E236,données!$A$67:$A$134,1,0)),"",VLOOKUP(E236,données!$A$67:$A$134,1,0))</f>
        <v/>
      </c>
      <c r="M236" t="str">
        <f>IF(ISNA(VLOOKUP(G236,Presta!H:I,2,0)),"",VLOOKUP(G236,Presta!H:I,2,0))</f>
        <v/>
      </c>
    </row>
    <row r="237" spans="1:13" x14ac:dyDescent="0.25">
      <c r="A237" t="s">
        <v>1107</v>
      </c>
      <c r="B237" t="s">
        <v>1323</v>
      </c>
      <c r="C237" s="99" t="s">
        <v>238</v>
      </c>
      <c r="D237" t="s">
        <v>239</v>
      </c>
      <c r="E237" t="s">
        <v>1376</v>
      </c>
      <c r="H237">
        <f>VLOOKUP(A237,Users!A:F,6,0)</f>
        <v>13</v>
      </c>
      <c r="I237">
        <f t="shared" si="3"/>
        <v>2</v>
      </c>
      <c r="J237">
        <f>VLOOKUP(C237,[1]gta_prestations!$B:$D,3,0)</f>
        <v>357</v>
      </c>
      <c r="K237" t="str">
        <f>IF(ISNA(VLOOKUP(F237,données!$B$138:$E$147,4,0)),"",VLOOKUP(F237,données!$B$138:$E$147,4,0))</f>
        <v/>
      </c>
      <c r="L237" t="str">
        <f>IF(ISNA(VLOOKUP(E237,données!$A$67:$A$134,1,0)),"",VLOOKUP(E237,données!$A$67:$A$134,1,0))</f>
        <v/>
      </c>
      <c r="M237" t="str">
        <f>IF(ISNA(VLOOKUP(G237,Presta!H:I,2,0)),"",VLOOKUP(G237,Presta!H:I,2,0))</f>
        <v/>
      </c>
    </row>
    <row r="238" spans="1:13" x14ac:dyDescent="0.25">
      <c r="A238" t="s">
        <v>1072</v>
      </c>
      <c r="B238" t="s">
        <v>1319</v>
      </c>
      <c r="C238" s="99" t="s">
        <v>786</v>
      </c>
      <c r="D238" t="s">
        <v>328</v>
      </c>
      <c r="G238" t="s">
        <v>787</v>
      </c>
      <c r="H238">
        <f>VLOOKUP(A238,Users!A:F,6,0)</f>
        <v>7</v>
      </c>
      <c r="I238">
        <f t="shared" si="3"/>
        <v>3</v>
      </c>
      <c r="J238">
        <f>VLOOKUP(C238,[1]gta_prestations!$B:$D,3,0)</f>
        <v>201</v>
      </c>
      <c r="K238" t="str">
        <f>IF(ISNA(VLOOKUP(F238,données!$B$138:$E$147,4,0)),"",VLOOKUP(F238,données!$B$138:$E$147,4,0))</f>
        <v/>
      </c>
      <c r="L238" t="str">
        <f>IF(ISNA(VLOOKUP(E238,données!$A$67:$A$134,1,0)),"",VLOOKUP(E238,données!$A$67:$A$134,1,0))</f>
        <v/>
      </c>
      <c r="M238">
        <f>IF(ISNA(VLOOKUP(G238,Presta!H:I,2,0)),"",VLOOKUP(G238,Presta!H:I,2,0))</f>
        <v>127</v>
      </c>
    </row>
    <row r="239" spans="1:13" x14ac:dyDescent="0.25">
      <c r="A239" t="s">
        <v>1072</v>
      </c>
      <c r="B239" t="s">
        <v>1319</v>
      </c>
      <c r="C239" s="99" t="s">
        <v>772</v>
      </c>
      <c r="D239" t="s">
        <v>328</v>
      </c>
      <c r="G239" t="s">
        <v>773</v>
      </c>
      <c r="H239">
        <f>VLOOKUP(A239,Users!A:F,6,0)</f>
        <v>7</v>
      </c>
      <c r="I239">
        <f t="shared" si="3"/>
        <v>3</v>
      </c>
      <c r="J239">
        <f>VLOOKUP(C239,[1]gta_prestations!$B:$D,3,0)</f>
        <v>194</v>
      </c>
      <c r="K239" t="str">
        <f>IF(ISNA(VLOOKUP(F239,données!$B$138:$E$147,4,0)),"",VLOOKUP(F239,données!$B$138:$E$147,4,0))</f>
        <v/>
      </c>
      <c r="L239" t="str">
        <f>IF(ISNA(VLOOKUP(E239,données!$A$67:$A$134,1,0)),"",VLOOKUP(E239,données!$A$67:$A$134,1,0))</f>
        <v/>
      </c>
      <c r="M239">
        <f>IF(ISNA(VLOOKUP(G239,Presta!H:I,2,0)),"",VLOOKUP(G239,Presta!H:I,2,0))</f>
        <v>120</v>
      </c>
    </row>
    <row r="240" spans="1:13" x14ac:dyDescent="0.25">
      <c r="A240" t="s">
        <v>1072</v>
      </c>
      <c r="B240" t="s">
        <v>1319</v>
      </c>
      <c r="C240" s="99" t="s">
        <v>786</v>
      </c>
      <c r="D240" t="s">
        <v>328</v>
      </c>
      <c r="E240">
        <v>59011</v>
      </c>
      <c r="G240" t="s">
        <v>787</v>
      </c>
      <c r="H240">
        <f>VLOOKUP(A240,Users!A:F,6,0)</f>
        <v>7</v>
      </c>
      <c r="I240">
        <f t="shared" si="3"/>
        <v>3</v>
      </c>
      <c r="J240">
        <f>VLOOKUP(C240,[1]gta_prestations!$B:$D,3,0)</f>
        <v>201</v>
      </c>
      <c r="K240" t="str">
        <f>IF(ISNA(VLOOKUP(F240,données!$B$138:$E$147,4,0)),"",VLOOKUP(F240,données!$B$138:$E$147,4,0))</f>
        <v/>
      </c>
      <c r="L240" t="str">
        <f>IF(ISNA(VLOOKUP(E240,données!$A$67:$A$134,1,0)),"",VLOOKUP(E240,données!$A$67:$A$134,1,0))</f>
        <v/>
      </c>
      <c r="M240">
        <f>IF(ISNA(VLOOKUP(G240,Presta!H:I,2,0)),"",VLOOKUP(G240,Presta!H:I,2,0))</f>
        <v>127</v>
      </c>
    </row>
    <row r="241" spans="1:13" x14ac:dyDescent="0.25">
      <c r="A241" t="s">
        <v>1072</v>
      </c>
      <c r="B241" t="s">
        <v>1319</v>
      </c>
      <c r="C241" s="99" t="s">
        <v>772</v>
      </c>
      <c r="D241" t="s">
        <v>328</v>
      </c>
      <c r="E241">
        <v>59011</v>
      </c>
      <c r="G241" t="s">
        <v>773</v>
      </c>
      <c r="H241">
        <f>VLOOKUP(A241,Users!A:F,6,0)</f>
        <v>7</v>
      </c>
      <c r="I241">
        <f t="shared" si="3"/>
        <v>3</v>
      </c>
      <c r="J241">
        <f>VLOOKUP(C241,[1]gta_prestations!$B:$D,3,0)</f>
        <v>194</v>
      </c>
      <c r="K241" t="str">
        <f>IF(ISNA(VLOOKUP(F241,données!$B$138:$E$147,4,0)),"",VLOOKUP(F241,données!$B$138:$E$147,4,0))</f>
        <v/>
      </c>
      <c r="L241" t="str">
        <f>IF(ISNA(VLOOKUP(E241,données!$A$67:$A$134,1,0)),"",VLOOKUP(E241,données!$A$67:$A$134,1,0))</f>
        <v/>
      </c>
      <c r="M241">
        <f>IF(ISNA(VLOOKUP(G241,Presta!H:I,2,0)),"",VLOOKUP(G241,Presta!H:I,2,0))</f>
        <v>120</v>
      </c>
    </row>
    <row r="242" spans="1:13" x14ac:dyDescent="0.25">
      <c r="A242" t="s">
        <v>1072</v>
      </c>
      <c r="B242" t="s">
        <v>1320</v>
      </c>
      <c r="C242" s="99" t="s">
        <v>1321</v>
      </c>
      <c r="H242">
        <f>VLOOKUP(A242,Users!A:F,6,0)</f>
        <v>7</v>
      </c>
      <c r="I242">
        <f t="shared" si="3"/>
        <v>6</v>
      </c>
      <c r="J242" t="e">
        <f>VLOOKUP(C242,[1]gta_prestations!$B:$D,3,0)</f>
        <v>#N/A</v>
      </c>
      <c r="K242" t="str">
        <f>IF(ISNA(VLOOKUP(F242,données!$B$138:$E$147,4,0)),"",VLOOKUP(F242,données!$B$138:$E$147,4,0))</f>
        <v/>
      </c>
      <c r="L242" t="str">
        <f>IF(ISNA(VLOOKUP(E242,données!$A$67:$A$134,1,0)),"",VLOOKUP(E242,données!$A$67:$A$134,1,0))</f>
        <v/>
      </c>
      <c r="M242" t="str">
        <f>IF(ISNA(VLOOKUP(G242,Presta!H:I,2,0)),"",VLOOKUP(G242,Presta!H:I,2,0))</f>
        <v/>
      </c>
    </row>
    <row r="243" spans="1:13" x14ac:dyDescent="0.25">
      <c r="A243" t="s">
        <v>1377</v>
      </c>
      <c r="B243" t="s">
        <v>1320</v>
      </c>
      <c r="C243" s="99" t="s">
        <v>1321</v>
      </c>
      <c r="H243" t="e">
        <f>VLOOKUP(A243,Users!A:F,6,0)</f>
        <v>#N/A</v>
      </c>
      <c r="I243">
        <f t="shared" si="3"/>
        <v>6</v>
      </c>
      <c r="J243" t="e">
        <f>VLOOKUP(C243,[1]gta_prestations!$B:$D,3,0)</f>
        <v>#N/A</v>
      </c>
      <c r="K243" t="str">
        <f>IF(ISNA(VLOOKUP(F243,données!$B$138:$E$147,4,0)),"",VLOOKUP(F243,données!$B$138:$E$147,4,0))</f>
        <v/>
      </c>
      <c r="L243" t="str">
        <f>IF(ISNA(VLOOKUP(E243,données!$A$67:$A$134,1,0)),"",VLOOKUP(E243,données!$A$67:$A$134,1,0))</f>
        <v/>
      </c>
      <c r="M243" t="str">
        <f>IF(ISNA(VLOOKUP(G243,Presta!H:I,2,0)),"",VLOOKUP(G243,Presta!H:I,2,0))</f>
        <v/>
      </c>
    </row>
    <row r="244" spans="1:13" x14ac:dyDescent="0.25">
      <c r="A244" t="s">
        <v>1377</v>
      </c>
      <c r="B244" t="s">
        <v>1320</v>
      </c>
      <c r="C244" s="99" t="s">
        <v>296</v>
      </c>
      <c r="D244" t="s">
        <v>297</v>
      </c>
      <c r="H244" t="e">
        <f>VLOOKUP(A244,Users!A:F,6,0)</f>
        <v>#N/A</v>
      </c>
      <c r="I244">
        <f t="shared" si="3"/>
        <v>6</v>
      </c>
      <c r="J244">
        <f>VLOOKUP(C244,[1]gta_prestations!$B:$D,3,0)</f>
        <v>386</v>
      </c>
      <c r="K244" t="str">
        <f>IF(ISNA(VLOOKUP(F244,données!$B$138:$E$147,4,0)),"",VLOOKUP(F244,données!$B$138:$E$147,4,0))</f>
        <v/>
      </c>
      <c r="L244" t="str">
        <f>IF(ISNA(VLOOKUP(E244,données!$A$67:$A$134,1,0)),"",VLOOKUP(E244,données!$A$67:$A$134,1,0))</f>
        <v/>
      </c>
      <c r="M244" t="str">
        <f>IF(ISNA(VLOOKUP(G244,Presta!H:I,2,0)),"",VLOOKUP(G244,Presta!H:I,2,0))</f>
        <v/>
      </c>
    </row>
    <row r="245" spans="1:13" x14ac:dyDescent="0.25">
      <c r="A245" t="s">
        <v>1377</v>
      </c>
      <c r="B245" t="s">
        <v>1323</v>
      </c>
      <c r="C245" s="99" t="s">
        <v>254</v>
      </c>
      <c r="D245" t="s">
        <v>255</v>
      </c>
      <c r="E245">
        <v>62012</v>
      </c>
      <c r="H245" t="e">
        <f>VLOOKUP(A245,Users!A:F,6,0)</f>
        <v>#N/A</v>
      </c>
      <c r="I245">
        <f t="shared" si="3"/>
        <v>2</v>
      </c>
      <c r="J245">
        <f>VLOOKUP(C245,[1]gta_prestations!$B:$D,3,0)</f>
        <v>365</v>
      </c>
      <c r="K245" t="str">
        <f>IF(ISNA(VLOOKUP(F245,données!$B$138:$E$147,4,0)),"",VLOOKUP(F245,données!$B$138:$E$147,4,0))</f>
        <v/>
      </c>
      <c r="L245" t="str">
        <f>IF(ISNA(VLOOKUP(E245,données!$A$67:$A$134,1,0)),"",VLOOKUP(E245,données!$A$67:$A$134,1,0))</f>
        <v/>
      </c>
      <c r="M245" t="str">
        <f>IF(ISNA(VLOOKUP(G245,Presta!H:I,2,0)),"",VLOOKUP(G245,Presta!H:I,2,0))</f>
        <v/>
      </c>
    </row>
    <row r="246" spans="1:13" x14ac:dyDescent="0.25">
      <c r="A246" t="s">
        <v>1377</v>
      </c>
      <c r="B246" t="s">
        <v>1323</v>
      </c>
      <c r="C246" s="99" t="s">
        <v>254</v>
      </c>
      <c r="D246" t="s">
        <v>255</v>
      </c>
      <c r="E246">
        <v>59011</v>
      </c>
      <c r="H246" t="e">
        <f>VLOOKUP(A246,Users!A:F,6,0)</f>
        <v>#N/A</v>
      </c>
      <c r="I246">
        <f t="shared" si="3"/>
        <v>2</v>
      </c>
      <c r="J246">
        <f>VLOOKUP(C246,[1]gta_prestations!$B:$D,3,0)</f>
        <v>365</v>
      </c>
      <c r="K246" t="str">
        <f>IF(ISNA(VLOOKUP(F246,données!$B$138:$E$147,4,0)),"",VLOOKUP(F246,données!$B$138:$E$147,4,0))</f>
        <v/>
      </c>
      <c r="L246" t="str">
        <f>IF(ISNA(VLOOKUP(E246,données!$A$67:$A$134,1,0)),"",VLOOKUP(E246,données!$A$67:$A$134,1,0))</f>
        <v/>
      </c>
      <c r="M246" t="str">
        <f>IF(ISNA(VLOOKUP(G246,Presta!H:I,2,0)),"",VLOOKUP(G246,Presta!H:I,2,0))</f>
        <v/>
      </c>
    </row>
    <row r="247" spans="1:13" x14ac:dyDescent="0.25">
      <c r="A247" t="s">
        <v>1377</v>
      </c>
      <c r="B247" t="s">
        <v>1319</v>
      </c>
      <c r="C247" s="99" t="s">
        <v>1344</v>
      </c>
      <c r="D247" t="s">
        <v>299</v>
      </c>
      <c r="E247">
        <v>62012</v>
      </c>
      <c r="G247" t="s">
        <v>534</v>
      </c>
      <c r="H247" t="e">
        <f>VLOOKUP(A247,Users!A:F,6,0)</f>
        <v>#N/A</v>
      </c>
      <c r="I247">
        <f t="shared" si="3"/>
        <v>3</v>
      </c>
      <c r="J247" t="e">
        <f>VLOOKUP(C247,[1]gta_prestations!$B:$D,3,0)</f>
        <v>#N/A</v>
      </c>
      <c r="K247" t="str">
        <f>IF(ISNA(VLOOKUP(F247,données!$B$138:$E$147,4,0)),"",VLOOKUP(F247,données!$B$138:$E$147,4,0))</f>
        <v/>
      </c>
      <c r="L247" t="str">
        <f>IF(ISNA(VLOOKUP(E247,données!$A$67:$A$134,1,0)),"",VLOOKUP(E247,données!$A$67:$A$134,1,0))</f>
        <v/>
      </c>
      <c r="M247">
        <f>IF(ISNA(VLOOKUP(G247,Presta!H:I,2,0)),"",VLOOKUP(G247,Presta!H:I,2,0))</f>
        <v>149</v>
      </c>
    </row>
    <row r="248" spans="1:13" x14ac:dyDescent="0.25">
      <c r="A248" t="s">
        <v>1377</v>
      </c>
      <c r="B248" t="s">
        <v>1319</v>
      </c>
      <c r="C248" s="99" t="s">
        <v>1344</v>
      </c>
      <c r="D248" t="s">
        <v>299</v>
      </c>
      <c r="E248">
        <v>59011</v>
      </c>
      <c r="G248" t="s">
        <v>534</v>
      </c>
      <c r="H248" t="e">
        <f>VLOOKUP(A248,Users!A:F,6,0)</f>
        <v>#N/A</v>
      </c>
      <c r="I248">
        <f t="shared" si="3"/>
        <v>3</v>
      </c>
      <c r="J248" t="e">
        <f>VLOOKUP(C248,[1]gta_prestations!$B:$D,3,0)</f>
        <v>#N/A</v>
      </c>
      <c r="K248" t="str">
        <f>IF(ISNA(VLOOKUP(F248,données!$B$138:$E$147,4,0)),"",VLOOKUP(F248,données!$B$138:$E$147,4,0))</f>
        <v/>
      </c>
      <c r="L248" t="str">
        <f>IF(ISNA(VLOOKUP(E248,données!$A$67:$A$134,1,0)),"",VLOOKUP(E248,données!$A$67:$A$134,1,0))</f>
        <v/>
      </c>
      <c r="M248">
        <f>IF(ISNA(VLOOKUP(G248,Presta!H:I,2,0)),"",VLOOKUP(G248,Presta!H:I,2,0))</f>
        <v>149</v>
      </c>
    </row>
    <row r="249" spans="1:13" x14ac:dyDescent="0.25">
      <c r="A249" t="s">
        <v>1377</v>
      </c>
      <c r="B249" t="s">
        <v>1320</v>
      </c>
      <c r="C249" s="99" t="s">
        <v>296</v>
      </c>
      <c r="D249" t="s">
        <v>297</v>
      </c>
      <c r="E249">
        <v>62012</v>
      </c>
      <c r="H249" t="e">
        <f>VLOOKUP(A249,Users!A:F,6,0)</f>
        <v>#N/A</v>
      </c>
      <c r="I249">
        <f t="shared" si="3"/>
        <v>6</v>
      </c>
      <c r="J249">
        <f>VLOOKUP(C249,[1]gta_prestations!$B:$D,3,0)</f>
        <v>386</v>
      </c>
      <c r="K249" t="str">
        <f>IF(ISNA(VLOOKUP(F249,données!$B$138:$E$147,4,0)),"",VLOOKUP(F249,données!$B$138:$E$147,4,0))</f>
        <v/>
      </c>
      <c r="L249" t="str">
        <f>IF(ISNA(VLOOKUP(E249,données!$A$67:$A$134,1,0)),"",VLOOKUP(E249,données!$A$67:$A$134,1,0))</f>
        <v/>
      </c>
      <c r="M249" t="str">
        <f>IF(ISNA(VLOOKUP(G249,Presta!H:I,2,0)),"",VLOOKUP(G249,Presta!H:I,2,0))</f>
        <v/>
      </c>
    </row>
    <row r="250" spans="1:13" x14ac:dyDescent="0.25">
      <c r="A250" t="s">
        <v>1377</v>
      </c>
      <c r="B250" t="s">
        <v>1320</v>
      </c>
      <c r="C250" s="99" t="s">
        <v>296</v>
      </c>
      <c r="D250" t="s">
        <v>297</v>
      </c>
      <c r="E250">
        <v>59011</v>
      </c>
      <c r="H250" t="e">
        <f>VLOOKUP(A250,Users!A:F,6,0)</f>
        <v>#N/A</v>
      </c>
      <c r="I250">
        <f t="shared" si="3"/>
        <v>6</v>
      </c>
      <c r="J250">
        <f>VLOOKUP(C250,[1]gta_prestations!$B:$D,3,0)</f>
        <v>386</v>
      </c>
      <c r="K250" t="str">
        <f>IF(ISNA(VLOOKUP(F250,données!$B$138:$E$147,4,0)),"",VLOOKUP(F250,données!$B$138:$E$147,4,0))</f>
        <v/>
      </c>
      <c r="L250" t="str">
        <f>IF(ISNA(VLOOKUP(E250,données!$A$67:$A$134,1,0)),"",VLOOKUP(E250,données!$A$67:$A$134,1,0))</f>
        <v/>
      </c>
      <c r="M250" t="str">
        <f>IF(ISNA(VLOOKUP(G250,Presta!H:I,2,0)),"",VLOOKUP(G250,Presta!H:I,2,0))</f>
        <v/>
      </c>
    </row>
    <row r="251" spans="1:13" x14ac:dyDescent="0.25">
      <c r="A251" t="s">
        <v>1377</v>
      </c>
      <c r="B251" t="s">
        <v>1320</v>
      </c>
      <c r="C251" s="99" t="s">
        <v>270</v>
      </c>
      <c r="D251" t="s">
        <v>271</v>
      </c>
      <c r="E251">
        <v>59011</v>
      </c>
      <c r="H251" t="e">
        <f>VLOOKUP(A251,Users!A:F,6,0)</f>
        <v>#N/A</v>
      </c>
      <c r="I251">
        <f t="shared" si="3"/>
        <v>6</v>
      </c>
      <c r="J251">
        <f>VLOOKUP(C251,[1]gta_prestations!$B:$D,3,0)</f>
        <v>373</v>
      </c>
      <c r="K251" t="str">
        <f>IF(ISNA(VLOOKUP(F251,données!$B$138:$E$147,4,0)),"",VLOOKUP(F251,données!$B$138:$E$147,4,0))</f>
        <v/>
      </c>
      <c r="L251" t="str">
        <f>IF(ISNA(VLOOKUP(E251,données!$A$67:$A$134,1,0)),"",VLOOKUP(E251,données!$A$67:$A$134,1,0))</f>
        <v/>
      </c>
      <c r="M251" t="str">
        <f>IF(ISNA(VLOOKUP(G251,Presta!H:I,2,0)),"",VLOOKUP(G251,Presta!H:I,2,0))</f>
        <v/>
      </c>
    </row>
    <row r="252" spans="1:13" x14ac:dyDescent="0.25">
      <c r="A252" t="s">
        <v>1108</v>
      </c>
      <c r="B252" t="s">
        <v>1323</v>
      </c>
      <c r="C252" s="99" t="s">
        <v>98</v>
      </c>
      <c r="D252" t="s">
        <v>99</v>
      </c>
      <c r="H252">
        <f>VLOOKUP(A252,Users!A:F,6,0)</f>
        <v>77</v>
      </c>
      <c r="I252">
        <f t="shared" si="3"/>
        <v>2</v>
      </c>
      <c r="J252">
        <f>VLOOKUP(C252,[1]gta_prestations!$B:$D,3,0)</f>
        <v>287</v>
      </c>
      <c r="K252" t="str">
        <f>IF(ISNA(VLOOKUP(F252,données!$B$138:$E$147,4,0)),"",VLOOKUP(F252,données!$B$138:$E$147,4,0))</f>
        <v/>
      </c>
      <c r="L252" t="str">
        <f>IF(ISNA(VLOOKUP(E252,données!$A$67:$A$134,1,0)),"",VLOOKUP(E252,données!$A$67:$A$134,1,0))</f>
        <v/>
      </c>
      <c r="M252" t="str">
        <f>IF(ISNA(VLOOKUP(G252,Presta!H:I,2,0)),"",VLOOKUP(G252,Presta!H:I,2,0))</f>
        <v/>
      </c>
    </row>
    <row r="253" spans="1:13" x14ac:dyDescent="0.25">
      <c r="A253" t="s">
        <v>1108</v>
      </c>
      <c r="B253" t="s">
        <v>1323</v>
      </c>
      <c r="C253" s="99" t="s">
        <v>212</v>
      </c>
      <c r="D253" t="s">
        <v>213</v>
      </c>
      <c r="G253" t="s">
        <v>1324</v>
      </c>
      <c r="H253">
        <f>VLOOKUP(A253,Users!A:F,6,0)</f>
        <v>77</v>
      </c>
      <c r="I253">
        <f t="shared" si="3"/>
        <v>2</v>
      </c>
      <c r="J253">
        <f>VLOOKUP(C253,[1]gta_prestations!$B:$D,3,0)</f>
        <v>344</v>
      </c>
      <c r="K253" t="str">
        <f>IF(ISNA(VLOOKUP(F253,données!$B$138:$E$147,4,0)),"",VLOOKUP(F253,données!$B$138:$E$147,4,0))</f>
        <v/>
      </c>
      <c r="L253" t="str">
        <f>IF(ISNA(VLOOKUP(E253,données!$A$67:$A$134,1,0)),"",VLOOKUP(E253,données!$A$67:$A$134,1,0))</f>
        <v/>
      </c>
      <c r="M253" t="str">
        <f>IF(ISNA(VLOOKUP(G253,Presta!H:I,2,0)),"",VLOOKUP(G253,Presta!H:I,2,0))</f>
        <v/>
      </c>
    </row>
    <row r="254" spans="1:13" x14ac:dyDescent="0.25">
      <c r="A254" t="s">
        <v>1108</v>
      </c>
      <c r="B254" t="s">
        <v>1320</v>
      </c>
      <c r="C254" s="99" t="s">
        <v>1321</v>
      </c>
      <c r="H254">
        <f>VLOOKUP(A254,Users!A:F,6,0)</f>
        <v>77</v>
      </c>
      <c r="I254">
        <f t="shared" si="3"/>
        <v>6</v>
      </c>
      <c r="J254" t="e">
        <f>VLOOKUP(C254,[1]gta_prestations!$B:$D,3,0)</f>
        <v>#N/A</v>
      </c>
      <c r="K254" t="str">
        <f>IF(ISNA(VLOOKUP(F254,données!$B$138:$E$147,4,0)),"",VLOOKUP(F254,données!$B$138:$E$147,4,0))</f>
        <v/>
      </c>
      <c r="L254" t="str">
        <f>IF(ISNA(VLOOKUP(E254,données!$A$67:$A$134,1,0)),"",VLOOKUP(E254,données!$A$67:$A$134,1,0))</f>
        <v/>
      </c>
      <c r="M254" t="str">
        <f>IF(ISNA(VLOOKUP(G254,Presta!H:I,2,0)),"",VLOOKUP(G254,Presta!H:I,2,0))</f>
        <v/>
      </c>
    </row>
    <row r="255" spans="1:13" x14ac:dyDescent="0.25">
      <c r="A255" t="s">
        <v>1108</v>
      </c>
      <c r="B255" t="s">
        <v>1323</v>
      </c>
      <c r="C255" s="99" t="s">
        <v>212</v>
      </c>
      <c r="D255" t="s">
        <v>213</v>
      </c>
      <c r="H255">
        <f>VLOOKUP(A255,Users!A:F,6,0)</f>
        <v>77</v>
      </c>
      <c r="I255">
        <f t="shared" si="3"/>
        <v>2</v>
      </c>
      <c r="J255">
        <f>VLOOKUP(C255,[1]gta_prestations!$B:$D,3,0)</f>
        <v>344</v>
      </c>
      <c r="K255" t="str">
        <f>IF(ISNA(VLOOKUP(F255,données!$B$138:$E$147,4,0)),"",VLOOKUP(F255,données!$B$138:$E$147,4,0))</f>
        <v/>
      </c>
      <c r="L255" t="str">
        <f>IF(ISNA(VLOOKUP(E255,données!$A$67:$A$134,1,0)),"",VLOOKUP(E255,données!$A$67:$A$134,1,0))</f>
        <v/>
      </c>
      <c r="M255" t="str">
        <f>IF(ISNA(VLOOKUP(G255,Presta!H:I,2,0)),"",VLOOKUP(G255,Presta!H:I,2,0))</f>
        <v/>
      </c>
    </row>
    <row r="256" spans="1:13" x14ac:dyDescent="0.25">
      <c r="A256" t="s">
        <v>1108</v>
      </c>
      <c r="B256" t="s">
        <v>1323</v>
      </c>
      <c r="C256" s="99" t="s">
        <v>124</v>
      </c>
      <c r="D256" t="s">
        <v>125</v>
      </c>
      <c r="H256">
        <f>VLOOKUP(A256,Users!A:F,6,0)</f>
        <v>77</v>
      </c>
      <c r="I256">
        <f t="shared" si="3"/>
        <v>2</v>
      </c>
      <c r="J256">
        <f>VLOOKUP(C256,[1]gta_prestations!$B:$D,3,0)</f>
        <v>300</v>
      </c>
      <c r="K256" t="str">
        <f>IF(ISNA(VLOOKUP(F256,données!$B$138:$E$147,4,0)),"",VLOOKUP(F256,données!$B$138:$E$147,4,0))</f>
        <v/>
      </c>
      <c r="L256" t="str">
        <f>IF(ISNA(VLOOKUP(E256,données!$A$67:$A$134,1,0)),"",VLOOKUP(E256,données!$A$67:$A$134,1,0))</f>
        <v/>
      </c>
      <c r="M256" t="str">
        <f>IF(ISNA(VLOOKUP(G256,Presta!H:I,2,0)),"",VLOOKUP(G256,Presta!H:I,2,0))</f>
        <v/>
      </c>
    </row>
    <row r="257" spans="1:13" x14ac:dyDescent="0.25">
      <c r="A257" t="s">
        <v>1108</v>
      </c>
      <c r="B257" t="s">
        <v>1323</v>
      </c>
      <c r="C257" s="99" t="s">
        <v>254</v>
      </c>
      <c r="H257">
        <f>VLOOKUP(A257,Users!A:F,6,0)</f>
        <v>77</v>
      </c>
      <c r="I257">
        <f t="shared" si="3"/>
        <v>2</v>
      </c>
      <c r="J257">
        <f>VLOOKUP(C257,[1]gta_prestations!$B:$D,3,0)</f>
        <v>365</v>
      </c>
      <c r="K257" t="str">
        <f>IF(ISNA(VLOOKUP(F257,données!$B$138:$E$147,4,0)),"",VLOOKUP(F257,données!$B$138:$E$147,4,0))</f>
        <v/>
      </c>
      <c r="L257" t="str">
        <f>IF(ISNA(VLOOKUP(E257,données!$A$67:$A$134,1,0)),"",VLOOKUP(E257,données!$A$67:$A$134,1,0))</f>
        <v/>
      </c>
      <c r="M257" t="str">
        <f>IF(ISNA(VLOOKUP(G257,Presta!H:I,2,0)),"",VLOOKUP(G257,Presta!H:I,2,0))</f>
        <v/>
      </c>
    </row>
    <row r="258" spans="1:13" x14ac:dyDescent="0.25">
      <c r="A258" t="s">
        <v>1108</v>
      </c>
      <c r="B258" t="s">
        <v>1323</v>
      </c>
      <c r="C258" s="99" t="s">
        <v>124</v>
      </c>
      <c r="D258" t="s">
        <v>125</v>
      </c>
      <c r="G258" t="s">
        <v>1324</v>
      </c>
      <c r="H258">
        <f>VLOOKUP(A258,Users!A:F,6,0)</f>
        <v>77</v>
      </c>
      <c r="I258">
        <f t="shared" si="3"/>
        <v>2</v>
      </c>
      <c r="J258">
        <f>VLOOKUP(C258,[1]gta_prestations!$B:$D,3,0)</f>
        <v>300</v>
      </c>
      <c r="K258" t="str">
        <f>IF(ISNA(VLOOKUP(F258,données!$B$138:$E$147,4,0)),"",VLOOKUP(F258,données!$B$138:$E$147,4,0))</f>
        <v/>
      </c>
      <c r="L258" t="str">
        <f>IF(ISNA(VLOOKUP(E258,données!$A$67:$A$134,1,0)),"",VLOOKUP(E258,données!$A$67:$A$134,1,0))</f>
        <v/>
      </c>
      <c r="M258" t="str">
        <f>IF(ISNA(VLOOKUP(G258,Presta!H:I,2,0)),"",VLOOKUP(G258,Presta!H:I,2,0))</f>
        <v/>
      </c>
    </row>
    <row r="259" spans="1:13" x14ac:dyDescent="0.25">
      <c r="A259" t="s">
        <v>1108</v>
      </c>
      <c r="B259" t="s">
        <v>1323</v>
      </c>
      <c r="C259" s="99" t="s">
        <v>212</v>
      </c>
      <c r="D259" t="s">
        <v>213</v>
      </c>
      <c r="E259" t="s">
        <v>1355</v>
      </c>
      <c r="H259">
        <f>VLOOKUP(A259,Users!A:F,6,0)</f>
        <v>77</v>
      </c>
      <c r="I259">
        <f t="shared" ref="I259:I322" si="4">RIGHT(TRIM(B259),1)+1</f>
        <v>2</v>
      </c>
      <c r="J259">
        <f>VLOOKUP(C259,[1]gta_prestations!$B:$D,3,0)</f>
        <v>344</v>
      </c>
      <c r="K259" t="str">
        <f>IF(ISNA(VLOOKUP(F259,données!$B$138:$E$147,4,0)),"",VLOOKUP(F259,données!$B$138:$E$147,4,0))</f>
        <v/>
      </c>
      <c r="L259" t="str">
        <f>IF(ISNA(VLOOKUP(E259,données!$A$67:$A$134,1,0)),"",VLOOKUP(E259,données!$A$67:$A$134,1,0))</f>
        <v/>
      </c>
      <c r="M259" t="str">
        <f>IF(ISNA(VLOOKUP(G259,Presta!H:I,2,0)),"",VLOOKUP(G259,Presta!H:I,2,0))</f>
        <v/>
      </c>
    </row>
    <row r="260" spans="1:13" x14ac:dyDescent="0.25">
      <c r="A260" t="s">
        <v>1109</v>
      </c>
      <c r="B260" t="s">
        <v>1323</v>
      </c>
      <c r="C260" s="99" t="s">
        <v>118</v>
      </c>
      <c r="D260" t="s">
        <v>119</v>
      </c>
      <c r="H260">
        <f>VLOOKUP(A260,Users!A:F,6,0)</f>
        <v>94</v>
      </c>
      <c r="I260">
        <f t="shared" si="4"/>
        <v>2</v>
      </c>
      <c r="J260">
        <f>VLOOKUP(C260,[1]gta_prestations!$B:$D,3,0)</f>
        <v>297</v>
      </c>
      <c r="K260" t="str">
        <f>IF(ISNA(VLOOKUP(F260,données!$B$138:$E$147,4,0)),"",VLOOKUP(F260,données!$B$138:$E$147,4,0))</f>
        <v/>
      </c>
      <c r="L260" t="str">
        <f>IF(ISNA(VLOOKUP(E260,données!$A$67:$A$134,1,0)),"",VLOOKUP(E260,données!$A$67:$A$134,1,0))</f>
        <v/>
      </c>
      <c r="M260" t="str">
        <f>IF(ISNA(VLOOKUP(G260,Presta!H:I,2,0)),"",VLOOKUP(G260,Presta!H:I,2,0))</f>
        <v/>
      </c>
    </row>
    <row r="261" spans="1:13" x14ac:dyDescent="0.25">
      <c r="A261" t="s">
        <v>1109</v>
      </c>
      <c r="B261" t="s">
        <v>1323</v>
      </c>
      <c r="C261" s="99" t="s">
        <v>232</v>
      </c>
      <c r="D261" t="s">
        <v>233</v>
      </c>
      <c r="G261" t="s">
        <v>1324</v>
      </c>
      <c r="H261">
        <f>VLOOKUP(A261,Users!A:F,6,0)</f>
        <v>94</v>
      </c>
      <c r="I261">
        <f t="shared" si="4"/>
        <v>2</v>
      </c>
      <c r="J261">
        <f>VLOOKUP(C261,[1]gta_prestations!$B:$D,3,0)</f>
        <v>354</v>
      </c>
      <c r="K261" t="str">
        <f>IF(ISNA(VLOOKUP(F261,données!$B$138:$E$147,4,0)),"",VLOOKUP(F261,données!$B$138:$E$147,4,0))</f>
        <v/>
      </c>
      <c r="L261" t="str">
        <f>IF(ISNA(VLOOKUP(E261,données!$A$67:$A$134,1,0)),"",VLOOKUP(E261,données!$A$67:$A$134,1,0))</f>
        <v/>
      </c>
      <c r="M261" t="str">
        <f>IF(ISNA(VLOOKUP(G261,Presta!H:I,2,0)),"",VLOOKUP(G261,Presta!H:I,2,0))</f>
        <v/>
      </c>
    </row>
    <row r="262" spans="1:13" x14ac:dyDescent="0.25">
      <c r="A262" t="s">
        <v>1109</v>
      </c>
      <c r="B262" t="s">
        <v>1323</v>
      </c>
      <c r="C262" s="99" t="s">
        <v>274</v>
      </c>
      <c r="D262" t="s">
        <v>275</v>
      </c>
      <c r="H262">
        <f>VLOOKUP(A262,Users!A:F,6,0)</f>
        <v>94</v>
      </c>
      <c r="I262">
        <f t="shared" si="4"/>
        <v>2</v>
      </c>
      <c r="J262">
        <f>VLOOKUP(C262,[1]gta_prestations!$B:$D,3,0)</f>
        <v>375</v>
      </c>
      <c r="K262" t="str">
        <f>IF(ISNA(VLOOKUP(F262,données!$B$138:$E$147,4,0)),"",VLOOKUP(F262,données!$B$138:$E$147,4,0))</f>
        <v/>
      </c>
      <c r="L262" t="str">
        <f>IF(ISNA(VLOOKUP(E262,données!$A$67:$A$134,1,0)),"",VLOOKUP(E262,données!$A$67:$A$134,1,0))</f>
        <v/>
      </c>
      <c r="M262" t="str">
        <f>IF(ISNA(VLOOKUP(G262,Presta!H:I,2,0)),"",VLOOKUP(G262,Presta!H:I,2,0))</f>
        <v/>
      </c>
    </row>
    <row r="263" spans="1:13" x14ac:dyDescent="0.25">
      <c r="A263" t="s">
        <v>1109</v>
      </c>
      <c r="B263" t="s">
        <v>1320</v>
      </c>
      <c r="C263" s="99" t="s">
        <v>1321</v>
      </c>
      <c r="H263">
        <f>VLOOKUP(A263,Users!A:F,6,0)</f>
        <v>94</v>
      </c>
      <c r="I263">
        <f t="shared" si="4"/>
        <v>6</v>
      </c>
      <c r="J263" t="e">
        <f>VLOOKUP(C263,[1]gta_prestations!$B:$D,3,0)</f>
        <v>#N/A</v>
      </c>
      <c r="K263" t="str">
        <f>IF(ISNA(VLOOKUP(F263,données!$B$138:$E$147,4,0)),"",VLOOKUP(F263,données!$B$138:$E$147,4,0))</f>
        <v/>
      </c>
      <c r="L263" t="str">
        <f>IF(ISNA(VLOOKUP(E263,données!$A$67:$A$134,1,0)),"",VLOOKUP(E263,données!$A$67:$A$134,1,0))</f>
        <v/>
      </c>
      <c r="M263" t="str">
        <f>IF(ISNA(VLOOKUP(G263,Presta!H:I,2,0)),"",VLOOKUP(G263,Presta!H:I,2,0))</f>
        <v/>
      </c>
    </row>
    <row r="264" spans="1:13" x14ac:dyDescent="0.25">
      <c r="A264" t="s">
        <v>1109</v>
      </c>
      <c r="B264" t="s">
        <v>1323</v>
      </c>
      <c r="C264" s="99" t="s">
        <v>232</v>
      </c>
      <c r="D264" t="s">
        <v>233</v>
      </c>
      <c r="H264">
        <f>VLOOKUP(A264,Users!A:F,6,0)</f>
        <v>94</v>
      </c>
      <c r="I264">
        <f t="shared" si="4"/>
        <v>2</v>
      </c>
      <c r="J264">
        <f>VLOOKUP(C264,[1]gta_prestations!$B:$D,3,0)</f>
        <v>354</v>
      </c>
      <c r="K264" t="str">
        <f>IF(ISNA(VLOOKUP(F264,données!$B$138:$E$147,4,0)),"",VLOOKUP(F264,données!$B$138:$E$147,4,0))</f>
        <v/>
      </c>
      <c r="L264" t="str">
        <f>IF(ISNA(VLOOKUP(E264,données!$A$67:$A$134,1,0)),"",VLOOKUP(E264,données!$A$67:$A$134,1,0))</f>
        <v/>
      </c>
      <c r="M264" t="str">
        <f>IF(ISNA(VLOOKUP(G264,Presta!H:I,2,0)),"",VLOOKUP(G264,Presta!H:I,2,0))</f>
        <v/>
      </c>
    </row>
    <row r="265" spans="1:13" x14ac:dyDescent="0.25">
      <c r="A265" t="s">
        <v>1109</v>
      </c>
      <c r="B265" t="s">
        <v>1323</v>
      </c>
      <c r="C265" s="99" t="s">
        <v>58</v>
      </c>
      <c r="D265" t="s">
        <v>59</v>
      </c>
      <c r="H265">
        <f>VLOOKUP(A265,Users!A:F,6,0)</f>
        <v>94</v>
      </c>
      <c r="I265">
        <f t="shared" si="4"/>
        <v>2</v>
      </c>
      <c r="J265">
        <f>VLOOKUP(C265,[1]gta_prestations!$B:$D,3,0)</f>
        <v>267</v>
      </c>
      <c r="K265" t="str">
        <f>IF(ISNA(VLOOKUP(F265,données!$B$138:$E$147,4,0)),"",VLOOKUP(F265,données!$B$138:$E$147,4,0))</f>
        <v/>
      </c>
      <c r="L265" t="str">
        <f>IF(ISNA(VLOOKUP(E265,données!$A$67:$A$134,1,0)),"",VLOOKUP(E265,données!$A$67:$A$134,1,0))</f>
        <v/>
      </c>
      <c r="M265" t="str">
        <f>IF(ISNA(VLOOKUP(G265,Presta!H:I,2,0)),"",VLOOKUP(G265,Presta!H:I,2,0))</f>
        <v/>
      </c>
    </row>
    <row r="266" spans="1:13" x14ac:dyDescent="0.25">
      <c r="A266" t="s">
        <v>1109</v>
      </c>
      <c r="B266" t="s">
        <v>1319</v>
      </c>
      <c r="C266" s="99" t="s">
        <v>1325</v>
      </c>
      <c r="D266" t="s">
        <v>311</v>
      </c>
      <c r="G266" t="s">
        <v>554</v>
      </c>
      <c r="H266">
        <f>VLOOKUP(A266,Users!A:F,6,0)</f>
        <v>94</v>
      </c>
      <c r="I266">
        <f t="shared" si="4"/>
        <v>3</v>
      </c>
      <c r="J266" t="e">
        <f>VLOOKUP(C266,[1]gta_prestations!$B:$D,3,0)</f>
        <v>#N/A</v>
      </c>
      <c r="K266" t="str">
        <f>IF(ISNA(VLOOKUP(F266,données!$B$138:$E$147,4,0)),"",VLOOKUP(F266,données!$B$138:$E$147,4,0))</f>
        <v/>
      </c>
      <c r="L266" t="str">
        <f>IF(ISNA(VLOOKUP(E266,données!$A$67:$A$134,1,0)),"",VLOOKUP(E266,données!$A$67:$A$134,1,0))</f>
        <v/>
      </c>
      <c r="M266">
        <f>IF(ISNA(VLOOKUP(G266,Presta!H:I,2,0)),"",VLOOKUP(G266,Presta!H:I,2,0))</f>
        <v>155</v>
      </c>
    </row>
    <row r="267" spans="1:13" x14ac:dyDescent="0.25">
      <c r="A267" t="s">
        <v>1109</v>
      </c>
      <c r="B267" t="s">
        <v>1323</v>
      </c>
      <c r="C267" s="99" t="s">
        <v>232</v>
      </c>
      <c r="D267" t="s">
        <v>233</v>
      </c>
      <c r="E267" t="s">
        <v>1378</v>
      </c>
      <c r="H267">
        <f>VLOOKUP(A267,Users!A:F,6,0)</f>
        <v>94</v>
      </c>
      <c r="I267">
        <f t="shared" si="4"/>
        <v>2</v>
      </c>
      <c r="J267">
        <f>VLOOKUP(C267,[1]gta_prestations!$B:$D,3,0)</f>
        <v>354</v>
      </c>
      <c r="K267" t="str">
        <f>IF(ISNA(VLOOKUP(F267,données!$B$138:$E$147,4,0)),"",VLOOKUP(F267,données!$B$138:$E$147,4,0))</f>
        <v/>
      </c>
      <c r="L267" t="str">
        <f>IF(ISNA(VLOOKUP(E267,données!$A$67:$A$134,1,0)),"",VLOOKUP(E267,données!$A$67:$A$134,1,0))</f>
        <v/>
      </c>
      <c r="M267" t="str">
        <f>IF(ISNA(VLOOKUP(G267,Presta!H:I,2,0)),"",VLOOKUP(G267,Presta!H:I,2,0))</f>
        <v/>
      </c>
    </row>
    <row r="268" spans="1:13" x14ac:dyDescent="0.25">
      <c r="A268" t="s">
        <v>1109</v>
      </c>
      <c r="B268" t="s">
        <v>1323</v>
      </c>
      <c r="C268" s="99" t="s">
        <v>232</v>
      </c>
      <c r="D268" t="s">
        <v>233</v>
      </c>
      <c r="E268">
        <v>59011176</v>
      </c>
      <c r="G268" t="s">
        <v>1324</v>
      </c>
      <c r="H268">
        <f>VLOOKUP(A268,Users!A:F,6,0)</f>
        <v>94</v>
      </c>
      <c r="I268">
        <f t="shared" si="4"/>
        <v>2</v>
      </c>
      <c r="J268">
        <f>VLOOKUP(C268,[1]gta_prestations!$B:$D,3,0)</f>
        <v>354</v>
      </c>
      <c r="K268" t="str">
        <f>IF(ISNA(VLOOKUP(F268,données!$B$138:$E$147,4,0)),"",VLOOKUP(F268,données!$B$138:$E$147,4,0))</f>
        <v/>
      </c>
      <c r="L268" t="str">
        <f>IF(ISNA(VLOOKUP(E268,données!$A$67:$A$134,1,0)),"",VLOOKUP(E268,données!$A$67:$A$134,1,0))</f>
        <v/>
      </c>
      <c r="M268" t="str">
        <f>IF(ISNA(VLOOKUP(G268,Presta!H:I,2,0)),"",VLOOKUP(G268,Presta!H:I,2,0))</f>
        <v/>
      </c>
    </row>
    <row r="269" spans="1:13" x14ac:dyDescent="0.25">
      <c r="A269" t="s">
        <v>1132</v>
      </c>
      <c r="B269" t="s">
        <v>1323</v>
      </c>
      <c r="C269" s="99" t="s">
        <v>1379</v>
      </c>
      <c r="D269" t="s">
        <v>315</v>
      </c>
      <c r="G269" t="s">
        <v>1380</v>
      </c>
      <c r="H269">
        <f>VLOOKUP(A269,Users!A:F,6,0)</f>
        <v>55</v>
      </c>
      <c r="I269">
        <f t="shared" si="4"/>
        <v>2</v>
      </c>
      <c r="J269" t="e">
        <f>VLOOKUP(C269,[1]gta_prestations!$B:$D,3,0)</f>
        <v>#N/A</v>
      </c>
      <c r="K269" t="str">
        <f>IF(ISNA(VLOOKUP(F269,données!$B$138:$E$147,4,0)),"",VLOOKUP(F269,données!$B$138:$E$147,4,0))</f>
        <v/>
      </c>
      <c r="L269" t="str">
        <f>IF(ISNA(VLOOKUP(E269,données!$A$67:$A$134,1,0)),"",VLOOKUP(E269,données!$A$67:$A$134,1,0))</f>
        <v/>
      </c>
      <c r="M269" t="str">
        <f>IF(ISNA(VLOOKUP(G269,Presta!H:I,2,0)),"",VLOOKUP(G269,Presta!H:I,2,0))</f>
        <v/>
      </c>
    </row>
    <row r="270" spans="1:13" x14ac:dyDescent="0.25">
      <c r="A270" t="s">
        <v>1132</v>
      </c>
      <c r="B270" t="s">
        <v>1323</v>
      </c>
      <c r="C270" s="99" t="s">
        <v>1381</v>
      </c>
      <c r="D270" t="s">
        <v>315</v>
      </c>
      <c r="G270" t="s">
        <v>661</v>
      </c>
      <c r="H270">
        <f>VLOOKUP(A270,Users!A:F,6,0)</f>
        <v>55</v>
      </c>
      <c r="I270">
        <f t="shared" si="4"/>
        <v>2</v>
      </c>
      <c r="J270" t="e">
        <f>VLOOKUP(C270,[1]gta_prestations!$B:$D,3,0)</f>
        <v>#N/A</v>
      </c>
      <c r="K270" t="str">
        <f>IF(ISNA(VLOOKUP(F270,données!$B$138:$E$147,4,0)),"",VLOOKUP(F270,données!$B$138:$E$147,4,0))</f>
        <v/>
      </c>
      <c r="L270" t="str">
        <f>IF(ISNA(VLOOKUP(E270,données!$A$67:$A$134,1,0)),"",VLOOKUP(E270,données!$A$67:$A$134,1,0))</f>
        <v/>
      </c>
      <c r="M270">
        <f>IF(ISNA(VLOOKUP(G270,Presta!H:I,2,0)),"",VLOOKUP(G270,Presta!H:I,2,0))</f>
        <v>173</v>
      </c>
    </row>
    <row r="271" spans="1:13" x14ac:dyDescent="0.25">
      <c r="A271" t="s">
        <v>1132</v>
      </c>
      <c r="B271" t="s">
        <v>1323</v>
      </c>
      <c r="C271" s="99" t="s">
        <v>1382</v>
      </c>
      <c r="D271" t="s">
        <v>315</v>
      </c>
      <c r="G271" t="s">
        <v>663</v>
      </c>
      <c r="H271">
        <f>VLOOKUP(A271,Users!A:F,6,0)</f>
        <v>55</v>
      </c>
      <c r="I271">
        <f t="shared" si="4"/>
        <v>2</v>
      </c>
      <c r="J271" t="e">
        <f>VLOOKUP(C271,[1]gta_prestations!$B:$D,3,0)</f>
        <v>#N/A</v>
      </c>
      <c r="K271" t="str">
        <f>IF(ISNA(VLOOKUP(F271,données!$B$138:$E$147,4,0)),"",VLOOKUP(F271,données!$B$138:$E$147,4,0))</f>
        <v/>
      </c>
      <c r="L271" t="str">
        <f>IF(ISNA(VLOOKUP(E271,données!$A$67:$A$134,1,0)),"",VLOOKUP(E271,données!$A$67:$A$134,1,0))</f>
        <v/>
      </c>
      <c r="M271">
        <f>IF(ISNA(VLOOKUP(G271,Presta!H:I,2,0)),"",VLOOKUP(G271,Presta!H:I,2,0))</f>
        <v>32</v>
      </c>
    </row>
    <row r="272" spans="1:13" x14ac:dyDescent="0.25">
      <c r="A272" t="s">
        <v>1132</v>
      </c>
      <c r="B272" t="s">
        <v>1323</v>
      </c>
      <c r="C272" s="99" t="s">
        <v>1383</v>
      </c>
      <c r="D272" t="s">
        <v>315</v>
      </c>
      <c r="G272" t="s">
        <v>665</v>
      </c>
      <c r="H272">
        <f>VLOOKUP(A272,Users!A:F,6,0)</f>
        <v>55</v>
      </c>
      <c r="I272">
        <f t="shared" si="4"/>
        <v>2</v>
      </c>
      <c r="J272" t="e">
        <f>VLOOKUP(C272,[1]gta_prestations!$B:$D,3,0)</f>
        <v>#N/A</v>
      </c>
      <c r="K272" t="str">
        <f>IF(ISNA(VLOOKUP(F272,données!$B$138:$E$147,4,0)),"",VLOOKUP(F272,données!$B$138:$E$147,4,0))</f>
        <v/>
      </c>
      <c r="L272" t="str">
        <f>IF(ISNA(VLOOKUP(E272,données!$A$67:$A$134,1,0)),"",VLOOKUP(E272,données!$A$67:$A$134,1,0))</f>
        <v/>
      </c>
      <c r="M272">
        <f>IF(ISNA(VLOOKUP(G272,Presta!H:I,2,0)),"",VLOOKUP(G272,Presta!H:I,2,0))</f>
        <v>174</v>
      </c>
    </row>
    <row r="273" spans="1:13" x14ac:dyDescent="0.25">
      <c r="A273" t="s">
        <v>1132</v>
      </c>
      <c r="B273" t="s">
        <v>1323</v>
      </c>
      <c r="C273" s="99" t="s">
        <v>1384</v>
      </c>
      <c r="D273" t="s">
        <v>315</v>
      </c>
      <c r="G273" t="s">
        <v>1385</v>
      </c>
      <c r="H273">
        <f>VLOOKUP(A273,Users!A:F,6,0)</f>
        <v>55</v>
      </c>
      <c r="I273">
        <f t="shared" si="4"/>
        <v>2</v>
      </c>
      <c r="J273" t="e">
        <f>VLOOKUP(C273,[1]gta_prestations!$B:$D,3,0)</f>
        <v>#N/A</v>
      </c>
      <c r="K273" t="str">
        <f>IF(ISNA(VLOOKUP(F273,données!$B$138:$E$147,4,0)),"",VLOOKUP(F273,données!$B$138:$E$147,4,0))</f>
        <v/>
      </c>
      <c r="L273" t="str">
        <f>IF(ISNA(VLOOKUP(E273,données!$A$67:$A$134,1,0)),"",VLOOKUP(E273,données!$A$67:$A$134,1,0))</f>
        <v/>
      </c>
      <c r="M273" t="str">
        <f>IF(ISNA(VLOOKUP(G273,Presta!H:I,2,0)),"",VLOOKUP(G273,Presta!H:I,2,0))</f>
        <v/>
      </c>
    </row>
    <row r="274" spans="1:13" x14ac:dyDescent="0.25">
      <c r="A274" t="s">
        <v>1132</v>
      </c>
      <c r="B274" t="s">
        <v>1323</v>
      </c>
      <c r="C274" s="99" t="s">
        <v>1386</v>
      </c>
      <c r="D274" t="s">
        <v>315</v>
      </c>
      <c r="G274" t="s">
        <v>1387</v>
      </c>
      <c r="H274">
        <f>VLOOKUP(A274,Users!A:F,6,0)</f>
        <v>55</v>
      </c>
      <c r="I274">
        <f t="shared" si="4"/>
        <v>2</v>
      </c>
      <c r="J274" t="e">
        <f>VLOOKUP(C274,[1]gta_prestations!$B:$D,3,0)</f>
        <v>#N/A</v>
      </c>
      <c r="K274" t="str">
        <f>IF(ISNA(VLOOKUP(F274,données!$B$138:$E$147,4,0)),"",VLOOKUP(F274,données!$B$138:$E$147,4,0))</f>
        <v/>
      </c>
      <c r="L274" t="str">
        <f>IF(ISNA(VLOOKUP(E274,données!$A$67:$A$134,1,0)),"",VLOOKUP(E274,données!$A$67:$A$134,1,0))</f>
        <v/>
      </c>
      <c r="M274" t="str">
        <f>IF(ISNA(VLOOKUP(G274,Presta!H:I,2,0)),"",VLOOKUP(G274,Presta!H:I,2,0))</f>
        <v/>
      </c>
    </row>
    <row r="275" spans="1:13" x14ac:dyDescent="0.25">
      <c r="A275" t="s">
        <v>1132</v>
      </c>
      <c r="B275" t="s">
        <v>1323</v>
      </c>
      <c r="C275" s="99" t="s">
        <v>1388</v>
      </c>
      <c r="D275" t="s">
        <v>315</v>
      </c>
      <c r="G275" t="s">
        <v>675</v>
      </c>
      <c r="H275">
        <f>VLOOKUP(A275,Users!A:F,6,0)</f>
        <v>55</v>
      </c>
      <c r="I275">
        <f t="shared" si="4"/>
        <v>2</v>
      </c>
      <c r="J275" t="e">
        <f>VLOOKUP(C275,[1]gta_prestations!$B:$D,3,0)</f>
        <v>#N/A</v>
      </c>
      <c r="K275" t="str">
        <f>IF(ISNA(VLOOKUP(F275,données!$B$138:$E$147,4,0)),"",VLOOKUP(F275,données!$B$138:$E$147,4,0))</f>
        <v/>
      </c>
      <c r="L275" t="str">
        <f>IF(ISNA(VLOOKUP(E275,données!$A$67:$A$134,1,0)),"",VLOOKUP(E275,données!$A$67:$A$134,1,0))</f>
        <v/>
      </c>
      <c r="M275">
        <f>IF(ISNA(VLOOKUP(G275,Presta!H:I,2,0)),"",VLOOKUP(G275,Presta!H:I,2,0))</f>
        <v>24</v>
      </c>
    </row>
    <row r="276" spans="1:13" x14ac:dyDescent="0.25">
      <c r="A276" t="s">
        <v>1132</v>
      </c>
      <c r="B276" t="s">
        <v>1323</v>
      </c>
      <c r="C276" s="99" t="s">
        <v>1389</v>
      </c>
      <c r="D276" t="s">
        <v>297</v>
      </c>
      <c r="H276">
        <f>VLOOKUP(A276,Users!A:F,6,0)</f>
        <v>55</v>
      </c>
      <c r="I276">
        <f t="shared" si="4"/>
        <v>2</v>
      </c>
      <c r="J276" t="e">
        <f>VLOOKUP(C276,[1]gta_prestations!$B:$D,3,0)</f>
        <v>#N/A</v>
      </c>
      <c r="K276" t="str">
        <f>IF(ISNA(VLOOKUP(F276,données!$B$138:$E$147,4,0)),"",VLOOKUP(F276,données!$B$138:$E$147,4,0))</f>
        <v/>
      </c>
      <c r="L276" t="str">
        <f>IF(ISNA(VLOOKUP(E276,données!$A$67:$A$134,1,0)),"",VLOOKUP(E276,données!$A$67:$A$134,1,0))</f>
        <v/>
      </c>
      <c r="M276" t="str">
        <f>IF(ISNA(VLOOKUP(G276,Presta!H:I,2,0)),"",VLOOKUP(G276,Presta!H:I,2,0))</f>
        <v/>
      </c>
    </row>
    <row r="277" spans="1:13" x14ac:dyDescent="0.25">
      <c r="A277" t="s">
        <v>1132</v>
      </c>
      <c r="B277" t="s">
        <v>1319</v>
      </c>
      <c r="C277" s="99" t="s">
        <v>672</v>
      </c>
      <c r="D277" t="s">
        <v>315</v>
      </c>
      <c r="G277" t="s">
        <v>673</v>
      </c>
      <c r="H277">
        <f>VLOOKUP(A277,Users!A:F,6,0)</f>
        <v>55</v>
      </c>
      <c r="I277">
        <f t="shared" si="4"/>
        <v>3</v>
      </c>
      <c r="J277">
        <f>VLOOKUP(C277,[1]gta_prestations!$B:$D,3,0)</f>
        <v>98</v>
      </c>
      <c r="K277" t="str">
        <f>IF(ISNA(VLOOKUP(F277,données!$B$138:$E$147,4,0)),"",VLOOKUP(F277,données!$B$138:$E$147,4,0))</f>
        <v/>
      </c>
      <c r="L277" t="str">
        <f>IF(ISNA(VLOOKUP(E277,données!$A$67:$A$134,1,0)),"",VLOOKUP(E277,données!$A$67:$A$134,1,0))</f>
        <v/>
      </c>
      <c r="M277">
        <f>IF(ISNA(VLOOKUP(G277,Presta!H:I,2,0)),"",VLOOKUP(G277,Presta!H:I,2,0))</f>
        <v>26</v>
      </c>
    </row>
    <row r="278" spans="1:13" x14ac:dyDescent="0.25">
      <c r="A278" t="s">
        <v>1132</v>
      </c>
      <c r="B278" t="s">
        <v>1319</v>
      </c>
      <c r="C278" s="99" t="s">
        <v>670</v>
      </c>
      <c r="D278" t="s">
        <v>315</v>
      </c>
      <c r="G278" t="s">
        <v>671</v>
      </c>
      <c r="H278">
        <f>VLOOKUP(A278,Users!A:F,6,0)</f>
        <v>55</v>
      </c>
      <c r="I278">
        <f t="shared" si="4"/>
        <v>3</v>
      </c>
      <c r="J278">
        <f>VLOOKUP(C278,[1]gta_prestations!$B:$D,3,0)</f>
        <v>97</v>
      </c>
      <c r="K278" t="str">
        <f>IF(ISNA(VLOOKUP(F278,données!$B$138:$E$147,4,0)),"",VLOOKUP(F278,données!$B$138:$E$147,4,0))</f>
        <v/>
      </c>
      <c r="L278" t="str">
        <f>IF(ISNA(VLOOKUP(E278,données!$A$67:$A$134,1,0)),"",VLOOKUP(E278,données!$A$67:$A$134,1,0))</f>
        <v/>
      </c>
      <c r="M278">
        <f>IF(ISNA(VLOOKUP(G278,Presta!H:I,2,0)),"",VLOOKUP(G278,Presta!H:I,2,0))</f>
        <v>25</v>
      </c>
    </row>
    <row r="279" spans="1:13" x14ac:dyDescent="0.25">
      <c r="A279" t="s">
        <v>1132</v>
      </c>
      <c r="B279" t="s">
        <v>1320</v>
      </c>
      <c r="C279" s="99" t="s">
        <v>1321</v>
      </c>
      <c r="H279">
        <f>VLOOKUP(A279,Users!A:F,6,0)</f>
        <v>55</v>
      </c>
      <c r="I279">
        <f t="shared" si="4"/>
        <v>6</v>
      </c>
      <c r="J279" t="e">
        <f>VLOOKUP(C279,[1]gta_prestations!$B:$D,3,0)</f>
        <v>#N/A</v>
      </c>
      <c r="K279" t="str">
        <f>IF(ISNA(VLOOKUP(F279,données!$B$138:$E$147,4,0)),"",VLOOKUP(F279,données!$B$138:$E$147,4,0))</f>
        <v/>
      </c>
      <c r="L279" t="str">
        <f>IF(ISNA(VLOOKUP(E279,données!$A$67:$A$134,1,0)),"",VLOOKUP(E279,données!$A$67:$A$134,1,0))</f>
        <v/>
      </c>
      <c r="M279" t="str">
        <f>IF(ISNA(VLOOKUP(G279,Presta!H:I,2,0)),"",VLOOKUP(G279,Presta!H:I,2,0))</f>
        <v/>
      </c>
    </row>
    <row r="280" spans="1:13" x14ac:dyDescent="0.25">
      <c r="A280" t="s">
        <v>1132</v>
      </c>
      <c r="B280" t="s">
        <v>1323</v>
      </c>
      <c r="C280" s="99" t="s">
        <v>1384</v>
      </c>
      <c r="D280" t="s">
        <v>315</v>
      </c>
      <c r="G280" t="s">
        <v>671</v>
      </c>
      <c r="H280">
        <f>VLOOKUP(A280,Users!A:F,6,0)</f>
        <v>55</v>
      </c>
      <c r="I280">
        <f t="shared" si="4"/>
        <v>2</v>
      </c>
      <c r="J280" t="e">
        <f>VLOOKUP(C280,[1]gta_prestations!$B:$D,3,0)</f>
        <v>#N/A</v>
      </c>
      <c r="K280" t="str">
        <f>IF(ISNA(VLOOKUP(F280,données!$B$138:$E$147,4,0)),"",VLOOKUP(F280,données!$B$138:$E$147,4,0))</f>
        <v/>
      </c>
      <c r="L280" t="str">
        <f>IF(ISNA(VLOOKUP(E280,données!$A$67:$A$134,1,0)),"",VLOOKUP(E280,données!$A$67:$A$134,1,0))</f>
        <v/>
      </c>
      <c r="M280">
        <f>IF(ISNA(VLOOKUP(G280,Presta!H:I,2,0)),"",VLOOKUP(G280,Presta!H:I,2,0))</f>
        <v>25</v>
      </c>
    </row>
    <row r="281" spans="1:13" x14ac:dyDescent="0.25">
      <c r="A281" t="s">
        <v>1132</v>
      </c>
      <c r="B281" t="s">
        <v>1323</v>
      </c>
      <c r="C281" s="99" t="s">
        <v>1386</v>
      </c>
      <c r="D281" t="s">
        <v>315</v>
      </c>
      <c r="G281" t="s">
        <v>673</v>
      </c>
      <c r="H281">
        <f>VLOOKUP(A281,Users!A:F,6,0)</f>
        <v>55</v>
      </c>
      <c r="I281">
        <f t="shared" si="4"/>
        <v>2</v>
      </c>
      <c r="J281" t="e">
        <f>VLOOKUP(C281,[1]gta_prestations!$B:$D,3,0)</f>
        <v>#N/A</v>
      </c>
      <c r="K281" t="str">
        <f>IF(ISNA(VLOOKUP(F281,données!$B$138:$E$147,4,0)),"",VLOOKUP(F281,données!$B$138:$E$147,4,0))</f>
        <v/>
      </c>
      <c r="L281" t="str">
        <f>IF(ISNA(VLOOKUP(E281,données!$A$67:$A$134,1,0)),"",VLOOKUP(E281,données!$A$67:$A$134,1,0))</f>
        <v/>
      </c>
      <c r="M281">
        <f>IF(ISNA(VLOOKUP(G281,Presta!H:I,2,0)),"",VLOOKUP(G281,Presta!H:I,2,0))</f>
        <v>26</v>
      </c>
    </row>
    <row r="282" spans="1:13" x14ac:dyDescent="0.25">
      <c r="A282" t="s">
        <v>1132</v>
      </c>
      <c r="B282" t="s">
        <v>1319</v>
      </c>
      <c r="C282" s="99" t="s">
        <v>656</v>
      </c>
      <c r="D282" t="s">
        <v>315</v>
      </c>
      <c r="G282" t="s">
        <v>657</v>
      </c>
      <c r="H282">
        <f>VLOOKUP(A282,Users!A:F,6,0)</f>
        <v>55</v>
      </c>
      <c r="I282">
        <f t="shared" si="4"/>
        <v>3</v>
      </c>
      <c r="J282">
        <f>VLOOKUP(C282,[1]gta_prestations!$B:$D,3,0)</f>
        <v>90</v>
      </c>
      <c r="K282" t="str">
        <f>IF(ISNA(VLOOKUP(F282,données!$B$138:$E$147,4,0)),"",VLOOKUP(F282,données!$B$138:$E$147,4,0))</f>
        <v/>
      </c>
      <c r="L282" t="str">
        <f>IF(ISNA(VLOOKUP(E282,données!$A$67:$A$134,1,0)),"",VLOOKUP(E282,données!$A$67:$A$134,1,0))</f>
        <v/>
      </c>
      <c r="M282">
        <f>IF(ISNA(VLOOKUP(G282,Presta!H:I,2,0)),"",VLOOKUP(G282,Presta!H:I,2,0))</f>
        <v>29</v>
      </c>
    </row>
    <row r="283" spans="1:13" x14ac:dyDescent="0.25">
      <c r="A283" t="s">
        <v>1132</v>
      </c>
      <c r="B283" t="s">
        <v>1319</v>
      </c>
      <c r="C283" s="99" t="s">
        <v>658</v>
      </c>
      <c r="D283" t="s">
        <v>315</v>
      </c>
      <c r="G283" t="s">
        <v>659</v>
      </c>
      <c r="H283">
        <f>VLOOKUP(A283,Users!A:F,6,0)</f>
        <v>55</v>
      </c>
      <c r="I283">
        <f t="shared" si="4"/>
        <v>3</v>
      </c>
      <c r="J283">
        <f>VLOOKUP(C283,[1]gta_prestations!$B:$D,3,0)</f>
        <v>91</v>
      </c>
      <c r="K283" t="str">
        <f>IF(ISNA(VLOOKUP(F283,données!$B$138:$E$147,4,0)),"",VLOOKUP(F283,données!$B$138:$E$147,4,0))</f>
        <v/>
      </c>
      <c r="L283" t="str">
        <f>IF(ISNA(VLOOKUP(E283,données!$A$67:$A$134,1,0)),"",VLOOKUP(E283,données!$A$67:$A$134,1,0))</f>
        <v/>
      </c>
      <c r="M283">
        <f>IF(ISNA(VLOOKUP(G283,Presta!H:I,2,0)),"",VLOOKUP(G283,Presta!H:I,2,0))</f>
        <v>30</v>
      </c>
    </row>
    <row r="284" spans="1:13" x14ac:dyDescent="0.25">
      <c r="A284" t="s">
        <v>1132</v>
      </c>
      <c r="B284" t="s">
        <v>1319</v>
      </c>
      <c r="C284" s="99" t="s">
        <v>660</v>
      </c>
      <c r="D284" t="s">
        <v>315</v>
      </c>
      <c r="G284" t="s">
        <v>661</v>
      </c>
      <c r="H284">
        <f>VLOOKUP(A284,Users!A:F,6,0)</f>
        <v>55</v>
      </c>
      <c r="I284">
        <f t="shared" si="4"/>
        <v>3</v>
      </c>
      <c r="J284">
        <f>VLOOKUP(C284,[1]gta_prestations!$B:$D,3,0)</f>
        <v>92</v>
      </c>
      <c r="K284" t="str">
        <f>IF(ISNA(VLOOKUP(F284,données!$B$138:$E$147,4,0)),"",VLOOKUP(F284,données!$B$138:$E$147,4,0))</f>
        <v/>
      </c>
      <c r="L284" t="str">
        <f>IF(ISNA(VLOOKUP(E284,données!$A$67:$A$134,1,0)),"",VLOOKUP(E284,données!$A$67:$A$134,1,0))</f>
        <v/>
      </c>
      <c r="M284">
        <f>IF(ISNA(VLOOKUP(G284,Presta!H:I,2,0)),"",VLOOKUP(G284,Presta!H:I,2,0))</f>
        <v>173</v>
      </c>
    </row>
    <row r="285" spans="1:13" x14ac:dyDescent="0.25">
      <c r="A285" t="s">
        <v>1132</v>
      </c>
      <c r="B285" t="s">
        <v>1319</v>
      </c>
      <c r="C285" s="99" t="s">
        <v>662</v>
      </c>
      <c r="D285" t="s">
        <v>315</v>
      </c>
      <c r="G285" t="s">
        <v>663</v>
      </c>
      <c r="H285">
        <f>VLOOKUP(A285,Users!A:F,6,0)</f>
        <v>55</v>
      </c>
      <c r="I285">
        <f t="shared" si="4"/>
        <v>3</v>
      </c>
      <c r="J285">
        <f>VLOOKUP(C285,[1]gta_prestations!$B:$D,3,0)</f>
        <v>93</v>
      </c>
      <c r="K285" t="str">
        <f>IF(ISNA(VLOOKUP(F285,données!$B$138:$E$147,4,0)),"",VLOOKUP(F285,données!$B$138:$E$147,4,0))</f>
        <v/>
      </c>
      <c r="L285" t="str">
        <f>IF(ISNA(VLOOKUP(E285,données!$A$67:$A$134,1,0)),"",VLOOKUP(E285,données!$A$67:$A$134,1,0))</f>
        <v/>
      </c>
      <c r="M285">
        <f>IF(ISNA(VLOOKUP(G285,Presta!H:I,2,0)),"",VLOOKUP(G285,Presta!H:I,2,0))</f>
        <v>32</v>
      </c>
    </row>
    <row r="286" spans="1:13" x14ac:dyDescent="0.25">
      <c r="A286" t="s">
        <v>1132</v>
      </c>
      <c r="B286" t="s">
        <v>1319</v>
      </c>
      <c r="C286" s="99" t="s">
        <v>664</v>
      </c>
      <c r="D286" t="s">
        <v>315</v>
      </c>
      <c r="G286" t="s">
        <v>665</v>
      </c>
      <c r="H286">
        <f>VLOOKUP(A286,Users!A:F,6,0)</f>
        <v>55</v>
      </c>
      <c r="I286">
        <f t="shared" si="4"/>
        <v>3</v>
      </c>
      <c r="J286">
        <f>VLOOKUP(C286,[1]gta_prestations!$B:$D,3,0)</f>
        <v>94</v>
      </c>
      <c r="K286" t="str">
        <f>IF(ISNA(VLOOKUP(F286,données!$B$138:$E$147,4,0)),"",VLOOKUP(F286,données!$B$138:$E$147,4,0))</f>
        <v/>
      </c>
      <c r="L286" t="str">
        <f>IF(ISNA(VLOOKUP(E286,données!$A$67:$A$134,1,0)),"",VLOOKUP(E286,données!$A$67:$A$134,1,0))</f>
        <v/>
      </c>
      <c r="M286">
        <f>IF(ISNA(VLOOKUP(G286,Presta!H:I,2,0)),"",VLOOKUP(G286,Presta!H:I,2,0))</f>
        <v>174</v>
      </c>
    </row>
    <row r="287" spans="1:13" x14ac:dyDescent="0.25">
      <c r="A287" t="s">
        <v>1132</v>
      </c>
      <c r="B287" t="s">
        <v>1323</v>
      </c>
      <c r="C287" s="99" t="s">
        <v>1379</v>
      </c>
      <c r="D287" t="s">
        <v>315</v>
      </c>
      <c r="E287" t="s">
        <v>1348</v>
      </c>
      <c r="F287" t="s">
        <v>1348</v>
      </c>
      <c r="G287" t="s">
        <v>1380</v>
      </c>
      <c r="H287">
        <f>VLOOKUP(A287,Users!A:F,6,0)</f>
        <v>55</v>
      </c>
      <c r="I287">
        <f t="shared" si="4"/>
        <v>2</v>
      </c>
      <c r="J287" t="e">
        <f>VLOOKUP(C287,[1]gta_prestations!$B:$D,3,0)</f>
        <v>#N/A</v>
      </c>
      <c r="K287" t="str">
        <f>IF(ISNA(VLOOKUP(F287,données!$B$138:$E$147,4,0)),"",VLOOKUP(F287,données!$B$138:$E$147,4,0))</f>
        <v/>
      </c>
      <c r="L287" t="str">
        <f>IF(ISNA(VLOOKUP(E287,données!$A$67:$A$134,1,0)),"",VLOOKUP(E287,données!$A$67:$A$134,1,0))</f>
        <v/>
      </c>
      <c r="M287" t="str">
        <f>IF(ISNA(VLOOKUP(G287,Presta!H:I,2,0)),"",VLOOKUP(G287,Presta!H:I,2,0))</f>
        <v/>
      </c>
    </row>
    <row r="288" spans="1:13" x14ac:dyDescent="0.25">
      <c r="A288" t="s">
        <v>1132</v>
      </c>
      <c r="B288" t="s">
        <v>1323</v>
      </c>
      <c r="C288" s="99" t="s">
        <v>1381</v>
      </c>
      <c r="D288" t="s">
        <v>315</v>
      </c>
      <c r="E288" t="s">
        <v>1348</v>
      </c>
      <c r="F288" t="s">
        <v>1348</v>
      </c>
      <c r="G288" t="s">
        <v>661</v>
      </c>
      <c r="H288">
        <f>VLOOKUP(A288,Users!A:F,6,0)</f>
        <v>55</v>
      </c>
      <c r="I288">
        <f t="shared" si="4"/>
        <v>2</v>
      </c>
      <c r="J288" t="e">
        <f>VLOOKUP(C288,[1]gta_prestations!$B:$D,3,0)</f>
        <v>#N/A</v>
      </c>
      <c r="K288" t="str">
        <f>IF(ISNA(VLOOKUP(F288,données!$B$138:$E$147,4,0)),"",VLOOKUP(F288,données!$B$138:$E$147,4,0))</f>
        <v/>
      </c>
      <c r="L288" t="str">
        <f>IF(ISNA(VLOOKUP(E288,données!$A$67:$A$134,1,0)),"",VLOOKUP(E288,données!$A$67:$A$134,1,0))</f>
        <v/>
      </c>
      <c r="M288">
        <f>IF(ISNA(VLOOKUP(G288,Presta!H:I,2,0)),"",VLOOKUP(G288,Presta!H:I,2,0))</f>
        <v>173</v>
      </c>
    </row>
    <row r="289" spans="1:13" x14ac:dyDescent="0.25">
      <c r="A289" t="s">
        <v>1132</v>
      </c>
      <c r="B289" t="s">
        <v>1323</v>
      </c>
      <c r="C289" s="99" t="s">
        <v>1382</v>
      </c>
      <c r="D289" t="s">
        <v>315</v>
      </c>
      <c r="E289" t="s">
        <v>1348</v>
      </c>
      <c r="F289" t="s">
        <v>1348</v>
      </c>
      <c r="G289" t="s">
        <v>663</v>
      </c>
      <c r="H289">
        <f>VLOOKUP(A289,Users!A:F,6,0)</f>
        <v>55</v>
      </c>
      <c r="I289">
        <f t="shared" si="4"/>
        <v>2</v>
      </c>
      <c r="J289" t="e">
        <f>VLOOKUP(C289,[1]gta_prestations!$B:$D,3,0)</f>
        <v>#N/A</v>
      </c>
      <c r="K289" t="str">
        <f>IF(ISNA(VLOOKUP(F289,données!$B$138:$E$147,4,0)),"",VLOOKUP(F289,données!$B$138:$E$147,4,0))</f>
        <v/>
      </c>
      <c r="L289" t="str">
        <f>IF(ISNA(VLOOKUP(E289,données!$A$67:$A$134,1,0)),"",VLOOKUP(E289,données!$A$67:$A$134,1,0))</f>
        <v/>
      </c>
      <c r="M289">
        <f>IF(ISNA(VLOOKUP(G289,Presta!H:I,2,0)),"",VLOOKUP(G289,Presta!H:I,2,0))</f>
        <v>32</v>
      </c>
    </row>
    <row r="290" spans="1:13" x14ac:dyDescent="0.25">
      <c r="A290" t="s">
        <v>1132</v>
      </c>
      <c r="B290" t="s">
        <v>1323</v>
      </c>
      <c r="C290" s="99" t="s">
        <v>1383</v>
      </c>
      <c r="D290" t="s">
        <v>315</v>
      </c>
      <c r="E290" t="s">
        <v>1348</v>
      </c>
      <c r="F290" t="s">
        <v>1348</v>
      </c>
      <c r="G290" t="s">
        <v>665</v>
      </c>
      <c r="H290">
        <f>VLOOKUP(A290,Users!A:F,6,0)</f>
        <v>55</v>
      </c>
      <c r="I290">
        <f t="shared" si="4"/>
        <v>2</v>
      </c>
      <c r="J290" t="e">
        <f>VLOOKUP(C290,[1]gta_prestations!$B:$D,3,0)</f>
        <v>#N/A</v>
      </c>
      <c r="K290" t="str">
        <f>IF(ISNA(VLOOKUP(F290,données!$B$138:$E$147,4,0)),"",VLOOKUP(F290,données!$B$138:$E$147,4,0))</f>
        <v/>
      </c>
      <c r="L290" t="str">
        <f>IF(ISNA(VLOOKUP(E290,données!$A$67:$A$134,1,0)),"",VLOOKUP(E290,données!$A$67:$A$134,1,0))</f>
        <v/>
      </c>
      <c r="M290">
        <f>IF(ISNA(VLOOKUP(G290,Presta!H:I,2,0)),"",VLOOKUP(G290,Presta!H:I,2,0))</f>
        <v>174</v>
      </c>
    </row>
    <row r="291" spans="1:13" x14ac:dyDescent="0.25">
      <c r="A291" t="s">
        <v>1132</v>
      </c>
      <c r="B291" t="s">
        <v>1323</v>
      </c>
      <c r="C291" s="99" t="s">
        <v>1384</v>
      </c>
      <c r="D291" t="s">
        <v>315</v>
      </c>
      <c r="E291" t="s">
        <v>1348</v>
      </c>
      <c r="F291" t="s">
        <v>1348</v>
      </c>
      <c r="G291" t="s">
        <v>1385</v>
      </c>
      <c r="H291">
        <f>VLOOKUP(A291,Users!A:F,6,0)</f>
        <v>55</v>
      </c>
      <c r="I291">
        <f t="shared" si="4"/>
        <v>2</v>
      </c>
      <c r="J291" t="e">
        <f>VLOOKUP(C291,[1]gta_prestations!$B:$D,3,0)</f>
        <v>#N/A</v>
      </c>
      <c r="K291" t="str">
        <f>IF(ISNA(VLOOKUP(F291,données!$B$138:$E$147,4,0)),"",VLOOKUP(F291,données!$B$138:$E$147,4,0))</f>
        <v/>
      </c>
      <c r="L291" t="str">
        <f>IF(ISNA(VLOOKUP(E291,données!$A$67:$A$134,1,0)),"",VLOOKUP(E291,données!$A$67:$A$134,1,0))</f>
        <v/>
      </c>
      <c r="M291" t="str">
        <f>IF(ISNA(VLOOKUP(G291,Presta!H:I,2,0)),"",VLOOKUP(G291,Presta!H:I,2,0))</f>
        <v/>
      </c>
    </row>
    <row r="292" spans="1:13" x14ac:dyDescent="0.25">
      <c r="A292" t="s">
        <v>1132</v>
      </c>
      <c r="B292" t="s">
        <v>1323</v>
      </c>
      <c r="C292" s="99" t="s">
        <v>1386</v>
      </c>
      <c r="D292" t="s">
        <v>315</v>
      </c>
      <c r="E292" t="s">
        <v>1348</v>
      </c>
      <c r="F292" t="s">
        <v>1348</v>
      </c>
      <c r="G292" t="s">
        <v>673</v>
      </c>
      <c r="H292">
        <f>VLOOKUP(A292,Users!A:F,6,0)</f>
        <v>55</v>
      </c>
      <c r="I292">
        <f t="shared" si="4"/>
        <v>2</v>
      </c>
      <c r="J292" t="e">
        <f>VLOOKUP(C292,[1]gta_prestations!$B:$D,3,0)</f>
        <v>#N/A</v>
      </c>
      <c r="K292" t="str">
        <f>IF(ISNA(VLOOKUP(F292,données!$B$138:$E$147,4,0)),"",VLOOKUP(F292,données!$B$138:$E$147,4,0))</f>
        <v/>
      </c>
      <c r="L292" t="str">
        <f>IF(ISNA(VLOOKUP(E292,données!$A$67:$A$134,1,0)),"",VLOOKUP(E292,données!$A$67:$A$134,1,0))</f>
        <v/>
      </c>
      <c r="M292">
        <f>IF(ISNA(VLOOKUP(G292,Presta!H:I,2,0)),"",VLOOKUP(G292,Presta!H:I,2,0))</f>
        <v>26</v>
      </c>
    </row>
    <row r="293" spans="1:13" x14ac:dyDescent="0.25">
      <c r="A293" t="s">
        <v>1132</v>
      </c>
      <c r="B293" t="s">
        <v>1323</v>
      </c>
      <c r="C293" s="99" t="s">
        <v>1388</v>
      </c>
      <c r="D293" t="s">
        <v>315</v>
      </c>
      <c r="E293" t="s">
        <v>1348</v>
      </c>
      <c r="F293" t="s">
        <v>1348</v>
      </c>
      <c r="G293" t="s">
        <v>1390</v>
      </c>
      <c r="H293">
        <f>VLOOKUP(A293,Users!A:F,6,0)</f>
        <v>55</v>
      </c>
      <c r="I293">
        <f t="shared" si="4"/>
        <v>2</v>
      </c>
      <c r="J293" t="e">
        <f>VLOOKUP(C293,[1]gta_prestations!$B:$D,3,0)</f>
        <v>#N/A</v>
      </c>
      <c r="K293" t="str">
        <f>IF(ISNA(VLOOKUP(F293,données!$B$138:$E$147,4,0)),"",VLOOKUP(F293,données!$B$138:$E$147,4,0))</f>
        <v/>
      </c>
      <c r="L293" t="str">
        <f>IF(ISNA(VLOOKUP(E293,données!$A$67:$A$134,1,0)),"",VLOOKUP(E293,données!$A$67:$A$134,1,0))</f>
        <v/>
      </c>
      <c r="M293" t="str">
        <f>IF(ISNA(VLOOKUP(G293,Presta!H:I,2,0)),"",VLOOKUP(G293,Presta!H:I,2,0))</f>
        <v/>
      </c>
    </row>
    <row r="294" spans="1:13" x14ac:dyDescent="0.25">
      <c r="A294" t="s">
        <v>1132</v>
      </c>
      <c r="B294" t="s">
        <v>1323</v>
      </c>
      <c r="C294" s="99" t="s">
        <v>1391</v>
      </c>
      <c r="D294" t="s">
        <v>315</v>
      </c>
      <c r="G294" t="s">
        <v>657</v>
      </c>
      <c r="H294">
        <f>VLOOKUP(A294,Users!A:F,6,0)</f>
        <v>55</v>
      </c>
      <c r="I294">
        <f t="shared" si="4"/>
        <v>2</v>
      </c>
      <c r="J294" t="e">
        <f>VLOOKUP(C294,[1]gta_prestations!$B:$D,3,0)</f>
        <v>#N/A</v>
      </c>
      <c r="K294" t="str">
        <f>IF(ISNA(VLOOKUP(F294,données!$B$138:$E$147,4,0)),"",VLOOKUP(F294,données!$B$138:$E$147,4,0))</f>
        <v/>
      </c>
      <c r="L294" t="str">
        <f>IF(ISNA(VLOOKUP(E294,données!$A$67:$A$134,1,0)),"",VLOOKUP(E294,données!$A$67:$A$134,1,0))</f>
        <v/>
      </c>
      <c r="M294">
        <f>IF(ISNA(VLOOKUP(G294,Presta!H:I,2,0)),"",VLOOKUP(G294,Presta!H:I,2,0))</f>
        <v>29</v>
      </c>
    </row>
    <row r="295" spans="1:13" x14ac:dyDescent="0.25">
      <c r="A295" t="s">
        <v>1132</v>
      </c>
      <c r="B295" t="s">
        <v>1323</v>
      </c>
      <c r="C295" s="99" t="s">
        <v>1384</v>
      </c>
      <c r="D295" t="s">
        <v>315</v>
      </c>
      <c r="E295" t="s">
        <v>1348</v>
      </c>
      <c r="F295" t="s">
        <v>1348</v>
      </c>
      <c r="G295" t="s">
        <v>671</v>
      </c>
      <c r="H295">
        <f>VLOOKUP(A295,Users!A:F,6,0)</f>
        <v>55</v>
      </c>
      <c r="I295">
        <f t="shared" si="4"/>
        <v>2</v>
      </c>
      <c r="J295" t="e">
        <f>VLOOKUP(C295,[1]gta_prestations!$B:$D,3,0)</f>
        <v>#N/A</v>
      </c>
      <c r="K295" t="str">
        <f>IF(ISNA(VLOOKUP(F295,données!$B$138:$E$147,4,0)),"",VLOOKUP(F295,données!$B$138:$E$147,4,0))</f>
        <v/>
      </c>
      <c r="L295" t="str">
        <f>IF(ISNA(VLOOKUP(E295,données!$A$67:$A$134,1,0)),"",VLOOKUP(E295,données!$A$67:$A$134,1,0))</f>
        <v/>
      </c>
      <c r="M295">
        <f>IF(ISNA(VLOOKUP(G295,Presta!H:I,2,0)),"",VLOOKUP(G295,Presta!H:I,2,0))</f>
        <v>25</v>
      </c>
    </row>
    <row r="296" spans="1:13" x14ac:dyDescent="0.25">
      <c r="A296" t="s">
        <v>1132</v>
      </c>
      <c r="B296" t="s">
        <v>1323</v>
      </c>
      <c r="C296" s="99" t="s">
        <v>1388</v>
      </c>
      <c r="D296" t="s">
        <v>315</v>
      </c>
      <c r="E296" t="s">
        <v>1348</v>
      </c>
      <c r="F296" t="s">
        <v>1348</v>
      </c>
      <c r="G296" t="s">
        <v>675</v>
      </c>
      <c r="H296">
        <f>VLOOKUP(A296,Users!A:F,6,0)</f>
        <v>55</v>
      </c>
      <c r="I296">
        <f t="shared" si="4"/>
        <v>2</v>
      </c>
      <c r="J296" t="e">
        <f>VLOOKUP(C296,[1]gta_prestations!$B:$D,3,0)</f>
        <v>#N/A</v>
      </c>
      <c r="K296" t="str">
        <f>IF(ISNA(VLOOKUP(F296,données!$B$138:$E$147,4,0)),"",VLOOKUP(F296,données!$B$138:$E$147,4,0))</f>
        <v/>
      </c>
      <c r="L296" t="str">
        <f>IF(ISNA(VLOOKUP(E296,données!$A$67:$A$134,1,0)),"",VLOOKUP(E296,données!$A$67:$A$134,1,0))</f>
        <v/>
      </c>
      <c r="M296">
        <f>IF(ISNA(VLOOKUP(G296,Presta!H:I,2,0)),"",VLOOKUP(G296,Presta!H:I,2,0))</f>
        <v>24</v>
      </c>
    </row>
    <row r="297" spans="1:13" x14ac:dyDescent="0.25">
      <c r="A297" t="s">
        <v>1132</v>
      </c>
      <c r="B297" t="s">
        <v>1319</v>
      </c>
      <c r="C297" s="99" t="s">
        <v>674</v>
      </c>
      <c r="D297" t="s">
        <v>315</v>
      </c>
      <c r="G297" t="s">
        <v>675</v>
      </c>
      <c r="H297">
        <f>VLOOKUP(A297,Users!A:F,6,0)</f>
        <v>55</v>
      </c>
      <c r="I297">
        <f t="shared" si="4"/>
        <v>3</v>
      </c>
      <c r="J297">
        <f>VLOOKUP(C297,[1]gta_prestations!$B:$D,3,0)</f>
        <v>99</v>
      </c>
      <c r="K297" t="str">
        <f>IF(ISNA(VLOOKUP(F297,données!$B$138:$E$147,4,0)),"",VLOOKUP(F297,données!$B$138:$E$147,4,0))</f>
        <v/>
      </c>
      <c r="L297" t="str">
        <f>IF(ISNA(VLOOKUP(E297,données!$A$67:$A$134,1,0)),"",VLOOKUP(E297,données!$A$67:$A$134,1,0))</f>
        <v/>
      </c>
      <c r="M297">
        <f>IF(ISNA(VLOOKUP(G297,Presta!H:I,2,0)),"",VLOOKUP(G297,Presta!H:I,2,0))</f>
        <v>24</v>
      </c>
    </row>
    <row r="298" spans="1:13" x14ac:dyDescent="0.25">
      <c r="A298" t="s">
        <v>1132</v>
      </c>
      <c r="B298" t="s">
        <v>1319</v>
      </c>
      <c r="C298" s="99" t="s">
        <v>1379</v>
      </c>
      <c r="D298" t="s">
        <v>315</v>
      </c>
      <c r="E298" t="s">
        <v>1348</v>
      </c>
      <c r="F298" t="s">
        <v>1348</v>
      </c>
      <c r="G298" t="s">
        <v>1380</v>
      </c>
      <c r="H298">
        <f>VLOOKUP(A298,Users!A:F,6,0)</f>
        <v>55</v>
      </c>
      <c r="I298">
        <f t="shared" si="4"/>
        <v>3</v>
      </c>
      <c r="J298" t="e">
        <f>VLOOKUP(C298,[1]gta_prestations!$B:$D,3,0)</f>
        <v>#N/A</v>
      </c>
      <c r="K298" t="str">
        <f>IF(ISNA(VLOOKUP(F298,données!$B$138:$E$147,4,0)),"",VLOOKUP(F298,données!$B$138:$E$147,4,0))</f>
        <v/>
      </c>
      <c r="L298" t="str">
        <f>IF(ISNA(VLOOKUP(E298,données!$A$67:$A$134,1,0)),"",VLOOKUP(E298,données!$A$67:$A$134,1,0))</f>
        <v/>
      </c>
      <c r="M298" t="str">
        <f>IF(ISNA(VLOOKUP(G298,Presta!H:I,2,0)),"",VLOOKUP(G298,Presta!H:I,2,0))</f>
        <v/>
      </c>
    </row>
    <row r="299" spans="1:13" x14ac:dyDescent="0.25">
      <c r="A299" t="s">
        <v>1132</v>
      </c>
      <c r="B299" t="s">
        <v>1319</v>
      </c>
      <c r="C299" s="99" t="s">
        <v>1381</v>
      </c>
      <c r="D299" t="s">
        <v>315</v>
      </c>
      <c r="E299" t="s">
        <v>1348</v>
      </c>
      <c r="F299" t="s">
        <v>1348</v>
      </c>
      <c r="G299" t="s">
        <v>661</v>
      </c>
      <c r="H299">
        <f>VLOOKUP(A299,Users!A:F,6,0)</f>
        <v>55</v>
      </c>
      <c r="I299">
        <f t="shared" si="4"/>
        <v>3</v>
      </c>
      <c r="J299" t="e">
        <f>VLOOKUP(C299,[1]gta_prestations!$B:$D,3,0)</f>
        <v>#N/A</v>
      </c>
      <c r="K299" t="str">
        <f>IF(ISNA(VLOOKUP(F299,données!$B$138:$E$147,4,0)),"",VLOOKUP(F299,données!$B$138:$E$147,4,0))</f>
        <v/>
      </c>
      <c r="L299" t="str">
        <f>IF(ISNA(VLOOKUP(E299,données!$A$67:$A$134,1,0)),"",VLOOKUP(E299,données!$A$67:$A$134,1,0))</f>
        <v/>
      </c>
      <c r="M299">
        <f>IF(ISNA(VLOOKUP(G299,Presta!H:I,2,0)),"",VLOOKUP(G299,Presta!H:I,2,0))</f>
        <v>173</v>
      </c>
    </row>
    <row r="300" spans="1:13" x14ac:dyDescent="0.25">
      <c r="A300" t="s">
        <v>1132</v>
      </c>
      <c r="B300" t="s">
        <v>1319</v>
      </c>
      <c r="C300" s="99" t="s">
        <v>1382</v>
      </c>
      <c r="D300" t="s">
        <v>315</v>
      </c>
      <c r="E300" t="s">
        <v>1348</v>
      </c>
      <c r="F300" t="s">
        <v>1348</v>
      </c>
      <c r="G300" t="s">
        <v>663</v>
      </c>
      <c r="H300">
        <f>VLOOKUP(A300,Users!A:F,6,0)</f>
        <v>55</v>
      </c>
      <c r="I300">
        <f t="shared" si="4"/>
        <v>3</v>
      </c>
      <c r="J300" t="e">
        <f>VLOOKUP(C300,[1]gta_prestations!$B:$D,3,0)</f>
        <v>#N/A</v>
      </c>
      <c r="K300" t="str">
        <f>IF(ISNA(VLOOKUP(F300,données!$B$138:$E$147,4,0)),"",VLOOKUP(F300,données!$B$138:$E$147,4,0))</f>
        <v/>
      </c>
      <c r="L300" t="str">
        <f>IF(ISNA(VLOOKUP(E300,données!$A$67:$A$134,1,0)),"",VLOOKUP(E300,données!$A$67:$A$134,1,0))</f>
        <v/>
      </c>
      <c r="M300">
        <f>IF(ISNA(VLOOKUP(G300,Presta!H:I,2,0)),"",VLOOKUP(G300,Presta!H:I,2,0))</f>
        <v>32</v>
      </c>
    </row>
    <row r="301" spans="1:13" x14ac:dyDescent="0.25">
      <c r="A301" t="s">
        <v>1132</v>
      </c>
      <c r="B301" t="s">
        <v>1319</v>
      </c>
      <c r="C301" s="99" t="s">
        <v>1383</v>
      </c>
      <c r="D301" t="s">
        <v>315</v>
      </c>
      <c r="E301" t="s">
        <v>1348</v>
      </c>
      <c r="F301" t="s">
        <v>1348</v>
      </c>
      <c r="G301" t="s">
        <v>665</v>
      </c>
      <c r="H301">
        <f>VLOOKUP(A301,Users!A:F,6,0)</f>
        <v>55</v>
      </c>
      <c r="I301">
        <f t="shared" si="4"/>
        <v>3</v>
      </c>
      <c r="J301" t="e">
        <f>VLOOKUP(C301,[1]gta_prestations!$B:$D,3,0)</f>
        <v>#N/A</v>
      </c>
      <c r="K301" t="str">
        <f>IF(ISNA(VLOOKUP(F301,données!$B$138:$E$147,4,0)),"",VLOOKUP(F301,données!$B$138:$E$147,4,0))</f>
        <v/>
      </c>
      <c r="L301" t="str">
        <f>IF(ISNA(VLOOKUP(E301,données!$A$67:$A$134,1,0)),"",VLOOKUP(E301,données!$A$67:$A$134,1,0))</f>
        <v/>
      </c>
      <c r="M301">
        <f>IF(ISNA(VLOOKUP(G301,Presta!H:I,2,0)),"",VLOOKUP(G301,Presta!H:I,2,0))</f>
        <v>174</v>
      </c>
    </row>
    <row r="302" spans="1:13" x14ac:dyDescent="0.25">
      <c r="A302" t="s">
        <v>1132</v>
      </c>
      <c r="B302" t="s">
        <v>1319</v>
      </c>
      <c r="C302" s="99" t="s">
        <v>1384</v>
      </c>
      <c r="D302" t="s">
        <v>315</v>
      </c>
      <c r="E302" t="s">
        <v>1348</v>
      </c>
      <c r="F302" t="s">
        <v>1348</v>
      </c>
      <c r="G302" t="s">
        <v>671</v>
      </c>
      <c r="H302">
        <f>VLOOKUP(A302,Users!A:F,6,0)</f>
        <v>55</v>
      </c>
      <c r="I302">
        <f t="shared" si="4"/>
        <v>3</v>
      </c>
      <c r="J302" t="e">
        <f>VLOOKUP(C302,[1]gta_prestations!$B:$D,3,0)</f>
        <v>#N/A</v>
      </c>
      <c r="K302" t="str">
        <f>IF(ISNA(VLOOKUP(F302,données!$B$138:$E$147,4,0)),"",VLOOKUP(F302,données!$B$138:$E$147,4,0))</f>
        <v/>
      </c>
      <c r="L302" t="str">
        <f>IF(ISNA(VLOOKUP(E302,données!$A$67:$A$134,1,0)),"",VLOOKUP(E302,données!$A$67:$A$134,1,0))</f>
        <v/>
      </c>
      <c r="M302">
        <f>IF(ISNA(VLOOKUP(G302,Presta!H:I,2,0)),"",VLOOKUP(G302,Presta!H:I,2,0))</f>
        <v>25</v>
      </c>
    </row>
    <row r="303" spans="1:13" x14ac:dyDescent="0.25">
      <c r="A303" t="s">
        <v>1132</v>
      </c>
      <c r="B303" t="s">
        <v>1319</v>
      </c>
      <c r="C303" s="99" t="s">
        <v>1386</v>
      </c>
      <c r="D303" t="s">
        <v>315</v>
      </c>
      <c r="E303" t="s">
        <v>1348</v>
      </c>
      <c r="F303" t="s">
        <v>1348</v>
      </c>
      <c r="G303" t="s">
        <v>673</v>
      </c>
      <c r="H303">
        <f>VLOOKUP(A303,Users!A:F,6,0)</f>
        <v>55</v>
      </c>
      <c r="I303">
        <f t="shared" si="4"/>
        <v>3</v>
      </c>
      <c r="J303" t="e">
        <f>VLOOKUP(C303,[1]gta_prestations!$B:$D,3,0)</f>
        <v>#N/A</v>
      </c>
      <c r="K303" t="str">
        <f>IF(ISNA(VLOOKUP(F303,données!$B$138:$E$147,4,0)),"",VLOOKUP(F303,données!$B$138:$E$147,4,0))</f>
        <v/>
      </c>
      <c r="L303" t="str">
        <f>IF(ISNA(VLOOKUP(E303,données!$A$67:$A$134,1,0)),"",VLOOKUP(E303,données!$A$67:$A$134,1,0))</f>
        <v/>
      </c>
      <c r="M303">
        <f>IF(ISNA(VLOOKUP(G303,Presta!H:I,2,0)),"",VLOOKUP(G303,Presta!H:I,2,0))</f>
        <v>26</v>
      </c>
    </row>
    <row r="304" spans="1:13" x14ac:dyDescent="0.25">
      <c r="A304" t="s">
        <v>1132</v>
      </c>
      <c r="B304" t="s">
        <v>1319</v>
      </c>
      <c r="C304" s="99" t="s">
        <v>1388</v>
      </c>
      <c r="D304" t="s">
        <v>315</v>
      </c>
      <c r="E304" t="s">
        <v>1348</v>
      </c>
      <c r="F304" t="s">
        <v>1348</v>
      </c>
      <c r="G304" t="s">
        <v>675</v>
      </c>
      <c r="H304">
        <f>VLOOKUP(A304,Users!A:F,6,0)</f>
        <v>55</v>
      </c>
      <c r="I304">
        <f t="shared" si="4"/>
        <v>3</v>
      </c>
      <c r="J304" t="e">
        <f>VLOOKUP(C304,[1]gta_prestations!$B:$D,3,0)</f>
        <v>#N/A</v>
      </c>
      <c r="K304" t="str">
        <f>IF(ISNA(VLOOKUP(F304,données!$B$138:$E$147,4,0)),"",VLOOKUP(F304,données!$B$138:$E$147,4,0))</f>
        <v/>
      </c>
      <c r="L304" t="str">
        <f>IF(ISNA(VLOOKUP(E304,données!$A$67:$A$134,1,0)),"",VLOOKUP(E304,données!$A$67:$A$134,1,0))</f>
        <v/>
      </c>
      <c r="M304">
        <f>IF(ISNA(VLOOKUP(G304,Presta!H:I,2,0)),"",VLOOKUP(G304,Presta!H:I,2,0))</f>
        <v>24</v>
      </c>
    </row>
    <row r="305" spans="1:13" x14ac:dyDescent="0.25">
      <c r="A305" t="s">
        <v>1132</v>
      </c>
      <c r="B305" t="s">
        <v>1319</v>
      </c>
      <c r="C305" s="99" t="s">
        <v>1392</v>
      </c>
      <c r="D305" t="s">
        <v>13</v>
      </c>
      <c r="E305" t="s">
        <v>1348</v>
      </c>
      <c r="F305" t="s">
        <v>1348</v>
      </c>
      <c r="G305" t="s">
        <v>878</v>
      </c>
      <c r="H305">
        <f>VLOOKUP(A305,Users!A:F,6,0)</f>
        <v>55</v>
      </c>
      <c r="I305">
        <f t="shared" si="4"/>
        <v>3</v>
      </c>
      <c r="J305" t="e">
        <f>VLOOKUP(C305,[1]gta_prestations!$B:$D,3,0)</f>
        <v>#N/A</v>
      </c>
      <c r="K305" t="str">
        <f>IF(ISNA(VLOOKUP(F305,données!$B$138:$E$147,4,0)),"",VLOOKUP(F305,données!$B$138:$E$147,4,0))</f>
        <v/>
      </c>
      <c r="L305" t="str">
        <f>IF(ISNA(VLOOKUP(E305,données!$A$67:$A$134,1,0)),"",VLOOKUP(E305,données!$A$67:$A$134,1,0))</f>
        <v/>
      </c>
      <c r="M305" t="str">
        <f>IF(ISNA(VLOOKUP(G305,Presta!H:I,2,0)),"",VLOOKUP(G305,Presta!H:I,2,0))</f>
        <v/>
      </c>
    </row>
    <row r="306" spans="1:13" x14ac:dyDescent="0.25">
      <c r="A306" t="s">
        <v>1060</v>
      </c>
      <c r="B306" t="s">
        <v>1320</v>
      </c>
      <c r="C306" s="99" t="s">
        <v>274</v>
      </c>
      <c r="D306" t="s">
        <v>275</v>
      </c>
      <c r="H306">
        <f>VLOOKUP(A306,Users!A:F,6,0)</f>
        <v>15</v>
      </c>
      <c r="I306">
        <f t="shared" si="4"/>
        <v>6</v>
      </c>
      <c r="J306">
        <f>VLOOKUP(C306,[1]gta_prestations!$B:$D,3,0)</f>
        <v>375</v>
      </c>
      <c r="K306" t="str">
        <f>IF(ISNA(VLOOKUP(F306,données!$B$138:$E$147,4,0)),"",VLOOKUP(F306,données!$B$138:$E$147,4,0))</f>
        <v/>
      </c>
      <c r="L306" t="str">
        <f>IF(ISNA(VLOOKUP(E306,données!$A$67:$A$134,1,0)),"",VLOOKUP(E306,données!$A$67:$A$134,1,0))</f>
        <v/>
      </c>
      <c r="M306" t="str">
        <f>IF(ISNA(VLOOKUP(G306,Presta!H:I,2,0)),"",VLOOKUP(G306,Presta!H:I,2,0))</f>
        <v/>
      </c>
    </row>
    <row r="307" spans="1:13" x14ac:dyDescent="0.25">
      <c r="A307" t="s">
        <v>1060</v>
      </c>
      <c r="B307" t="s">
        <v>1320</v>
      </c>
      <c r="C307" s="99" t="s">
        <v>278</v>
      </c>
      <c r="D307" t="s">
        <v>279</v>
      </c>
      <c r="H307">
        <f>VLOOKUP(A307,Users!A:F,6,0)</f>
        <v>15</v>
      </c>
      <c r="I307">
        <f t="shared" si="4"/>
        <v>6</v>
      </c>
      <c r="J307">
        <f>VLOOKUP(C307,[1]gta_prestations!$B:$D,3,0)</f>
        <v>377</v>
      </c>
      <c r="K307" t="str">
        <f>IF(ISNA(VLOOKUP(F307,données!$B$138:$E$147,4,0)),"",VLOOKUP(F307,données!$B$138:$E$147,4,0))</f>
        <v/>
      </c>
      <c r="L307" t="str">
        <f>IF(ISNA(VLOOKUP(E307,données!$A$67:$A$134,1,0)),"",VLOOKUP(E307,données!$A$67:$A$134,1,0))</f>
        <v/>
      </c>
      <c r="M307" t="str">
        <f>IF(ISNA(VLOOKUP(G307,Presta!H:I,2,0)),"",VLOOKUP(G307,Presta!H:I,2,0))</f>
        <v/>
      </c>
    </row>
    <row r="308" spans="1:13" x14ac:dyDescent="0.25">
      <c r="A308" t="s">
        <v>1060</v>
      </c>
      <c r="B308" t="s">
        <v>1320</v>
      </c>
      <c r="C308" s="99" t="s">
        <v>1321</v>
      </c>
      <c r="H308">
        <f>VLOOKUP(A308,Users!A:F,6,0)</f>
        <v>15</v>
      </c>
      <c r="I308">
        <f t="shared" si="4"/>
        <v>6</v>
      </c>
      <c r="J308" t="e">
        <f>VLOOKUP(C308,[1]gta_prestations!$B:$D,3,0)</f>
        <v>#N/A</v>
      </c>
      <c r="K308" t="str">
        <f>IF(ISNA(VLOOKUP(F308,données!$B$138:$E$147,4,0)),"",VLOOKUP(F308,données!$B$138:$E$147,4,0))</f>
        <v/>
      </c>
      <c r="L308" t="str">
        <f>IF(ISNA(VLOOKUP(E308,données!$A$67:$A$134,1,0)),"",VLOOKUP(E308,données!$A$67:$A$134,1,0))</f>
        <v/>
      </c>
      <c r="M308" t="str">
        <f>IF(ISNA(VLOOKUP(G308,Presta!H:I,2,0)),"",VLOOKUP(G308,Presta!H:I,2,0))</f>
        <v/>
      </c>
    </row>
    <row r="309" spans="1:13" x14ac:dyDescent="0.25">
      <c r="A309" t="s">
        <v>1060</v>
      </c>
      <c r="B309" t="s">
        <v>1349</v>
      </c>
      <c r="C309" s="99" t="s">
        <v>296</v>
      </c>
      <c r="D309" t="s">
        <v>297</v>
      </c>
      <c r="E309" t="s">
        <v>1393</v>
      </c>
      <c r="H309">
        <f>VLOOKUP(A309,Users!A:F,6,0)</f>
        <v>15</v>
      </c>
      <c r="I309">
        <f t="shared" si="4"/>
        <v>5</v>
      </c>
      <c r="J309">
        <f>VLOOKUP(C309,[1]gta_prestations!$B:$D,3,0)</f>
        <v>386</v>
      </c>
      <c r="K309" t="str">
        <f>IF(ISNA(VLOOKUP(F309,données!$B$138:$E$147,4,0)),"",VLOOKUP(F309,données!$B$138:$E$147,4,0))</f>
        <v/>
      </c>
      <c r="L309" t="str">
        <f>IF(ISNA(VLOOKUP(E309,données!$A$67:$A$134,1,0)),"",VLOOKUP(E309,données!$A$67:$A$134,1,0))</f>
        <v/>
      </c>
      <c r="M309" t="str">
        <f>IF(ISNA(VLOOKUP(G309,Presta!H:I,2,0)),"",VLOOKUP(G309,Presta!H:I,2,0))</f>
        <v/>
      </c>
    </row>
    <row r="310" spans="1:13" x14ac:dyDescent="0.25">
      <c r="A310" t="s">
        <v>1060</v>
      </c>
      <c r="B310" t="s">
        <v>1320</v>
      </c>
      <c r="C310" s="99" t="s">
        <v>276</v>
      </c>
      <c r="D310" t="s">
        <v>277</v>
      </c>
      <c r="H310">
        <f>VLOOKUP(A310,Users!A:F,6,0)</f>
        <v>15</v>
      </c>
      <c r="I310">
        <f t="shared" si="4"/>
        <v>6</v>
      </c>
      <c r="J310">
        <f>VLOOKUP(C310,[1]gta_prestations!$B:$D,3,0)</f>
        <v>376</v>
      </c>
      <c r="K310" t="str">
        <f>IF(ISNA(VLOOKUP(F310,données!$B$138:$E$147,4,0)),"",VLOOKUP(F310,données!$B$138:$E$147,4,0))</f>
        <v/>
      </c>
      <c r="L310" t="str">
        <f>IF(ISNA(VLOOKUP(E310,données!$A$67:$A$134,1,0)),"",VLOOKUP(E310,données!$A$67:$A$134,1,0))</f>
        <v/>
      </c>
      <c r="M310" t="str">
        <f>IF(ISNA(VLOOKUP(G310,Presta!H:I,2,0)),"",VLOOKUP(G310,Presta!H:I,2,0))</f>
        <v/>
      </c>
    </row>
    <row r="311" spans="1:13" x14ac:dyDescent="0.25">
      <c r="A311" t="s">
        <v>1060</v>
      </c>
      <c r="B311" t="s">
        <v>1320</v>
      </c>
      <c r="C311" s="99" t="s">
        <v>296</v>
      </c>
      <c r="D311" t="s">
        <v>297</v>
      </c>
      <c r="E311">
        <v>59000904</v>
      </c>
      <c r="H311">
        <f>VLOOKUP(A311,Users!A:F,6,0)</f>
        <v>15</v>
      </c>
      <c r="I311">
        <f t="shared" si="4"/>
        <v>6</v>
      </c>
      <c r="J311">
        <f>VLOOKUP(C311,[1]gta_prestations!$B:$D,3,0)</f>
        <v>386</v>
      </c>
      <c r="K311" t="str">
        <f>IF(ISNA(VLOOKUP(F311,données!$B$138:$E$147,4,0)),"",VLOOKUP(F311,données!$B$138:$E$147,4,0))</f>
        <v/>
      </c>
      <c r="L311" t="str">
        <f>IF(ISNA(VLOOKUP(E311,données!$A$67:$A$134,1,0)),"",VLOOKUP(E311,données!$A$67:$A$134,1,0))</f>
        <v/>
      </c>
      <c r="M311" t="str">
        <f>IF(ISNA(VLOOKUP(G311,Presta!H:I,2,0)),"",VLOOKUP(G311,Presta!H:I,2,0))</f>
        <v/>
      </c>
    </row>
    <row r="312" spans="1:13" x14ac:dyDescent="0.25">
      <c r="A312" t="s">
        <v>1110</v>
      </c>
      <c r="B312" t="s">
        <v>1320</v>
      </c>
      <c r="C312" s="99" t="s">
        <v>1321</v>
      </c>
      <c r="H312">
        <f>VLOOKUP(A312,Users!A:F,6,0)</f>
        <v>79</v>
      </c>
      <c r="I312">
        <f t="shared" si="4"/>
        <v>6</v>
      </c>
      <c r="J312" t="e">
        <f>VLOOKUP(C312,[1]gta_prestations!$B:$D,3,0)</f>
        <v>#N/A</v>
      </c>
      <c r="K312" t="str">
        <f>IF(ISNA(VLOOKUP(F312,données!$B$138:$E$147,4,0)),"",VLOOKUP(F312,données!$B$138:$E$147,4,0))</f>
        <v/>
      </c>
      <c r="L312" t="str">
        <f>IF(ISNA(VLOOKUP(E312,données!$A$67:$A$134,1,0)),"",VLOOKUP(E312,données!$A$67:$A$134,1,0))</f>
        <v/>
      </c>
      <c r="M312" t="str">
        <f>IF(ISNA(VLOOKUP(G312,Presta!H:I,2,0)),"",VLOOKUP(G312,Presta!H:I,2,0))</f>
        <v/>
      </c>
    </row>
    <row r="313" spans="1:13" x14ac:dyDescent="0.25">
      <c r="A313" t="s">
        <v>1110</v>
      </c>
      <c r="B313" t="s">
        <v>1323</v>
      </c>
      <c r="C313" s="99" t="s">
        <v>124</v>
      </c>
      <c r="D313" t="s">
        <v>125</v>
      </c>
      <c r="H313">
        <f>VLOOKUP(A313,Users!A:F,6,0)</f>
        <v>79</v>
      </c>
      <c r="I313">
        <f t="shared" si="4"/>
        <v>2</v>
      </c>
      <c r="J313">
        <f>VLOOKUP(C313,[1]gta_prestations!$B:$D,3,0)</f>
        <v>300</v>
      </c>
      <c r="K313" t="str">
        <f>IF(ISNA(VLOOKUP(F313,données!$B$138:$E$147,4,0)),"",VLOOKUP(F313,données!$B$138:$E$147,4,0))</f>
        <v/>
      </c>
      <c r="L313" t="str">
        <f>IF(ISNA(VLOOKUP(E313,données!$A$67:$A$134,1,0)),"",VLOOKUP(E313,données!$A$67:$A$134,1,0))</f>
        <v/>
      </c>
      <c r="M313" t="str">
        <f>IF(ISNA(VLOOKUP(G313,Presta!H:I,2,0)),"",VLOOKUP(G313,Presta!H:I,2,0))</f>
        <v/>
      </c>
    </row>
    <row r="314" spans="1:13" x14ac:dyDescent="0.25">
      <c r="A314" t="s">
        <v>1110</v>
      </c>
      <c r="B314" t="s">
        <v>1323</v>
      </c>
      <c r="C314" s="99" t="s">
        <v>98</v>
      </c>
      <c r="D314" t="s">
        <v>99</v>
      </c>
      <c r="H314">
        <f>VLOOKUP(A314,Users!A:F,6,0)</f>
        <v>79</v>
      </c>
      <c r="I314">
        <f t="shared" si="4"/>
        <v>2</v>
      </c>
      <c r="J314">
        <f>VLOOKUP(C314,[1]gta_prestations!$B:$D,3,0)</f>
        <v>287</v>
      </c>
      <c r="K314" t="str">
        <f>IF(ISNA(VLOOKUP(F314,données!$B$138:$E$147,4,0)),"",VLOOKUP(F314,données!$B$138:$E$147,4,0))</f>
        <v/>
      </c>
      <c r="L314" t="str">
        <f>IF(ISNA(VLOOKUP(E314,données!$A$67:$A$134,1,0)),"",VLOOKUP(E314,données!$A$67:$A$134,1,0))</f>
        <v/>
      </c>
      <c r="M314" t="str">
        <f>IF(ISNA(VLOOKUP(G314,Presta!H:I,2,0)),"",VLOOKUP(G314,Presta!H:I,2,0))</f>
        <v/>
      </c>
    </row>
    <row r="315" spans="1:13" x14ac:dyDescent="0.25">
      <c r="A315" t="s">
        <v>1110</v>
      </c>
      <c r="B315" t="s">
        <v>1323</v>
      </c>
      <c r="C315" s="99" t="s">
        <v>254</v>
      </c>
      <c r="H315">
        <f>VLOOKUP(A315,Users!A:F,6,0)</f>
        <v>79</v>
      </c>
      <c r="I315">
        <f t="shared" si="4"/>
        <v>2</v>
      </c>
      <c r="J315">
        <f>VLOOKUP(C315,[1]gta_prestations!$B:$D,3,0)</f>
        <v>365</v>
      </c>
      <c r="K315" t="str">
        <f>IF(ISNA(VLOOKUP(F315,données!$B$138:$E$147,4,0)),"",VLOOKUP(F315,données!$B$138:$E$147,4,0))</f>
        <v/>
      </c>
      <c r="L315" t="str">
        <f>IF(ISNA(VLOOKUP(E315,données!$A$67:$A$134,1,0)),"",VLOOKUP(E315,données!$A$67:$A$134,1,0))</f>
        <v/>
      </c>
      <c r="M315" t="str">
        <f>IF(ISNA(VLOOKUP(G315,Presta!H:I,2,0)),"",VLOOKUP(G315,Presta!H:I,2,0))</f>
        <v/>
      </c>
    </row>
    <row r="316" spans="1:13" x14ac:dyDescent="0.25">
      <c r="A316" t="s">
        <v>1110</v>
      </c>
      <c r="B316" t="s">
        <v>1323</v>
      </c>
      <c r="C316" s="99" t="s">
        <v>124</v>
      </c>
      <c r="D316" t="s">
        <v>125</v>
      </c>
      <c r="G316" t="s">
        <v>1324</v>
      </c>
      <c r="H316">
        <f>VLOOKUP(A316,Users!A:F,6,0)</f>
        <v>79</v>
      </c>
      <c r="I316">
        <f t="shared" si="4"/>
        <v>2</v>
      </c>
      <c r="J316">
        <f>VLOOKUP(C316,[1]gta_prestations!$B:$D,3,0)</f>
        <v>300</v>
      </c>
      <c r="K316" t="str">
        <f>IF(ISNA(VLOOKUP(F316,données!$B$138:$E$147,4,0)),"",VLOOKUP(F316,données!$B$138:$E$147,4,0))</f>
        <v/>
      </c>
      <c r="L316" t="str">
        <f>IF(ISNA(VLOOKUP(E316,données!$A$67:$A$134,1,0)),"",VLOOKUP(E316,données!$A$67:$A$134,1,0))</f>
        <v/>
      </c>
      <c r="M316" t="str">
        <f>IF(ISNA(VLOOKUP(G316,Presta!H:I,2,0)),"",VLOOKUP(G316,Presta!H:I,2,0))</f>
        <v/>
      </c>
    </row>
    <row r="317" spans="1:13" x14ac:dyDescent="0.25">
      <c r="A317" t="s">
        <v>1110</v>
      </c>
      <c r="B317" t="s">
        <v>1323</v>
      </c>
      <c r="C317" s="99" t="s">
        <v>202</v>
      </c>
      <c r="D317" t="s">
        <v>203</v>
      </c>
      <c r="H317">
        <f>VLOOKUP(A317,Users!A:F,6,0)</f>
        <v>79</v>
      </c>
      <c r="I317">
        <f t="shared" si="4"/>
        <v>2</v>
      </c>
      <c r="J317">
        <f>VLOOKUP(C317,[1]gta_prestations!$B:$D,3,0)</f>
        <v>339</v>
      </c>
      <c r="K317" t="str">
        <f>IF(ISNA(VLOOKUP(F317,données!$B$138:$E$147,4,0)),"",VLOOKUP(F317,données!$B$138:$E$147,4,0))</f>
        <v/>
      </c>
      <c r="L317" t="str">
        <f>IF(ISNA(VLOOKUP(E317,données!$A$67:$A$134,1,0)),"",VLOOKUP(E317,données!$A$67:$A$134,1,0))</f>
        <v/>
      </c>
      <c r="M317" t="str">
        <f>IF(ISNA(VLOOKUP(G317,Presta!H:I,2,0)),"",VLOOKUP(G317,Presta!H:I,2,0))</f>
        <v/>
      </c>
    </row>
    <row r="318" spans="1:13" x14ac:dyDescent="0.25">
      <c r="A318" t="s">
        <v>1110</v>
      </c>
      <c r="B318" t="s">
        <v>1323</v>
      </c>
      <c r="C318" s="99" t="s">
        <v>88</v>
      </c>
      <c r="D318" t="s">
        <v>89</v>
      </c>
      <c r="H318">
        <f>VLOOKUP(A318,Users!A:F,6,0)</f>
        <v>79</v>
      </c>
      <c r="I318">
        <f t="shared" si="4"/>
        <v>2</v>
      </c>
      <c r="J318">
        <f>VLOOKUP(C318,[1]gta_prestations!$B:$D,3,0)</f>
        <v>282</v>
      </c>
      <c r="K318" t="str">
        <f>IF(ISNA(VLOOKUP(F318,données!$B$138:$E$147,4,0)),"",VLOOKUP(F318,données!$B$138:$E$147,4,0))</f>
        <v/>
      </c>
      <c r="L318" t="str">
        <f>IF(ISNA(VLOOKUP(E318,données!$A$67:$A$134,1,0)),"",VLOOKUP(E318,données!$A$67:$A$134,1,0))</f>
        <v/>
      </c>
      <c r="M318" t="str">
        <f>IF(ISNA(VLOOKUP(G318,Presta!H:I,2,0)),"",VLOOKUP(G318,Presta!H:I,2,0))</f>
        <v/>
      </c>
    </row>
    <row r="319" spans="1:13" x14ac:dyDescent="0.25">
      <c r="A319" t="s">
        <v>1110</v>
      </c>
      <c r="B319" t="s">
        <v>1323</v>
      </c>
      <c r="C319" s="99" t="s">
        <v>202</v>
      </c>
      <c r="D319" t="s">
        <v>203</v>
      </c>
      <c r="G319" t="s">
        <v>1324</v>
      </c>
      <c r="H319">
        <f>VLOOKUP(A319,Users!A:F,6,0)</f>
        <v>79</v>
      </c>
      <c r="I319">
        <f t="shared" si="4"/>
        <v>2</v>
      </c>
      <c r="J319">
        <f>VLOOKUP(C319,[1]gta_prestations!$B:$D,3,0)</f>
        <v>339</v>
      </c>
      <c r="K319" t="str">
        <f>IF(ISNA(VLOOKUP(F319,données!$B$138:$E$147,4,0)),"",VLOOKUP(F319,données!$B$138:$E$147,4,0))</f>
        <v/>
      </c>
      <c r="L319" t="str">
        <f>IF(ISNA(VLOOKUP(E319,données!$A$67:$A$134,1,0)),"",VLOOKUP(E319,données!$A$67:$A$134,1,0))</f>
        <v/>
      </c>
      <c r="M319" t="str">
        <f>IF(ISNA(VLOOKUP(G319,Presta!H:I,2,0)),"",VLOOKUP(G319,Presta!H:I,2,0))</f>
        <v/>
      </c>
    </row>
    <row r="320" spans="1:13" x14ac:dyDescent="0.25">
      <c r="A320" t="s">
        <v>1110</v>
      </c>
      <c r="B320" t="s">
        <v>1323</v>
      </c>
      <c r="C320" s="99" t="s">
        <v>202</v>
      </c>
      <c r="D320" t="s">
        <v>203</v>
      </c>
      <c r="E320" t="s">
        <v>1394</v>
      </c>
      <c r="H320">
        <f>VLOOKUP(A320,Users!A:F,6,0)</f>
        <v>79</v>
      </c>
      <c r="I320">
        <f t="shared" si="4"/>
        <v>2</v>
      </c>
      <c r="J320">
        <f>VLOOKUP(C320,[1]gta_prestations!$B:$D,3,0)</f>
        <v>339</v>
      </c>
      <c r="K320" t="str">
        <f>IF(ISNA(VLOOKUP(F320,données!$B$138:$E$147,4,0)),"",VLOOKUP(F320,données!$B$138:$E$147,4,0))</f>
        <v/>
      </c>
      <c r="L320" t="str">
        <f>IF(ISNA(VLOOKUP(E320,données!$A$67:$A$134,1,0)),"",VLOOKUP(E320,données!$A$67:$A$134,1,0))</f>
        <v/>
      </c>
      <c r="M320" t="str">
        <f>IF(ISNA(VLOOKUP(G320,Presta!H:I,2,0)),"",VLOOKUP(G320,Presta!H:I,2,0))</f>
        <v/>
      </c>
    </row>
    <row r="321" spans="1:13" x14ac:dyDescent="0.25">
      <c r="A321" t="s">
        <v>1111</v>
      </c>
      <c r="B321" t="s">
        <v>1323</v>
      </c>
      <c r="C321" s="99" t="s">
        <v>122</v>
      </c>
      <c r="D321" t="s">
        <v>123</v>
      </c>
      <c r="H321">
        <f>VLOOKUP(A321,Users!A:F,6,0)</f>
        <v>71</v>
      </c>
      <c r="I321">
        <f t="shared" si="4"/>
        <v>2</v>
      </c>
      <c r="J321">
        <f>VLOOKUP(C321,[1]gta_prestations!$B:$D,3,0)</f>
        <v>299</v>
      </c>
      <c r="K321" t="str">
        <f>IF(ISNA(VLOOKUP(F321,données!$B$138:$E$147,4,0)),"",VLOOKUP(F321,données!$B$138:$E$147,4,0))</f>
        <v/>
      </c>
      <c r="L321" t="str">
        <f>IF(ISNA(VLOOKUP(E321,données!$A$67:$A$134,1,0)),"",VLOOKUP(E321,données!$A$67:$A$134,1,0))</f>
        <v/>
      </c>
      <c r="M321" t="str">
        <f>IF(ISNA(VLOOKUP(G321,Presta!H:I,2,0)),"",VLOOKUP(G321,Presta!H:I,2,0))</f>
        <v/>
      </c>
    </row>
    <row r="322" spans="1:13" x14ac:dyDescent="0.25">
      <c r="A322" t="s">
        <v>1111</v>
      </c>
      <c r="B322" t="s">
        <v>1323</v>
      </c>
      <c r="C322" s="99" t="s">
        <v>236</v>
      </c>
      <c r="D322" t="s">
        <v>237</v>
      </c>
      <c r="H322">
        <f>VLOOKUP(A322,Users!A:F,6,0)</f>
        <v>71</v>
      </c>
      <c r="I322">
        <f t="shared" si="4"/>
        <v>2</v>
      </c>
      <c r="J322">
        <f>VLOOKUP(C322,[1]gta_prestations!$B:$D,3,0)</f>
        <v>356</v>
      </c>
      <c r="K322" t="str">
        <f>IF(ISNA(VLOOKUP(F322,données!$B$138:$E$147,4,0)),"",VLOOKUP(F322,données!$B$138:$E$147,4,0))</f>
        <v/>
      </c>
      <c r="L322" t="str">
        <f>IF(ISNA(VLOOKUP(E322,données!$A$67:$A$134,1,0)),"",VLOOKUP(E322,données!$A$67:$A$134,1,0))</f>
        <v/>
      </c>
      <c r="M322" t="str">
        <f>IF(ISNA(VLOOKUP(G322,Presta!H:I,2,0)),"",VLOOKUP(G322,Presta!H:I,2,0))</f>
        <v/>
      </c>
    </row>
    <row r="323" spans="1:13" x14ac:dyDescent="0.25">
      <c r="A323" t="s">
        <v>1111</v>
      </c>
      <c r="B323" t="s">
        <v>1320</v>
      </c>
      <c r="C323" s="99" t="s">
        <v>1321</v>
      </c>
      <c r="H323">
        <f>VLOOKUP(A323,Users!A:F,6,0)</f>
        <v>71</v>
      </c>
      <c r="I323">
        <f t="shared" ref="I323:I386" si="5">RIGHT(TRIM(B323),1)+1</f>
        <v>6</v>
      </c>
      <c r="J323" t="e">
        <f>VLOOKUP(C323,[1]gta_prestations!$B:$D,3,0)</f>
        <v>#N/A</v>
      </c>
      <c r="K323" t="str">
        <f>IF(ISNA(VLOOKUP(F323,données!$B$138:$E$147,4,0)),"",VLOOKUP(F323,données!$B$138:$E$147,4,0))</f>
        <v/>
      </c>
      <c r="L323" t="str">
        <f>IF(ISNA(VLOOKUP(E323,données!$A$67:$A$134,1,0)),"",VLOOKUP(E323,données!$A$67:$A$134,1,0))</f>
        <v/>
      </c>
      <c r="M323" t="str">
        <f>IF(ISNA(VLOOKUP(G323,Presta!H:I,2,0)),"",VLOOKUP(G323,Presta!H:I,2,0))</f>
        <v/>
      </c>
    </row>
    <row r="324" spans="1:13" x14ac:dyDescent="0.25">
      <c r="A324" t="s">
        <v>1111</v>
      </c>
      <c r="B324" t="s">
        <v>1323</v>
      </c>
      <c r="C324" s="99" t="s">
        <v>124</v>
      </c>
      <c r="D324" t="s">
        <v>125</v>
      </c>
      <c r="H324">
        <f>VLOOKUP(A324,Users!A:F,6,0)</f>
        <v>71</v>
      </c>
      <c r="I324">
        <f t="shared" si="5"/>
        <v>2</v>
      </c>
      <c r="J324">
        <f>VLOOKUP(C324,[1]gta_prestations!$B:$D,3,0)</f>
        <v>300</v>
      </c>
      <c r="K324" t="str">
        <f>IF(ISNA(VLOOKUP(F324,données!$B$138:$E$147,4,0)),"",VLOOKUP(F324,données!$B$138:$E$147,4,0))</f>
        <v/>
      </c>
      <c r="L324" t="str">
        <f>IF(ISNA(VLOOKUP(E324,données!$A$67:$A$134,1,0)),"",VLOOKUP(E324,données!$A$67:$A$134,1,0))</f>
        <v/>
      </c>
      <c r="M324" t="str">
        <f>IF(ISNA(VLOOKUP(G324,Presta!H:I,2,0)),"",VLOOKUP(G324,Presta!H:I,2,0))</f>
        <v/>
      </c>
    </row>
    <row r="325" spans="1:13" x14ac:dyDescent="0.25">
      <c r="A325" t="s">
        <v>1133</v>
      </c>
      <c r="B325" t="s">
        <v>1323</v>
      </c>
      <c r="C325" s="99" t="s">
        <v>242</v>
      </c>
      <c r="D325" t="s">
        <v>243</v>
      </c>
      <c r="E325">
        <v>62012191</v>
      </c>
      <c r="H325">
        <f>VLOOKUP(A325,Users!A:F,6,0)</f>
        <v>40</v>
      </c>
      <c r="I325">
        <f t="shared" si="5"/>
        <v>2</v>
      </c>
      <c r="J325">
        <f>VLOOKUP(C325,[1]gta_prestations!$B:$D,3,0)</f>
        <v>359</v>
      </c>
      <c r="K325" t="str">
        <f>IF(ISNA(VLOOKUP(F325,données!$B$138:$E$147,4,0)),"",VLOOKUP(F325,données!$B$138:$E$147,4,0))</f>
        <v/>
      </c>
      <c r="L325" t="str">
        <f>IF(ISNA(VLOOKUP(E325,données!$A$67:$A$134,1,0)),"",VLOOKUP(E325,données!$A$67:$A$134,1,0))</f>
        <v/>
      </c>
      <c r="M325" t="str">
        <f>IF(ISNA(VLOOKUP(G325,Presta!H:I,2,0)),"",VLOOKUP(G325,Presta!H:I,2,0))</f>
        <v/>
      </c>
    </row>
    <row r="326" spans="1:13" x14ac:dyDescent="0.25">
      <c r="A326" t="s">
        <v>1133</v>
      </c>
      <c r="B326" t="s">
        <v>1323</v>
      </c>
      <c r="C326" s="99" t="s">
        <v>10</v>
      </c>
      <c r="D326" t="s">
        <v>1395</v>
      </c>
      <c r="E326">
        <v>62012191</v>
      </c>
      <c r="H326">
        <f>VLOOKUP(A326,Users!A:F,6,0)</f>
        <v>40</v>
      </c>
      <c r="I326">
        <f t="shared" si="5"/>
        <v>2</v>
      </c>
      <c r="J326">
        <f>VLOOKUP(C326,[1]gta_prestations!$B:$D,3,0)</f>
        <v>243</v>
      </c>
      <c r="K326" t="str">
        <f>IF(ISNA(VLOOKUP(F326,données!$B$138:$E$147,4,0)),"",VLOOKUP(F326,données!$B$138:$E$147,4,0))</f>
        <v/>
      </c>
      <c r="L326" t="str">
        <f>IF(ISNA(VLOOKUP(E326,données!$A$67:$A$134,1,0)),"",VLOOKUP(E326,données!$A$67:$A$134,1,0))</f>
        <v/>
      </c>
      <c r="M326" t="str">
        <f>IF(ISNA(VLOOKUP(G326,Presta!H:I,2,0)),"",VLOOKUP(G326,Presta!H:I,2,0))</f>
        <v/>
      </c>
    </row>
    <row r="327" spans="1:13" x14ac:dyDescent="0.25">
      <c r="A327" t="s">
        <v>1133</v>
      </c>
      <c r="B327" t="s">
        <v>1323</v>
      </c>
      <c r="C327" s="99" t="s">
        <v>270</v>
      </c>
      <c r="D327" t="s">
        <v>271</v>
      </c>
      <c r="E327">
        <v>62012191</v>
      </c>
      <c r="G327" t="s">
        <v>1396</v>
      </c>
      <c r="H327">
        <f>VLOOKUP(A327,Users!A:F,6,0)</f>
        <v>40</v>
      </c>
      <c r="I327">
        <f t="shared" si="5"/>
        <v>2</v>
      </c>
      <c r="J327">
        <f>VLOOKUP(C327,[1]gta_prestations!$B:$D,3,0)</f>
        <v>373</v>
      </c>
      <c r="K327" t="str">
        <f>IF(ISNA(VLOOKUP(F327,données!$B$138:$E$147,4,0)),"",VLOOKUP(F327,données!$B$138:$E$147,4,0))</f>
        <v/>
      </c>
      <c r="L327" t="str">
        <f>IF(ISNA(VLOOKUP(E327,données!$A$67:$A$134,1,0)),"",VLOOKUP(E327,données!$A$67:$A$134,1,0))</f>
        <v/>
      </c>
      <c r="M327" t="str">
        <f>IF(ISNA(VLOOKUP(G327,Presta!H:I,2,0)),"",VLOOKUP(G327,Presta!H:I,2,0))</f>
        <v/>
      </c>
    </row>
    <row r="328" spans="1:13" x14ac:dyDescent="0.25">
      <c r="A328" t="s">
        <v>1133</v>
      </c>
      <c r="B328" t="s">
        <v>1323</v>
      </c>
      <c r="C328" s="99" t="s">
        <v>258</v>
      </c>
      <c r="D328" t="s">
        <v>259</v>
      </c>
      <c r="E328">
        <v>62012191</v>
      </c>
      <c r="G328" t="s">
        <v>1324</v>
      </c>
      <c r="H328">
        <f>VLOOKUP(A328,Users!A:F,6,0)</f>
        <v>40</v>
      </c>
      <c r="I328">
        <f t="shared" si="5"/>
        <v>2</v>
      </c>
      <c r="J328">
        <f>VLOOKUP(C328,[1]gta_prestations!$B:$D,3,0)</f>
        <v>367</v>
      </c>
      <c r="K328" t="str">
        <f>IF(ISNA(VLOOKUP(F328,données!$B$138:$E$147,4,0)),"",VLOOKUP(F328,données!$B$138:$E$147,4,0))</f>
        <v/>
      </c>
      <c r="L328" t="str">
        <f>IF(ISNA(VLOOKUP(E328,données!$A$67:$A$134,1,0)),"",VLOOKUP(E328,données!$A$67:$A$134,1,0))</f>
        <v/>
      </c>
      <c r="M328" t="str">
        <f>IF(ISNA(VLOOKUP(G328,Presta!H:I,2,0)),"",VLOOKUP(G328,Presta!H:I,2,0))</f>
        <v/>
      </c>
    </row>
    <row r="329" spans="1:13" x14ac:dyDescent="0.25">
      <c r="A329" t="s">
        <v>1133</v>
      </c>
      <c r="B329" t="s">
        <v>1323</v>
      </c>
      <c r="C329" s="99" t="s">
        <v>242</v>
      </c>
      <c r="D329" t="s">
        <v>243</v>
      </c>
      <c r="E329">
        <v>62012191</v>
      </c>
      <c r="F329" t="s">
        <v>1397</v>
      </c>
      <c r="G329" t="s">
        <v>1324</v>
      </c>
      <c r="H329">
        <f>VLOOKUP(A329,Users!A:F,6,0)</f>
        <v>40</v>
      </c>
      <c r="I329">
        <f t="shared" si="5"/>
        <v>2</v>
      </c>
      <c r="J329">
        <f>VLOOKUP(C329,[1]gta_prestations!$B:$D,3,0)</f>
        <v>359</v>
      </c>
      <c r="K329" t="str">
        <f>IF(ISNA(VLOOKUP(F329,données!$B$138:$E$147,4,0)),"",VLOOKUP(F329,données!$B$138:$E$147,4,0))</f>
        <v/>
      </c>
      <c r="L329" t="str">
        <f>IF(ISNA(VLOOKUP(E329,données!$A$67:$A$134,1,0)),"",VLOOKUP(E329,données!$A$67:$A$134,1,0))</f>
        <v/>
      </c>
      <c r="M329" t="str">
        <f>IF(ISNA(VLOOKUP(G329,Presta!H:I,2,0)),"",VLOOKUP(G329,Presta!H:I,2,0))</f>
        <v/>
      </c>
    </row>
    <row r="330" spans="1:13" x14ac:dyDescent="0.25">
      <c r="A330" t="s">
        <v>1133</v>
      </c>
      <c r="B330" t="s">
        <v>1323</v>
      </c>
      <c r="C330" s="99" t="s">
        <v>10</v>
      </c>
      <c r="D330" t="s">
        <v>1395</v>
      </c>
      <c r="E330">
        <v>62012191</v>
      </c>
      <c r="F330" t="s">
        <v>1397</v>
      </c>
      <c r="H330">
        <f>VLOOKUP(A330,Users!A:F,6,0)</f>
        <v>40</v>
      </c>
      <c r="I330">
        <f t="shared" si="5"/>
        <v>2</v>
      </c>
      <c r="J330">
        <f>VLOOKUP(C330,[1]gta_prestations!$B:$D,3,0)</f>
        <v>243</v>
      </c>
      <c r="K330" t="str">
        <f>IF(ISNA(VLOOKUP(F330,données!$B$138:$E$147,4,0)),"",VLOOKUP(F330,données!$B$138:$E$147,4,0))</f>
        <v/>
      </c>
      <c r="L330" t="str">
        <f>IF(ISNA(VLOOKUP(E330,données!$A$67:$A$134,1,0)),"",VLOOKUP(E330,données!$A$67:$A$134,1,0))</f>
        <v/>
      </c>
      <c r="M330" t="str">
        <f>IF(ISNA(VLOOKUP(G330,Presta!H:I,2,0)),"",VLOOKUP(G330,Presta!H:I,2,0))</f>
        <v/>
      </c>
    </row>
    <row r="331" spans="1:13" x14ac:dyDescent="0.25">
      <c r="A331" t="s">
        <v>1133</v>
      </c>
      <c r="B331" t="s">
        <v>1319</v>
      </c>
      <c r="C331" s="99" t="s">
        <v>621</v>
      </c>
      <c r="D331" t="s">
        <v>11</v>
      </c>
      <c r="E331">
        <v>62012191</v>
      </c>
      <c r="G331" t="s">
        <v>622</v>
      </c>
      <c r="H331">
        <f>VLOOKUP(A331,Users!A:F,6,0)</f>
        <v>40</v>
      </c>
      <c r="I331">
        <f t="shared" si="5"/>
        <v>3</v>
      </c>
      <c r="J331">
        <f>VLOOKUP(C331,[1]gta_prestations!$B:$D,3,0)</f>
        <v>69</v>
      </c>
      <c r="K331" t="str">
        <f>IF(ISNA(VLOOKUP(F331,données!$B$138:$E$147,4,0)),"",VLOOKUP(F331,données!$B$138:$E$147,4,0))</f>
        <v/>
      </c>
      <c r="L331" t="str">
        <f>IF(ISNA(VLOOKUP(E331,données!$A$67:$A$134,1,0)),"",VLOOKUP(E331,données!$A$67:$A$134,1,0))</f>
        <v/>
      </c>
      <c r="M331">
        <f>IF(ISNA(VLOOKUP(G331,Presta!H:I,2,0)),"",VLOOKUP(G331,Presta!H:I,2,0))</f>
        <v>53</v>
      </c>
    </row>
    <row r="332" spans="1:13" x14ac:dyDescent="0.25">
      <c r="A332" t="s">
        <v>1133</v>
      </c>
      <c r="B332" t="s">
        <v>1319</v>
      </c>
      <c r="C332" s="99" t="s">
        <v>676</v>
      </c>
      <c r="D332" t="s">
        <v>315</v>
      </c>
      <c r="E332">
        <v>62012191</v>
      </c>
      <c r="G332" t="s">
        <v>677</v>
      </c>
      <c r="H332">
        <f>VLOOKUP(A332,Users!A:F,6,0)</f>
        <v>40</v>
      </c>
      <c r="I332">
        <f t="shared" si="5"/>
        <v>3</v>
      </c>
      <c r="J332">
        <f>VLOOKUP(C332,[1]gta_prestations!$B:$D,3,0)</f>
        <v>100</v>
      </c>
      <c r="K332" t="str">
        <f>IF(ISNA(VLOOKUP(F332,données!$B$138:$E$147,4,0)),"",VLOOKUP(F332,données!$B$138:$E$147,4,0))</f>
        <v/>
      </c>
      <c r="L332" t="str">
        <f>IF(ISNA(VLOOKUP(E332,données!$A$67:$A$134,1,0)),"",VLOOKUP(E332,données!$A$67:$A$134,1,0))</f>
        <v/>
      </c>
      <c r="M332">
        <f>IF(ISNA(VLOOKUP(G332,Presta!H:I,2,0)),"",VLOOKUP(G332,Presta!H:I,2,0))</f>
        <v>61</v>
      </c>
    </row>
    <row r="333" spans="1:13" x14ac:dyDescent="0.25">
      <c r="A333" t="s">
        <v>1133</v>
      </c>
      <c r="B333" t="s">
        <v>1327</v>
      </c>
      <c r="C333" s="99" t="s">
        <v>10</v>
      </c>
      <c r="D333" t="s">
        <v>271</v>
      </c>
      <c r="E333">
        <v>62012191</v>
      </c>
      <c r="F333">
        <v>32</v>
      </c>
      <c r="G333" t="s">
        <v>887</v>
      </c>
      <c r="H333">
        <f>VLOOKUP(A333,Users!A:F,6,0)</f>
        <v>40</v>
      </c>
      <c r="I333">
        <f t="shared" si="5"/>
        <v>4</v>
      </c>
      <c r="J333">
        <f>VLOOKUP(C333,[1]gta_prestations!$B:$D,3,0)</f>
        <v>243</v>
      </c>
      <c r="K333" t="str">
        <f>IF(ISNA(VLOOKUP(F333,données!$B$138:$E$147,4,0)),"",VLOOKUP(F333,données!$B$138:$E$147,4,0))</f>
        <v/>
      </c>
      <c r="L333" t="str">
        <f>IF(ISNA(VLOOKUP(E333,données!$A$67:$A$134,1,0)),"",VLOOKUP(E333,données!$A$67:$A$134,1,0))</f>
        <v/>
      </c>
      <c r="M333" t="str">
        <f>IF(ISNA(VLOOKUP(G333,Presta!H:I,2,0)),"",VLOOKUP(G333,Presta!H:I,2,0))</f>
        <v/>
      </c>
    </row>
    <row r="334" spans="1:13" x14ac:dyDescent="0.25">
      <c r="A334" t="s">
        <v>1133</v>
      </c>
      <c r="B334" t="s">
        <v>1327</v>
      </c>
      <c r="C334" s="99" t="s">
        <v>10</v>
      </c>
      <c r="D334" t="s">
        <v>11</v>
      </c>
      <c r="E334">
        <v>62012191</v>
      </c>
      <c r="F334">
        <v>32</v>
      </c>
      <c r="H334">
        <f>VLOOKUP(A334,Users!A:F,6,0)</f>
        <v>40</v>
      </c>
      <c r="I334">
        <f t="shared" si="5"/>
        <v>4</v>
      </c>
      <c r="J334">
        <f>VLOOKUP(C334,[1]gta_prestations!$B:$D,3,0)</f>
        <v>243</v>
      </c>
      <c r="K334" t="str">
        <f>IF(ISNA(VLOOKUP(F334,données!$B$138:$E$147,4,0)),"",VLOOKUP(F334,données!$B$138:$E$147,4,0))</f>
        <v/>
      </c>
      <c r="L334" t="str">
        <f>IF(ISNA(VLOOKUP(E334,données!$A$67:$A$134,1,0)),"",VLOOKUP(E334,données!$A$67:$A$134,1,0))</f>
        <v/>
      </c>
      <c r="M334" t="str">
        <f>IF(ISNA(VLOOKUP(G334,Presta!H:I,2,0)),"",VLOOKUP(G334,Presta!H:I,2,0))</f>
        <v/>
      </c>
    </row>
    <row r="335" spans="1:13" x14ac:dyDescent="0.25">
      <c r="A335" t="s">
        <v>1133</v>
      </c>
      <c r="B335" t="s">
        <v>1320</v>
      </c>
      <c r="C335" s="99" t="s">
        <v>296</v>
      </c>
      <c r="D335" t="s">
        <v>297</v>
      </c>
      <c r="E335">
        <v>62012191</v>
      </c>
      <c r="H335">
        <f>VLOOKUP(A335,Users!A:F,6,0)</f>
        <v>40</v>
      </c>
      <c r="I335">
        <f t="shared" si="5"/>
        <v>6</v>
      </c>
      <c r="J335">
        <f>VLOOKUP(C335,[1]gta_prestations!$B:$D,3,0)</f>
        <v>386</v>
      </c>
      <c r="K335" t="str">
        <f>IF(ISNA(VLOOKUP(F335,données!$B$138:$E$147,4,0)),"",VLOOKUP(F335,données!$B$138:$E$147,4,0))</f>
        <v/>
      </c>
      <c r="L335" t="str">
        <f>IF(ISNA(VLOOKUP(E335,données!$A$67:$A$134,1,0)),"",VLOOKUP(E335,données!$A$67:$A$134,1,0))</f>
        <v/>
      </c>
      <c r="M335" t="str">
        <f>IF(ISNA(VLOOKUP(G335,Presta!H:I,2,0)),"",VLOOKUP(G335,Presta!H:I,2,0))</f>
        <v/>
      </c>
    </row>
    <row r="336" spans="1:13" x14ac:dyDescent="0.25">
      <c r="A336" t="s">
        <v>1133</v>
      </c>
      <c r="B336" t="s">
        <v>1320</v>
      </c>
      <c r="C336" s="99" t="s">
        <v>1321</v>
      </c>
      <c r="H336">
        <f>VLOOKUP(A336,Users!A:F,6,0)</f>
        <v>40</v>
      </c>
      <c r="I336">
        <f t="shared" si="5"/>
        <v>6</v>
      </c>
      <c r="J336" t="e">
        <f>VLOOKUP(C336,[1]gta_prestations!$B:$D,3,0)</f>
        <v>#N/A</v>
      </c>
      <c r="K336" t="str">
        <f>IF(ISNA(VLOOKUP(F336,données!$B$138:$E$147,4,0)),"",VLOOKUP(F336,données!$B$138:$E$147,4,0))</f>
        <v/>
      </c>
      <c r="L336" t="str">
        <f>IF(ISNA(VLOOKUP(E336,données!$A$67:$A$134,1,0)),"",VLOOKUP(E336,données!$A$67:$A$134,1,0))</f>
        <v/>
      </c>
      <c r="M336" t="str">
        <f>IF(ISNA(VLOOKUP(G336,Presta!H:I,2,0)),"",VLOOKUP(G336,Presta!H:I,2,0))</f>
        <v/>
      </c>
    </row>
    <row r="337" spans="1:13" x14ac:dyDescent="0.25">
      <c r="A337" t="s">
        <v>1133</v>
      </c>
      <c r="B337" t="s">
        <v>1323</v>
      </c>
      <c r="C337" s="99" t="s">
        <v>10</v>
      </c>
      <c r="D337" t="s">
        <v>11</v>
      </c>
      <c r="E337">
        <v>62012191</v>
      </c>
      <c r="H337">
        <f>VLOOKUP(A337,Users!A:F,6,0)</f>
        <v>40</v>
      </c>
      <c r="I337">
        <f t="shared" si="5"/>
        <v>2</v>
      </c>
      <c r="J337">
        <f>VLOOKUP(C337,[1]gta_prestations!$B:$D,3,0)</f>
        <v>243</v>
      </c>
      <c r="K337" t="str">
        <f>IF(ISNA(VLOOKUP(F337,données!$B$138:$E$147,4,0)),"",VLOOKUP(F337,données!$B$138:$E$147,4,0))</f>
        <v/>
      </c>
      <c r="L337" t="str">
        <f>IF(ISNA(VLOOKUP(E337,données!$A$67:$A$134,1,0)),"",VLOOKUP(E337,données!$A$67:$A$134,1,0))</f>
        <v/>
      </c>
      <c r="M337" t="str">
        <f>IF(ISNA(VLOOKUP(G337,Presta!H:I,2,0)),"",VLOOKUP(G337,Presta!H:I,2,0))</f>
        <v/>
      </c>
    </row>
    <row r="338" spans="1:13" x14ac:dyDescent="0.25">
      <c r="A338" t="s">
        <v>1133</v>
      </c>
      <c r="B338" t="s">
        <v>1323</v>
      </c>
      <c r="C338" s="99" t="s">
        <v>10</v>
      </c>
      <c r="D338" t="s">
        <v>11</v>
      </c>
      <c r="E338">
        <v>62012191</v>
      </c>
      <c r="F338" t="s">
        <v>1397</v>
      </c>
      <c r="H338">
        <f>VLOOKUP(A338,Users!A:F,6,0)</f>
        <v>40</v>
      </c>
      <c r="I338">
        <f t="shared" si="5"/>
        <v>2</v>
      </c>
      <c r="J338">
        <f>VLOOKUP(C338,[1]gta_prestations!$B:$D,3,0)</f>
        <v>243</v>
      </c>
      <c r="K338" t="str">
        <f>IF(ISNA(VLOOKUP(F338,données!$B$138:$E$147,4,0)),"",VLOOKUP(F338,données!$B$138:$E$147,4,0))</f>
        <v/>
      </c>
      <c r="L338" t="str">
        <f>IF(ISNA(VLOOKUP(E338,données!$A$67:$A$134,1,0)),"",VLOOKUP(E338,données!$A$67:$A$134,1,0))</f>
        <v/>
      </c>
      <c r="M338" t="str">
        <f>IF(ISNA(VLOOKUP(G338,Presta!H:I,2,0)),"",VLOOKUP(G338,Presta!H:I,2,0))</f>
        <v/>
      </c>
    </row>
    <row r="339" spans="1:13" x14ac:dyDescent="0.25">
      <c r="A339" t="s">
        <v>1133</v>
      </c>
      <c r="B339" t="s">
        <v>1319</v>
      </c>
      <c r="C339" s="99" t="s">
        <v>1398</v>
      </c>
      <c r="D339" t="s">
        <v>11</v>
      </c>
      <c r="E339">
        <v>62012191</v>
      </c>
      <c r="G339" t="s">
        <v>644</v>
      </c>
      <c r="H339">
        <f>VLOOKUP(A339,Users!A:F,6,0)</f>
        <v>40</v>
      </c>
      <c r="I339">
        <f t="shared" si="5"/>
        <v>3</v>
      </c>
      <c r="J339" t="e">
        <f>VLOOKUP(C339,[1]gta_prestations!$B:$D,3,0)</f>
        <v>#N/A</v>
      </c>
      <c r="K339" t="str">
        <f>IF(ISNA(VLOOKUP(F339,données!$B$138:$E$147,4,0)),"",VLOOKUP(F339,données!$B$138:$E$147,4,0))</f>
        <v/>
      </c>
      <c r="L339" t="str">
        <f>IF(ISNA(VLOOKUP(E339,données!$A$67:$A$134,1,0)),"",VLOOKUP(E339,données!$A$67:$A$134,1,0))</f>
        <v/>
      </c>
      <c r="M339">
        <f>IF(ISNA(VLOOKUP(G339,Presta!H:I,2,0)),"",VLOOKUP(G339,Presta!H:I,2,0))</f>
        <v>62</v>
      </c>
    </row>
    <row r="340" spans="1:13" x14ac:dyDescent="0.25">
      <c r="A340" t="s">
        <v>1079</v>
      </c>
      <c r="B340" t="s">
        <v>1323</v>
      </c>
      <c r="C340" s="99" t="s">
        <v>218</v>
      </c>
      <c r="D340" t="s">
        <v>219</v>
      </c>
      <c r="H340">
        <f>VLOOKUP(A340,Users!A:F,6,0)</f>
        <v>61</v>
      </c>
      <c r="I340">
        <f t="shared" si="5"/>
        <v>2</v>
      </c>
      <c r="J340">
        <f>VLOOKUP(C340,[1]gta_prestations!$B:$D,3,0)</f>
        <v>347</v>
      </c>
      <c r="K340" t="str">
        <f>IF(ISNA(VLOOKUP(F340,données!$B$138:$E$147,4,0)),"",VLOOKUP(F340,données!$B$138:$E$147,4,0))</f>
        <v/>
      </c>
      <c r="L340" t="str">
        <f>IF(ISNA(VLOOKUP(E340,données!$A$67:$A$134,1,0)),"",VLOOKUP(E340,données!$A$67:$A$134,1,0))</f>
        <v/>
      </c>
      <c r="M340" t="str">
        <f>IF(ISNA(VLOOKUP(G340,Presta!H:I,2,0)),"",VLOOKUP(G340,Presta!H:I,2,0))</f>
        <v/>
      </c>
    </row>
    <row r="341" spans="1:13" x14ac:dyDescent="0.25">
      <c r="A341" t="s">
        <v>1079</v>
      </c>
      <c r="B341" t="s">
        <v>1323</v>
      </c>
      <c r="C341" s="99" t="s">
        <v>104</v>
      </c>
      <c r="D341" t="s">
        <v>105</v>
      </c>
      <c r="H341">
        <f>VLOOKUP(A341,Users!A:F,6,0)</f>
        <v>61</v>
      </c>
      <c r="I341">
        <f t="shared" si="5"/>
        <v>2</v>
      </c>
      <c r="J341">
        <f>VLOOKUP(C341,[1]gta_prestations!$B:$D,3,0)</f>
        <v>290</v>
      </c>
      <c r="K341" t="str">
        <f>IF(ISNA(VLOOKUP(F341,données!$B$138:$E$147,4,0)),"",VLOOKUP(F341,données!$B$138:$E$147,4,0))</f>
        <v/>
      </c>
      <c r="L341" t="str">
        <f>IF(ISNA(VLOOKUP(E341,données!$A$67:$A$134,1,0)),"",VLOOKUP(E341,données!$A$67:$A$134,1,0))</f>
        <v/>
      </c>
      <c r="M341" t="str">
        <f>IF(ISNA(VLOOKUP(G341,Presta!H:I,2,0)),"",VLOOKUP(G341,Presta!H:I,2,0))</f>
        <v/>
      </c>
    </row>
    <row r="342" spans="1:13" x14ac:dyDescent="0.25">
      <c r="A342" t="s">
        <v>1079</v>
      </c>
      <c r="B342" t="s">
        <v>1323</v>
      </c>
      <c r="C342" s="99" t="s">
        <v>218</v>
      </c>
      <c r="D342" t="s">
        <v>219</v>
      </c>
      <c r="G342" t="s">
        <v>1324</v>
      </c>
      <c r="H342">
        <f>VLOOKUP(A342,Users!A:F,6,0)</f>
        <v>61</v>
      </c>
      <c r="I342">
        <f t="shared" si="5"/>
        <v>2</v>
      </c>
      <c r="J342">
        <f>VLOOKUP(C342,[1]gta_prestations!$B:$D,3,0)</f>
        <v>347</v>
      </c>
      <c r="K342" t="str">
        <f>IF(ISNA(VLOOKUP(F342,données!$B$138:$E$147,4,0)),"",VLOOKUP(F342,données!$B$138:$E$147,4,0))</f>
        <v/>
      </c>
      <c r="L342" t="str">
        <f>IF(ISNA(VLOOKUP(E342,données!$A$67:$A$134,1,0)),"",VLOOKUP(E342,données!$A$67:$A$134,1,0))</f>
        <v/>
      </c>
      <c r="M342" t="str">
        <f>IF(ISNA(VLOOKUP(G342,Presta!H:I,2,0)),"",VLOOKUP(G342,Presta!H:I,2,0))</f>
        <v/>
      </c>
    </row>
    <row r="343" spans="1:13" x14ac:dyDescent="0.25">
      <c r="A343" t="s">
        <v>1079</v>
      </c>
      <c r="B343" t="s">
        <v>1323</v>
      </c>
      <c r="C343" s="99" t="s">
        <v>274</v>
      </c>
      <c r="D343" t="s">
        <v>275</v>
      </c>
      <c r="H343">
        <f>VLOOKUP(A343,Users!A:F,6,0)</f>
        <v>61</v>
      </c>
      <c r="I343">
        <f t="shared" si="5"/>
        <v>2</v>
      </c>
      <c r="J343">
        <f>VLOOKUP(C343,[1]gta_prestations!$B:$D,3,0)</f>
        <v>375</v>
      </c>
      <c r="K343" t="str">
        <f>IF(ISNA(VLOOKUP(F343,données!$B$138:$E$147,4,0)),"",VLOOKUP(F343,données!$B$138:$E$147,4,0))</f>
        <v/>
      </c>
      <c r="L343" t="str">
        <f>IF(ISNA(VLOOKUP(E343,données!$A$67:$A$134,1,0)),"",VLOOKUP(E343,données!$A$67:$A$134,1,0))</f>
        <v/>
      </c>
      <c r="M343" t="str">
        <f>IF(ISNA(VLOOKUP(G343,Presta!H:I,2,0)),"",VLOOKUP(G343,Presta!H:I,2,0))</f>
        <v/>
      </c>
    </row>
    <row r="344" spans="1:13" x14ac:dyDescent="0.25">
      <c r="A344" t="s">
        <v>1079</v>
      </c>
      <c r="B344" t="s">
        <v>1320</v>
      </c>
      <c r="C344" s="99" t="s">
        <v>1321</v>
      </c>
      <c r="H344">
        <f>VLOOKUP(A344,Users!A:F,6,0)</f>
        <v>61</v>
      </c>
      <c r="I344">
        <f t="shared" si="5"/>
        <v>6</v>
      </c>
      <c r="J344" t="e">
        <f>VLOOKUP(C344,[1]gta_prestations!$B:$D,3,0)</f>
        <v>#N/A</v>
      </c>
      <c r="K344" t="str">
        <f>IF(ISNA(VLOOKUP(F344,données!$B$138:$E$147,4,0)),"",VLOOKUP(F344,données!$B$138:$E$147,4,0))</f>
        <v/>
      </c>
      <c r="L344" t="str">
        <f>IF(ISNA(VLOOKUP(E344,données!$A$67:$A$134,1,0)),"",VLOOKUP(E344,données!$A$67:$A$134,1,0))</f>
        <v/>
      </c>
      <c r="M344" t="str">
        <f>IF(ISNA(VLOOKUP(G344,Presta!H:I,2,0)),"",VLOOKUP(G344,Presta!H:I,2,0))</f>
        <v/>
      </c>
    </row>
    <row r="345" spans="1:13" x14ac:dyDescent="0.25">
      <c r="A345" t="s">
        <v>1079</v>
      </c>
      <c r="B345" t="s">
        <v>1323</v>
      </c>
      <c r="C345" s="99" t="s">
        <v>124</v>
      </c>
      <c r="D345" t="s">
        <v>125</v>
      </c>
      <c r="G345" t="s">
        <v>1324</v>
      </c>
      <c r="H345">
        <f>VLOOKUP(A345,Users!A:F,6,0)</f>
        <v>61</v>
      </c>
      <c r="I345">
        <f t="shared" si="5"/>
        <v>2</v>
      </c>
      <c r="J345">
        <f>VLOOKUP(C345,[1]gta_prestations!$B:$D,3,0)</f>
        <v>300</v>
      </c>
      <c r="K345" t="str">
        <f>IF(ISNA(VLOOKUP(F345,données!$B$138:$E$147,4,0)),"",VLOOKUP(F345,données!$B$138:$E$147,4,0))</f>
        <v/>
      </c>
      <c r="L345" t="str">
        <f>IF(ISNA(VLOOKUP(E345,données!$A$67:$A$134,1,0)),"",VLOOKUP(E345,données!$A$67:$A$134,1,0))</f>
        <v/>
      </c>
      <c r="M345" t="str">
        <f>IF(ISNA(VLOOKUP(G345,Presta!H:I,2,0)),"",VLOOKUP(G345,Presta!H:I,2,0))</f>
        <v/>
      </c>
    </row>
    <row r="346" spans="1:13" x14ac:dyDescent="0.25">
      <c r="A346" t="s">
        <v>1079</v>
      </c>
      <c r="B346" t="s">
        <v>1319</v>
      </c>
      <c r="C346" s="99" t="s">
        <v>658</v>
      </c>
      <c r="D346" t="s">
        <v>315</v>
      </c>
      <c r="G346" t="s">
        <v>659</v>
      </c>
      <c r="H346">
        <f>VLOOKUP(A346,Users!A:F,6,0)</f>
        <v>61</v>
      </c>
      <c r="I346">
        <f t="shared" si="5"/>
        <v>3</v>
      </c>
      <c r="J346">
        <f>VLOOKUP(C346,[1]gta_prestations!$B:$D,3,0)</f>
        <v>91</v>
      </c>
      <c r="K346" t="str">
        <f>IF(ISNA(VLOOKUP(F346,données!$B$138:$E$147,4,0)),"",VLOOKUP(F346,données!$B$138:$E$147,4,0))</f>
        <v/>
      </c>
      <c r="L346" t="str">
        <f>IF(ISNA(VLOOKUP(E346,données!$A$67:$A$134,1,0)),"",VLOOKUP(E346,données!$A$67:$A$134,1,0))</f>
        <v/>
      </c>
      <c r="M346">
        <f>IF(ISNA(VLOOKUP(G346,Presta!H:I,2,0)),"",VLOOKUP(G346,Presta!H:I,2,0))</f>
        <v>30</v>
      </c>
    </row>
    <row r="347" spans="1:13" x14ac:dyDescent="0.25">
      <c r="A347" t="s">
        <v>1079</v>
      </c>
      <c r="B347" t="s">
        <v>1319</v>
      </c>
      <c r="C347" s="99" t="s">
        <v>660</v>
      </c>
      <c r="D347" t="s">
        <v>315</v>
      </c>
      <c r="G347" t="s">
        <v>661</v>
      </c>
      <c r="H347">
        <f>VLOOKUP(A347,Users!A:F,6,0)</f>
        <v>61</v>
      </c>
      <c r="I347">
        <f t="shared" si="5"/>
        <v>3</v>
      </c>
      <c r="J347">
        <f>VLOOKUP(C347,[1]gta_prestations!$B:$D,3,0)</f>
        <v>92</v>
      </c>
      <c r="K347" t="str">
        <f>IF(ISNA(VLOOKUP(F347,données!$B$138:$E$147,4,0)),"",VLOOKUP(F347,données!$B$138:$E$147,4,0))</f>
        <v/>
      </c>
      <c r="L347" t="str">
        <f>IF(ISNA(VLOOKUP(E347,données!$A$67:$A$134,1,0)),"",VLOOKUP(E347,données!$A$67:$A$134,1,0))</f>
        <v/>
      </c>
      <c r="M347">
        <f>IF(ISNA(VLOOKUP(G347,Presta!H:I,2,0)),"",VLOOKUP(G347,Presta!H:I,2,0))</f>
        <v>173</v>
      </c>
    </row>
    <row r="348" spans="1:13" x14ac:dyDescent="0.25">
      <c r="A348" t="s">
        <v>1079</v>
      </c>
      <c r="B348" t="s">
        <v>1319</v>
      </c>
      <c r="C348" s="99" t="s">
        <v>786</v>
      </c>
      <c r="D348" t="s">
        <v>328</v>
      </c>
      <c r="G348" t="s">
        <v>787</v>
      </c>
      <c r="H348">
        <f>VLOOKUP(A348,Users!A:F,6,0)</f>
        <v>61</v>
      </c>
      <c r="I348">
        <f t="shared" si="5"/>
        <v>3</v>
      </c>
      <c r="J348">
        <f>VLOOKUP(C348,[1]gta_prestations!$B:$D,3,0)</f>
        <v>201</v>
      </c>
      <c r="K348" t="str">
        <f>IF(ISNA(VLOOKUP(F348,données!$B$138:$E$147,4,0)),"",VLOOKUP(F348,données!$B$138:$E$147,4,0))</f>
        <v/>
      </c>
      <c r="L348" t="str">
        <f>IF(ISNA(VLOOKUP(E348,données!$A$67:$A$134,1,0)),"",VLOOKUP(E348,données!$A$67:$A$134,1,0))</f>
        <v/>
      </c>
      <c r="M348">
        <f>IF(ISNA(VLOOKUP(G348,Presta!H:I,2,0)),"",VLOOKUP(G348,Presta!H:I,2,0))</f>
        <v>127</v>
      </c>
    </row>
    <row r="349" spans="1:13" x14ac:dyDescent="0.25">
      <c r="A349" t="s">
        <v>1079</v>
      </c>
      <c r="B349" t="s">
        <v>1319</v>
      </c>
      <c r="C349" s="99" t="s">
        <v>656</v>
      </c>
      <c r="D349" t="s">
        <v>315</v>
      </c>
      <c r="G349" t="s">
        <v>657</v>
      </c>
      <c r="H349">
        <f>VLOOKUP(A349,Users!A:F,6,0)</f>
        <v>61</v>
      </c>
      <c r="I349">
        <f t="shared" si="5"/>
        <v>3</v>
      </c>
      <c r="J349">
        <f>VLOOKUP(C349,[1]gta_prestations!$B:$D,3,0)</f>
        <v>90</v>
      </c>
      <c r="K349" t="str">
        <f>IF(ISNA(VLOOKUP(F349,données!$B$138:$E$147,4,0)),"",VLOOKUP(F349,données!$B$138:$E$147,4,0))</f>
        <v/>
      </c>
      <c r="L349" t="str">
        <f>IF(ISNA(VLOOKUP(E349,données!$A$67:$A$134,1,0)),"",VLOOKUP(E349,données!$A$67:$A$134,1,0))</f>
        <v/>
      </c>
      <c r="M349">
        <f>IF(ISNA(VLOOKUP(G349,Presta!H:I,2,0)),"",VLOOKUP(G349,Presta!H:I,2,0))</f>
        <v>29</v>
      </c>
    </row>
    <row r="350" spans="1:13" x14ac:dyDescent="0.25">
      <c r="A350" t="s">
        <v>1079</v>
      </c>
      <c r="B350" t="s">
        <v>1319</v>
      </c>
      <c r="C350" s="99" t="s">
        <v>603</v>
      </c>
      <c r="D350" t="s">
        <v>315</v>
      </c>
      <c r="G350" t="s">
        <v>604</v>
      </c>
      <c r="H350">
        <f>VLOOKUP(A350,Users!A:F,6,0)</f>
        <v>61</v>
      </c>
      <c r="I350">
        <f t="shared" si="5"/>
        <v>3</v>
      </c>
      <c r="J350">
        <f>VLOOKUP(C350,[1]gta_prestations!$B:$D,3,0)</f>
        <v>60</v>
      </c>
      <c r="K350" t="str">
        <f>IF(ISNA(VLOOKUP(F350,données!$B$138:$E$147,4,0)),"",VLOOKUP(F350,données!$B$138:$E$147,4,0))</f>
        <v/>
      </c>
      <c r="L350" t="str">
        <f>IF(ISNA(VLOOKUP(E350,données!$A$67:$A$134,1,0)),"",VLOOKUP(E350,données!$A$67:$A$134,1,0))</f>
        <v/>
      </c>
      <c r="M350">
        <f>IF(ISNA(VLOOKUP(G350,Presta!H:I,2,0)),"",VLOOKUP(G350,Presta!H:I,2,0))</f>
        <v>9</v>
      </c>
    </row>
    <row r="351" spans="1:13" x14ac:dyDescent="0.25">
      <c r="A351" t="s">
        <v>1080</v>
      </c>
      <c r="B351" t="s">
        <v>1323</v>
      </c>
      <c r="C351" s="99" t="s">
        <v>88</v>
      </c>
      <c r="D351" t="s">
        <v>89</v>
      </c>
      <c r="H351">
        <f>VLOOKUP(A351,Users!A:F,6,0)</f>
        <v>22</v>
      </c>
      <c r="I351">
        <f t="shared" si="5"/>
        <v>2</v>
      </c>
      <c r="J351">
        <f>VLOOKUP(C351,[1]gta_prestations!$B:$D,3,0)</f>
        <v>282</v>
      </c>
      <c r="K351" t="str">
        <f>IF(ISNA(VLOOKUP(F351,données!$B$138:$E$147,4,0)),"",VLOOKUP(F351,données!$B$138:$E$147,4,0))</f>
        <v/>
      </c>
      <c r="L351" t="str">
        <f>IF(ISNA(VLOOKUP(E351,données!$A$67:$A$134,1,0)),"",VLOOKUP(E351,données!$A$67:$A$134,1,0))</f>
        <v/>
      </c>
      <c r="M351" t="str">
        <f>IF(ISNA(VLOOKUP(G351,Presta!H:I,2,0)),"",VLOOKUP(G351,Presta!H:I,2,0))</f>
        <v/>
      </c>
    </row>
    <row r="352" spans="1:13" x14ac:dyDescent="0.25">
      <c r="A352" t="s">
        <v>1080</v>
      </c>
      <c r="B352" t="s">
        <v>1323</v>
      </c>
      <c r="C352" s="99" t="s">
        <v>202</v>
      </c>
      <c r="D352" t="s">
        <v>203</v>
      </c>
      <c r="G352" t="s">
        <v>1324</v>
      </c>
      <c r="H352">
        <f>VLOOKUP(A352,Users!A:F,6,0)</f>
        <v>22</v>
      </c>
      <c r="I352">
        <f t="shared" si="5"/>
        <v>2</v>
      </c>
      <c r="J352">
        <f>VLOOKUP(C352,[1]gta_prestations!$B:$D,3,0)</f>
        <v>339</v>
      </c>
      <c r="K352" t="str">
        <f>IF(ISNA(VLOOKUP(F352,données!$B$138:$E$147,4,0)),"",VLOOKUP(F352,données!$B$138:$E$147,4,0))</f>
        <v/>
      </c>
      <c r="L352" t="str">
        <f>IF(ISNA(VLOOKUP(E352,données!$A$67:$A$134,1,0)),"",VLOOKUP(E352,données!$A$67:$A$134,1,0))</f>
        <v/>
      </c>
      <c r="M352" t="str">
        <f>IF(ISNA(VLOOKUP(G352,Presta!H:I,2,0)),"",VLOOKUP(G352,Presta!H:I,2,0))</f>
        <v/>
      </c>
    </row>
    <row r="353" spans="1:13" x14ac:dyDescent="0.25">
      <c r="A353" t="s">
        <v>1080</v>
      </c>
      <c r="B353" t="s">
        <v>1323</v>
      </c>
      <c r="C353" s="99" t="s">
        <v>124</v>
      </c>
      <c r="D353" t="s">
        <v>125</v>
      </c>
      <c r="H353">
        <f>VLOOKUP(A353,Users!A:F,6,0)</f>
        <v>22</v>
      </c>
      <c r="I353">
        <f t="shared" si="5"/>
        <v>2</v>
      </c>
      <c r="J353">
        <f>VLOOKUP(C353,[1]gta_prestations!$B:$D,3,0)</f>
        <v>300</v>
      </c>
      <c r="K353" t="str">
        <f>IF(ISNA(VLOOKUP(F353,données!$B$138:$E$147,4,0)),"",VLOOKUP(F353,données!$B$138:$E$147,4,0))</f>
        <v/>
      </c>
      <c r="L353" t="str">
        <f>IF(ISNA(VLOOKUP(E353,données!$A$67:$A$134,1,0)),"",VLOOKUP(E353,données!$A$67:$A$134,1,0))</f>
        <v/>
      </c>
      <c r="M353" t="str">
        <f>IF(ISNA(VLOOKUP(G353,Presta!H:I,2,0)),"",VLOOKUP(G353,Presta!H:I,2,0))</f>
        <v/>
      </c>
    </row>
    <row r="354" spans="1:13" x14ac:dyDescent="0.25">
      <c r="A354" t="s">
        <v>1080</v>
      </c>
      <c r="B354" t="s">
        <v>1320</v>
      </c>
      <c r="C354" s="99" t="s">
        <v>1321</v>
      </c>
      <c r="H354">
        <f>VLOOKUP(A354,Users!A:F,6,0)</f>
        <v>22</v>
      </c>
      <c r="I354">
        <f t="shared" si="5"/>
        <v>6</v>
      </c>
      <c r="J354" t="e">
        <f>VLOOKUP(C354,[1]gta_prestations!$B:$D,3,0)</f>
        <v>#N/A</v>
      </c>
      <c r="K354" t="str">
        <f>IF(ISNA(VLOOKUP(F354,données!$B$138:$E$147,4,0)),"",VLOOKUP(F354,données!$B$138:$E$147,4,0))</f>
        <v/>
      </c>
      <c r="L354" t="str">
        <f>IF(ISNA(VLOOKUP(E354,données!$A$67:$A$134,1,0)),"",VLOOKUP(E354,données!$A$67:$A$134,1,0))</f>
        <v/>
      </c>
      <c r="M354" t="str">
        <f>IF(ISNA(VLOOKUP(G354,Presta!H:I,2,0)),"",VLOOKUP(G354,Presta!H:I,2,0))</f>
        <v/>
      </c>
    </row>
    <row r="355" spans="1:13" x14ac:dyDescent="0.25">
      <c r="A355" t="s">
        <v>1080</v>
      </c>
      <c r="B355" t="s">
        <v>1323</v>
      </c>
      <c r="C355" s="99" t="s">
        <v>202</v>
      </c>
      <c r="D355" t="s">
        <v>203</v>
      </c>
      <c r="H355">
        <f>VLOOKUP(A355,Users!A:F,6,0)</f>
        <v>22</v>
      </c>
      <c r="I355">
        <f t="shared" si="5"/>
        <v>2</v>
      </c>
      <c r="J355">
        <f>VLOOKUP(C355,[1]gta_prestations!$B:$D,3,0)</f>
        <v>339</v>
      </c>
      <c r="K355" t="str">
        <f>IF(ISNA(VLOOKUP(F355,données!$B$138:$E$147,4,0)),"",VLOOKUP(F355,données!$B$138:$E$147,4,0))</f>
        <v/>
      </c>
      <c r="L355" t="str">
        <f>IF(ISNA(VLOOKUP(E355,données!$A$67:$A$134,1,0)),"",VLOOKUP(E355,données!$A$67:$A$134,1,0))</f>
        <v/>
      </c>
      <c r="M355" t="str">
        <f>IF(ISNA(VLOOKUP(G355,Presta!H:I,2,0)),"",VLOOKUP(G355,Presta!H:I,2,0))</f>
        <v/>
      </c>
    </row>
    <row r="356" spans="1:13" x14ac:dyDescent="0.25">
      <c r="A356" t="s">
        <v>1080</v>
      </c>
      <c r="B356" t="s">
        <v>1323</v>
      </c>
      <c r="C356" s="99" t="s">
        <v>248</v>
      </c>
      <c r="D356" t="s">
        <v>249</v>
      </c>
      <c r="H356">
        <f>VLOOKUP(A356,Users!A:F,6,0)</f>
        <v>22</v>
      </c>
      <c r="I356">
        <f t="shared" si="5"/>
        <v>2</v>
      </c>
      <c r="J356">
        <f>VLOOKUP(C356,[1]gta_prestations!$B:$D,3,0)</f>
        <v>362</v>
      </c>
      <c r="K356" t="str">
        <f>IF(ISNA(VLOOKUP(F356,données!$B$138:$E$147,4,0)),"",VLOOKUP(F356,données!$B$138:$E$147,4,0))</f>
        <v/>
      </c>
      <c r="L356" t="str">
        <f>IF(ISNA(VLOOKUP(E356,données!$A$67:$A$134,1,0)),"",VLOOKUP(E356,données!$A$67:$A$134,1,0))</f>
        <v/>
      </c>
      <c r="M356" t="str">
        <f>IF(ISNA(VLOOKUP(G356,Presta!H:I,2,0)),"",VLOOKUP(G356,Presta!H:I,2,0))</f>
        <v/>
      </c>
    </row>
    <row r="357" spans="1:13" x14ac:dyDescent="0.25">
      <c r="A357" t="s">
        <v>1080</v>
      </c>
      <c r="B357" t="s">
        <v>1349</v>
      </c>
      <c r="C357" s="99" t="s">
        <v>296</v>
      </c>
      <c r="D357" t="s">
        <v>297</v>
      </c>
      <c r="E357">
        <v>59000904</v>
      </c>
      <c r="F357" t="s">
        <v>1024</v>
      </c>
      <c r="H357">
        <f>VLOOKUP(A357,Users!A:F,6,0)</f>
        <v>22</v>
      </c>
      <c r="I357">
        <f t="shared" si="5"/>
        <v>5</v>
      </c>
      <c r="J357">
        <f>VLOOKUP(C357,[1]gta_prestations!$B:$D,3,0)</f>
        <v>386</v>
      </c>
      <c r="K357">
        <f>IF(ISNA(VLOOKUP(F357,données!$B$138:$E$147,4,0)),"",VLOOKUP(F357,données!$B$138:$E$147,4,0))</f>
        <v>1</v>
      </c>
      <c r="L357" t="str">
        <f>IF(ISNA(VLOOKUP(E357,données!$A$67:$A$134,1,0)),"",VLOOKUP(E357,données!$A$67:$A$134,1,0))</f>
        <v/>
      </c>
      <c r="M357" t="str">
        <f>IF(ISNA(VLOOKUP(G357,Presta!H:I,2,0)),"",VLOOKUP(G357,Presta!H:I,2,0))</f>
        <v/>
      </c>
    </row>
    <row r="358" spans="1:13" x14ac:dyDescent="0.25">
      <c r="A358" t="s">
        <v>1080</v>
      </c>
      <c r="B358" t="s">
        <v>1349</v>
      </c>
      <c r="C358" s="99" t="s">
        <v>296</v>
      </c>
      <c r="D358" t="s">
        <v>297</v>
      </c>
      <c r="E358">
        <v>904</v>
      </c>
      <c r="F358" t="s">
        <v>1024</v>
      </c>
      <c r="G358" t="s">
        <v>1399</v>
      </c>
      <c r="H358">
        <f>VLOOKUP(A358,Users!A:F,6,0)</f>
        <v>22</v>
      </c>
      <c r="I358">
        <f t="shared" si="5"/>
        <v>5</v>
      </c>
      <c r="J358">
        <f>VLOOKUP(C358,[1]gta_prestations!$B:$D,3,0)</f>
        <v>386</v>
      </c>
      <c r="K358">
        <f>IF(ISNA(VLOOKUP(F358,données!$B$138:$E$147,4,0)),"",VLOOKUP(F358,données!$B$138:$E$147,4,0))</f>
        <v>1</v>
      </c>
      <c r="L358">
        <f>IF(ISNA(VLOOKUP(E358,données!$A$67:$A$134,1,0)),"",VLOOKUP(E358,données!$A$67:$A$134,1,0))</f>
        <v>904</v>
      </c>
      <c r="M358" t="str">
        <f>IF(ISNA(VLOOKUP(G358,Presta!H:I,2,0)),"",VLOOKUP(G358,Presta!H:I,2,0))</f>
        <v/>
      </c>
    </row>
    <row r="359" spans="1:13" x14ac:dyDescent="0.25">
      <c r="A359" t="s">
        <v>1080</v>
      </c>
      <c r="B359" t="s">
        <v>1323</v>
      </c>
      <c r="C359" s="99" t="s">
        <v>202</v>
      </c>
      <c r="D359" t="s">
        <v>203</v>
      </c>
      <c r="E359">
        <v>59011159</v>
      </c>
      <c r="H359">
        <f>VLOOKUP(A359,Users!A:F,6,0)</f>
        <v>22</v>
      </c>
      <c r="I359">
        <f t="shared" si="5"/>
        <v>2</v>
      </c>
      <c r="J359">
        <f>VLOOKUP(C359,[1]gta_prestations!$B:$D,3,0)</f>
        <v>339</v>
      </c>
      <c r="K359" t="str">
        <f>IF(ISNA(VLOOKUP(F359,données!$B$138:$E$147,4,0)),"",VLOOKUP(F359,données!$B$138:$E$147,4,0))</f>
        <v/>
      </c>
      <c r="L359" t="str">
        <f>IF(ISNA(VLOOKUP(E359,données!$A$67:$A$134,1,0)),"",VLOOKUP(E359,données!$A$67:$A$134,1,0))</f>
        <v/>
      </c>
      <c r="M359" t="str">
        <f>IF(ISNA(VLOOKUP(G359,Presta!H:I,2,0)),"",VLOOKUP(G359,Presta!H:I,2,0))</f>
        <v/>
      </c>
    </row>
    <row r="360" spans="1:13" x14ac:dyDescent="0.25">
      <c r="A360" t="s">
        <v>1080</v>
      </c>
      <c r="B360" t="s">
        <v>1349</v>
      </c>
      <c r="C360" s="99" t="s">
        <v>296</v>
      </c>
      <c r="D360" t="s">
        <v>297</v>
      </c>
      <c r="E360">
        <v>59000904</v>
      </c>
      <c r="F360" t="s">
        <v>1026</v>
      </c>
      <c r="H360">
        <f>VLOOKUP(A360,Users!A:F,6,0)</f>
        <v>22</v>
      </c>
      <c r="I360">
        <f t="shared" si="5"/>
        <v>5</v>
      </c>
      <c r="J360">
        <f>VLOOKUP(C360,[1]gta_prestations!$B:$D,3,0)</f>
        <v>386</v>
      </c>
      <c r="K360">
        <f>IF(ISNA(VLOOKUP(F360,données!$B$138:$E$147,4,0)),"",VLOOKUP(F360,données!$B$138:$E$147,4,0))</f>
        <v>2</v>
      </c>
      <c r="L360" t="str">
        <f>IF(ISNA(VLOOKUP(E360,données!$A$67:$A$134,1,0)),"",VLOOKUP(E360,données!$A$67:$A$134,1,0))</f>
        <v/>
      </c>
      <c r="M360" t="str">
        <f>IF(ISNA(VLOOKUP(G360,Presta!H:I,2,0)),"",VLOOKUP(G360,Presta!H:I,2,0))</f>
        <v/>
      </c>
    </row>
    <row r="361" spans="1:13" x14ac:dyDescent="0.25">
      <c r="A361" t="s">
        <v>1080</v>
      </c>
      <c r="B361" t="s">
        <v>1327</v>
      </c>
      <c r="C361" s="99" t="s">
        <v>202</v>
      </c>
      <c r="D361" t="s">
        <v>203</v>
      </c>
      <c r="E361" t="s">
        <v>1400</v>
      </c>
      <c r="F361">
        <v>33</v>
      </c>
      <c r="G361">
        <v>0</v>
      </c>
      <c r="H361">
        <f>VLOOKUP(A361,Users!A:F,6,0)</f>
        <v>22</v>
      </c>
      <c r="I361">
        <f t="shared" si="5"/>
        <v>4</v>
      </c>
      <c r="J361">
        <f>VLOOKUP(C361,[1]gta_prestations!$B:$D,3,0)</f>
        <v>339</v>
      </c>
      <c r="K361" t="str">
        <f>IF(ISNA(VLOOKUP(F361,données!$B$138:$E$147,4,0)),"",VLOOKUP(F361,données!$B$138:$E$147,4,0))</f>
        <v/>
      </c>
      <c r="L361" t="str">
        <f>IF(ISNA(VLOOKUP(E361,données!$A$67:$A$134,1,0)),"",VLOOKUP(E361,données!$A$67:$A$134,1,0))</f>
        <v/>
      </c>
      <c r="M361" t="str">
        <f>IF(ISNA(VLOOKUP(G361,Presta!H:I,2,0)),"",VLOOKUP(G361,Presta!H:I,2,0))</f>
        <v/>
      </c>
    </row>
    <row r="362" spans="1:13" x14ac:dyDescent="0.25">
      <c r="A362" t="s">
        <v>1080</v>
      </c>
      <c r="B362" t="s">
        <v>1327</v>
      </c>
      <c r="C362" s="99" t="s">
        <v>202</v>
      </c>
      <c r="D362" t="s">
        <v>203</v>
      </c>
      <c r="E362" t="s">
        <v>1401</v>
      </c>
      <c r="F362" t="s">
        <v>1042</v>
      </c>
      <c r="H362">
        <f>VLOOKUP(A362,Users!A:F,6,0)</f>
        <v>22</v>
      </c>
      <c r="I362">
        <f t="shared" si="5"/>
        <v>4</v>
      </c>
      <c r="J362">
        <f>VLOOKUP(C362,[1]gta_prestations!$B:$D,3,0)</f>
        <v>339</v>
      </c>
      <c r="K362">
        <f>IF(ISNA(VLOOKUP(F362,données!$B$138:$E$147,4,0)),"",VLOOKUP(F362,données!$B$138:$E$147,4,0))</f>
        <v>10</v>
      </c>
      <c r="L362" t="str">
        <f>IF(ISNA(VLOOKUP(E362,données!$A$67:$A$134,1,0)),"",VLOOKUP(E362,données!$A$67:$A$134,1,0))</f>
        <v/>
      </c>
      <c r="M362" t="str">
        <f>IF(ISNA(VLOOKUP(G362,Presta!H:I,2,0)),"",VLOOKUP(G362,Presta!H:I,2,0))</f>
        <v/>
      </c>
    </row>
    <row r="363" spans="1:13" x14ac:dyDescent="0.25">
      <c r="A363" t="s">
        <v>1080</v>
      </c>
      <c r="B363" t="s">
        <v>1327</v>
      </c>
      <c r="C363" s="99" t="s">
        <v>202</v>
      </c>
      <c r="D363" t="s">
        <v>203</v>
      </c>
      <c r="E363" t="s">
        <v>1402</v>
      </c>
      <c r="F363" t="s">
        <v>1040</v>
      </c>
      <c r="H363">
        <f>VLOOKUP(A363,Users!A:F,6,0)</f>
        <v>22</v>
      </c>
      <c r="I363">
        <f t="shared" si="5"/>
        <v>4</v>
      </c>
      <c r="J363">
        <f>VLOOKUP(C363,[1]gta_prestations!$B:$D,3,0)</f>
        <v>339</v>
      </c>
      <c r="K363">
        <f>IF(ISNA(VLOOKUP(F363,données!$B$138:$E$147,4,0)),"",VLOOKUP(F363,données!$B$138:$E$147,4,0))</f>
        <v>9</v>
      </c>
      <c r="L363" t="str">
        <f>IF(ISNA(VLOOKUP(E363,données!$A$67:$A$134,1,0)),"",VLOOKUP(E363,données!$A$67:$A$134,1,0))</f>
        <v/>
      </c>
      <c r="M363" t="str">
        <f>IF(ISNA(VLOOKUP(G363,Presta!H:I,2,0)),"",VLOOKUP(G363,Presta!H:I,2,0))</f>
        <v/>
      </c>
    </row>
    <row r="364" spans="1:13" x14ac:dyDescent="0.25">
      <c r="A364" t="s">
        <v>1080</v>
      </c>
      <c r="B364" t="s">
        <v>1349</v>
      </c>
      <c r="C364" s="99" t="s">
        <v>296</v>
      </c>
      <c r="D364" t="s">
        <v>297</v>
      </c>
      <c r="E364" t="s">
        <v>1403</v>
      </c>
      <c r="F364" t="s">
        <v>1034</v>
      </c>
      <c r="H364">
        <f>VLOOKUP(A364,Users!A:F,6,0)</f>
        <v>22</v>
      </c>
      <c r="I364">
        <f t="shared" si="5"/>
        <v>5</v>
      </c>
      <c r="J364">
        <f>VLOOKUP(C364,[1]gta_prestations!$B:$D,3,0)</f>
        <v>386</v>
      </c>
      <c r="K364">
        <f>IF(ISNA(VLOOKUP(F364,données!$B$138:$E$147,4,0)),"",VLOOKUP(F364,données!$B$138:$E$147,4,0))</f>
        <v>6</v>
      </c>
      <c r="L364" t="str">
        <f>IF(ISNA(VLOOKUP(E364,données!$A$67:$A$134,1,0)),"",VLOOKUP(E364,données!$A$67:$A$134,1,0))</f>
        <v/>
      </c>
      <c r="M364" t="str">
        <f>IF(ISNA(VLOOKUP(G364,Presta!H:I,2,0)),"",VLOOKUP(G364,Presta!H:I,2,0))</f>
        <v/>
      </c>
    </row>
    <row r="365" spans="1:13" x14ac:dyDescent="0.25">
      <c r="A365" t="s">
        <v>1080</v>
      </c>
      <c r="B365" t="s">
        <v>1327</v>
      </c>
      <c r="C365" s="99" t="s">
        <v>202</v>
      </c>
      <c r="D365" t="s">
        <v>203</v>
      </c>
      <c r="E365" t="s">
        <v>1404</v>
      </c>
      <c r="F365">
        <v>33</v>
      </c>
      <c r="G365">
        <v>0</v>
      </c>
      <c r="H365">
        <f>VLOOKUP(A365,Users!A:F,6,0)</f>
        <v>22</v>
      </c>
      <c r="I365">
        <f t="shared" si="5"/>
        <v>4</v>
      </c>
      <c r="J365">
        <f>VLOOKUP(C365,[1]gta_prestations!$B:$D,3,0)</f>
        <v>339</v>
      </c>
      <c r="K365" t="str">
        <f>IF(ISNA(VLOOKUP(F365,données!$B$138:$E$147,4,0)),"",VLOOKUP(F365,données!$B$138:$E$147,4,0))</f>
        <v/>
      </c>
      <c r="L365" t="str">
        <f>IF(ISNA(VLOOKUP(E365,données!$A$67:$A$134,1,0)),"",VLOOKUP(E365,données!$A$67:$A$134,1,0))</f>
        <v/>
      </c>
      <c r="M365" t="str">
        <f>IF(ISNA(VLOOKUP(G365,Presta!H:I,2,0)),"",VLOOKUP(G365,Presta!H:I,2,0))</f>
        <v/>
      </c>
    </row>
    <row r="366" spans="1:13" x14ac:dyDescent="0.25">
      <c r="A366" t="s">
        <v>1080</v>
      </c>
      <c r="B366" t="s">
        <v>1327</v>
      </c>
      <c r="C366" s="99" t="s">
        <v>202</v>
      </c>
      <c r="D366" t="s">
        <v>203</v>
      </c>
      <c r="E366" t="s">
        <v>1405</v>
      </c>
      <c r="F366" t="s">
        <v>1042</v>
      </c>
      <c r="H366">
        <f>VLOOKUP(A366,Users!A:F,6,0)</f>
        <v>22</v>
      </c>
      <c r="I366">
        <f t="shared" si="5"/>
        <v>4</v>
      </c>
      <c r="J366">
        <f>VLOOKUP(C366,[1]gta_prestations!$B:$D,3,0)</f>
        <v>339</v>
      </c>
      <c r="K366">
        <f>IF(ISNA(VLOOKUP(F366,données!$B$138:$E$147,4,0)),"",VLOOKUP(F366,données!$B$138:$E$147,4,0))</f>
        <v>10</v>
      </c>
      <c r="L366" t="str">
        <f>IF(ISNA(VLOOKUP(E366,données!$A$67:$A$134,1,0)),"",VLOOKUP(E366,données!$A$67:$A$134,1,0))</f>
        <v/>
      </c>
      <c r="M366" t="str">
        <f>IF(ISNA(VLOOKUP(G366,Presta!H:I,2,0)),"",VLOOKUP(G366,Presta!H:I,2,0))</f>
        <v/>
      </c>
    </row>
    <row r="367" spans="1:13" x14ac:dyDescent="0.25">
      <c r="A367" t="s">
        <v>1080</v>
      </c>
      <c r="B367" t="s">
        <v>1327</v>
      </c>
      <c r="C367" s="99" t="s">
        <v>202</v>
      </c>
      <c r="D367" t="s">
        <v>203</v>
      </c>
      <c r="E367" t="s">
        <v>1406</v>
      </c>
      <c r="F367">
        <v>0</v>
      </c>
      <c r="G367">
        <v>0</v>
      </c>
      <c r="H367">
        <f>VLOOKUP(A367,Users!A:F,6,0)</f>
        <v>22</v>
      </c>
      <c r="I367">
        <f t="shared" si="5"/>
        <v>4</v>
      </c>
      <c r="J367">
        <f>VLOOKUP(C367,[1]gta_prestations!$B:$D,3,0)</f>
        <v>339</v>
      </c>
      <c r="K367" t="str">
        <f>IF(ISNA(VLOOKUP(F367,données!$B$138:$E$147,4,0)),"",VLOOKUP(F367,données!$B$138:$E$147,4,0))</f>
        <v/>
      </c>
      <c r="L367" t="str">
        <f>IF(ISNA(VLOOKUP(E367,données!$A$67:$A$134,1,0)),"",VLOOKUP(E367,données!$A$67:$A$134,1,0))</f>
        <v/>
      </c>
      <c r="M367" t="str">
        <f>IF(ISNA(VLOOKUP(G367,Presta!H:I,2,0)),"",VLOOKUP(G367,Presta!H:I,2,0))</f>
        <v/>
      </c>
    </row>
    <row r="368" spans="1:13" x14ac:dyDescent="0.25">
      <c r="A368" t="s">
        <v>1080</v>
      </c>
      <c r="B368" t="s">
        <v>1349</v>
      </c>
      <c r="C368" s="99" t="s">
        <v>296</v>
      </c>
      <c r="D368" t="s">
        <v>297</v>
      </c>
      <c r="F368">
        <v>21</v>
      </c>
      <c r="H368">
        <f>VLOOKUP(A368,Users!A:F,6,0)</f>
        <v>22</v>
      </c>
      <c r="I368">
        <f t="shared" si="5"/>
        <v>5</v>
      </c>
      <c r="J368">
        <f>VLOOKUP(C368,[1]gta_prestations!$B:$D,3,0)</f>
        <v>386</v>
      </c>
      <c r="K368" t="str">
        <f>IF(ISNA(VLOOKUP(F368,données!$B$138:$E$147,4,0)),"",VLOOKUP(F368,données!$B$138:$E$147,4,0))</f>
        <v/>
      </c>
      <c r="L368" t="str">
        <f>IF(ISNA(VLOOKUP(E368,données!$A$67:$A$134,1,0)),"",VLOOKUP(E368,données!$A$67:$A$134,1,0))</f>
        <v/>
      </c>
      <c r="M368" t="str">
        <f>IF(ISNA(VLOOKUP(G368,Presta!H:I,2,0)),"",VLOOKUP(G368,Presta!H:I,2,0))</f>
        <v/>
      </c>
    </row>
    <row r="369" spans="1:13" x14ac:dyDescent="0.25">
      <c r="A369" t="s">
        <v>1080</v>
      </c>
      <c r="B369" t="s">
        <v>1327</v>
      </c>
      <c r="C369" s="99" t="s">
        <v>202</v>
      </c>
      <c r="D369" t="s">
        <v>203</v>
      </c>
      <c r="E369" t="s">
        <v>1407</v>
      </c>
      <c r="F369" t="s">
        <v>1040</v>
      </c>
      <c r="G369">
        <v>0</v>
      </c>
      <c r="H369">
        <f>VLOOKUP(A369,Users!A:F,6,0)</f>
        <v>22</v>
      </c>
      <c r="I369">
        <f t="shared" si="5"/>
        <v>4</v>
      </c>
      <c r="J369">
        <f>VLOOKUP(C369,[1]gta_prestations!$B:$D,3,0)</f>
        <v>339</v>
      </c>
      <c r="K369">
        <f>IF(ISNA(VLOOKUP(F369,données!$B$138:$E$147,4,0)),"",VLOOKUP(F369,données!$B$138:$E$147,4,0))</f>
        <v>9</v>
      </c>
      <c r="L369" t="str">
        <f>IF(ISNA(VLOOKUP(E369,données!$A$67:$A$134,1,0)),"",VLOOKUP(E369,données!$A$67:$A$134,1,0))</f>
        <v/>
      </c>
      <c r="M369" t="str">
        <f>IF(ISNA(VLOOKUP(G369,Presta!H:I,2,0)),"",VLOOKUP(G369,Presta!H:I,2,0))</f>
        <v/>
      </c>
    </row>
    <row r="370" spans="1:13" x14ac:dyDescent="0.25">
      <c r="A370" t="s">
        <v>1080</v>
      </c>
      <c r="B370" t="s">
        <v>1327</v>
      </c>
      <c r="C370" s="99" t="s">
        <v>202</v>
      </c>
      <c r="D370" t="s">
        <v>203</v>
      </c>
      <c r="E370" t="s">
        <v>1408</v>
      </c>
      <c r="F370" t="s">
        <v>1040</v>
      </c>
      <c r="H370">
        <f>VLOOKUP(A370,Users!A:F,6,0)</f>
        <v>22</v>
      </c>
      <c r="I370">
        <f t="shared" si="5"/>
        <v>4</v>
      </c>
      <c r="J370">
        <f>VLOOKUP(C370,[1]gta_prestations!$B:$D,3,0)</f>
        <v>339</v>
      </c>
      <c r="K370">
        <f>IF(ISNA(VLOOKUP(F370,données!$B$138:$E$147,4,0)),"",VLOOKUP(F370,données!$B$138:$E$147,4,0))</f>
        <v>9</v>
      </c>
      <c r="L370" t="str">
        <f>IF(ISNA(VLOOKUP(E370,données!$A$67:$A$134,1,0)),"",VLOOKUP(E370,données!$A$67:$A$134,1,0))</f>
        <v/>
      </c>
      <c r="M370" t="str">
        <f>IF(ISNA(VLOOKUP(G370,Presta!H:I,2,0)),"",VLOOKUP(G370,Presta!H:I,2,0))</f>
        <v/>
      </c>
    </row>
    <row r="371" spans="1:13" x14ac:dyDescent="0.25">
      <c r="A371" t="s">
        <v>1080</v>
      </c>
      <c r="B371" t="s">
        <v>1349</v>
      </c>
      <c r="C371" s="99" t="s">
        <v>296</v>
      </c>
      <c r="D371" t="s">
        <v>297</v>
      </c>
      <c r="E371">
        <v>59000904</v>
      </c>
      <c r="F371">
        <v>21</v>
      </c>
      <c r="H371">
        <f>VLOOKUP(A371,Users!A:F,6,0)</f>
        <v>22</v>
      </c>
      <c r="I371">
        <f t="shared" si="5"/>
        <v>5</v>
      </c>
      <c r="J371">
        <f>VLOOKUP(C371,[1]gta_prestations!$B:$D,3,0)</f>
        <v>386</v>
      </c>
      <c r="K371" t="str">
        <f>IF(ISNA(VLOOKUP(F371,données!$B$138:$E$147,4,0)),"",VLOOKUP(F371,données!$B$138:$E$147,4,0))</f>
        <v/>
      </c>
      <c r="L371" t="str">
        <f>IF(ISNA(VLOOKUP(E371,données!$A$67:$A$134,1,0)),"",VLOOKUP(E371,données!$A$67:$A$134,1,0))</f>
        <v/>
      </c>
      <c r="M371" t="str">
        <f>IF(ISNA(VLOOKUP(G371,Presta!H:I,2,0)),"",VLOOKUP(G371,Presta!H:I,2,0))</f>
        <v/>
      </c>
    </row>
    <row r="372" spans="1:13" x14ac:dyDescent="0.25">
      <c r="A372" t="s">
        <v>1080</v>
      </c>
      <c r="B372" t="s">
        <v>1349</v>
      </c>
      <c r="C372" s="99" t="s">
        <v>296</v>
      </c>
      <c r="D372" t="s">
        <v>297</v>
      </c>
      <c r="E372">
        <v>59000904</v>
      </c>
      <c r="F372">
        <v>22</v>
      </c>
      <c r="H372">
        <f>VLOOKUP(A372,Users!A:F,6,0)</f>
        <v>22</v>
      </c>
      <c r="I372">
        <f t="shared" si="5"/>
        <v>5</v>
      </c>
      <c r="J372">
        <f>VLOOKUP(C372,[1]gta_prestations!$B:$D,3,0)</f>
        <v>386</v>
      </c>
      <c r="K372" t="str">
        <f>IF(ISNA(VLOOKUP(F372,données!$B$138:$E$147,4,0)),"",VLOOKUP(F372,données!$B$138:$E$147,4,0))</f>
        <v/>
      </c>
      <c r="L372" t="str">
        <f>IF(ISNA(VLOOKUP(E372,données!$A$67:$A$134,1,0)),"",VLOOKUP(E372,données!$A$67:$A$134,1,0))</f>
        <v/>
      </c>
      <c r="M372" t="str">
        <f>IF(ISNA(VLOOKUP(G372,Presta!H:I,2,0)),"",VLOOKUP(G372,Presta!H:I,2,0))</f>
        <v/>
      </c>
    </row>
    <row r="373" spans="1:13" x14ac:dyDescent="0.25">
      <c r="A373" t="s">
        <v>1080</v>
      </c>
      <c r="B373" t="s">
        <v>1327</v>
      </c>
      <c r="C373" s="99" t="s">
        <v>88</v>
      </c>
      <c r="D373" t="s">
        <v>89</v>
      </c>
      <c r="F373">
        <v>0</v>
      </c>
      <c r="G373" t="s">
        <v>1409</v>
      </c>
      <c r="H373">
        <f>VLOOKUP(A373,Users!A:F,6,0)</f>
        <v>22</v>
      </c>
      <c r="I373">
        <f t="shared" si="5"/>
        <v>4</v>
      </c>
      <c r="J373">
        <f>VLOOKUP(C373,[1]gta_prestations!$B:$D,3,0)</f>
        <v>282</v>
      </c>
      <c r="K373" t="str">
        <f>IF(ISNA(VLOOKUP(F373,données!$B$138:$E$147,4,0)),"",VLOOKUP(F373,données!$B$138:$E$147,4,0))</f>
        <v/>
      </c>
      <c r="L373" t="str">
        <f>IF(ISNA(VLOOKUP(E373,données!$A$67:$A$134,1,0)),"",VLOOKUP(E373,données!$A$67:$A$134,1,0))</f>
        <v/>
      </c>
      <c r="M373" t="str">
        <f>IF(ISNA(VLOOKUP(G373,Presta!H:I,2,0)),"",VLOOKUP(G373,Presta!H:I,2,0))</f>
        <v/>
      </c>
    </row>
    <row r="374" spans="1:13" x14ac:dyDescent="0.25">
      <c r="A374" t="s">
        <v>1080</v>
      </c>
      <c r="B374" t="s">
        <v>1327</v>
      </c>
      <c r="C374" s="99" t="s">
        <v>202</v>
      </c>
      <c r="D374" t="s">
        <v>203</v>
      </c>
      <c r="F374" t="s">
        <v>1040</v>
      </c>
      <c r="H374">
        <f>VLOOKUP(A374,Users!A:F,6,0)</f>
        <v>22</v>
      </c>
      <c r="I374">
        <f t="shared" si="5"/>
        <v>4</v>
      </c>
      <c r="J374">
        <f>VLOOKUP(C374,[1]gta_prestations!$B:$D,3,0)</f>
        <v>339</v>
      </c>
      <c r="K374">
        <f>IF(ISNA(VLOOKUP(F374,données!$B$138:$E$147,4,0)),"",VLOOKUP(F374,données!$B$138:$E$147,4,0))</f>
        <v>9</v>
      </c>
      <c r="L374" t="str">
        <f>IF(ISNA(VLOOKUP(E374,données!$A$67:$A$134,1,0)),"",VLOOKUP(E374,données!$A$67:$A$134,1,0))</f>
        <v/>
      </c>
      <c r="M374" t="str">
        <f>IF(ISNA(VLOOKUP(G374,Presta!H:I,2,0)),"",VLOOKUP(G374,Presta!H:I,2,0))</f>
        <v/>
      </c>
    </row>
    <row r="375" spans="1:13" x14ac:dyDescent="0.25">
      <c r="A375" t="s">
        <v>1068</v>
      </c>
      <c r="B375" t="s">
        <v>1320</v>
      </c>
      <c r="C375" s="99" t="s">
        <v>1321</v>
      </c>
      <c r="H375">
        <f>VLOOKUP(A375,Users!A:F,6,0)</f>
        <v>41</v>
      </c>
      <c r="I375">
        <f t="shared" si="5"/>
        <v>6</v>
      </c>
      <c r="J375" t="e">
        <f>VLOOKUP(C375,[1]gta_prestations!$B:$D,3,0)</f>
        <v>#N/A</v>
      </c>
      <c r="K375" t="str">
        <f>IF(ISNA(VLOOKUP(F375,données!$B$138:$E$147,4,0)),"",VLOOKUP(F375,données!$B$138:$E$147,4,0))</f>
        <v/>
      </c>
      <c r="L375" t="str">
        <f>IF(ISNA(VLOOKUP(E375,données!$A$67:$A$134,1,0)),"",VLOOKUP(E375,données!$A$67:$A$134,1,0))</f>
        <v/>
      </c>
      <c r="M375" t="str">
        <f>IF(ISNA(VLOOKUP(G375,Presta!H:I,2,0)),"",VLOOKUP(G375,Presta!H:I,2,0))</f>
        <v/>
      </c>
    </row>
    <row r="376" spans="1:13" x14ac:dyDescent="0.25">
      <c r="A376" t="s">
        <v>1068</v>
      </c>
      <c r="B376" t="s">
        <v>1323</v>
      </c>
      <c r="C376" s="99" t="s">
        <v>258</v>
      </c>
      <c r="D376" t="s">
        <v>259</v>
      </c>
      <c r="H376">
        <f>VLOOKUP(A376,Users!A:F,6,0)</f>
        <v>41</v>
      </c>
      <c r="I376">
        <f t="shared" si="5"/>
        <v>2</v>
      </c>
      <c r="J376">
        <f>VLOOKUP(C376,[1]gta_prestations!$B:$D,3,0)</f>
        <v>367</v>
      </c>
      <c r="K376" t="str">
        <f>IF(ISNA(VLOOKUP(F376,données!$B$138:$E$147,4,0)),"",VLOOKUP(F376,données!$B$138:$E$147,4,0))</f>
        <v/>
      </c>
      <c r="L376" t="str">
        <f>IF(ISNA(VLOOKUP(E376,données!$A$67:$A$134,1,0)),"",VLOOKUP(E376,données!$A$67:$A$134,1,0))</f>
        <v/>
      </c>
      <c r="M376" t="str">
        <f>IF(ISNA(VLOOKUP(G376,Presta!H:I,2,0)),"",VLOOKUP(G376,Presta!H:I,2,0))</f>
        <v/>
      </c>
    </row>
    <row r="377" spans="1:13" x14ac:dyDescent="0.25">
      <c r="A377" t="s">
        <v>1068</v>
      </c>
      <c r="B377" t="s">
        <v>1320</v>
      </c>
      <c r="C377" s="99" t="s">
        <v>296</v>
      </c>
      <c r="D377" t="s">
        <v>297</v>
      </c>
      <c r="H377">
        <f>VLOOKUP(A377,Users!A:F,6,0)</f>
        <v>41</v>
      </c>
      <c r="I377">
        <f t="shared" si="5"/>
        <v>6</v>
      </c>
      <c r="J377">
        <f>VLOOKUP(C377,[1]gta_prestations!$B:$D,3,0)</f>
        <v>386</v>
      </c>
      <c r="K377" t="str">
        <f>IF(ISNA(VLOOKUP(F377,données!$B$138:$E$147,4,0)),"",VLOOKUP(F377,données!$B$138:$E$147,4,0))</f>
        <v/>
      </c>
      <c r="L377" t="str">
        <f>IF(ISNA(VLOOKUP(E377,données!$A$67:$A$134,1,0)),"",VLOOKUP(E377,données!$A$67:$A$134,1,0))</f>
        <v/>
      </c>
      <c r="M377" t="str">
        <f>IF(ISNA(VLOOKUP(G377,Presta!H:I,2,0)),"",VLOOKUP(G377,Presta!H:I,2,0))</f>
        <v/>
      </c>
    </row>
    <row r="378" spans="1:13" x14ac:dyDescent="0.25">
      <c r="A378" t="s">
        <v>1068</v>
      </c>
      <c r="B378" t="s">
        <v>1320</v>
      </c>
      <c r="C378" s="99" t="s">
        <v>296</v>
      </c>
      <c r="D378" t="s">
        <v>297</v>
      </c>
      <c r="E378" t="s">
        <v>1335</v>
      </c>
      <c r="H378">
        <f>VLOOKUP(A378,Users!A:F,6,0)</f>
        <v>41</v>
      </c>
      <c r="I378">
        <f t="shared" si="5"/>
        <v>6</v>
      </c>
      <c r="J378">
        <f>VLOOKUP(C378,[1]gta_prestations!$B:$D,3,0)</f>
        <v>386</v>
      </c>
      <c r="K378" t="str">
        <f>IF(ISNA(VLOOKUP(F378,données!$B$138:$E$147,4,0)),"",VLOOKUP(F378,données!$B$138:$E$147,4,0))</f>
        <v/>
      </c>
      <c r="L378" t="str">
        <f>IF(ISNA(VLOOKUP(E378,données!$A$67:$A$134,1,0)),"",VLOOKUP(E378,données!$A$67:$A$134,1,0))</f>
        <v/>
      </c>
      <c r="M378" t="str">
        <f>IF(ISNA(VLOOKUP(G378,Presta!H:I,2,0)),"",VLOOKUP(G378,Presta!H:I,2,0))</f>
        <v/>
      </c>
    </row>
    <row r="379" spans="1:13" x14ac:dyDescent="0.25">
      <c r="A379" t="s">
        <v>1134</v>
      </c>
      <c r="B379" t="s">
        <v>1319</v>
      </c>
      <c r="C379" s="99" t="s">
        <v>656</v>
      </c>
      <c r="D379" t="s">
        <v>315</v>
      </c>
      <c r="G379" t="s">
        <v>657</v>
      </c>
      <c r="H379">
        <f>VLOOKUP(A379,Users!A:F,6,0)</f>
        <v>25</v>
      </c>
      <c r="I379">
        <f t="shared" si="5"/>
        <v>3</v>
      </c>
      <c r="J379">
        <f>VLOOKUP(C379,[1]gta_prestations!$B:$D,3,0)</f>
        <v>90</v>
      </c>
      <c r="K379" t="str">
        <f>IF(ISNA(VLOOKUP(F379,données!$B$138:$E$147,4,0)),"",VLOOKUP(F379,données!$B$138:$E$147,4,0))</f>
        <v/>
      </c>
      <c r="L379" t="str">
        <f>IF(ISNA(VLOOKUP(E379,données!$A$67:$A$134,1,0)),"",VLOOKUP(E379,données!$A$67:$A$134,1,0))</f>
        <v/>
      </c>
      <c r="M379">
        <f>IF(ISNA(VLOOKUP(G379,Presta!H:I,2,0)),"",VLOOKUP(G379,Presta!H:I,2,0))</f>
        <v>29</v>
      </c>
    </row>
    <row r="380" spans="1:13" x14ac:dyDescent="0.25">
      <c r="A380" t="s">
        <v>1134</v>
      </c>
      <c r="B380" t="s">
        <v>1319</v>
      </c>
      <c r="C380" s="99" t="s">
        <v>658</v>
      </c>
      <c r="D380" t="s">
        <v>315</v>
      </c>
      <c r="G380" t="s">
        <v>659</v>
      </c>
      <c r="H380">
        <f>VLOOKUP(A380,Users!A:F,6,0)</f>
        <v>25</v>
      </c>
      <c r="I380">
        <f t="shared" si="5"/>
        <v>3</v>
      </c>
      <c r="J380">
        <f>VLOOKUP(C380,[1]gta_prestations!$B:$D,3,0)</f>
        <v>91</v>
      </c>
      <c r="K380" t="str">
        <f>IF(ISNA(VLOOKUP(F380,données!$B$138:$E$147,4,0)),"",VLOOKUP(F380,données!$B$138:$E$147,4,0))</f>
        <v/>
      </c>
      <c r="L380" t="str">
        <f>IF(ISNA(VLOOKUP(E380,données!$A$67:$A$134,1,0)),"",VLOOKUP(E380,données!$A$67:$A$134,1,0))</f>
        <v/>
      </c>
      <c r="M380">
        <f>IF(ISNA(VLOOKUP(G380,Presta!H:I,2,0)),"",VLOOKUP(G380,Presta!H:I,2,0))</f>
        <v>30</v>
      </c>
    </row>
    <row r="381" spans="1:13" x14ac:dyDescent="0.25">
      <c r="A381" t="s">
        <v>1134</v>
      </c>
      <c r="B381" t="s">
        <v>1319</v>
      </c>
      <c r="C381" s="99" t="s">
        <v>660</v>
      </c>
      <c r="D381" t="s">
        <v>315</v>
      </c>
      <c r="G381" t="s">
        <v>661</v>
      </c>
      <c r="H381">
        <f>VLOOKUP(A381,Users!A:F,6,0)</f>
        <v>25</v>
      </c>
      <c r="I381">
        <f t="shared" si="5"/>
        <v>3</v>
      </c>
      <c r="J381">
        <f>VLOOKUP(C381,[1]gta_prestations!$B:$D,3,0)</f>
        <v>92</v>
      </c>
      <c r="K381" t="str">
        <f>IF(ISNA(VLOOKUP(F381,données!$B$138:$E$147,4,0)),"",VLOOKUP(F381,données!$B$138:$E$147,4,0))</f>
        <v/>
      </c>
      <c r="L381" t="str">
        <f>IF(ISNA(VLOOKUP(E381,données!$A$67:$A$134,1,0)),"",VLOOKUP(E381,données!$A$67:$A$134,1,0))</f>
        <v/>
      </c>
      <c r="M381">
        <f>IF(ISNA(VLOOKUP(G381,Presta!H:I,2,0)),"",VLOOKUP(G381,Presta!H:I,2,0))</f>
        <v>173</v>
      </c>
    </row>
    <row r="382" spans="1:13" x14ac:dyDescent="0.25">
      <c r="A382" t="s">
        <v>1134</v>
      </c>
      <c r="B382" t="s">
        <v>1319</v>
      </c>
      <c r="C382" s="99" t="s">
        <v>662</v>
      </c>
      <c r="D382" t="s">
        <v>315</v>
      </c>
      <c r="G382" t="s">
        <v>663</v>
      </c>
      <c r="H382">
        <f>VLOOKUP(A382,Users!A:F,6,0)</f>
        <v>25</v>
      </c>
      <c r="I382">
        <f t="shared" si="5"/>
        <v>3</v>
      </c>
      <c r="J382">
        <f>VLOOKUP(C382,[1]gta_prestations!$B:$D,3,0)</f>
        <v>93</v>
      </c>
      <c r="K382" t="str">
        <f>IF(ISNA(VLOOKUP(F382,données!$B$138:$E$147,4,0)),"",VLOOKUP(F382,données!$B$138:$E$147,4,0))</f>
        <v/>
      </c>
      <c r="L382" t="str">
        <f>IF(ISNA(VLOOKUP(E382,données!$A$67:$A$134,1,0)),"",VLOOKUP(E382,données!$A$67:$A$134,1,0))</f>
        <v/>
      </c>
      <c r="M382">
        <f>IF(ISNA(VLOOKUP(G382,Presta!H:I,2,0)),"",VLOOKUP(G382,Presta!H:I,2,0))</f>
        <v>32</v>
      </c>
    </row>
    <row r="383" spans="1:13" x14ac:dyDescent="0.25">
      <c r="A383" t="s">
        <v>1134</v>
      </c>
      <c r="B383" t="s">
        <v>1319</v>
      </c>
      <c r="C383" s="99" t="s">
        <v>666</v>
      </c>
      <c r="D383" t="s">
        <v>315</v>
      </c>
      <c r="G383" t="s">
        <v>667</v>
      </c>
      <c r="H383">
        <f>VLOOKUP(A383,Users!A:F,6,0)</f>
        <v>25</v>
      </c>
      <c r="I383">
        <f t="shared" si="5"/>
        <v>3</v>
      </c>
      <c r="J383">
        <f>VLOOKUP(C383,[1]gta_prestations!$B:$D,3,0)</f>
        <v>95</v>
      </c>
      <c r="K383" t="str">
        <f>IF(ISNA(VLOOKUP(F383,données!$B$138:$E$147,4,0)),"",VLOOKUP(F383,données!$B$138:$E$147,4,0))</f>
        <v/>
      </c>
      <c r="L383" t="str">
        <f>IF(ISNA(VLOOKUP(E383,données!$A$67:$A$134,1,0)),"",VLOOKUP(E383,données!$A$67:$A$134,1,0))</f>
        <v/>
      </c>
      <c r="M383">
        <f>IF(ISNA(VLOOKUP(G383,Presta!H:I,2,0)),"",VLOOKUP(G383,Presta!H:I,2,0))</f>
        <v>175</v>
      </c>
    </row>
    <row r="384" spans="1:13" x14ac:dyDescent="0.25">
      <c r="A384" t="s">
        <v>1134</v>
      </c>
      <c r="B384" t="s">
        <v>1319</v>
      </c>
      <c r="C384" s="99" t="s">
        <v>670</v>
      </c>
      <c r="D384" t="s">
        <v>315</v>
      </c>
      <c r="G384" t="s">
        <v>671</v>
      </c>
      <c r="H384">
        <f>VLOOKUP(A384,Users!A:F,6,0)</f>
        <v>25</v>
      </c>
      <c r="I384">
        <f t="shared" si="5"/>
        <v>3</v>
      </c>
      <c r="J384">
        <f>VLOOKUP(C384,[1]gta_prestations!$B:$D,3,0)</f>
        <v>97</v>
      </c>
      <c r="K384" t="str">
        <f>IF(ISNA(VLOOKUP(F384,données!$B$138:$E$147,4,0)),"",VLOOKUP(F384,données!$B$138:$E$147,4,0))</f>
        <v/>
      </c>
      <c r="L384" t="str">
        <f>IF(ISNA(VLOOKUP(E384,données!$A$67:$A$134,1,0)),"",VLOOKUP(E384,données!$A$67:$A$134,1,0))</f>
        <v/>
      </c>
      <c r="M384">
        <f>IF(ISNA(VLOOKUP(G384,Presta!H:I,2,0)),"",VLOOKUP(G384,Presta!H:I,2,0))</f>
        <v>25</v>
      </c>
    </row>
    <row r="385" spans="1:13" x14ac:dyDescent="0.25">
      <c r="A385" t="s">
        <v>1134</v>
      </c>
      <c r="B385" t="s">
        <v>1319</v>
      </c>
      <c r="C385" s="99" t="s">
        <v>672</v>
      </c>
      <c r="D385" t="s">
        <v>315</v>
      </c>
      <c r="G385" t="s">
        <v>673</v>
      </c>
      <c r="H385">
        <f>VLOOKUP(A385,Users!A:F,6,0)</f>
        <v>25</v>
      </c>
      <c r="I385">
        <f t="shared" si="5"/>
        <v>3</v>
      </c>
      <c r="J385">
        <f>VLOOKUP(C385,[1]gta_prestations!$B:$D,3,0)</f>
        <v>98</v>
      </c>
      <c r="K385" t="str">
        <f>IF(ISNA(VLOOKUP(F385,données!$B$138:$E$147,4,0)),"",VLOOKUP(F385,données!$B$138:$E$147,4,0))</f>
        <v/>
      </c>
      <c r="L385" t="str">
        <f>IF(ISNA(VLOOKUP(E385,données!$A$67:$A$134,1,0)),"",VLOOKUP(E385,données!$A$67:$A$134,1,0))</f>
        <v/>
      </c>
      <c r="M385">
        <f>IF(ISNA(VLOOKUP(G385,Presta!H:I,2,0)),"",VLOOKUP(G385,Presta!H:I,2,0))</f>
        <v>26</v>
      </c>
    </row>
    <row r="386" spans="1:13" x14ac:dyDescent="0.25">
      <c r="A386" t="s">
        <v>1134</v>
      </c>
      <c r="B386" t="s">
        <v>1319</v>
      </c>
      <c r="C386" s="99" t="s">
        <v>674</v>
      </c>
      <c r="D386" t="s">
        <v>315</v>
      </c>
      <c r="G386" t="s">
        <v>675</v>
      </c>
      <c r="H386">
        <f>VLOOKUP(A386,Users!A:F,6,0)</f>
        <v>25</v>
      </c>
      <c r="I386">
        <f t="shared" si="5"/>
        <v>3</v>
      </c>
      <c r="J386">
        <f>VLOOKUP(C386,[1]gta_prestations!$B:$D,3,0)</f>
        <v>99</v>
      </c>
      <c r="K386" t="str">
        <f>IF(ISNA(VLOOKUP(F386,données!$B$138:$E$147,4,0)),"",VLOOKUP(F386,données!$B$138:$E$147,4,0))</f>
        <v/>
      </c>
      <c r="L386" t="str">
        <f>IF(ISNA(VLOOKUP(E386,données!$A$67:$A$134,1,0)),"",VLOOKUP(E386,données!$A$67:$A$134,1,0))</f>
        <v/>
      </c>
      <c r="M386">
        <f>IF(ISNA(VLOOKUP(G386,Presta!H:I,2,0)),"",VLOOKUP(G386,Presta!H:I,2,0))</f>
        <v>24</v>
      </c>
    </row>
    <row r="387" spans="1:13" x14ac:dyDescent="0.25">
      <c r="A387" t="s">
        <v>1134</v>
      </c>
      <c r="B387" t="s">
        <v>1319</v>
      </c>
      <c r="C387" s="99" t="s">
        <v>678</v>
      </c>
      <c r="D387" t="s">
        <v>317</v>
      </c>
      <c r="G387" t="s">
        <v>655</v>
      </c>
      <c r="H387">
        <f>VLOOKUP(A387,Users!A:F,6,0)</f>
        <v>25</v>
      </c>
      <c r="I387">
        <f t="shared" ref="I387:I450" si="6">RIGHT(TRIM(B387),1)+1</f>
        <v>3</v>
      </c>
      <c r="J387">
        <f>VLOOKUP(C387,[1]gta_prestations!$B:$D,3,0)</f>
        <v>101</v>
      </c>
      <c r="K387" t="str">
        <f>IF(ISNA(VLOOKUP(F387,données!$B$138:$E$147,4,0)),"",VLOOKUP(F387,données!$B$138:$E$147,4,0))</f>
        <v/>
      </c>
      <c r="L387" t="str">
        <f>IF(ISNA(VLOOKUP(E387,données!$A$67:$A$134,1,0)),"",VLOOKUP(E387,données!$A$67:$A$134,1,0))</f>
        <v/>
      </c>
      <c r="M387">
        <f>IF(ISNA(VLOOKUP(G387,Presta!H:I,2,0)),"",VLOOKUP(G387,Presta!H:I,2,0))</f>
        <v>60</v>
      </c>
    </row>
    <row r="388" spans="1:13" x14ac:dyDescent="0.25">
      <c r="A388" t="s">
        <v>1134</v>
      </c>
      <c r="B388" t="s">
        <v>1319</v>
      </c>
      <c r="C388" s="99" t="s">
        <v>676</v>
      </c>
      <c r="D388" t="s">
        <v>315</v>
      </c>
      <c r="G388" t="s">
        <v>677</v>
      </c>
      <c r="H388">
        <f>VLOOKUP(A388,Users!A:F,6,0)</f>
        <v>25</v>
      </c>
      <c r="I388">
        <f t="shared" si="6"/>
        <v>3</v>
      </c>
      <c r="J388">
        <f>VLOOKUP(C388,[1]gta_prestations!$B:$D,3,0)</f>
        <v>100</v>
      </c>
      <c r="K388" t="str">
        <f>IF(ISNA(VLOOKUP(F388,données!$B$138:$E$147,4,0)),"",VLOOKUP(F388,données!$B$138:$E$147,4,0))</f>
        <v/>
      </c>
      <c r="L388" t="str">
        <f>IF(ISNA(VLOOKUP(E388,données!$A$67:$A$134,1,0)),"",VLOOKUP(E388,données!$A$67:$A$134,1,0))</f>
        <v/>
      </c>
      <c r="M388">
        <f>IF(ISNA(VLOOKUP(G388,Presta!H:I,2,0)),"",VLOOKUP(G388,Presta!H:I,2,0))</f>
        <v>61</v>
      </c>
    </row>
    <row r="389" spans="1:13" x14ac:dyDescent="0.25">
      <c r="A389" t="s">
        <v>1134</v>
      </c>
      <c r="B389" t="s">
        <v>1320</v>
      </c>
      <c r="C389" s="99" t="s">
        <v>1321</v>
      </c>
      <c r="H389">
        <f>VLOOKUP(A389,Users!A:F,6,0)</f>
        <v>25</v>
      </c>
      <c r="I389">
        <f t="shared" si="6"/>
        <v>6</v>
      </c>
      <c r="J389" t="e">
        <f>VLOOKUP(C389,[1]gta_prestations!$B:$D,3,0)</f>
        <v>#N/A</v>
      </c>
      <c r="K389" t="str">
        <f>IF(ISNA(VLOOKUP(F389,données!$B$138:$E$147,4,0)),"",VLOOKUP(F389,données!$B$138:$E$147,4,0))</f>
        <v/>
      </c>
      <c r="L389" t="str">
        <f>IF(ISNA(VLOOKUP(E389,données!$A$67:$A$134,1,0)),"",VLOOKUP(E389,données!$A$67:$A$134,1,0))</f>
        <v/>
      </c>
      <c r="M389" t="str">
        <f>IF(ISNA(VLOOKUP(G389,Presta!H:I,2,0)),"",VLOOKUP(G389,Presta!H:I,2,0))</f>
        <v/>
      </c>
    </row>
    <row r="390" spans="1:13" x14ac:dyDescent="0.25">
      <c r="A390" t="s">
        <v>1134</v>
      </c>
      <c r="B390" t="s">
        <v>1319</v>
      </c>
      <c r="C390" s="99" t="s">
        <v>668</v>
      </c>
      <c r="D390" t="s">
        <v>315</v>
      </c>
      <c r="G390" t="s">
        <v>669</v>
      </c>
      <c r="H390">
        <f>VLOOKUP(A390,Users!A:F,6,0)</f>
        <v>25</v>
      </c>
      <c r="I390">
        <f t="shared" si="6"/>
        <v>3</v>
      </c>
      <c r="J390">
        <f>VLOOKUP(C390,[1]gta_prestations!$B:$D,3,0)</f>
        <v>96</v>
      </c>
      <c r="K390" t="str">
        <f>IF(ISNA(VLOOKUP(F390,données!$B$138:$E$147,4,0)),"",VLOOKUP(F390,données!$B$138:$E$147,4,0))</f>
        <v/>
      </c>
      <c r="L390" t="str">
        <f>IF(ISNA(VLOOKUP(E390,données!$A$67:$A$134,1,0)),"",VLOOKUP(E390,données!$A$67:$A$134,1,0))</f>
        <v/>
      </c>
      <c r="M390">
        <f>IF(ISNA(VLOOKUP(G390,Presta!H:I,2,0)),"",VLOOKUP(G390,Presta!H:I,2,0))</f>
        <v>27</v>
      </c>
    </row>
    <row r="391" spans="1:13" x14ac:dyDescent="0.25">
      <c r="A391" t="s">
        <v>1134</v>
      </c>
      <c r="B391" t="s">
        <v>1319</v>
      </c>
      <c r="C391" s="99" t="s">
        <v>664</v>
      </c>
      <c r="D391" t="s">
        <v>315</v>
      </c>
      <c r="G391" t="s">
        <v>665</v>
      </c>
      <c r="H391">
        <f>VLOOKUP(A391,Users!A:F,6,0)</f>
        <v>25</v>
      </c>
      <c r="I391">
        <f t="shared" si="6"/>
        <v>3</v>
      </c>
      <c r="J391">
        <f>VLOOKUP(C391,[1]gta_prestations!$B:$D,3,0)</f>
        <v>94</v>
      </c>
      <c r="K391" t="str">
        <f>IF(ISNA(VLOOKUP(F391,données!$B$138:$E$147,4,0)),"",VLOOKUP(F391,données!$B$138:$E$147,4,0))</f>
        <v/>
      </c>
      <c r="L391" t="str">
        <f>IF(ISNA(VLOOKUP(E391,données!$A$67:$A$134,1,0)),"",VLOOKUP(E391,données!$A$67:$A$134,1,0))</f>
        <v/>
      </c>
      <c r="M391">
        <f>IF(ISNA(VLOOKUP(G391,Presta!H:I,2,0)),"",VLOOKUP(G391,Presta!H:I,2,0))</f>
        <v>174</v>
      </c>
    </row>
    <row r="392" spans="1:13" x14ac:dyDescent="0.25">
      <c r="A392" t="s">
        <v>1112</v>
      </c>
      <c r="B392" t="s">
        <v>1323</v>
      </c>
      <c r="C392" s="99" t="s">
        <v>98</v>
      </c>
      <c r="D392" t="s">
        <v>99</v>
      </c>
      <c r="H392">
        <f>VLOOKUP(A392,Users!A:F,6,0)</f>
        <v>11</v>
      </c>
      <c r="I392">
        <f t="shared" si="6"/>
        <v>2</v>
      </c>
      <c r="J392">
        <f>VLOOKUP(C392,[1]gta_prestations!$B:$D,3,0)</f>
        <v>287</v>
      </c>
      <c r="K392" t="str">
        <f>IF(ISNA(VLOOKUP(F392,données!$B$138:$E$147,4,0)),"",VLOOKUP(F392,données!$B$138:$E$147,4,0))</f>
        <v/>
      </c>
      <c r="L392" t="str">
        <f>IF(ISNA(VLOOKUP(E392,données!$A$67:$A$134,1,0)),"",VLOOKUP(E392,données!$A$67:$A$134,1,0))</f>
        <v/>
      </c>
      <c r="M392" t="str">
        <f>IF(ISNA(VLOOKUP(G392,Presta!H:I,2,0)),"",VLOOKUP(G392,Presta!H:I,2,0))</f>
        <v/>
      </c>
    </row>
    <row r="393" spans="1:13" x14ac:dyDescent="0.25">
      <c r="A393" t="s">
        <v>1112</v>
      </c>
      <c r="B393" t="s">
        <v>1323</v>
      </c>
      <c r="C393" s="99" t="s">
        <v>212</v>
      </c>
      <c r="D393" t="s">
        <v>213</v>
      </c>
      <c r="G393" t="s">
        <v>1324</v>
      </c>
      <c r="H393">
        <f>VLOOKUP(A393,Users!A:F,6,0)</f>
        <v>11</v>
      </c>
      <c r="I393">
        <f t="shared" si="6"/>
        <v>2</v>
      </c>
      <c r="J393">
        <f>VLOOKUP(C393,[1]gta_prestations!$B:$D,3,0)</f>
        <v>344</v>
      </c>
      <c r="K393" t="str">
        <f>IF(ISNA(VLOOKUP(F393,données!$B$138:$E$147,4,0)),"",VLOOKUP(F393,données!$B$138:$E$147,4,0))</f>
        <v/>
      </c>
      <c r="L393" t="str">
        <f>IF(ISNA(VLOOKUP(E393,données!$A$67:$A$134,1,0)),"",VLOOKUP(E393,données!$A$67:$A$134,1,0))</f>
        <v/>
      </c>
      <c r="M393" t="str">
        <f>IF(ISNA(VLOOKUP(G393,Presta!H:I,2,0)),"",VLOOKUP(G393,Presta!H:I,2,0))</f>
        <v/>
      </c>
    </row>
    <row r="394" spans="1:13" x14ac:dyDescent="0.25">
      <c r="A394" t="s">
        <v>1112</v>
      </c>
      <c r="B394" t="s">
        <v>1320</v>
      </c>
      <c r="C394" s="99" t="s">
        <v>1321</v>
      </c>
      <c r="H394">
        <f>VLOOKUP(A394,Users!A:F,6,0)</f>
        <v>11</v>
      </c>
      <c r="I394">
        <f t="shared" si="6"/>
        <v>6</v>
      </c>
      <c r="J394" t="e">
        <f>VLOOKUP(C394,[1]gta_prestations!$B:$D,3,0)</f>
        <v>#N/A</v>
      </c>
      <c r="K394" t="str">
        <f>IF(ISNA(VLOOKUP(F394,données!$B$138:$E$147,4,0)),"",VLOOKUP(F394,données!$B$138:$E$147,4,0))</f>
        <v/>
      </c>
      <c r="L394" t="str">
        <f>IF(ISNA(VLOOKUP(E394,données!$A$67:$A$134,1,0)),"",VLOOKUP(E394,données!$A$67:$A$134,1,0))</f>
        <v/>
      </c>
      <c r="M394" t="str">
        <f>IF(ISNA(VLOOKUP(G394,Presta!H:I,2,0)),"",VLOOKUP(G394,Presta!H:I,2,0))</f>
        <v/>
      </c>
    </row>
    <row r="395" spans="1:13" x14ac:dyDescent="0.25">
      <c r="A395" t="s">
        <v>1112</v>
      </c>
      <c r="B395" t="s">
        <v>1323</v>
      </c>
      <c r="C395" s="99" t="s">
        <v>212</v>
      </c>
      <c r="D395" t="s">
        <v>213</v>
      </c>
      <c r="H395">
        <f>VLOOKUP(A395,Users!A:F,6,0)</f>
        <v>11</v>
      </c>
      <c r="I395">
        <f t="shared" si="6"/>
        <v>2</v>
      </c>
      <c r="J395">
        <f>VLOOKUP(C395,[1]gta_prestations!$B:$D,3,0)</f>
        <v>344</v>
      </c>
      <c r="K395" t="str">
        <f>IF(ISNA(VLOOKUP(F395,données!$B$138:$E$147,4,0)),"",VLOOKUP(F395,données!$B$138:$E$147,4,0))</f>
        <v/>
      </c>
      <c r="L395" t="str">
        <f>IF(ISNA(VLOOKUP(E395,données!$A$67:$A$134,1,0)),"",VLOOKUP(E395,données!$A$67:$A$134,1,0))</f>
        <v/>
      </c>
      <c r="M395" t="str">
        <f>IF(ISNA(VLOOKUP(G395,Presta!H:I,2,0)),"",VLOOKUP(G395,Presta!H:I,2,0))</f>
        <v/>
      </c>
    </row>
    <row r="396" spans="1:13" x14ac:dyDescent="0.25">
      <c r="A396" t="s">
        <v>1112</v>
      </c>
      <c r="B396" t="s">
        <v>1323</v>
      </c>
      <c r="C396" s="99" t="s">
        <v>124</v>
      </c>
      <c r="D396" t="s">
        <v>125</v>
      </c>
      <c r="H396">
        <f>VLOOKUP(A396,Users!A:F,6,0)</f>
        <v>11</v>
      </c>
      <c r="I396">
        <f t="shared" si="6"/>
        <v>2</v>
      </c>
      <c r="J396">
        <f>VLOOKUP(C396,[1]gta_prestations!$B:$D,3,0)</f>
        <v>300</v>
      </c>
      <c r="K396" t="str">
        <f>IF(ISNA(VLOOKUP(F396,données!$B$138:$E$147,4,0)),"",VLOOKUP(F396,données!$B$138:$E$147,4,0))</f>
        <v/>
      </c>
      <c r="L396" t="str">
        <f>IF(ISNA(VLOOKUP(E396,données!$A$67:$A$134,1,0)),"",VLOOKUP(E396,données!$A$67:$A$134,1,0))</f>
        <v/>
      </c>
      <c r="M396" t="str">
        <f>IF(ISNA(VLOOKUP(G396,Presta!H:I,2,0)),"",VLOOKUP(G396,Presta!H:I,2,0))</f>
        <v/>
      </c>
    </row>
    <row r="397" spans="1:13" x14ac:dyDescent="0.25">
      <c r="A397" t="s">
        <v>1112</v>
      </c>
      <c r="B397" t="s">
        <v>1323</v>
      </c>
      <c r="C397" s="99" t="s">
        <v>254</v>
      </c>
      <c r="H397">
        <f>VLOOKUP(A397,Users!A:F,6,0)</f>
        <v>11</v>
      </c>
      <c r="I397">
        <f t="shared" si="6"/>
        <v>2</v>
      </c>
      <c r="J397">
        <f>VLOOKUP(C397,[1]gta_prestations!$B:$D,3,0)</f>
        <v>365</v>
      </c>
      <c r="K397" t="str">
        <f>IF(ISNA(VLOOKUP(F397,données!$B$138:$E$147,4,0)),"",VLOOKUP(F397,données!$B$138:$E$147,4,0))</f>
        <v/>
      </c>
      <c r="L397" t="str">
        <f>IF(ISNA(VLOOKUP(E397,données!$A$67:$A$134,1,0)),"",VLOOKUP(E397,données!$A$67:$A$134,1,0))</f>
        <v/>
      </c>
      <c r="M397" t="str">
        <f>IF(ISNA(VLOOKUP(G397,Presta!H:I,2,0)),"",VLOOKUP(G397,Presta!H:I,2,0))</f>
        <v/>
      </c>
    </row>
    <row r="398" spans="1:13" x14ac:dyDescent="0.25">
      <c r="A398" t="s">
        <v>1112</v>
      </c>
      <c r="B398" t="s">
        <v>1323</v>
      </c>
      <c r="C398" s="99" t="s">
        <v>124</v>
      </c>
      <c r="D398" t="s">
        <v>125</v>
      </c>
      <c r="G398" t="s">
        <v>1324</v>
      </c>
      <c r="H398">
        <f>VLOOKUP(A398,Users!A:F,6,0)</f>
        <v>11</v>
      </c>
      <c r="I398">
        <f t="shared" si="6"/>
        <v>2</v>
      </c>
      <c r="J398">
        <f>VLOOKUP(C398,[1]gta_prestations!$B:$D,3,0)</f>
        <v>300</v>
      </c>
      <c r="K398" t="str">
        <f>IF(ISNA(VLOOKUP(F398,données!$B$138:$E$147,4,0)),"",VLOOKUP(F398,données!$B$138:$E$147,4,0))</f>
        <v/>
      </c>
      <c r="L398" t="str">
        <f>IF(ISNA(VLOOKUP(E398,données!$A$67:$A$134,1,0)),"",VLOOKUP(E398,données!$A$67:$A$134,1,0))</f>
        <v/>
      </c>
      <c r="M398" t="str">
        <f>IF(ISNA(VLOOKUP(G398,Presta!H:I,2,0)),"",VLOOKUP(G398,Presta!H:I,2,0))</f>
        <v/>
      </c>
    </row>
    <row r="399" spans="1:13" x14ac:dyDescent="0.25">
      <c r="A399" t="s">
        <v>1112</v>
      </c>
      <c r="B399" t="s">
        <v>1323</v>
      </c>
      <c r="C399" s="99" t="s">
        <v>212</v>
      </c>
      <c r="D399" t="s">
        <v>213</v>
      </c>
      <c r="E399" t="s">
        <v>1355</v>
      </c>
      <c r="H399">
        <f>VLOOKUP(A399,Users!A:F,6,0)</f>
        <v>11</v>
      </c>
      <c r="I399">
        <f t="shared" si="6"/>
        <v>2</v>
      </c>
      <c r="J399">
        <f>VLOOKUP(C399,[1]gta_prestations!$B:$D,3,0)</f>
        <v>344</v>
      </c>
      <c r="K399" t="str">
        <f>IF(ISNA(VLOOKUP(F399,données!$B$138:$E$147,4,0)),"",VLOOKUP(F399,données!$B$138:$E$147,4,0))</f>
        <v/>
      </c>
      <c r="L399" t="str">
        <f>IF(ISNA(VLOOKUP(E399,données!$A$67:$A$134,1,0)),"",VLOOKUP(E399,données!$A$67:$A$134,1,0))</f>
        <v/>
      </c>
      <c r="M399" t="str">
        <f>IF(ISNA(VLOOKUP(G399,Presta!H:I,2,0)),"",VLOOKUP(G399,Presta!H:I,2,0))</f>
        <v/>
      </c>
    </row>
    <row r="400" spans="1:13" x14ac:dyDescent="0.25">
      <c r="A400" t="s">
        <v>1112</v>
      </c>
      <c r="B400" t="s">
        <v>1319</v>
      </c>
      <c r="C400" s="99" t="s">
        <v>1325</v>
      </c>
      <c r="D400" t="s">
        <v>311</v>
      </c>
      <c r="G400" t="s">
        <v>554</v>
      </c>
      <c r="H400">
        <f>VLOOKUP(A400,Users!A:F,6,0)</f>
        <v>11</v>
      </c>
      <c r="I400">
        <f t="shared" si="6"/>
        <v>3</v>
      </c>
      <c r="J400" t="e">
        <f>VLOOKUP(C400,[1]gta_prestations!$B:$D,3,0)</f>
        <v>#N/A</v>
      </c>
      <c r="K400" t="str">
        <f>IF(ISNA(VLOOKUP(F400,données!$B$138:$E$147,4,0)),"",VLOOKUP(F400,données!$B$138:$E$147,4,0))</f>
        <v/>
      </c>
      <c r="L400" t="str">
        <f>IF(ISNA(VLOOKUP(E400,données!$A$67:$A$134,1,0)),"",VLOOKUP(E400,données!$A$67:$A$134,1,0))</f>
        <v/>
      </c>
      <c r="M400">
        <f>IF(ISNA(VLOOKUP(G400,Presta!H:I,2,0)),"",VLOOKUP(G400,Presta!H:I,2,0))</f>
        <v>155</v>
      </c>
    </row>
    <row r="401" spans="1:13" x14ac:dyDescent="0.25">
      <c r="A401" t="s">
        <v>1081</v>
      </c>
      <c r="B401" t="s">
        <v>1323</v>
      </c>
      <c r="C401" s="99" t="s">
        <v>132</v>
      </c>
      <c r="D401" t="s">
        <v>133</v>
      </c>
      <c r="E401">
        <v>62012102</v>
      </c>
      <c r="H401">
        <f>VLOOKUP(A401,Users!A:F,6,0)</f>
        <v>43</v>
      </c>
      <c r="I401">
        <f t="shared" si="6"/>
        <v>2</v>
      </c>
      <c r="J401">
        <f>VLOOKUP(C401,[1]gta_prestations!$B:$D,3,0)</f>
        <v>304</v>
      </c>
      <c r="K401" t="str">
        <f>IF(ISNA(VLOOKUP(F401,données!$B$138:$E$147,4,0)),"",VLOOKUP(F401,données!$B$138:$E$147,4,0))</f>
        <v/>
      </c>
      <c r="L401" t="str">
        <f>IF(ISNA(VLOOKUP(E401,données!$A$67:$A$134,1,0)),"",VLOOKUP(E401,données!$A$67:$A$134,1,0))</f>
        <v/>
      </c>
      <c r="M401" t="str">
        <f>IF(ISNA(VLOOKUP(G401,Presta!H:I,2,0)),"",VLOOKUP(G401,Presta!H:I,2,0))</f>
        <v/>
      </c>
    </row>
    <row r="402" spans="1:13" x14ac:dyDescent="0.25">
      <c r="A402" t="s">
        <v>1081</v>
      </c>
      <c r="B402" t="s">
        <v>1320</v>
      </c>
      <c r="C402" s="99" t="s">
        <v>1321</v>
      </c>
      <c r="H402">
        <f>VLOOKUP(A402,Users!A:F,6,0)</f>
        <v>43</v>
      </c>
      <c r="I402">
        <f t="shared" si="6"/>
        <v>6</v>
      </c>
      <c r="J402" t="e">
        <f>VLOOKUP(C402,[1]gta_prestations!$B:$D,3,0)</f>
        <v>#N/A</v>
      </c>
      <c r="K402" t="str">
        <f>IF(ISNA(VLOOKUP(F402,données!$B$138:$E$147,4,0)),"",VLOOKUP(F402,données!$B$138:$E$147,4,0))</f>
        <v/>
      </c>
      <c r="L402" t="str">
        <f>IF(ISNA(VLOOKUP(E402,données!$A$67:$A$134,1,0)),"",VLOOKUP(E402,données!$A$67:$A$134,1,0))</f>
        <v/>
      </c>
      <c r="M402" t="str">
        <f>IF(ISNA(VLOOKUP(G402,Presta!H:I,2,0)),"",VLOOKUP(G402,Presta!H:I,2,0))</f>
        <v/>
      </c>
    </row>
    <row r="403" spans="1:13" x14ac:dyDescent="0.25">
      <c r="A403" t="s">
        <v>1081</v>
      </c>
      <c r="B403" t="s">
        <v>1320</v>
      </c>
      <c r="C403" s="99" t="s">
        <v>296</v>
      </c>
      <c r="D403" t="s">
        <v>297</v>
      </c>
      <c r="E403" t="s">
        <v>1335</v>
      </c>
      <c r="H403">
        <f>VLOOKUP(A403,Users!A:F,6,0)</f>
        <v>43</v>
      </c>
      <c r="I403">
        <f t="shared" si="6"/>
        <v>6</v>
      </c>
      <c r="J403">
        <f>VLOOKUP(C403,[1]gta_prestations!$B:$D,3,0)</f>
        <v>386</v>
      </c>
      <c r="K403" t="str">
        <f>IF(ISNA(VLOOKUP(F403,données!$B$138:$E$147,4,0)),"",VLOOKUP(F403,données!$B$138:$E$147,4,0))</f>
        <v/>
      </c>
      <c r="L403" t="str">
        <f>IF(ISNA(VLOOKUP(E403,données!$A$67:$A$134,1,0)),"",VLOOKUP(E403,données!$A$67:$A$134,1,0))</f>
        <v/>
      </c>
      <c r="M403" t="str">
        <f>IF(ISNA(VLOOKUP(G403,Presta!H:I,2,0)),"",VLOOKUP(G403,Presta!H:I,2,0))</f>
        <v/>
      </c>
    </row>
    <row r="404" spans="1:13" x14ac:dyDescent="0.25">
      <c r="A404" t="s">
        <v>1081</v>
      </c>
      <c r="B404" t="s">
        <v>1320</v>
      </c>
      <c r="C404" s="99" t="s">
        <v>296</v>
      </c>
      <c r="D404" t="s">
        <v>297</v>
      </c>
      <c r="H404">
        <f>VLOOKUP(A404,Users!A:F,6,0)</f>
        <v>43</v>
      </c>
      <c r="I404">
        <f t="shared" si="6"/>
        <v>6</v>
      </c>
      <c r="J404">
        <f>VLOOKUP(C404,[1]gta_prestations!$B:$D,3,0)</f>
        <v>386</v>
      </c>
      <c r="K404" t="str">
        <f>IF(ISNA(VLOOKUP(F404,données!$B$138:$E$147,4,0)),"",VLOOKUP(F404,données!$B$138:$E$147,4,0))</f>
        <v/>
      </c>
      <c r="L404" t="str">
        <f>IF(ISNA(VLOOKUP(E404,données!$A$67:$A$134,1,0)),"",VLOOKUP(E404,données!$A$67:$A$134,1,0))</f>
        <v/>
      </c>
      <c r="M404" t="str">
        <f>IF(ISNA(VLOOKUP(G404,Presta!H:I,2,0)),"",VLOOKUP(G404,Presta!H:I,2,0))</f>
        <v/>
      </c>
    </row>
    <row r="405" spans="1:13" x14ac:dyDescent="0.25">
      <c r="A405" t="s">
        <v>1077</v>
      </c>
      <c r="B405" t="s">
        <v>1320</v>
      </c>
      <c r="C405" s="99" t="s">
        <v>1321</v>
      </c>
      <c r="H405">
        <f>VLOOKUP(A405,Users!A:F,6,0)</f>
        <v>5</v>
      </c>
      <c r="I405">
        <f t="shared" si="6"/>
        <v>6</v>
      </c>
      <c r="J405" t="e">
        <f>VLOOKUP(C405,[1]gta_prestations!$B:$D,3,0)</f>
        <v>#N/A</v>
      </c>
      <c r="K405" t="str">
        <f>IF(ISNA(VLOOKUP(F405,données!$B$138:$E$147,4,0)),"",VLOOKUP(F405,données!$B$138:$E$147,4,0))</f>
        <v/>
      </c>
      <c r="L405" t="str">
        <f>IF(ISNA(VLOOKUP(E405,données!$A$67:$A$134,1,0)),"",VLOOKUP(E405,données!$A$67:$A$134,1,0))</f>
        <v/>
      </c>
      <c r="M405" t="str">
        <f>IF(ISNA(VLOOKUP(G405,Presta!H:I,2,0)),"",VLOOKUP(G405,Presta!H:I,2,0))</f>
        <v/>
      </c>
    </row>
    <row r="406" spans="1:13" x14ac:dyDescent="0.25">
      <c r="A406" t="s">
        <v>1113</v>
      </c>
      <c r="B406" t="s">
        <v>1323</v>
      </c>
      <c r="C406" s="99" t="s">
        <v>70</v>
      </c>
      <c r="D406" t="s">
        <v>71</v>
      </c>
      <c r="H406">
        <f>VLOOKUP(A406,Users!A:F,6,0)</f>
        <v>30</v>
      </c>
      <c r="I406">
        <f t="shared" si="6"/>
        <v>2</v>
      </c>
      <c r="J406">
        <f>VLOOKUP(C406,[1]gta_prestations!$B:$D,3,0)</f>
        <v>273</v>
      </c>
      <c r="K406" t="str">
        <f>IF(ISNA(VLOOKUP(F406,données!$B$138:$E$147,4,0)),"",VLOOKUP(F406,données!$B$138:$E$147,4,0))</f>
        <v/>
      </c>
      <c r="L406" t="str">
        <f>IF(ISNA(VLOOKUP(E406,données!$A$67:$A$134,1,0)),"",VLOOKUP(E406,données!$A$67:$A$134,1,0))</f>
        <v/>
      </c>
      <c r="M406" t="str">
        <f>IF(ISNA(VLOOKUP(G406,Presta!H:I,2,0)),"",VLOOKUP(G406,Presta!H:I,2,0))</f>
        <v/>
      </c>
    </row>
    <row r="407" spans="1:13" x14ac:dyDescent="0.25">
      <c r="A407" t="s">
        <v>1113</v>
      </c>
      <c r="B407" t="s">
        <v>1323</v>
      </c>
      <c r="C407" s="99" t="s">
        <v>184</v>
      </c>
      <c r="D407" t="s">
        <v>185</v>
      </c>
      <c r="G407" t="s">
        <v>1324</v>
      </c>
      <c r="H407">
        <f>VLOOKUP(A407,Users!A:F,6,0)</f>
        <v>30</v>
      </c>
      <c r="I407">
        <f t="shared" si="6"/>
        <v>2</v>
      </c>
      <c r="J407">
        <f>VLOOKUP(C407,[1]gta_prestations!$B:$D,3,0)</f>
        <v>330</v>
      </c>
      <c r="K407" t="str">
        <f>IF(ISNA(VLOOKUP(F407,données!$B$138:$E$147,4,0)),"",VLOOKUP(F407,données!$B$138:$E$147,4,0))</f>
        <v/>
      </c>
      <c r="L407" t="str">
        <f>IF(ISNA(VLOOKUP(E407,données!$A$67:$A$134,1,0)),"",VLOOKUP(E407,données!$A$67:$A$134,1,0))</f>
        <v/>
      </c>
      <c r="M407" t="str">
        <f>IF(ISNA(VLOOKUP(G407,Presta!H:I,2,0)),"",VLOOKUP(G407,Presta!H:I,2,0))</f>
        <v/>
      </c>
    </row>
    <row r="408" spans="1:13" x14ac:dyDescent="0.25">
      <c r="A408" t="s">
        <v>1113</v>
      </c>
      <c r="B408" t="s">
        <v>1320</v>
      </c>
      <c r="C408" s="99" t="s">
        <v>1321</v>
      </c>
      <c r="H408">
        <f>VLOOKUP(A408,Users!A:F,6,0)</f>
        <v>30</v>
      </c>
      <c r="I408">
        <f t="shared" si="6"/>
        <v>6</v>
      </c>
      <c r="J408" t="e">
        <f>VLOOKUP(C408,[1]gta_prestations!$B:$D,3,0)</f>
        <v>#N/A</v>
      </c>
      <c r="K408" t="str">
        <f>IF(ISNA(VLOOKUP(F408,données!$B$138:$E$147,4,0)),"",VLOOKUP(F408,données!$B$138:$E$147,4,0))</f>
        <v/>
      </c>
      <c r="L408" t="str">
        <f>IF(ISNA(VLOOKUP(E408,données!$A$67:$A$134,1,0)),"",VLOOKUP(E408,données!$A$67:$A$134,1,0))</f>
        <v/>
      </c>
      <c r="M408" t="str">
        <f>IF(ISNA(VLOOKUP(G408,Presta!H:I,2,0)),"",VLOOKUP(G408,Presta!H:I,2,0))</f>
        <v/>
      </c>
    </row>
    <row r="409" spans="1:13" x14ac:dyDescent="0.25">
      <c r="A409" t="s">
        <v>1113</v>
      </c>
      <c r="B409" t="s">
        <v>1323</v>
      </c>
      <c r="C409" s="99" t="s">
        <v>184</v>
      </c>
      <c r="D409" t="s">
        <v>185</v>
      </c>
      <c r="H409">
        <f>VLOOKUP(A409,Users!A:F,6,0)</f>
        <v>30</v>
      </c>
      <c r="I409">
        <f t="shared" si="6"/>
        <v>2</v>
      </c>
      <c r="J409">
        <f>VLOOKUP(C409,[1]gta_prestations!$B:$D,3,0)</f>
        <v>330</v>
      </c>
      <c r="K409" t="str">
        <f>IF(ISNA(VLOOKUP(F409,données!$B$138:$E$147,4,0)),"",VLOOKUP(F409,données!$B$138:$E$147,4,0))</f>
        <v/>
      </c>
      <c r="L409" t="str">
        <f>IF(ISNA(VLOOKUP(E409,données!$A$67:$A$134,1,0)),"",VLOOKUP(E409,données!$A$67:$A$134,1,0))</f>
        <v/>
      </c>
      <c r="M409" t="str">
        <f>IF(ISNA(VLOOKUP(G409,Presta!H:I,2,0)),"",VLOOKUP(G409,Presta!H:I,2,0))</f>
        <v/>
      </c>
    </row>
    <row r="410" spans="1:13" x14ac:dyDescent="0.25">
      <c r="A410" t="s">
        <v>1113</v>
      </c>
      <c r="B410" t="s">
        <v>1319</v>
      </c>
      <c r="C410" s="99" t="s">
        <v>1337</v>
      </c>
      <c r="D410" t="s">
        <v>313</v>
      </c>
      <c r="G410" t="s">
        <v>580</v>
      </c>
      <c r="H410">
        <f>VLOOKUP(A410,Users!A:F,6,0)</f>
        <v>30</v>
      </c>
      <c r="I410">
        <f t="shared" si="6"/>
        <v>3</v>
      </c>
      <c r="J410" t="e">
        <f>VLOOKUP(C410,[1]gta_prestations!$B:$D,3,0)</f>
        <v>#N/A</v>
      </c>
      <c r="K410" t="str">
        <f>IF(ISNA(VLOOKUP(F410,données!$B$138:$E$147,4,0)),"",VLOOKUP(F410,données!$B$138:$E$147,4,0))</f>
        <v/>
      </c>
      <c r="L410" t="str">
        <f>IF(ISNA(VLOOKUP(E410,données!$A$67:$A$134,1,0)),"",VLOOKUP(E410,données!$A$67:$A$134,1,0))</f>
        <v/>
      </c>
      <c r="M410">
        <f>IF(ISNA(VLOOKUP(G410,Presta!H:I,2,0)),"",VLOOKUP(G410,Presta!H:I,2,0))</f>
        <v>85</v>
      </c>
    </row>
    <row r="411" spans="1:13" x14ac:dyDescent="0.25">
      <c r="A411" t="s">
        <v>1113</v>
      </c>
      <c r="B411" t="s">
        <v>1327</v>
      </c>
      <c r="C411" s="99" t="s">
        <v>184</v>
      </c>
      <c r="D411" t="s">
        <v>185</v>
      </c>
      <c r="F411" t="s">
        <v>1040</v>
      </c>
      <c r="H411">
        <f>VLOOKUP(A411,Users!A:F,6,0)</f>
        <v>30</v>
      </c>
      <c r="I411">
        <f t="shared" si="6"/>
        <v>4</v>
      </c>
      <c r="J411">
        <f>VLOOKUP(C411,[1]gta_prestations!$B:$D,3,0)</f>
        <v>330</v>
      </c>
      <c r="K411">
        <f>IF(ISNA(VLOOKUP(F411,données!$B$138:$E$147,4,0)),"",VLOOKUP(F411,données!$B$138:$E$147,4,0))</f>
        <v>9</v>
      </c>
      <c r="L411" t="str">
        <f>IF(ISNA(VLOOKUP(E411,données!$A$67:$A$134,1,0)),"",VLOOKUP(E411,données!$A$67:$A$134,1,0))</f>
        <v/>
      </c>
      <c r="M411" t="str">
        <f>IF(ISNA(VLOOKUP(G411,Presta!H:I,2,0)),"",VLOOKUP(G411,Presta!H:I,2,0))</f>
        <v/>
      </c>
    </row>
    <row r="412" spans="1:13" x14ac:dyDescent="0.25">
      <c r="A412" t="s">
        <v>1113</v>
      </c>
      <c r="B412" t="s">
        <v>1323</v>
      </c>
      <c r="C412" s="99" t="s">
        <v>180</v>
      </c>
      <c r="D412" t="s">
        <v>181</v>
      </c>
      <c r="E412">
        <v>59011139</v>
      </c>
      <c r="H412">
        <f>VLOOKUP(A412,Users!A:F,6,0)</f>
        <v>30</v>
      </c>
      <c r="I412">
        <f t="shared" si="6"/>
        <v>2</v>
      </c>
      <c r="J412">
        <f>VLOOKUP(C412,[1]gta_prestations!$B:$D,3,0)</f>
        <v>328</v>
      </c>
      <c r="K412" t="str">
        <f>IF(ISNA(VLOOKUP(F412,données!$B$138:$E$147,4,0)),"",VLOOKUP(F412,données!$B$138:$E$147,4,0))</f>
        <v/>
      </c>
      <c r="L412" t="str">
        <f>IF(ISNA(VLOOKUP(E412,données!$A$67:$A$134,1,0)),"",VLOOKUP(E412,données!$A$67:$A$134,1,0))</f>
        <v/>
      </c>
      <c r="M412" t="str">
        <f>IF(ISNA(VLOOKUP(G412,Presta!H:I,2,0)),"",VLOOKUP(G412,Presta!H:I,2,0))</f>
        <v/>
      </c>
    </row>
    <row r="413" spans="1:13" x14ac:dyDescent="0.25">
      <c r="A413" t="s">
        <v>1113</v>
      </c>
      <c r="B413" t="s">
        <v>1319</v>
      </c>
      <c r="C413" s="99" t="s">
        <v>1410</v>
      </c>
      <c r="D413" t="s">
        <v>193</v>
      </c>
      <c r="E413">
        <v>59011144</v>
      </c>
      <c r="G413" t="s">
        <v>580</v>
      </c>
      <c r="H413">
        <f>VLOOKUP(A413,Users!A:F,6,0)</f>
        <v>30</v>
      </c>
      <c r="I413">
        <f t="shared" si="6"/>
        <v>3</v>
      </c>
      <c r="J413" t="e">
        <f>VLOOKUP(C413,[1]gta_prestations!$B:$D,3,0)</f>
        <v>#N/A</v>
      </c>
      <c r="K413" t="str">
        <f>IF(ISNA(VLOOKUP(F413,données!$B$138:$E$147,4,0)),"",VLOOKUP(F413,données!$B$138:$E$147,4,0))</f>
        <v/>
      </c>
      <c r="L413" t="str">
        <f>IF(ISNA(VLOOKUP(E413,données!$A$67:$A$134,1,0)),"",VLOOKUP(E413,données!$A$67:$A$134,1,0))</f>
        <v/>
      </c>
      <c r="M413">
        <f>IF(ISNA(VLOOKUP(G413,Presta!H:I,2,0)),"",VLOOKUP(G413,Presta!H:I,2,0))</f>
        <v>85</v>
      </c>
    </row>
    <row r="414" spans="1:13" x14ac:dyDescent="0.25">
      <c r="A414" t="s">
        <v>1113</v>
      </c>
      <c r="B414" t="s">
        <v>1320</v>
      </c>
      <c r="C414" s="99" t="s">
        <v>296</v>
      </c>
      <c r="D414" t="s">
        <v>297</v>
      </c>
      <c r="E414" t="s">
        <v>1411</v>
      </c>
      <c r="H414">
        <f>VLOOKUP(A414,Users!A:F,6,0)</f>
        <v>30</v>
      </c>
      <c r="I414">
        <f t="shared" si="6"/>
        <v>6</v>
      </c>
      <c r="J414">
        <f>VLOOKUP(C414,[1]gta_prestations!$B:$D,3,0)</f>
        <v>386</v>
      </c>
      <c r="K414" t="str">
        <f>IF(ISNA(VLOOKUP(F414,données!$B$138:$E$147,4,0)),"",VLOOKUP(F414,données!$B$138:$E$147,4,0))</f>
        <v/>
      </c>
      <c r="L414" t="str">
        <f>IF(ISNA(VLOOKUP(E414,données!$A$67:$A$134,1,0)),"",VLOOKUP(E414,données!$A$67:$A$134,1,0))</f>
        <v/>
      </c>
      <c r="M414" t="str">
        <f>IF(ISNA(VLOOKUP(G414,Presta!H:I,2,0)),"",VLOOKUP(G414,Presta!H:I,2,0))</f>
        <v/>
      </c>
    </row>
    <row r="415" spans="1:13" x14ac:dyDescent="0.25">
      <c r="A415" t="s">
        <v>1114</v>
      </c>
      <c r="B415" t="s">
        <v>1323</v>
      </c>
      <c r="C415" s="99" t="s">
        <v>120</v>
      </c>
      <c r="D415" t="s">
        <v>121</v>
      </c>
      <c r="H415">
        <f>VLOOKUP(A415,Users!A:F,6,0)</f>
        <v>45</v>
      </c>
      <c r="I415">
        <f t="shared" si="6"/>
        <v>2</v>
      </c>
      <c r="J415">
        <f>VLOOKUP(C415,[1]gta_prestations!$B:$D,3,0)</f>
        <v>298</v>
      </c>
      <c r="K415" t="str">
        <f>IF(ISNA(VLOOKUP(F415,données!$B$138:$E$147,4,0)),"",VLOOKUP(F415,données!$B$138:$E$147,4,0))</f>
        <v/>
      </c>
      <c r="L415" t="str">
        <f>IF(ISNA(VLOOKUP(E415,données!$A$67:$A$134,1,0)),"",VLOOKUP(E415,données!$A$67:$A$134,1,0))</f>
        <v/>
      </c>
      <c r="M415" t="str">
        <f>IF(ISNA(VLOOKUP(G415,Presta!H:I,2,0)),"",VLOOKUP(G415,Presta!H:I,2,0))</f>
        <v/>
      </c>
    </row>
    <row r="416" spans="1:13" x14ac:dyDescent="0.25">
      <c r="A416" t="s">
        <v>1114</v>
      </c>
      <c r="B416" t="s">
        <v>1323</v>
      </c>
      <c r="C416" s="99" t="s">
        <v>234</v>
      </c>
      <c r="D416" t="s">
        <v>235</v>
      </c>
      <c r="G416" t="s">
        <v>1324</v>
      </c>
      <c r="H416">
        <f>VLOOKUP(A416,Users!A:F,6,0)</f>
        <v>45</v>
      </c>
      <c r="I416">
        <f t="shared" si="6"/>
        <v>2</v>
      </c>
      <c r="J416">
        <f>VLOOKUP(C416,[1]gta_prestations!$B:$D,3,0)</f>
        <v>355</v>
      </c>
      <c r="K416" t="str">
        <f>IF(ISNA(VLOOKUP(F416,données!$B$138:$E$147,4,0)),"",VLOOKUP(F416,données!$B$138:$E$147,4,0))</f>
        <v/>
      </c>
      <c r="L416" t="str">
        <f>IF(ISNA(VLOOKUP(E416,données!$A$67:$A$134,1,0)),"",VLOOKUP(E416,données!$A$67:$A$134,1,0))</f>
        <v/>
      </c>
      <c r="M416" t="str">
        <f>IF(ISNA(VLOOKUP(G416,Presta!H:I,2,0)),"",VLOOKUP(G416,Presta!H:I,2,0))</f>
        <v/>
      </c>
    </row>
    <row r="417" spans="1:13" x14ac:dyDescent="0.25">
      <c r="A417" t="s">
        <v>1114</v>
      </c>
      <c r="B417" t="s">
        <v>1320</v>
      </c>
      <c r="C417" s="99" t="s">
        <v>1321</v>
      </c>
      <c r="H417">
        <f>VLOOKUP(A417,Users!A:F,6,0)</f>
        <v>45</v>
      </c>
      <c r="I417">
        <f t="shared" si="6"/>
        <v>6</v>
      </c>
      <c r="J417" t="e">
        <f>VLOOKUP(C417,[1]gta_prestations!$B:$D,3,0)</f>
        <v>#N/A</v>
      </c>
      <c r="K417" t="str">
        <f>IF(ISNA(VLOOKUP(F417,données!$B$138:$E$147,4,0)),"",VLOOKUP(F417,données!$B$138:$E$147,4,0))</f>
        <v/>
      </c>
      <c r="L417" t="str">
        <f>IF(ISNA(VLOOKUP(E417,données!$A$67:$A$134,1,0)),"",VLOOKUP(E417,données!$A$67:$A$134,1,0))</f>
        <v/>
      </c>
      <c r="M417" t="str">
        <f>IF(ISNA(VLOOKUP(G417,Presta!H:I,2,0)),"",VLOOKUP(G417,Presta!H:I,2,0))</f>
        <v/>
      </c>
    </row>
    <row r="418" spans="1:13" x14ac:dyDescent="0.25">
      <c r="A418" t="s">
        <v>1114</v>
      </c>
      <c r="B418" t="s">
        <v>1323</v>
      </c>
      <c r="C418" s="99" t="s">
        <v>234</v>
      </c>
      <c r="D418" t="s">
        <v>235</v>
      </c>
      <c r="H418">
        <f>VLOOKUP(A418,Users!A:F,6,0)</f>
        <v>45</v>
      </c>
      <c r="I418">
        <f t="shared" si="6"/>
        <v>2</v>
      </c>
      <c r="J418">
        <f>VLOOKUP(C418,[1]gta_prestations!$B:$D,3,0)</f>
        <v>355</v>
      </c>
      <c r="K418" t="str">
        <f>IF(ISNA(VLOOKUP(F418,données!$B$138:$E$147,4,0)),"",VLOOKUP(F418,données!$B$138:$E$147,4,0))</f>
        <v/>
      </c>
      <c r="L418" t="str">
        <f>IF(ISNA(VLOOKUP(E418,données!$A$67:$A$134,1,0)),"",VLOOKUP(E418,données!$A$67:$A$134,1,0))</f>
        <v/>
      </c>
      <c r="M418" t="str">
        <f>IF(ISNA(VLOOKUP(G418,Presta!H:I,2,0)),"",VLOOKUP(G418,Presta!H:I,2,0))</f>
        <v/>
      </c>
    </row>
    <row r="419" spans="1:13" x14ac:dyDescent="0.25">
      <c r="A419" t="s">
        <v>1114</v>
      </c>
      <c r="B419" t="s">
        <v>1327</v>
      </c>
      <c r="C419" s="99" t="s">
        <v>234</v>
      </c>
      <c r="D419" t="s">
        <v>235</v>
      </c>
      <c r="F419" t="s">
        <v>1040</v>
      </c>
      <c r="H419">
        <f>VLOOKUP(A419,Users!A:F,6,0)</f>
        <v>45</v>
      </c>
      <c r="I419">
        <f t="shared" si="6"/>
        <v>4</v>
      </c>
      <c r="J419">
        <f>VLOOKUP(C419,[1]gta_prestations!$B:$D,3,0)</f>
        <v>355</v>
      </c>
      <c r="K419">
        <f>IF(ISNA(VLOOKUP(F419,données!$B$138:$E$147,4,0)),"",VLOOKUP(F419,données!$B$138:$E$147,4,0))</f>
        <v>9</v>
      </c>
      <c r="L419" t="str">
        <f>IF(ISNA(VLOOKUP(E419,données!$A$67:$A$134,1,0)),"",VLOOKUP(E419,données!$A$67:$A$134,1,0))</f>
        <v/>
      </c>
      <c r="M419" t="str">
        <f>IF(ISNA(VLOOKUP(G419,Presta!H:I,2,0)),"",VLOOKUP(G419,Presta!H:I,2,0))</f>
        <v/>
      </c>
    </row>
    <row r="420" spans="1:13" x14ac:dyDescent="0.25">
      <c r="A420" t="s">
        <v>1082</v>
      </c>
      <c r="B420" t="s">
        <v>1323</v>
      </c>
      <c r="C420" s="99" t="s">
        <v>24</v>
      </c>
      <c r="D420" t="s">
        <v>25</v>
      </c>
      <c r="H420">
        <f>VLOOKUP(A420,Users!A:F,6,0)</f>
        <v>72</v>
      </c>
      <c r="I420">
        <f t="shared" si="6"/>
        <v>2</v>
      </c>
      <c r="J420">
        <f>VLOOKUP(C420,[1]gta_prestations!$B:$D,3,0)</f>
        <v>250</v>
      </c>
      <c r="K420" t="str">
        <f>IF(ISNA(VLOOKUP(F420,données!$B$138:$E$147,4,0)),"",VLOOKUP(F420,données!$B$138:$E$147,4,0))</f>
        <v/>
      </c>
      <c r="L420" t="str">
        <f>IF(ISNA(VLOOKUP(E420,données!$A$67:$A$134,1,0)),"",VLOOKUP(E420,données!$A$67:$A$134,1,0))</f>
        <v/>
      </c>
      <c r="M420" t="str">
        <f>IF(ISNA(VLOOKUP(G420,Presta!H:I,2,0)),"",VLOOKUP(G420,Presta!H:I,2,0))</f>
        <v/>
      </c>
    </row>
    <row r="421" spans="1:13" x14ac:dyDescent="0.25">
      <c r="A421" t="s">
        <v>1082</v>
      </c>
      <c r="B421" t="s">
        <v>1323</v>
      </c>
      <c r="C421" s="99" t="s">
        <v>138</v>
      </c>
      <c r="D421" t="s">
        <v>139</v>
      </c>
      <c r="G421" t="s">
        <v>1324</v>
      </c>
      <c r="H421">
        <f>VLOOKUP(A421,Users!A:F,6,0)</f>
        <v>72</v>
      </c>
      <c r="I421">
        <f t="shared" si="6"/>
        <v>2</v>
      </c>
      <c r="J421">
        <f>VLOOKUP(C421,[1]gta_prestations!$B:$D,3,0)</f>
        <v>307</v>
      </c>
      <c r="K421" t="str">
        <f>IF(ISNA(VLOOKUP(F421,données!$B$138:$E$147,4,0)),"",VLOOKUP(F421,données!$B$138:$E$147,4,0))</f>
        <v/>
      </c>
      <c r="L421" t="str">
        <f>IF(ISNA(VLOOKUP(E421,données!$A$67:$A$134,1,0)),"",VLOOKUP(E421,données!$A$67:$A$134,1,0))</f>
        <v/>
      </c>
      <c r="M421" t="str">
        <f>IF(ISNA(VLOOKUP(G421,Presta!H:I,2,0)),"",VLOOKUP(G421,Presta!H:I,2,0))</f>
        <v/>
      </c>
    </row>
    <row r="422" spans="1:13" x14ac:dyDescent="0.25">
      <c r="A422" t="s">
        <v>1082</v>
      </c>
      <c r="B422" t="s">
        <v>1323</v>
      </c>
      <c r="C422" s="99" t="s">
        <v>132</v>
      </c>
      <c r="D422" t="s">
        <v>133</v>
      </c>
      <c r="E422" t="s">
        <v>1412</v>
      </c>
      <c r="H422">
        <f>VLOOKUP(A422,Users!A:F,6,0)</f>
        <v>72</v>
      </c>
      <c r="I422">
        <f t="shared" si="6"/>
        <v>2</v>
      </c>
      <c r="J422">
        <f>VLOOKUP(C422,[1]gta_prestations!$B:$D,3,0)</f>
        <v>304</v>
      </c>
      <c r="K422" t="str">
        <f>IF(ISNA(VLOOKUP(F422,données!$B$138:$E$147,4,0)),"",VLOOKUP(F422,données!$B$138:$E$147,4,0))</f>
        <v/>
      </c>
      <c r="L422" t="str">
        <f>IF(ISNA(VLOOKUP(E422,données!$A$67:$A$134,1,0)),"",VLOOKUP(E422,données!$A$67:$A$134,1,0))</f>
        <v/>
      </c>
      <c r="M422" t="str">
        <f>IF(ISNA(VLOOKUP(G422,Presta!H:I,2,0)),"",VLOOKUP(G422,Presta!H:I,2,0))</f>
        <v/>
      </c>
    </row>
    <row r="423" spans="1:13" x14ac:dyDescent="0.25">
      <c r="A423" t="s">
        <v>1082</v>
      </c>
      <c r="B423" t="s">
        <v>1323</v>
      </c>
      <c r="C423" s="99" t="s">
        <v>142</v>
      </c>
      <c r="D423" t="s">
        <v>143</v>
      </c>
      <c r="E423" t="s">
        <v>1413</v>
      </c>
      <c r="H423">
        <f>VLOOKUP(A423,Users!A:F,6,0)</f>
        <v>72</v>
      </c>
      <c r="I423">
        <f t="shared" si="6"/>
        <v>2</v>
      </c>
      <c r="J423">
        <f>VLOOKUP(C423,[1]gta_prestations!$B:$D,3,0)</f>
        <v>309</v>
      </c>
      <c r="K423" t="str">
        <f>IF(ISNA(VLOOKUP(F423,données!$B$138:$E$147,4,0)),"",VLOOKUP(F423,données!$B$138:$E$147,4,0))</f>
        <v/>
      </c>
      <c r="L423" t="str">
        <f>IF(ISNA(VLOOKUP(E423,données!$A$67:$A$134,1,0)),"",VLOOKUP(E423,données!$A$67:$A$134,1,0))</f>
        <v/>
      </c>
      <c r="M423" t="str">
        <f>IF(ISNA(VLOOKUP(G423,Presta!H:I,2,0)),"",VLOOKUP(G423,Presta!H:I,2,0))</f>
        <v/>
      </c>
    </row>
    <row r="424" spans="1:13" x14ac:dyDescent="0.25">
      <c r="A424" t="s">
        <v>1082</v>
      </c>
      <c r="B424" t="s">
        <v>1320</v>
      </c>
      <c r="C424" s="99" t="s">
        <v>1321</v>
      </c>
      <c r="H424">
        <f>VLOOKUP(A424,Users!A:F,6,0)</f>
        <v>72</v>
      </c>
      <c r="I424">
        <f t="shared" si="6"/>
        <v>6</v>
      </c>
      <c r="J424" t="e">
        <f>VLOOKUP(C424,[1]gta_prestations!$B:$D,3,0)</f>
        <v>#N/A</v>
      </c>
      <c r="K424" t="str">
        <f>IF(ISNA(VLOOKUP(F424,données!$B$138:$E$147,4,0)),"",VLOOKUP(F424,données!$B$138:$E$147,4,0))</f>
        <v/>
      </c>
      <c r="L424" t="str">
        <f>IF(ISNA(VLOOKUP(E424,données!$A$67:$A$134,1,0)),"",VLOOKUP(E424,données!$A$67:$A$134,1,0))</f>
        <v/>
      </c>
      <c r="M424" t="str">
        <f>IF(ISNA(VLOOKUP(G424,Presta!H:I,2,0)),"",VLOOKUP(G424,Presta!H:I,2,0))</f>
        <v/>
      </c>
    </row>
    <row r="425" spans="1:13" x14ac:dyDescent="0.25">
      <c r="A425" t="s">
        <v>1082</v>
      </c>
      <c r="B425" t="s">
        <v>1323</v>
      </c>
      <c r="C425" s="99" t="s">
        <v>138</v>
      </c>
      <c r="D425" t="s">
        <v>139</v>
      </c>
      <c r="H425">
        <f>VLOOKUP(A425,Users!A:F,6,0)</f>
        <v>72</v>
      </c>
      <c r="I425">
        <f t="shared" si="6"/>
        <v>2</v>
      </c>
      <c r="J425">
        <f>VLOOKUP(C425,[1]gta_prestations!$B:$D,3,0)</f>
        <v>307</v>
      </c>
      <c r="K425" t="str">
        <f>IF(ISNA(VLOOKUP(F425,données!$B$138:$E$147,4,0)),"",VLOOKUP(F425,données!$B$138:$E$147,4,0))</f>
        <v/>
      </c>
      <c r="L425" t="str">
        <f>IF(ISNA(VLOOKUP(E425,données!$A$67:$A$134,1,0)),"",VLOOKUP(E425,données!$A$67:$A$134,1,0))</f>
        <v/>
      </c>
      <c r="M425" t="str">
        <f>IF(ISNA(VLOOKUP(G425,Presta!H:I,2,0)),"",VLOOKUP(G425,Presta!H:I,2,0))</f>
        <v/>
      </c>
    </row>
    <row r="426" spans="1:13" x14ac:dyDescent="0.25">
      <c r="A426" t="s">
        <v>1082</v>
      </c>
      <c r="B426" t="s">
        <v>1323</v>
      </c>
      <c r="C426" s="99" t="s">
        <v>18</v>
      </c>
      <c r="E426" t="s">
        <v>1412</v>
      </c>
      <c r="H426">
        <f>VLOOKUP(A426,Users!A:F,6,0)</f>
        <v>72</v>
      </c>
      <c r="I426">
        <f t="shared" si="6"/>
        <v>2</v>
      </c>
      <c r="J426">
        <f>VLOOKUP(C426,[1]gta_prestations!$B:$D,3,0)</f>
        <v>247</v>
      </c>
      <c r="K426" t="str">
        <f>IF(ISNA(VLOOKUP(F426,données!$B$138:$E$147,4,0)),"",VLOOKUP(F426,données!$B$138:$E$147,4,0))</f>
        <v/>
      </c>
      <c r="L426" t="str">
        <f>IF(ISNA(VLOOKUP(E426,données!$A$67:$A$134,1,0)),"",VLOOKUP(E426,données!$A$67:$A$134,1,0))</f>
        <v/>
      </c>
      <c r="M426" t="str">
        <f>IF(ISNA(VLOOKUP(G426,Presta!H:I,2,0)),"",VLOOKUP(G426,Presta!H:I,2,0))</f>
        <v/>
      </c>
    </row>
    <row r="427" spans="1:13" x14ac:dyDescent="0.25">
      <c r="A427" t="s">
        <v>1082</v>
      </c>
      <c r="B427" t="s">
        <v>1323</v>
      </c>
      <c r="C427" s="99" t="s">
        <v>142</v>
      </c>
      <c r="D427" t="s">
        <v>143</v>
      </c>
      <c r="E427" t="s">
        <v>1414</v>
      </c>
      <c r="H427">
        <f>VLOOKUP(A427,Users!A:F,6,0)</f>
        <v>72</v>
      </c>
      <c r="I427">
        <f t="shared" si="6"/>
        <v>2</v>
      </c>
      <c r="J427">
        <f>VLOOKUP(C427,[1]gta_prestations!$B:$D,3,0)</f>
        <v>309</v>
      </c>
      <c r="K427" t="str">
        <f>IF(ISNA(VLOOKUP(F427,données!$B$138:$E$147,4,0)),"",VLOOKUP(F427,données!$B$138:$E$147,4,0))</f>
        <v/>
      </c>
      <c r="L427" t="str">
        <f>IF(ISNA(VLOOKUP(E427,données!$A$67:$A$134,1,0)),"",VLOOKUP(E427,données!$A$67:$A$134,1,0))</f>
        <v/>
      </c>
      <c r="M427" t="str">
        <f>IF(ISNA(VLOOKUP(G427,Presta!H:I,2,0)),"",VLOOKUP(G427,Presta!H:I,2,0))</f>
        <v/>
      </c>
    </row>
    <row r="428" spans="1:13" x14ac:dyDescent="0.25">
      <c r="A428" t="s">
        <v>1082</v>
      </c>
      <c r="B428" t="s">
        <v>1323</v>
      </c>
      <c r="C428" s="99" t="s">
        <v>132</v>
      </c>
      <c r="D428" t="s">
        <v>133</v>
      </c>
      <c r="E428" t="s">
        <v>1415</v>
      </c>
      <c r="H428">
        <f>VLOOKUP(A428,Users!A:F,6,0)</f>
        <v>72</v>
      </c>
      <c r="I428">
        <f t="shared" si="6"/>
        <v>2</v>
      </c>
      <c r="J428">
        <f>VLOOKUP(C428,[1]gta_prestations!$B:$D,3,0)</f>
        <v>304</v>
      </c>
      <c r="K428" t="str">
        <f>IF(ISNA(VLOOKUP(F428,données!$B$138:$E$147,4,0)),"",VLOOKUP(F428,données!$B$138:$E$147,4,0))</f>
        <v/>
      </c>
      <c r="L428" t="str">
        <f>IF(ISNA(VLOOKUP(E428,données!$A$67:$A$134,1,0)),"",VLOOKUP(E428,données!$A$67:$A$134,1,0))</f>
        <v/>
      </c>
      <c r="M428" t="str">
        <f>IF(ISNA(VLOOKUP(G428,Presta!H:I,2,0)),"",VLOOKUP(G428,Presta!H:I,2,0))</f>
        <v/>
      </c>
    </row>
    <row r="429" spans="1:13" x14ac:dyDescent="0.25">
      <c r="A429" t="s">
        <v>1082</v>
      </c>
      <c r="B429" t="s">
        <v>1323</v>
      </c>
      <c r="C429" s="99" t="s">
        <v>124</v>
      </c>
      <c r="D429" t="s">
        <v>125</v>
      </c>
      <c r="E429" t="s">
        <v>1415</v>
      </c>
      <c r="H429">
        <f>VLOOKUP(A429,Users!A:F,6,0)</f>
        <v>72</v>
      </c>
      <c r="I429">
        <f t="shared" si="6"/>
        <v>2</v>
      </c>
      <c r="J429">
        <f>VLOOKUP(C429,[1]gta_prestations!$B:$D,3,0)</f>
        <v>300</v>
      </c>
      <c r="K429" t="str">
        <f>IF(ISNA(VLOOKUP(F429,données!$B$138:$E$147,4,0)),"",VLOOKUP(F429,données!$B$138:$E$147,4,0))</f>
        <v/>
      </c>
      <c r="L429" t="str">
        <f>IF(ISNA(VLOOKUP(E429,données!$A$67:$A$134,1,0)),"",VLOOKUP(E429,données!$A$67:$A$134,1,0))</f>
        <v/>
      </c>
      <c r="M429" t="str">
        <f>IF(ISNA(VLOOKUP(G429,Presta!H:I,2,0)),"",VLOOKUP(G429,Presta!H:I,2,0))</f>
        <v/>
      </c>
    </row>
    <row r="430" spans="1:13" x14ac:dyDescent="0.25">
      <c r="A430" t="s">
        <v>1082</v>
      </c>
      <c r="B430" t="s">
        <v>1323</v>
      </c>
      <c r="C430" s="99" t="s">
        <v>142</v>
      </c>
      <c r="D430" t="s">
        <v>143</v>
      </c>
      <c r="E430" t="s">
        <v>1414</v>
      </c>
      <c r="G430" t="s">
        <v>1324</v>
      </c>
      <c r="H430">
        <f>VLOOKUP(A430,Users!A:F,6,0)</f>
        <v>72</v>
      </c>
      <c r="I430">
        <f t="shared" si="6"/>
        <v>2</v>
      </c>
      <c r="J430">
        <f>VLOOKUP(C430,[1]gta_prestations!$B:$D,3,0)</f>
        <v>309</v>
      </c>
      <c r="K430" t="str">
        <f>IF(ISNA(VLOOKUP(F430,données!$B$138:$E$147,4,0)),"",VLOOKUP(F430,données!$B$138:$E$147,4,0))</f>
        <v/>
      </c>
      <c r="L430" t="str">
        <f>IF(ISNA(VLOOKUP(E430,données!$A$67:$A$134,1,0)),"",VLOOKUP(E430,données!$A$67:$A$134,1,0))</f>
        <v/>
      </c>
      <c r="M430" t="str">
        <f>IF(ISNA(VLOOKUP(G430,Presta!H:I,2,0)),"",VLOOKUP(G430,Presta!H:I,2,0))</f>
        <v/>
      </c>
    </row>
    <row r="431" spans="1:13" x14ac:dyDescent="0.25">
      <c r="A431" t="s">
        <v>1082</v>
      </c>
      <c r="B431" t="s">
        <v>1323</v>
      </c>
      <c r="C431" s="99" t="s">
        <v>146</v>
      </c>
      <c r="D431" t="s">
        <v>147</v>
      </c>
      <c r="E431" t="s">
        <v>1416</v>
      </c>
      <c r="H431">
        <f>VLOOKUP(A431,Users!A:F,6,0)</f>
        <v>72</v>
      </c>
      <c r="I431">
        <f t="shared" si="6"/>
        <v>2</v>
      </c>
      <c r="J431">
        <f>VLOOKUP(C431,[1]gta_prestations!$B:$D,3,0)</f>
        <v>311</v>
      </c>
      <c r="K431" t="str">
        <f>IF(ISNA(VLOOKUP(F431,données!$B$138:$E$147,4,0)),"",VLOOKUP(F431,données!$B$138:$E$147,4,0))</f>
        <v/>
      </c>
      <c r="L431" t="str">
        <f>IF(ISNA(VLOOKUP(E431,données!$A$67:$A$134,1,0)),"",VLOOKUP(E431,données!$A$67:$A$134,1,0))</f>
        <v/>
      </c>
      <c r="M431" t="str">
        <f>IF(ISNA(VLOOKUP(G431,Presta!H:I,2,0)),"",VLOOKUP(G431,Presta!H:I,2,0))</f>
        <v/>
      </c>
    </row>
    <row r="432" spans="1:13" x14ac:dyDescent="0.25">
      <c r="A432" t="s">
        <v>1082</v>
      </c>
      <c r="B432" t="s">
        <v>1323</v>
      </c>
      <c r="C432" s="99" t="s">
        <v>138</v>
      </c>
      <c r="D432" t="s">
        <v>139</v>
      </c>
      <c r="E432" t="s">
        <v>1417</v>
      </c>
      <c r="G432" t="s">
        <v>1324</v>
      </c>
      <c r="H432">
        <f>VLOOKUP(A432,Users!A:F,6,0)</f>
        <v>72</v>
      </c>
      <c r="I432">
        <f t="shared" si="6"/>
        <v>2</v>
      </c>
      <c r="J432">
        <f>VLOOKUP(C432,[1]gta_prestations!$B:$D,3,0)</f>
        <v>307</v>
      </c>
      <c r="K432" t="str">
        <f>IF(ISNA(VLOOKUP(F432,données!$B$138:$E$147,4,0)),"",VLOOKUP(F432,données!$B$138:$E$147,4,0))</f>
        <v/>
      </c>
      <c r="L432" t="str">
        <f>IF(ISNA(VLOOKUP(E432,données!$A$67:$A$134,1,0)),"",VLOOKUP(E432,données!$A$67:$A$134,1,0))</f>
        <v/>
      </c>
      <c r="M432" t="str">
        <f>IF(ISNA(VLOOKUP(G432,Presta!H:I,2,0)),"",VLOOKUP(G432,Presta!H:I,2,0))</f>
        <v/>
      </c>
    </row>
    <row r="433" spans="1:13" x14ac:dyDescent="0.25">
      <c r="A433" t="s">
        <v>1082</v>
      </c>
      <c r="B433" t="s">
        <v>1323</v>
      </c>
      <c r="C433" s="99" t="s">
        <v>146</v>
      </c>
      <c r="D433" t="s">
        <v>147</v>
      </c>
      <c r="H433">
        <f>VLOOKUP(A433,Users!A:F,6,0)</f>
        <v>72</v>
      </c>
      <c r="I433">
        <f t="shared" si="6"/>
        <v>2</v>
      </c>
      <c r="J433">
        <f>VLOOKUP(C433,[1]gta_prestations!$B:$D,3,0)</f>
        <v>311</v>
      </c>
      <c r="K433" t="str">
        <f>IF(ISNA(VLOOKUP(F433,données!$B$138:$E$147,4,0)),"",VLOOKUP(F433,données!$B$138:$E$147,4,0))</f>
        <v/>
      </c>
      <c r="L433" t="str">
        <f>IF(ISNA(VLOOKUP(E433,données!$A$67:$A$134,1,0)),"",VLOOKUP(E433,données!$A$67:$A$134,1,0))</f>
        <v/>
      </c>
      <c r="M433" t="str">
        <f>IF(ISNA(VLOOKUP(G433,Presta!H:I,2,0)),"",VLOOKUP(G433,Presta!H:I,2,0))</f>
        <v/>
      </c>
    </row>
    <row r="434" spans="1:13" x14ac:dyDescent="0.25">
      <c r="A434" t="s">
        <v>1082</v>
      </c>
      <c r="B434" t="s">
        <v>1323</v>
      </c>
      <c r="C434" s="99" t="s">
        <v>146</v>
      </c>
      <c r="D434" t="s">
        <v>147</v>
      </c>
      <c r="E434" t="s">
        <v>1358</v>
      </c>
      <c r="H434">
        <f>VLOOKUP(A434,Users!A:F,6,0)</f>
        <v>72</v>
      </c>
      <c r="I434">
        <f t="shared" si="6"/>
        <v>2</v>
      </c>
      <c r="J434">
        <f>VLOOKUP(C434,[1]gta_prestations!$B:$D,3,0)</f>
        <v>311</v>
      </c>
      <c r="K434" t="str">
        <f>IF(ISNA(VLOOKUP(F434,données!$B$138:$E$147,4,0)),"",VLOOKUP(F434,données!$B$138:$E$147,4,0))</f>
        <v/>
      </c>
      <c r="L434" t="str">
        <f>IF(ISNA(VLOOKUP(E434,données!$A$67:$A$134,1,0)),"",VLOOKUP(E434,données!$A$67:$A$134,1,0))</f>
        <v/>
      </c>
      <c r="M434" t="str">
        <f>IF(ISNA(VLOOKUP(G434,Presta!H:I,2,0)),"",VLOOKUP(G434,Presta!H:I,2,0))</f>
        <v/>
      </c>
    </row>
    <row r="435" spans="1:13" x14ac:dyDescent="0.25">
      <c r="A435" t="s">
        <v>1082</v>
      </c>
      <c r="B435" t="s">
        <v>1323</v>
      </c>
      <c r="C435" s="99" t="s">
        <v>124</v>
      </c>
      <c r="D435" t="s">
        <v>125</v>
      </c>
      <c r="E435" t="s">
        <v>1417</v>
      </c>
      <c r="G435" t="s">
        <v>1324</v>
      </c>
      <c r="H435">
        <f>VLOOKUP(A435,Users!A:F,6,0)</f>
        <v>72</v>
      </c>
      <c r="I435">
        <f t="shared" si="6"/>
        <v>2</v>
      </c>
      <c r="J435">
        <f>VLOOKUP(C435,[1]gta_prestations!$B:$D,3,0)</f>
        <v>300</v>
      </c>
      <c r="K435" t="str">
        <f>IF(ISNA(VLOOKUP(F435,données!$B$138:$E$147,4,0)),"",VLOOKUP(F435,données!$B$138:$E$147,4,0))</f>
        <v/>
      </c>
      <c r="L435" t="str">
        <f>IF(ISNA(VLOOKUP(E435,données!$A$67:$A$134,1,0)),"",VLOOKUP(E435,données!$A$67:$A$134,1,0))</f>
        <v/>
      </c>
      <c r="M435" t="str">
        <f>IF(ISNA(VLOOKUP(G435,Presta!H:I,2,0)),"",VLOOKUP(G435,Presta!H:I,2,0))</f>
        <v/>
      </c>
    </row>
    <row r="436" spans="1:13" x14ac:dyDescent="0.25">
      <c r="A436" t="s">
        <v>1082</v>
      </c>
      <c r="B436" t="s">
        <v>1319</v>
      </c>
      <c r="C436" s="99" t="s">
        <v>603</v>
      </c>
      <c r="D436" t="s">
        <v>315</v>
      </c>
      <c r="G436" t="s">
        <v>604</v>
      </c>
      <c r="H436">
        <f>VLOOKUP(A436,Users!A:F,6,0)</f>
        <v>72</v>
      </c>
      <c r="I436">
        <f t="shared" si="6"/>
        <v>3</v>
      </c>
      <c r="J436">
        <f>VLOOKUP(C436,[1]gta_prestations!$B:$D,3,0)</f>
        <v>60</v>
      </c>
      <c r="K436" t="str">
        <f>IF(ISNA(VLOOKUP(F436,données!$B$138:$E$147,4,0)),"",VLOOKUP(F436,données!$B$138:$E$147,4,0))</f>
        <v/>
      </c>
      <c r="L436" t="str">
        <f>IF(ISNA(VLOOKUP(E436,données!$A$67:$A$134,1,0)),"",VLOOKUP(E436,données!$A$67:$A$134,1,0))</f>
        <v/>
      </c>
      <c r="M436">
        <f>IF(ISNA(VLOOKUP(G436,Presta!H:I,2,0)),"",VLOOKUP(G436,Presta!H:I,2,0))</f>
        <v>9</v>
      </c>
    </row>
    <row r="437" spans="1:13" x14ac:dyDescent="0.25">
      <c r="A437" t="s">
        <v>1082</v>
      </c>
      <c r="B437" t="s">
        <v>1323</v>
      </c>
      <c r="C437" s="99" t="s">
        <v>146</v>
      </c>
      <c r="D437" t="s">
        <v>147</v>
      </c>
      <c r="E437" t="s">
        <v>1418</v>
      </c>
      <c r="H437">
        <f>VLOOKUP(A437,Users!A:F,6,0)</f>
        <v>72</v>
      </c>
      <c r="I437">
        <f t="shared" si="6"/>
        <v>2</v>
      </c>
      <c r="J437">
        <f>VLOOKUP(C437,[1]gta_prestations!$B:$D,3,0)</f>
        <v>311</v>
      </c>
      <c r="K437" t="str">
        <f>IF(ISNA(VLOOKUP(F437,données!$B$138:$E$147,4,0)),"",VLOOKUP(F437,données!$B$138:$E$147,4,0))</f>
        <v/>
      </c>
      <c r="L437" t="str">
        <f>IF(ISNA(VLOOKUP(E437,données!$A$67:$A$134,1,0)),"",VLOOKUP(E437,données!$A$67:$A$134,1,0))</f>
        <v/>
      </c>
      <c r="M437" t="str">
        <f>IF(ISNA(VLOOKUP(G437,Presta!H:I,2,0)),"",VLOOKUP(G437,Presta!H:I,2,0))</f>
        <v/>
      </c>
    </row>
    <row r="438" spans="1:13" x14ac:dyDescent="0.25">
      <c r="A438" t="s">
        <v>1082</v>
      </c>
      <c r="B438" t="s">
        <v>1323</v>
      </c>
      <c r="C438" s="99" t="s">
        <v>142</v>
      </c>
      <c r="D438" t="s">
        <v>143</v>
      </c>
      <c r="E438" t="s">
        <v>1419</v>
      </c>
      <c r="H438">
        <f>VLOOKUP(A438,Users!A:F,6,0)</f>
        <v>72</v>
      </c>
      <c r="I438">
        <f t="shared" si="6"/>
        <v>2</v>
      </c>
      <c r="J438">
        <f>VLOOKUP(C438,[1]gta_prestations!$B:$D,3,0)</f>
        <v>309</v>
      </c>
      <c r="K438" t="str">
        <f>IF(ISNA(VLOOKUP(F438,données!$B$138:$E$147,4,0)),"",VLOOKUP(F438,données!$B$138:$E$147,4,0))</f>
        <v/>
      </c>
      <c r="L438" t="str">
        <f>IF(ISNA(VLOOKUP(E438,données!$A$67:$A$134,1,0)),"",VLOOKUP(E438,données!$A$67:$A$134,1,0))</f>
        <v/>
      </c>
      <c r="M438" t="str">
        <f>IF(ISNA(VLOOKUP(G438,Presta!H:I,2,0)),"",VLOOKUP(G438,Presta!H:I,2,0))</f>
        <v/>
      </c>
    </row>
    <row r="439" spans="1:13" x14ac:dyDescent="0.25">
      <c r="A439" t="s">
        <v>1082</v>
      </c>
      <c r="B439" t="s">
        <v>1323</v>
      </c>
      <c r="C439" s="99" t="s">
        <v>32</v>
      </c>
      <c r="D439" t="s">
        <v>33</v>
      </c>
      <c r="H439">
        <f>VLOOKUP(A439,Users!A:F,6,0)</f>
        <v>72</v>
      </c>
      <c r="I439">
        <f t="shared" si="6"/>
        <v>2</v>
      </c>
      <c r="J439">
        <f>VLOOKUP(C439,[1]gta_prestations!$B:$D,3,0)</f>
        <v>254</v>
      </c>
      <c r="K439" t="str">
        <f>IF(ISNA(VLOOKUP(F439,données!$B$138:$E$147,4,0)),"",VLOOKUP(F439,données!$B$138:$E$147,4,0))</f>
        <v/>
      </c>
      <c r="L439" t="str">
        <f>IF(ISNA(VLOOKUP(E439,données!$A$67:$A$134,1,0)),"",VLOOKUP(E439,données!$A$67:$A$134,1,0))</f>
        <v/>
      </c>
      <c r="M439" t="str">
        <f>IF(ISNA(VLOOKUP(G439,Presta!H:I,2,0)),"",VLOOKUP(G439,Presta!H:I,2,0))</f>
        <v/>
      </c>
    </row>
    <row r="440" spans="1:13" x14ac:dyDescent="0.25">
      <c r="A440" t="s">
        <v>1082</v>
      </c>
      <c r="B440" t="s">
        <v>1323</v>
      </c>
      <c r="C440" s="99" t="s">
        <v>146</v>
      </c>
      <c r="D440" t="s">
        <v>147</v>
      </c>
      <c r="G440" t="s">
        <v>1324</v>
      </c>
      <c r="H440">
        <f>VLOOKUP(A440,Users!A:F,6,0)</f>
        <v>72</v>
      </c>
      <c r="I440">
        <f t="shared" si="6"/>
        <v>2</v>
      </c>
      <c r="J440">
        <f>VLOOKUP(C440,[1]gta_prestations!$B:$D,3,0)</f>
        <v>311</v>
      </c>
      <c r="K440" t="str">
        <f>IF(ISNA(VLOOKUP(F440,données!$B$138:$E$147,4,0)),"",VLOOKUP(F440,données!$B$138:$E$147,4,0))</f>
        <v/>
      </c>
      <c r="L440" t="str">
        <f>IF(ISNA(VLOOKUP(E440,données!$A$67:$A$134,1,0)),"",VLOOKUP(E440,données!$A$67:$A$134,1,0))</f>
        <v/>
      </c>
      <c r="M440" t="str">
        <f>IF(ISNA(VLOOKUP(G440,Presta!H:I,2,0)),"",VLOOKUP(G440,Presta!H:I,2,0))</f>
        <v/>
      </c>
    </row>
    <row r="441" spans="1:13" x14ac:dyDescent="0.25">
      <c r="A441" t="s">
        <v>1082</v>
      </c>
      <c r="B441" t="s">
        <v>1323</v>
      </c>
      <c r="C441" s="99" t="s">
        <v>144</v>
      </c>
      <c r="D441" t="s">
        <v>145</v>
      </c>
      <c r="E441" t="s">
        <v>1420</v>
      </c>
      <c r="H441">
        <f>VLOOKUP(A441,Users!A:F,6,0)</f>
        <v>72</v>
      </c>
      <c r="I441">
        <f t="shared" si="6"/>
        <v>2</v>
      </c>
      <c r="J441">
        <f>VLOOKUP(C441,[1]gta_prestations!$B:$D,3,0)</f>
        <v>310</v>
      </c>
      <c r="K441" t="str">
        <f>IF(ISNA(VLOOKUP(F441,données!$B$138:$E$147,4,0)),"",VLOOKUP(F441,données!$B$138:$E$147,4,0))</f>
        <v/>
      </c>
      <c r="L441" t="str">
        <f>IF(ISNA(VLOOKUP(E441,données!$A$67:$A$134,1,0)),"",VLOOKUP(E441,données!$A$67:$A$134,1,0))</f>
        <v/>
      </c>
      <c r="M441" t="str">
        <f>IF(ISNA(VLOOKUP(G441,Presta!H:I,2,0)),"",VLOOKUP(G441,Presta!H:I,2,0))</f>
        <v/>
      </c>
    </row>
    <row r="442" spans="1:13" x14ac:dyDescent="0.25">
      <c r="A442" t="s">
        <v>1082</v>
      </c>
      <c r="B442" t="s">
        <v>1323</v>
      </c>
      <c r="C442" s="99" t="s">
        <v>162</v>
      </c>
      <c r="D442" t="s">
        <v>163</v>
      </c>
      <c r="E442" t="s">
        <v>1421</v>
      </c>
      <c r="G442" t="s">
        <v>1324</v>
      </c>
      <c r="H442">
        <f>VLOOKUP(A442,Users!A:F,6,0)</f>
        <v>72</v>
      </c>
      <c r="I442">
        <f t="shared" si="6"/>
        <v>2</v>
      </c>
      <c r="J442">
        <f>VLOOKUP(C442,[1]gta_prestations!$B:$D,3,0)</f>
        <v>319</v>
      </c>
      <c r="K442" t="str">
        <f>IF(ISNA(VLOOKUP(F442,données!$B$138:$E$147,4,0)),"",VLOOKUP(F442,données!$B$138:$E$147,4,0))</f>
        <v/>
      </c>
      <c r="L442" t="str">
        <f>IF(ISNA(VLOOKUP(E442,données!$A$67:$A$134,1,0)),"",VLOOKUP(E442,données!$A$67:$A$134,1,0))</f>
        <v/>
      </c>
      <c r="M442" t="str">
        <f>IF(ISNA(VLOOKUP(G442,Presta!H:I,2,0)),"",VLOOKUP(G442,Presta!H:I,2,0))</f>
        <v/>
      </c>
    </row>
    <row r="443" spans="1:13" x14ac:dyDescent="0.25">
      <c r="A443" t="s">
        <v>1082</v>
      </c>
      <c r="B443" t="s">
        <v>1323</v>
      </c>
      <c r="C443" s="99" t="s">
        <v>146</v>
      </c>
      <c r="D443" t="s">
        <v>147</v>
      </c>
      <c r="E443" t="s">
        <v>1422</v>
      </c>
      <c r="G443" t="s">
        <v>1324</v>
      </c>
      <c r="H443">
        <f>VLOOKUP(A443,Users!A:F,6,0)</f>
        <v>72</v>
      </c>
      <c r="I443">
        <f t="shared" si="6"/>
        <v>2</v>
      </c>
      <c r="J443">
        <f>VLOOKUP(C443,[1]gta_prestations!$B:$D,3,0)</f>
        <v>311</v>
      </c>
      <c r="K443" t="str">
        <f>IF(ISNA(VLOOKUP(F443,données!$B$138:$E$147,4,0)),"",VLOOKUP(F443,données!$B$138:$E$147,4,0))</f>
        <v/>
      </c>
      <c r="L443" t="str">
        <f>IF(ISNA(VLOOKUP(E443,données!$A$67:$A$134,1,0)),"",VLOOKUP(E443,données!$A$67:$A$134,1,0))</f>
        <v/>
      </c>
      <c r="M443" t="str">
        <f>IF(ISNA(VLOOKUP(G443,Presta!H:I,2,0)),"",VLOOKUP(G443,Presta!H:I,2,0))</f>
        <v/>
      </c>
    </row>
    <row r="444" spans="1:13" x14ac:dyDescent="0.25">
      <c r="A444" t="s">
        <v>1082</v>
      </c>
      <c r="B444" t="s">
        <v>1323</v>
      </c>
      <c r="C444" s="99" t="s">
        <v>124</v>
      </c>
      <c r="D444" t="s">
        <v>125</v>
      </c>
      <c r="E444" t="s">
        <v>1418</v>
      </c>
      <c r="G444" t="s">
        <v>1324</v>
      </c>
      <c r="H444">
        <f>VLOOKUP(A444,Users!A:F,6,0)</f>
        <v>72</v>
      </c>
      <c r="I444">
        <f t="shared" si="6"/>
        <v>2</v>
      </c>
      <c r="J444">
        <f>VLOOKUP(C444,[1]gta_prestations!$B:$D,3,0)</f>
        <v>300</v>
      </c>
      <c r="K444" t="str">
        <f>IF(ISNA(VLOOKUP(F444,données!$B$138:$E$147,4,0)),"",VLOOKUP(F444,données!$B$138:$E$147,4,0))</f>
        <v/>
      </c>
      <c r="L444" t="str">
        <f>IF(ISNA(VLOOKUP(E444,données!$A$67:$A$134,1,0)),"",VLOOKUP(E444,données!$A$67:$A$134,1,0))</f>
        <v/>
      </c>
      <c r="M444" t="str">
        <f>IF(ISNA(VLOOKUP(G444,Presta!H:I,2,0)),"",VLOOKUP(G444,Presta!H:I,2,0))</f>
        <v/>
      </c>
    </row>
    <row r="445" spans="1:13" x14ac:dyDescent="0.25">
      <c r="A445" t="s">
        <v>1082</v>
      </c>
      <c r="B445" t="s">
        <v>1319</v>
      </c>
      <c r="C445" s="99" t="s">
        <v>603</v>
      </c>
      <c r="D445" t="s">
        <v>315</v>
      </c>
      <c r="E445" t="s">
        <v>1423</v>
      </c>
      <c r="G445" t="s">
        <v>604</v>
      </c>
      <c r="H445">
        <f>VLOOKUP(A445,Users!A:F,6,0)</f>
        <v>72</v>
      </c>
      <c r="I445">
        <f t="shared" si="6"/>
        <v>3</v>
      </c>
      <c r="J445">
        <f>VLOOKUP(C445,[1]gta_prestations!$B:$D,3,0)</f>
        <v>60</v>
      </c>
      <c r="K445" t="str">
        <f>IF(ISNA(VLOOKUP(F445,données!$B$138:$E$147,4,0)),"",VLOOKUP(F445,données!$B$138:$E$147,4,0))</f>
        <v/>
      </c>
      <c r="L445" t="str">
        <f>IF(ISNA(VLOOKUP(E445,données!$A$67:$A$134,1,0)),"",VLOOKUP(E445,données!$A$67:$A$134,1,0))</f>
        <v/>
      </c>
      <c r="M445">
        <f>IF(ISNA(VLOOKUP(G445,Presta!H:I,2,0)),"",VLOOKUP(G445,Presta!H:I,2,0))</f>
        <v>9</v>
      </c>
    </row>
    <row r="446" spans="1:13" x14ac:dyDescent="0.25">
      <c r="A446" t="s">
        <v>1082</v>
      </c>
      <c r="B446" t="s">
        <v>1323</v>
      </c>
      <c r="C446" s="99" t="s">
        <v>146</v>
      </c>
      <c r="D446" t="s">
        <v>147</v>
      </c>
      <c r="E446" t="s">
        <v>1424</v>
      </c>
      <c r="G446" t="s">
        <v>1324</v>
      </c>
      <c r="H446">
        <f>VLOOKUP(A446,Users!A:F,6,0)</f>
        <v>72</v>
      </c>
      <c r="I446">
        <f t="shared" si="6"/>
        <v>2</v>
      </c>
      <c r="J446">
        <f>VLOOKUP(C446,[1]gta_prestations!$B:$D,3,0)</f>
        <v>311</v>
      </c>
      <c r="K446" t="str">
        <f>IF(ISNA(VLOOKUP(F446,données!$B$138:$E$147,4,0)),"",VLOOKUP(F446,données!$B$138:$E$147,4,0))</f>
        <v/>
      </c>
      <c r="L446" t="str">
        <f>IF(ISNA(VLOOKUP(E446,données!$A$67:$A$134,1,0)),"",VLOOKUP(E446,données!$A$67:$A$134,1,0))</f>
        <v/>
      </c>
      <c r="M446" t="str">
        <f>IF(ISNA(VLOOKUP(G446,Presta!H:I,2,0)),"",VLOOKUP(G446,Presta!H:I,2,0))</f>
        <v/>
      </c>
    </row>
    <row r="447" spans="1:13" x14ac:dyDescent="0.25">
      <c r="A447" t="s">
        <v>1082</v>
      </c>
      <c r="B447" t="s">
        <v>1327</v>
      </c>
      <c r="C447" s="99" t="s">
        <v>146</v>
      </c>
      <c r="D447" t="s">
        <v>147</v>
      </c>
      <c r="F447" t="s">
        <v>1040</v>
      </c>
      <c r="H447">
        <f>VLOOKUP(A447,Users!A:F,6,0)</f>
        <v>72</v>
      </c>
      <c r="I447">
        <f t="shared" si="6"/>
        <v>4</v>
      </c>
      <c r="J447">
        <f>VLOOKUP(C447,[1]gta_prestations!$B:$D,3,0)</f>
        <v>311</v>
      </c>
      <c r="K447">
        <f>IF(ISNA(VLOOKUP(F447,données!$B$138:$E$147,4,0)),"",VLOOKUP(F447,données!$B$138:$E$147,4,0))</f>
        <v>9</v>
      </c>
      <c r="L447" t="str">
        <f>IF(ISNA(VLOOKUP(E447,données!$A$67:$A$134,1,0)),"",VLOOKUP(E447,données!$A$67:$A$134,1,0))</f>
        <v/>
      </c>
      <c r="M447" t="str">
        <f>IF(ISNA(VLOOKUP(G447,Presta!H:I,2,0)),"",VLOOKUP(G447,Presta!H:I,2,0))</f>
        <v/>
      </c>
    </row>
    <row r="448" spans="1:13" x14ac:dyDescent="0.25">
      <c r="A448" t="s">
        <v>1115</v>
      </c>
      <c r="B448" t="s">
        <v>1323</v>
      </c>
      <c r="C448" s="99" t="s">
        <v>100</v>
      </c>
      <c r="D448" t="s">
        <v>101</v>
      </c>
      <c r="H448">
        <f>VLOOKUP(A448,Users!A:F,6,0)</f>
        <v>47</v>
      </c>
      <c r="I448">
        <f t="shared" si="6"/>
        <v>2</v>
      </c>
      <c r="J448">
        <f>VLOOKUP(C448,[1]gta_prestations!$B:$D,3,0)</f>
        <v>288</v>
      </c>
      <c r="K448" t="str">
        <f>IF(ISNA(VLOOKUP(F448,données!$B$138:$E$147,4,0)),"",VLOOKUP(F448,données!$B$138:$E$147,4,0))</f>
        <v/>
      </c>
      <c r="L448" t="str">
        <f>IF(ISNA(VLOOKUP(E448,données!$A$67:$A$134,1,0)),"",VLOOKUP(E448,données!$A$67:$A$134,1,0))</f>
        <v/>
      </c>
      <c r="M448" t="str">
        <f>IF(ISNA(VLOOKUP(G448,Presta!H:I,2,0)),"",VLOOKUP(G448,Presta!H:I,2,0))</f>
        <v/>
      </c>
    </row>
    <row r="449" spans="1:13" x14ac:dyDescent="0.25">
      <c r="A449" t="s">
        <v>1115</v>
      </c>
      <c r="B449" t="s">
        <v>1323</v>
      </c>
      <c r="C449" s="99" t="s">
        <v>214</v>
      </c>
      <c r="D449" t="s">
        <v>215</v>
      </c>
      <c r="G449" t="s">
        <v>1324</v>
      </c>
      <c r="H449">
        <f>VLOOKUP(A449,Users!A:F,6,0)</f>
        <v>47</v>
      </c>
      <c r="I449">
        <f t="shared" si="6"/>
        <v>2</v>
      </c>
      <c r="J449">
        <f>VLOOKUP(C449,[1]gta_prestations!$B:$D,3,0)</f>
        <v>345</v>
      </c>
      <c r="K449" t="str">
        <f>IF(ISNA(VLOOKUP(F449,données!$B$138:$E$147,4,0)),"",VLOOKUP(F449,données!$B$138:$E$147,4,0))</f>
        <v/>
      </c>
      <c r="L449" t="str">
        <f>IF(ISNA(VLOOKUP(E449,données!$A$67:$A$134,1,0)),"",VLOOKUP(E449,données!$A$67:$A$134,1,0))</f>
        <v/>
      </c>
      <c r="M449" t="str">
        <f>IF(ISNA(VLOOKUP(G449,Presta!H:I,2,0)),"",VLOOKUP(G449,Presta!H:I,2,0))</f>
        <v/>
      </c>
    </row>
    <row r="450" spans="1:13" x14ac:dyDescent="0.25">
      <c r="A450" t="s">
        <v>1115</v>
      </c>
      <c r="B450" t="s">
        <v>1320</v>
      </c>
      <c r="C450" s="99" t="s">
        <v>1321</v>
      </c>
      <c r="H450">
        <f>VLOOKUP(A450,Users!A:F,6,0)</f>
        <v>47</v>
      </c>
      <c r="I450">
        <f t="shared" si="6"/>
        <v>6</v>
      </c>
      <c r="J450" t="e">
        <f>VLOOKUP(C450,[1]gta_prestations!$B:$D,3,0)</f>
        <v>#N/A</v>
      </c>
      <c r="K450" t="str">
        <f>IF(ISNA(VLOOKUP(F450,données!$B$138:$E$147,4,0)),"",VLOOKUP(F450,données!$B$138:$E$147,4,0))</f>
        <v/>
      </c>
      <c r="L450" t="str">
        <f>IF(ISNA(VLOOKUP(E450,données!$A$67:$A$134,1,0)),"",VLOOKUP(E450,données!$A$67:$A$134,1,0))</f>
        <v/>
      </c>
      <c r="M450" t="str">
        <f>IF(ISNA(VLOOKUP(G450,Presta!H:I,2,0)),"",VLOOKUP(G450,Presta!H:I,2,0))</f>
        <v/>
      </c>
    </row>
    <row r="451" spans="1:13" x14ac:dyDescent="0.25">
      <c r="A451" t="s">
        <v>1115</v>
      </c>
      <c r="B451" t="s">
        <v>1323</v>
      </c>
      <c r="C451" s="99" t="s">
        <v>214</v>
      </c>
      <c r="D451" t="s">
        <v>215</v>
      </c>
      <c r="H451">
        <f>VLOOKUP(A451,Users!A:F,6,0)</f>
        <v>47</v>
      </c>
      <c r="I451">
        <f t="shared" ref="I451:I514" si="7">RIGHT(TRIM(B451),1)+1</f>
        <v>2</v>
      </c>
      <c r="J451">
        <f>VLOOKUP(C451,[1]gta_prestations!$B:$D,3,0)</f>
        <v>345</v>
      </c>
      <c r="K451" t="str">
        <f>IF(ISNA(VLOOKUP(F451,données!$B$138:$E$147,4,0)),"",VLOOKUP(F451,données!$B$138:$E$147,4,0))</f>
        <v/>
      </c>
      <c r="L451" t="str">
        <f>IF(ISNA(VLOOKUP(E451,données!$A$67:$A$134,1,0)),"",VLOOKUP(E451,données!$A$67:$A$134,1,0))</f>
        <v/>
      </c>
      <c r="M451" t="str">
        <f>IF(ISNA(VLOOKUP(G451,Presta!H:I,2,0)),"",VLOOKUP(G451,Presta!H:I,2,0))</f>
        <v/>
      </c>
    </row>
    <row r="452" spans="1:13" x14ac:dyDescent="0.25">
      <c r="A452" t="s">
        <v>1115</v>
      </c>
      <c r="B452" t="s">
        <v>1323</v>
      </c>
      <c r="C452" s="99" t="s">
        <v>124</v>
      </c>
      <c r="D452" t="s">
        <v>125</v>
      </c>
      <c r="H452">
        <f>VLOOKUP(A452,Users!A:F,6,0)</f>
        <v>47</v>
      </c>
      <c r="I452">
        <f t="shared" si="7"/>
        <v>2</v>
      </c>
      <c r="J452">
        <f>VLOOKUP(C452,[1]gta_prestations!$B:$D,3,0)</f>
        <v>300</v>
      </c>
      <c r="K452" t="str">
        <f>IF(ISNA(VLOOKUP(F452,données!$B$138:$E$147,4,0)),"",VLOOKUP(F452,données!$B$138:$E$147,4,0))</f>
        <v/>
      </c>
      <c r="L452" t="str">
        <f>IF(ISNA(VLOOKUP(E452,données!$A$67:$A$134,1,0)),"",VLOOKUP(E452,données!$A$67:$A$134,1,0))</f>
        <v/>
      </c>
      <c r="M452" t="str">
        <f>IF(ISNA(VLOOKUP(G452,Presta!H:I,2,0)),"",VLOOKUP(G452,Presta!H:I,2,0))</f>
        <v/>
      </c>
    </row>
    <row r="453" spans="1:13" x14ac:dyDescent="0.25">
      <c r="A453" t="s">
        <v>1115</v>
      </c>
      <c r="B453" t="s">
        <v>1319</v>
      </c>
      <c r="C453" s="99" t="s">
        <v>656</v>
      </c>
      <c r="D453" t="s">
        <v>315</v>
      </c>
      <c r="E453">
        <v>59011191</v>
      </c>
      <c r="G453" t="s">
        <v>657</v>
      </c>
      <c r="H453">
        <f>VLOOKUP(A453,Users!A:F,6,0)</f>
        <v>47</v>
      </c>
      <c r="I453">
        <f t="shared" si="7"/>
        <v>3</v>
      </c>
      <c r="J453">
        <f>VLOOKUP(C453,[1]gta_prestations!$B:$D,3,0)</f>
        <v>90</v>
      </c>
      <c r="K453" t="str">
        <f>IF(ISNA(VLOOKUP(F453,données!$B$138:$E$147,4,0)),"",VLOOKUP(F453,données!$B$138:$E$147,4,0))</f>
        <v/>
      </c>
      <c r="L453" t="str">
        <f>IF(ISNA(VLOOKUP(E453,données!$A$67:$A$134,1,0)),"",VLOOKUP(E453,données!$A$67:$A$134,1,0))</f>
        <v/>
      </c>
      <c r="M453">
        <f>IF(ISNA(VLOOKUP(G453,Presta!H:I,2,0)),"",VLOOKUP(G453,Presta!H:I,2,0))</f>
        <v>29</v>
      </c>
    </row>
    <row r="454" spans="1:13" x14ac:dyDescent="0.25">
      <c r="A454" t="s">
        <v>1115</v>
      </c>
      <c r="B454" t="s">
        <v>1320</v>
      </c>
      <c r="C454" s="99" t="s">
        <v>296</v>
      </c>
      <c r="D454" t="s">
        <v>297</v>
      </c>
      <c r="E454" t="s">
        <v>1425</v>
      </c>
      <c r="H454">
        <f>VLOOKUP(A454,Users!A:F,6,0)</f>
        <v>47</v>
      </c>
      <c r="I454">
        <f t="shared" si="7"/>
        <v>6</v>
      </c>
      <c r="J454">
        <f>VLOOKUP(C454,[1]gta_prestations!$B:$D,3,0)</f>
        <v>386</v>
      </c>
      <c r="K454" t="str">
        <f>IF(ISNA(VLOOKUP(F454,données!$B$138:$E$147,4,0)),"",VLOOKUP(F454,données!$B$138:$E$147,4,0))</f>
        <v/>
      </c>
      <c r="L454" t="str">
        <f>IF(ISNA(VLOOKUP(E454,données!$A$67:$A$134,1,0)),"",VLOOKUP(E454,données!$A$67:$A$134,1,0))</f>
        <v/>
      </c>
      <c r="M454" t="str">
        <f>IF(ISNA(VLOOKUP(G454,Presta!H:I,2,0)),"",VLOOKUP(G454,Presta!H:I,2,0))</f>
        <v/>
      </c>
    </row>
    <row r="455" spans="1:13" x14ac:dyDescent="0.25">
      <c r="A455" t="s">
        <v>1115</v>
      </c>
      <c r="B455" t="s">
        <v>1323</v>
      </c>
      <c r="C455" s="99" t="s">
        <v>238</v>
      </c>
      <c r="D455" t="s">
        <v>239</v>
      </c>
      <c r="H455">
        <f>VLOOKUP(A455,Users!A:F,6,0)</f>
        <v>47</v>
      </c>
      <c r="I455">
        <f t="shared" si="7"/>
        <v>2</v>
      </c>
      <c r="J455">
        <f>VLOOKUP(C455,[1]gta_prestations!$B:$D,3,0)</f>
        <v>357</v>
      </c>
      <c r="K455" t="str">
        <f>IF(ISNA(VLOOKUP(F455,données!$B$138:$E$147,4,0)),"",VLOOKUP(F455,données!$B$138:$E$147,4,0))</f>
        <v/>
      </c>
      <c r="L455" t="str">
        <f>IF(ISNA(VLOOKUP(E455,données!$A$67:$A$134,1,0)),"",VLOOKUP(E455,données!$A$67:$A$134,1,0))</f>
        <v/>
      </c>
      <c r="M455" t="str">
        <f>IF(ISNA(VLOOKUP(G455,Presta!H:I,2,0)),"",VLOOKUP(G455,Presta!H:I,2,0))</f>
        <v/>
      </c>
    </row>
    <row r="456" spans="1:13" x14ac:dyDescent="0.25">
      <c r="A456" t="s">
        <v>1115</v>
      </c>
      <c r="B456" t="s">
        <v>1323</v>
      </c>
      <c r="C456" s="99" t="s">
        <v>238</v>
      </c>
      <c r="D456" t="s">
        <v>239</v>
      </c>
      <c r="G456" t="s">
        <v>1324</v>
      </c>
      <c r="H456">
        <f>VLOOKUP(A456,Users!A:F,6,0)</f>
        <v>47</v>
      </c>
      <c r="I456">
        <f t="shared" si="7"/>
        <v>2</v>
      </c>
      <c r="J456">
        <f>VLOOKUP(C456,[1]gta_prestations!$B:$D,3,0)</f>
        <v>357</v>
      </c>
      <c r="K456" t="str">
        <f>IF(ISNA(VLOOKUP(F456,données!$B$138:$E$147,4,0)),"",VLOOKUP(F456,données!$B$138:$E$147,4,0))</f>
        <v/>
      </c>
      <c r="L456" t="str">
        <f>IF(ISNA(VLOOKUP(E456,données!$A$67:$A$134,1,0)),"",VLOOKUP(E456,données!$A$67:$A$134,1,0))</f>
        <v/>
      </c>
      <c r="M456" t="str">
        <f>IF(ISNA(VLOOKUP(G456,Presta!H:I,2,0)),"",VLOOKUP(G456,Presta!H:I,2,0))</f>
        <v/>
      </c>
    </row>
    <row r="457" spans="1:13" x14ac:dyDescent="0.25">
      <c r="A457" t="s">
        <v>1115</v>
      </c>
      <c r="B457" t="s">
        <v>1319</v>
      </c>
      <c r="C457" s="99" t="s">
        <v>660</v>
      </c>
      <c r="D457" t="s">
        <v>315</v>
      </c>
      <c r="G457" t="s">
        <v>661</v>
      </c>
      <c r="H457">
        <f>VLOOKUP(A457,Users!A:F,6,0)</f>
        <v>47</v>
      </c>
      <c r="I457">
        <f t="shared" si="7"/>
        <v>3</v>
      </c>
      <c r="J457">
        <f>VLOOKUP(C457,[1]gta_prestations!$B:$D,3,0)</f>
        <v>92</v>
      </c>
      <c r="K457" t="str">
        <f>IF(ISNA(VLOOKUP(F457,données!$B$138:$E$147,4,0)),"",VLOOKUP(F457,données!$B$138:$E$147,4,0))</f>
        <v/>
      </c>
      <c r="L457" t="str">
        <f>IF(ISNA(VLOOKUP(E457,données!$A$67:$A$134,1,0)),"",VLOOKUP(E457,données!$A$67:$A$134,1,0))</f>
        <v/>
      </c>
      <c r="M457">
        <f>IF(ISNA(VLOOKUP(G457,Presta!H:I,2,0)),"",VLOOKUP(G457,Presta!H:I,2,0))</f>
        <v>173</v>
      </c>
    </row>
    <row r="458" spans="1:13" x14ac:dyDescent="0.25">
      <c r="A458" t="s">
        <v>1115</v>
      </c>
      <c r="B458" t="s">
        <v>1319</v>
      </c>
      <c r="C458" s="99" t="s">
        <v>662</v>
      </c>
      <c r="D458" t="s">
        <v>315</v>
      </c>
      <c r="G458" t="s">
        <v>663</v>
      </c>
      <c r="H458">
        <f>VLOOKUP(A458,Users!A:F,6,0)</f>
        <v>47</v>
      </c>
      <c r="I458">
        <f t="shared" si="7"/>
        <v>3</v>
      </c>
      <c r="J458">
        <f>VLOOKUP(C458,[1]gta_prestations!$B:$D,3,0)</f>
        <v>93</v>
      </c>
      <c r="K458" t="str">
        <f>IF(ISNA(VLOOKUP(F458,données!$B$138:$E$147,4,0)),"",VLOOKUP(F458,données!$B$138:$E$147,4,0))</f>
        <v/>
      </c>
      <c r="L458" t="str">
        <f>IF(ISNA(VLOOKUP(E458,données!$A$67:$A$134,1,0)),"",VLOOKUP(E458,données!$A$67:$A$134,1,0))</f>
        <v/>
      </c>
      <c r="M458">
        <f>IF(ISNA(VLOOKUP(G458,Presta!H:I,2,0)),"",VLOOKUP(G458,Presta!H:I,2,0))</f>
        <v>32</v>
      </c>
    </row>
    <row r="459" spans="1:13" x14ac:dyDescent="0.25">
      <c r="A459" t="s">
        <v>1115</v>
      </c>
      <c r="B459" t="s">
        <v>1319</v>
      </c>
      <c r="C459" s="99" t="s">
        <v>664</v>
      </c>
      <c r="D459" t="s">
        <v>315</v>
      </c>
      <c r="G459" t="s">
        <v>665</v>
      </c>
      <c r="H459">
        <f>VLOOKUP(A459,Users!A:F,6,0)</f>
        <v>47</v>
      </c>
      <c r="I459">
        <f t="shared" si="7"/>
        <v>3</v>
      </c>
      <c r="J459">
        <f>VLOOKUP(C459,[1]gta_prestations!$B:$D,3,0)</f>
        <v>94</v>
      </c>
      <c r="K459" t="str">
        <f>IF(ISNA(VLOOKUP(F459,données!$B$138:$E$147,4,0)),"",VLOOKUP(F459,données!$B$138:$E$147,4,0))</f>
        <v/>
      </c>
      <c r="L459" t="str">
        <f>IF(ISNA(VLOOKUP(E459,données!$A$67:$A$134,1,0)),"",VLOOKUP(E459,données!$A$67:$A$134,1,0))</f>
        <v/>
      </c>
      <c r="M459">
        <f>IF(ISNA(VLOOKUP(G459,Presta!H:I,2,0)),"",VLOOKUP(G459,Presta!H:I,2,0))</f>
        <v>174</v>
      </c>
    </row>
    <row r="460" spans="1:13" x14ac:dyDescent="0.25">
      <c r="A460" t="s">
        <v>1115</v>
      </c>
      <c r="B460" t="s">
        <v>1319</v>
      </c>
      <c r="C460" s="99" t="s">
        <v>658</v>
      </c>
      <c r="D460" t="s">
        <v>315</v>
      </c>
      <c r="G460" t="s">
        <v>659</v>
      </c>
      <c r="H460">
        <f>VLOOKUP(A460,Users!A:F,6,0)</f>
        <v>47</v>
      </c>
      <c r="I460">
        <f t="shared" si="7"/>
        <v>3</v>
      </c>
      <c r="J460">
        <f>VLOOKUP(C460,[1]gta_prestations!$B:$D,3,0)</f>
        <v>91</v>
      </c>
      <c r="K460" t="str">
        <f>IF(ISNA(VLOOKUP(F460,données!$B$138:$E$147,4,0)),"",VLOOKUP(F460,données!$B$138:$E$147,4,0))</f>
        <v/>
      </c>
      <c r="L460" t="str">
        <f>IF(ISNA(VLOOKUP(E460,données!$A$67:$A$134,1,0)),"",VLOOKUP(E460,données!$A$67:$A$134,1,0))</f>
        <v/>
      </c>
      <c r="M460">
        <f>IF(ISNA(VLOOKUP(G460,Presta!H:I,2,0)),"",VLOOKUP(G460,Presta!H:I,2,0))</f>
        <v>30</v>
      </c>
    </row>
    <row r="461" spans="1:13" x14ac:dyDescent="0.25">
      <c r="A461" t="s">
        <v>1135</v>
      </c>
      <c r="B461" t="s">
        <v>1319</v>
      </c>
      <c r="C461" s="99" t="s">
        <v>607</v>
      </c>
      <c r="D461" t="s">
        <v>315</v>
      </c>
      <c r="G461" t="s">
        <v>608</v>
      </c>
      <c r="H461">
        <f>VLOOKUP(A461,Users!A:F,6,0)</f>
        <v>62</v>
      </c>
      <c r="I461">
        <f t="shared" si="7"/>
        <v>3</v>
      </c>
      <c r="J461">
        <f>VLOOKUP(C461,[1]gta_prestations!$B:$D,3,0)</f>
        <v>62</v>
      </c>
      <c r="K461" t="str">
        <f>IF(ISNA(VLOOKUP(F461,données!$B$138:$E$147,4,0)),"",VLOOKUP(F461,données!$B$138:$E$147,4,0))</f>
        <v/>
      </c>
      <c r="L461" t="str">
        <f>IF(ISNA(VLOOKUP(E461,données!$A$67:$A$134,1,0)),"",VLOOKUP(E461,données!$A$67:$A$134,1,0))</f>
        <v/>
      </c>
      <c r="M461">
        <f>IF(ISNA(VLOOKUP(G461,Presta!H:I,2,0)),"",VLOOKUP(G461,Presta!H:I,2,0))</f>
        <v>11</v>
      </c>
    </row>
    <row r="462" spans="1:13" x14ac:dyDescent="0.25">
      <c r="A462" t="s">
        <v>1135</v>
      </c>
      <c r="B462" t="s">
        <v>1319</v>
      </c>
      <c r="C462" s="99" t="s">
        <v>613</v>
      </c>
      <c r="D462" t="s">
        <v>315</v>
      </c>
      <c r="G462" t="s">
        <v>614</v>
      </c>
      <c r="H462">
        <f>VLOOKUP(A462,Users!A:F,6,0)</f>
        <v>62</v>
      </c>
      <c r="I462">
        <f t="shared" si="7"/>
        <v>3</v>
      </c>
      <c r="J462">
        <f>VLOOKUP(C462,[1]gta_prestations!$B:$D,3,0)</f>
        <v>65</v>
      </c>
      <c r="K462" t="str">
        <f>IF(ISNA(VLOOKUP(F462,données!$B$138:$E$147,4,0)),"",VLOOKUP(F462,données!$B$138:$E$147,4,0))</f>
        <v/>
      </c>
      <c r="L462" t="str">
        <f>IF(ISNA(VLOOKUP(E462,données!$A$67:$A$134,1,0)),"",VLOOKUP(E462,données!$A$67:$A$134,1,0))</f>
        <v/>
      </c>
      <c r="M462">
        <f>IF(ISNA(VLOOKUP(G462,Presta!H:I,2,0)),"",VLOOKUP(G462,Presta!H:I,2,0))</f>
        <v>16</v>
      </c>
    </row>
    <row r="463" spans="1:13" x14ac:dyDescent="0.25">
      <c r="A463" t="s">
        <v>1135</v>
      </c>
      <c r="B463" t="s">
        <v>1319</v>
      </c>
      <c r="C463" s="99" t="s">
        <v>611</v>
      </c>
      <c r="D463" t="s">
        <v>315</v>
      </c>
      <c r="G463" t="s">
        <v>612</v>
      </c>
      <c r="H463">
        <f>VLOOKUP(A463,Users!A:F,6,0)</f>
        <v>62</v>
      </c>
      <c r="I463">
        <f t="shared" si="7"/>
        <v>3</v>
      </c>
      <c r="J463">
        <f>VLOOKUP(C463,[1]gta_prestations!$B:$D,3,0)</f>
        <v>64</v>
      </c>
      <c r="K463" t="str">
        <f>IF(ISNA(VLOOKUP(F463,données!$B$138:$E$147,4,0)),"",VLOOKUP(F463,données!$B$138:$E$147,4,0))</f>
        <v/>
      </c>
      <c r="L463" t="str">
        <f>IF(ISNA(VLOOKUP(E463,données!$A$67:$A$134,1,0)),"",VLOOKUP(E463,données!$A$67:$A$134,1,0))</f>
        <v/>
      </c>
      <c r="M463">
        <f>IF(ISNA(VLOOKUP(G463,Presta!H:I,2,0)),"",VLOOKUP(G463,Presta!H:I,2,0))</f>
        <v>14</v>
      </c>
    </row>
    <row r="464" spans="1:13" x14ac:dyDescent="0.25">
      <c r="A464" t="s">
        <v>1135</v>
      </c>
      <c r="B464" t="s">
        <v>1320</v>
      </c>
      <c r="C464" s="99" t="s">
        <v>1321</v>
      </c>
      <c r="H464">
        <f>VLOOKUP(A464,Users!A:F,6,0)</f>
        <v>62</v>
      </c>
      <c r="I464">
        <f t="shared" si="7"/>
        <v>6</v>
      </c>
      <c r="J464" t="e">
        <f>VLOOKUP(C464,[1]gta_prestations!$B:$D,3,0)</f>
        <v>#N/A</v>
      </c>
      <c r="K464" t="str">
        <f>IF(ISNA(VLOOKUP(F464,données!$B$138:$E$147,4,0)),"",VLOOKUP(F464,données!$B$138:$E$147,4,0))</f>
        <v/>
      </c>
      <c r="L464" t="str">
        <f>IF(ISNA(VLOOKUP(E464,données!$A$67:$A$134,1,0)),"",VLOOKUP(E464,données!$A$67:$A$134,1,0))</f>
        <v/>
      </c>
      <c r="M464" t="str">
        <f>IF(ISNA(VLOOKUP(G464,Presta!H:I,2,0)),"",VLOOKUP(G464,Presta!H:I,2,0))</f>
        <v/>
      </c>
    </row>
    <row r="465" spans="1:13" x14ac:dyDescent="0.25">
      <c r="A465" t="s">
        <v>1135</v>
      </c>
      <c r="B465" t="s">
        <v>1323</v>
      </c>
      <c r="C465" s="99" t="s">
        <v>6</v>
      </c>
      <c r="D465" t="s">
        <v>7</v>
      </c>
      <c r="H465">
        <f>VLOOKUP(A465,Users!A:F,6,0)</f>
        <v>62</v>
      </c>
      <c r="I465">
        <f t="shared" si="7"/>
        <v>2</v>
      </c>
      <c r="J465">
        <f>VLOOKUP(C465,[1]gta_prestations!$B:$D,3,0)</f>
        <v>241</v>
      </c>
      <c r="K465" t="str">
        <f>IF(ISNA(VLOOKUP(F465,données!$B$138:$E$147,4,0)),"",VLOOKUP(F465,données!$B$138:$E$147,4,0))</f>
        <v/>
      </c>
      <c r="L465" t="str">
        <f>IF(ISNA(VLOOKUP(E465,données!$A$67:$A$134,1,0)),"",VLOOKUP(E465,données!$A$67:$A$134,1,0))</f>
        <v/>
      </c>
      <c r="M465" t="str">
        <f>IF(ISNA(VLOOKUP(G465,Presta!H:I,2,0)),"",VLOOKUP(G465,Presta!H:I,2,0))</f>
        <v/>
      </c>
    </row>
    <row r="466" spans="1:13" x14ac:dyDescent="0.25">
      <c r="A466" t="s">
        <v>1135</v>
      </c>
      <c r="B466" t="s">
        <v>1323</v>
      </c>
      <c r="C466" s="99" t="s">
        <v>238</v>
      </c>
      <c r="D466" t="s">
        <v>239</v>
      </c>
      <c r="H466">
        <f>VLOOKUP(A466,Users!A:F,6,0)</f>
        <v>62</v>
      </c>
      <c r="I466">
        <f t="shared" si="7"/>
        <v>2</v>
      </c>
      <c r="J466">
        <f>VLOOKUP(C466,[1]gta_prestations!$B:$D,3,0)</f>
        <v>357</v>
      </c>
      <c r="K466" t="str">
        <f>IF(ISNA(VLOOKUP(F466,données!$B$138:$E$147,4,0)),"",VLOOKUP(F466,données!$B$138:$E$147,4,0))</f>
        <v/>
      </c>
      <c r="L466" t="str">
        <f>IF(ISNA(VLOOKUP(E466,données!$A$67:$A$134,1,0)),"",VLOOKUP(E466,données!$A$67:$A$134,1,0))</f>
        <v/>
      </c>
      <c r="M466" t="str">
        <f>IF(ISNA(VLOOKUP(G466,Presta!H:I,2,0)),"",VLOOKUP(G466,Presta!H:I,2,0))</f>
        <v/>
      </c>
    </row>
    <row r="467" spans="1:13" x14ac:dyDescent="0.25">
      <c r="A467" t="s">
        <v>1135</v>
      </c>
      <c r="B467" t="s">
        <v>1319</v>
      </c>
      <c r="C467" s="99" t="s">
        <v>660</v>
      </c>
      <c r="D467" t="s">
        <v>315</v>
      </c>
      <c r="G467" t="s">
        <v>661</v>
      </c>
      <c r="H467">
        <f>VLOOKUP(A467,Users!A:F,6,0)</f>
        <v>62</v>
      </c>
      <c r="I467">
        <f t="shared" si="7"/>
        <v>3</v>
      </c>
      <c r="J467">
        <f>VLOOKUP(C467,[1]gta_prestations!$B:$D,3,0)</f>
        <v>92</v>
      </c>
      <c r="K467" t="str">
        <f>IF(ISNA(VLOOKUP(F467,données!$B$138:$E$147,4,0)),"",VLOOKUP(F467,données!$B$138:$E$147,4,0))</f>
        <v/>
      </c>
      <c r="L467" t="str">
        <f>IF(ISNA(VLOOKUP(E467,données!$A$67:$A$134,1,0)),"",VLOOKUP(E467,données!$A$67:$A$134,1,0))</f>
        <v/>
      </c>
      <c r="M467">
        <f>IF(ISNA(VLOOKUP(G467,Presta!H:I,2,0)),"",VLOOKUP(G467,Presta!H:I,2,0))</f>
        <v>173</v>
      </c>
    </row>
    <row r="468" spans="1:13" x14ac:dyDescent="0.25">
      <c r="A468" t="s">
        <v>1135</v>
      </c>
      <c r="B468" t="s">
        <v>1319</v>
      </c>
      <c r="C468" s="99" t="s">
        <v>662</v>
      </c>
      <c r="D468" t="s">
        <v>315</v>
      </c>
      <c r="G468" t="s">
        <v>663</v>
      </c>
      <c r="H468">
        <f>VLOOKUP(A468,Users!A:F,6,0)</f>
        <v>62</v>
      </c>
      <c r="I468">
        <f t="shared" si="7"/>
        <v>3</v>
      </c>
      <c r="J468">
        <f>VLOOKUP(C468,[1]gta_prestations!$B:$D,3,0)</f>
        <v>93</v>
      </c>
      <c r="K468" t="str">
        <f>IF(ISNA(VLOOKUP(F468,données!$B$138:$E$147,4,0)),"",VLOOKUP(F468,données!$B$138:$E$147,4,0))</f>
        <v/>
      </c>
      <c r="L468" t="str">
        <f>IF(ISNA(VLOOKUP(E468,données!$A$67:$A$134,1,0)),"",VLOOKUP(E468,données!$A$67:$A$134,1,0))</f>
        <v/>
      </c>
      <c r="M468">
        <f>IF(ISNA(VLOOKUP(G468,Presta!H:I,2,0)),"",VLOOKUP(G468,Presta!H:I,2,0))</f>
        <v>32</v>
      </c>
    </row>
    <row r="469" spans="1:13" x14ac:dyDescent="0.25">
      <c r="A469" t="s">
        <v>1135</v>
      </c>
      <c r="B469" t="s">
        <v>1319</v>
      </c>
      <c r="C469" s="99" t="s">
        <v>623</v>
      </c>
      <c r="D469" t="s">
        <v>317</v>
      </c>
      <c r="G469" t="s">
        <v>624</v>
      </c>
      <c r="H469">
        <f>VLOOKUP(A469,Users!A:F,6,0)</f>
        <v>62</v>
      </c>
      <c r="I469">
        <f t="shared" si="7"/>
        <v>3</v>
      </c>
      <c r="J469">
        <f>VLOOKUP(C469,[1]gta_prestations!$B:$D,3,0)</f>
        <v>70</v>
      </c>
      <c r="K469" t="str">
        <f>IF(ISNA(VLOOKUP(F469,données!$B$138:$E$147,4,0)),"",VLOOKUP(F469,données!$B$138:$E$147,4,0))</f>
        <v/>
      </c>
      <c r="L469" t="str">
        <f>IF(ISNA(VLOOKUP(E469,données!$A$67:$A$134,1,0)),"",VLOOKUP(E469,données!$A$67:$A$134,1,0))</f>
        <v/>
      </c>
      <c r="M469">
        <f>IF(ISNA(VLOOKUP(G469,Presta!H:I,2,0)),"",VLOOKUP(G469,Presta!H:I,2,0))</f>
        <v>55</v>
      </c>
    </row>
    <row r="470" spans="1:13" x14ac:dyDescent="0.25">
      <c r="A470" t="s">
        <v>1135</v>
      </c>
      <c r="B470" t="s">
        <v>1319</v>
      </c>
      <c r="C470" s="99" t="s">
        <v>1426</v>
      </c>
      <c r="D470" t="s">
        <v>315</v>
      </c>
      <c r="G470" t="s">
        <v>635</v>
      </c>
      <c r="H470">
        <f>VLOOKUP(A470,Users!A:F,6,0)</f>
        <v>62</v>
      </c>
      <c r="I470">
        <f t="shared" si="7"/>
        <v>3</v>
      </c>
      <c r="J470" t="e">
        <f>VLOOKUP(C470,[1]gta_prestations!$B:$D,3,0)</f>
        <v>#N/A</v>
      </c>
      <c r="K470" t="str">
        <f>IF(ISNA(VLOOKUP(F470,données!$B$138:$E$147,4,0)),"",VLOOKUP(F470,données!$B$138:$E$147,4,0))</f>
        <v/>
      </c>
      <c r="L470" t="str">
        <f>IF(ISNA(VLOOKUP(E470,données!$A$67:$A$134,1,0)),"",VLOOKUP(E470,données!$A$67:$A$134,1,0))</f>
        <v/>
      </c>
      <c r="M470">
        <f>IF(ISNA(VLOOKUP(G470,Presta!H:I,2,0)),"",VLOOKUP(G470,Presta!H:I,2,0))</f>
        <v>168</v>
      </c>
    </row>
    <row r="471" spans="1:13" x14ac:dyDescent="0.25">
      <c r="A471" t="s">
        <v>1135</v>
      </c>
      <c r="B471" t="s">
        <v>1319</v>
      </c>
      <c r="C471" s="99" t="s">
        <v>603</v>
      </c>
      <c r="D471" t="s">
        <v>315</v>
      </c>
      <c r="G471" t="s">
        <v>604</v>
      </c>
      <c r="H471">
        <f>VLOOKUP(A471,Users!A:F,6,0)</f>
        <v>62</v>
      </c>
      <c r="I471">
        <f t="shared" si="7"/>
        <v>3</v>
      </c>
      <c r="J471">
        <f>VLOOKUP(C471,[1]gta_prestations!$B:$D,3,0)</f>
        <v>60</v>
      </c>
      <c r="K471" t="str">
        <f>IF(ISNA(VLOOKUP(F471,données!$B$138:$E$147,4,0)),"",VLOOKUP(F471,données!$B$138:$E$147,4,0))</f>
        <v/>
      </c>
      <c r="L471" t="str">
        <f>IF(ISNA(VLOOKUP(E471,données!$A$67:$A$134,1,0)),"",VLOOKUP(E471,données!$A$67:$A$134,1,0))</f>
        <v/>
      </c>
      <c r="M471">
        <f>IF(ISNA(VLOOKUP(G471,Presta!H:I,2,0)),"",VLOOKUP(G471,Presta!H:I,2,0))</f>
        <v>9</v>
      </c>
    </row>
    <row r="472" spans="1:13" x14ac:dyDescent="0.25">
      <c r="A472" t="s">
        <v>1135</v>
      </c>
      <c r="B472" t="s">
        <v>1323</v>
      </c>
      <c r="C472" s="99" t="s">
        <v>1427</v>
      </c>
      <c r="D472" t="s">
        <v>257</v>
      </c>
      <c r="E472" t="s">
        <v>906</v>
      </c>
      <c r="H472">
        <f>VLOOKUP(A472,Users!A:F,6,0)</f>
        <v>62</v>
      </c>
      <c r="I472">
        <f t="shared" si="7"/>
        <v>2</v>
      </c>
      <c r="J472" t="e">
        <f>VLOOKUP(C472,[1]gta_prestations!$B:$D,3,0)</f>
        <v>#N/A</v>
      </c>
      <c r="K472" t="str">
        <f>IF(ISNA(VLOOKUP(F472,données!$B$138:$E$147,4,0)),"",VLOOKUP(F472,données!$B$138:$E$147,4,0))</f>
        <v/>
      </c>
      <c r="L472" t="str">
        <f>IF(ISNA(VLOOKUP(E472,données!$A$67:$A$134,1,0)),"",VLOOKUP(E472,données!$A$67:$A$134,1,0))</f>
        <v/>
      </c>
      <c r="M472" t="str">
        <f>IF(ISNA(VLOOKUP(G472,Presta!H:I,2,0)),"",VLOOKUP(G472,Presta!H:I,2,0))</f>
        <v/>
      </c>
    </row>
    <row r="473" spans="1:13" x14ac:dyDescent="0.25">
      <c r="A473" t="s">
        <v>1135</v>
      </c>
      <c r="B473" t="s">
        <v>1320</v>
      </c>
      <c r="C473" s="99" t="s">
        <v>290</v>
      </c>
      <c r="D473" t="s">
        <v>1428</v>
      </c>
      <c r="H473">
        <f>VLOOKUP(A473,Users!A:F,6,0)</f>
        <v>62</v>
      </c>
      <c r="I473">
        <f t="shared" si="7"/>
        <v>6</v>
      </c>
      <c r="J473">
        <f>VLOOKUP(C473,[1]gta_prestations!$B:$D,3,0)</f>
        <v>383</v>
      </c>
      <c r="K473" t="str">
        <f>IF(ISNA(VLOOKUP(F473,données!$B$138:$E$147,4,0)),"",VLOOKUP(F473,données!$B$138:$E$147,4,0))</f>
        <v/>
      </c>
      <c r="L473" t="str">
        <f>IF(ISNA(VLOOKUP(E473,données!$A$67:$A$134,1,0)),"",VLOOKUP(E473,données!$A$67:$A$134,1,0))</f>
        <v/>
      </c>
      <c r="M473" t="str">
        <f>IF(ISNA(VLOOKUP(G473,Presta!H:I,2,0)),"",VLOOKUP(G473,Presta!H:I,2,0))</f>
        <v/>
      </c>
    </row>
    <row r="474" spans="1:13" x14ac:dyDescent="0.25">
      <c r="A474" t="s">
        <v>1136</v>
      </c>
      <c r="B474" t="s">
        <v>1323</v>
      </c>
      <c r="C474" s="99" t="s">
        <v>10</v>
      </c>
      <c r="D474" t="s">
        <v>11</v>
      </c>
      <c r="H474">
        <f>VLOOKUP(A474,Users!A:F,6,0)</f>
        <v>90</v>
      </c>
      <c r="I474">
        <f t="shared" si="7"/>
        <v>2</v>
      </c>
      <c r="J474">
        <f>VLOOKUP(C474,[1]gta_prestations!$B:$D,3,0)</f>
        <v>243</v>
      </c>
      <c r="K474" t="str">
        <f>IF(ISNA(VLOOKUP(F474,données!$B$138:$E$147,4,0)),"",VLOOKUP(F474,données!$B$138:$E$147,4,0))</f>
        <v/>
      </c>
      <c r="L474" t="str">
        <f>IF(ISNA(VLOOKUP(E474,données!$A$67:$A$134,1,0)),"",VLOOKUP(E474,données!$A$67:$A$134,1,0))</f>
        <v/>
      </c>
      <c r="M474" t="str">
        <f>IF(ISNA(VLOOKUP(G474,Presta!H:I,2,0)),"",VLOOKUP(G474,Presta!H:I,2,0))</f>
        <v/>
      </c>
    </row>
    <row r="475" spans="1:13" x14ac:dyDescent="0.25">
      <c r="A475" t="s">
        <v>1136</v>
      </c>
      <c r="B475" t="s">
        <v>1323</v>
      </c>
      <c r="C475" s="99" t="s">
        <v>242</v>
      </c>
      <c r="D475" t="s">
        <v>243</v>
      </c>
      <c r="H475">
        <f>VLOOKUP(A475,Users!A:F,6,0)</f>
        <v>90</v>
      </c>
      <c r="I475">
        <f t="shared" si="7"/>
        <v>2</v>
      </c>
      <c r="J475">
        <f>VLOOKUP(C475,[1]gta_prestations!$B:$D,3,0)</f>
        <v>359</v>
      </c>
      <c r="K475" t="str">
        <f>IF(ISNA(VLOOKUP(F475,données!$B$138:$E$147,4,0)),"",VLOOKUP(F475,données!$B$138:$E$147,4,0))</f>
        <v/>
      </c>
      <c r="L475" t="str">
        <f>IF(ISNA(VLOOKUP(E475,données!$A$67:$A$134,1,0)),"",VLOOKUP(E475,données!$A$67:$A$134,1,0))</f>
        <v/>
      </c>
      <c r="M475" t="str">
        <f>IF(ISNA(VLOOKUP(G475,Presta!H:I,2,0)),"",VLOOKUP(G475,Presta!H:I,2,0))</f>
        <v/>
      </c>
    </row>
    <row r="476" spans="1:13" x14ac:dyDescent="0.25">
      <c r="A476" t="s">
        <v>1136</v>
      </c>
      <c r="B476" t="s">
        <v>1323</v>
      </c>
      <c r="C476" s="99" t="s">
        <v>258</v>
      </c>
      <c r="D476" t="s">
        <v>259</v>
      </c>
      <c r="G476" t="s">
        <v>1324</v>
      </c>
      <c r="H476">
        <f>VLOOKUP(A476,Users!A:F,6,0)</f>
        <v>90</v>
      </c>
      <c r="I476">
        <f t="shared" si="7"/>
        <v>2</v>
      </c>
      <c r="J476">
        <f>VLOOKUP(C476,[1]gta_prestations!$B:$D,3,0)</f>
        <v>367</v>
      </c>
      <c r="K476" t="str">
        <f>IF(ISNA(VLOOKUP(F476,données!$B$138:$E$147,4,0)),"",VLOOKUP(F476,données!$B$138:$E$147,4,0))</f>
        <v/>
      </c>
      <c r="L476" t="str">
        <f>IF(ISNA(VLOOKUP(E476,données!$A$67:$A$134,1,0)),"",VLOOKUP(E476,données!$A$67:$A$134,1,0))</f>
        <v/>
      </c>
      <c r="M476" t="str">
        <f>IF(ISNA(VLOOKUP(G476,Presta!H:I,2,0)),"",VLOOKUP(G476,Presta!H:I,2,0))</f>
        <v/>
      </c>
    </row>
    <row r="477" spans="1:13" x14ac:dyDescent="0.25">
      <c r="A477" t="s">
        <v>1136</v>
      </c>
      <c r="B477" t="s">
        <v>1323</v>
      </c>
      <c r="C477" s="99" t="s">
        <v>270</v>
      </c>
      <c r="D477" t="s">
        <v>271</v>
      </c>
      <c r="G477" t="s">
        <v>1324</v>
      </c>
      <c r="H477">
        <f>VLOOKUP(A477,Users!A:F,6,0)</f>
        <v>90</v>
      </c>
      <c r="I477">
        <f t="shared" si="7"/>
        <v>2</v>
      </c>
      <c r="J477">
        <f>VLOOKUP(C477,[1]gta_prestations!$B:$D,3,0)</f>
        <v>373</v>
      </c>
      <c r="K477" t="str">
        <f>IF(ISNA(VLOOKUP(F477,données!$B$138:$E$147,4,0)),"",VLOOKUP(F477,données!$B$138:$E$147,4,0))</f>
        <v/>
      </c>
      <c r="L477" t="str">
        <f>IF(ISNA(VLOOKUP(E477,données!$A$67:$A$134,1,0)),"",VLOOKUP(E477,données!$A$67:$A$134,1,0))</f>
        <v/>
      </c>
      <c r="M477" t="str">
        <f>IF(ISNA(VLOOKUP(G477,Presta!H:I,2,0)),"",VLOOKUP(G477,Presta!H:I,2,0))</f>
        <v/>
      </c>
    </row>
    <row r="478" spans="1:13" x14ac:dyDescent="0.25">
      <c r="A478" t="s">
        <v>1136</v>
      </c>
      <c r="B478" t="s">
        <v>1320</v>
      </c>
      <c r="C478" s="99" t="s">
        <v>1321</v>
      </c>
      <c r="H478">
        <f>VLOOKUP(A478,Users!A:F,6,0)</f>
        <v>90</v>
      </c>
      <c r="I478">
        <f t="shared" si="7"/>
        <v>6</v>
      </c>
      <c r="J478" t="e">
        <f>VLOOKUP(C478,[1]gta_prestations!$B:$D,3,0)</f>
        <v>#N/A</v>
      </c>
      <c r="K478" t="str">
        <f>IF(ISNA(VLOOKUP(F478,données!$B$138:$E$147,4,0)),"",VLOOKUP(F478,données!$B$138:$E$147,4,0))</f>
        <v/>
      </c>
      <c r="L478" t="str">
        <f>IF(ISNA(VLOOKUP(E478,données!$A$67:$A$134,1,0)),"",VLOOKUP(E478,données!$A$67:$A$134,1,0))</f>
        <v/>
      </c>
      <c r="M478" t="str">
        <f>IF(ISNA(VLOOKUP(G478,Presta!H:I,2,0)),"",VLOOKUP(G478,Presta!H:I,2,0))</f>
        <v/>
      </c>
    </row>
    <row r="479" spans="1:13" x14ac:dyDescent="0.25">
      <c r="A479" t="s">
        <v>1136</v>
      </c>
      <c r="B479" t="s">
        <v>1323</v>
      </c>
      <c r="C479" s="99" t="s">
        <v>270</v>
      </c>
      <c r="D479" t="s">
        <v>271</v>
      </c>
      <c r="F479" t="s">
        <v>1396</v>
      </c>
      <c r="G479" t="s">
        <v>1324</v>
      </c>
      <c r="H479">
        <f>VLOOKUP(A479,Users!A:F,6,0)</f>
        <v>90</v>
      </c>
      <c r="I479">
        <f t="shared" si="7"/>
        <v>2</v>
      </c>
      <c r="J479">
        <f>VLOOKUP(C479,[1]gta_prestations!$B:$D,3,0)</f>
        <v>373</v>
      </c>
      <c r="K479" t="str">
        <f>IF(ISNA(VLOOKUP(F479,données!$B$138:$E$147,4,0)),"",VLOOKUP(F479,données!$B$138:$E$147,4,0))</f>
        <v/>
      </c>
      <c r="L479" t="str">
        <f>IF(ISNA(VLOOKUP(E479,données!$A$67:$A$134,1,0)),"",VLOOKUP(E479,données!$A$67:$A$134,1,0))</f>
        <v/>
      </c>
      <c r="M479" t="str">
        <f>IF(ISNA(VLOOKUP(G479,Presta!H:I,2,0)),"",VLOOKUP(G479,Presta!H:I,2,0))</f>
        <v/>
      </c>
    </row>
    <row r="480" spans="1:13" x14ac:dyDescent="0.25">
      <c r="A480" t="s">
        <v>1136</v>
      </c>
      <c r="B480" t="s">
        <v>1323</v>
      </c>
      <c r="C480" s="99" t="s">
        <v>10</v>
      </c>
      <c r="G480" t="s">
        <v>1324</v>
      </c>
      <c r="H480">
        <f>VLOOKUP(A480,Users!A:F,6,0)</f>
        <v>90</v>
      </c>
      <c r="I480">
        <f t="shared" si="7"/>
        <v>2</v>
      </c>
      <c r="J480">
        <f>VLOOKUP(C480,[1]gta_prestations!$B:$D,3,0)</f>
        <v>243</v>
      </c>
      <c r="K480" t="str">
        <f>IF(ISNA(VLOOKUP(F480,données!$B$138:$E$147,4,0)),"",VLOOKUP(F480,données!$B$138:$E$147,4,0))</f>
        <v/>
      </c>
      <c r="L480" t="str">
        <f>IF(ISNA(VLOOKUP(E480,données!$A$67:$A$134,1,0)),"",VLOOKUP(E480,données!$A$67:$A$134,1,0))</f>
        <v/>
      </c>
      <c r="M480" t="str">
        <f>IF(ISNA(VLOOKUP(G480,Presta!H:I,2,0)),"",VLOOKUP(G480,Presta!H:I,2,0))</f>
        <v/>
      </c>
    </row>
    <row r="481" spans="1:13" x14ac:dyDescent="0.25">
      <c r="A481" t="s">
        <v>1136</v>
      </c>
      <c r="B481" t="s">
        <v>1323</v>
      </c>
      <c r="C481" s="99" t="s">
        <v>270</v>
      </c>
      <c r="D481" t="s">
        <v>271</v>
      </c>
      <c r="E481" t="s">
        <v>1396</v>
      </c>
      <c r="G481" t="s">
        <v>1324</v>
      </c>
      <c r="H481">
        <f>VLOOKUP(A481,Users!A:F,6,0)</f>
        <v>90</v>
      </c>
      <c r="I481">
        <f t="shared" si="7"/>
        <v>2</v>
      </c>
      <c r="J481">
        <f>VLOOKUP(C481,[1]gta_prestations!$B:$D,3,0)</f>
        <v>373</v>
      </c>
      <c r="K481" t="str">
        <f>IF(ISNA(VLOOKUP(F481,données!$B$138:$E$147,4,0)),"",VLOOKUP(F481,données!$B$138:$E$147,4,0))</f>
        <v/>
      </c>
      <c r="L481" t="str">
        <f>IF(ISNA(VLOOKUP(E481,données!$A$67:$A$134,1,0)),"",VLOOKUP(E481,données!$A$67:$A$134,1,0))</f>
        <v/>
      </c>
      <c r="M481" t="str">
        <f>IF(ISNA(VLOOKUP(G481,Presta!H:I,2,0)),"",VLOOKUP(G481,Presta!H:I,2,0))</f>
        <v/>
      </c>
    </row>
    <row r="482" spans="1:13" x14ac:dyDescent="0.25">
      <c r="A482" t="s">
        <v>1136</v>
      </c>
      <c r="B482" t="s">
        <v>1323</v>
      </c>
      <c r="C482" s="99" t="s">
        <v>10</v>
      </c>
      <c r="D482" t="s">
        <v>11</v>
      </c>
      <c r="G482" t="s">
        <v>1324</v>
      </c>
      <c r="H482">
        <f>VLOOKUP(A482,Users!A:F,6,0)</f>
        <v>90</v>
      </c>
      <c r="I482">
        <f t="shared" si="7"/>
        <v>2</v>
      </c>
      <c r="J482">
        <f>VLOOKUP(C482,[1]gta_prestations!$B:$D,3,0)</f>
        <v>243</v>
      </c>
      <c r="K482" t="str">
        <f>IF(ISNA(VLOOKUP(F482,données!$B$138:$E$147,4,0)),"",VLOOKUP(F482,données!$B$138:$E$147,4,0))</f>
        <v/>
      </c>
      <c r="L482" t="str">
        <f>IF(ISNA(VLOOKUP(E482,données!$A$67:$A$134,1,0)),"",VLOOKUP(E482,données!$A$67:$A$134,1,0))</f>
        <v/>
      </c>
      <c r="M482" t="str">
        <f>IF(ISNA(VLOOKUP(G482,Presta!H:I,2,0)),"",VLOOKUP(G482,Presta!H:I,2,0))</f>
        <v/>
      </c>
    </row>
    <row r="483" spans="1:13" x14ac:dyDescent="0.25">
      <c r="A483" t="s">
        <v>1116</v>
      </c>
      <c r="B483" t="s">
        <v>1323</v>
      </c>
      <c r="C483" s="99" t="s">
        <v>54</v>
      </c>
      <c r="D483" t="s">
        <v>55</v>
      </c>
      <c r="H483">
        <f>VLOOKUP(A483,Users!A:F,6,0)</f>
        <v>54</v>
      </c>
      <c r="I483">
        <f t="shared" si="7"/>
        <v>2</v>
      </c>
      <c r="J483">
        <f>VLOOKUP(C483,[1]gta_prestations!$B:$D,3,0)</f>
        <v>265</v>
      </c>
      <c r="K483" t="str">
        <f>IF(ISNA(VLOOKUP(F483,données!$B$138:$E$147,4,0)),"",VLOOKUP(F483,données!$B$138:$E$147,4,0))</f>
        <v/>
      </c>
      <c r="L483" t="str">
        <f>IF(ISNA(VLOOKUP(E483,données!$A$67:$A$134,1,0)),"",VLOOKUP(E483,données!$A$67:$A$134,1,0))</f>
        <v/>
      </c>
      <c r="M483" t="str">
        <f>IF(ISNA(VLOOKUP(G483,Presta!H:I,2,0)),"",VLOOKUP(G483,Presta!H:I,2,0))</f>
        <v/>
      </c>
    </row>
    <row r="484" spans="1:13" x14ac:dyDescent="0.25">
      <c r="A484" t="s">
        <v>1116</v>
      </c>
      <c r="B484" t="s">
        <v>1323</v>
      </c>
      <c r="C484" s="99" t="s">
        <v>168</v>
      </c>
      <c r="D484" t="s">
        <v>169</v>
      </c>
      <c r="G484" t="s">
        <v>1324</v>
      </c>
      <c r="H484">
        <f>VLOOKUP(A484,Users!A:F,6,0)</f>
        <v>54</v>
      </c>
      <c r="I484">
        <f t="shared" si="7"/>
        <v>2</v>
      </c>
      <c r="J484">
        <f>VLOOKUP(C484,[1]gta_prestations!$B:$D,3,0)</f>
        <v>322</v>
      </c>
      <c r="K484" t="str">
        <f>IF(ISNA(VLOOKUP(F484,données!$B$138:$E$147,4,0)),"",VLOOKUP(F484,données!$B$138:$E$147,4,0))</f>
        <v/>
      </c>
      <c r="L484" t="str">
        <f>IF(ISNA(VLOOKUP(E484,données!$A$67:$A$134,1,0)),"",VLOOKUP(E484,données!$A$67:$A$134,1,0))</f>
        <v/>
      </c>
      <c r="M484" t="str">
        <f>IF(ISNA(VLOOKUP(G484,Presta!H:I,2,0)),"",VLOOKUP(G484,Presta!H:I,2,0))</f>
        <v/>
      </c>
    </row>
    <row r="485" spans="1:13" x14ac:dyDescent="0.25">
      <c r="A485" t="s">
        <v>1116</v>
      </c>
      <c r="B485" t="s">
        <v>1320</v>
      </c>
      <c r="C485" s="99" t="s">
        <v>1321</v>
      </c>
      <c r="H485">
        <f>VLOOKUP(A485,Users!A:F,6,0)</f>
        <v>54</v>
      </c>
      <c r="I485">
        <f t="shared" si="7"/>
        <v>6</v>
      </c>
      <c r="J485" t="e">
        <f>VLOOKUP(C485,[1]gta_prestations!$B:$D,3,0)</f>
        <v>#N/A</v>
      </c>
      <c r="K485" t="str">
        <f>IF(ISNA(VLOOKUP(F485,données!$B$138:$E$147,4,0)),"",VLOOKUP(F485,données!$B$138:$E$147,4,0))</f>
        <v/>
      </c>
      <c r="L485" t="str">
        <f>IF(ISNA(VLOOKUP(E485,données!$A$67:$A$134,1,0)),"",VLOOKUP(E485,données!$A$67:$A$134,1,0))</f>
        <v/>
      </c>
      <c r="M485" t="str">
        <f>IF(ISNA(VLOOKUP(G485,Presta!H:I,2,0)),"",VLOOKUP(G485,Presta!H:I,2,0))</f>
        <v/>
      </c>
    </row>
    <row r="486" spans="1:13" x14ac:dyDescent="0.25">
      <c r="A486" t="s">
        <v>1116</v>
      </c>
      <c r="B486" t="s">
        <v>1323</v>
      </c>
      <c r="C486" s="99" t="s">
        <v>168</v>
      </c>
      <c r="D486" t="s">
        <v>169</v>
      </c>
      <c r="H486">
        <f>VLOOKUP(A486,Users!A:F,6,0)</f>
        <v>54</v>
      </c>
      <c r="I486">
        <f t="shared" si="7"/>
        <v>2</v>
      </c>
      <c r="J486">
        <f>VLOOKUP(C486,[1]gta_prestations!$B:$D,3,0)</f>
        <v>322</v>
      </c>
      <c r="K486" t="str">
        <f>IF(ISNA(VLOOKUP(F486,données!$B$138:$E$147,4,0)),"",VLOOKUP(F486,données!$B$138:$E$147,4,0))</f>
        <v/>
      </c>
      <c r="L486" t="str">
        <f>IF(ISNA(VLOOKUP(E486,données!$A$67:$A$134,1,0)),"",VLOOKUP(E486,données!$A$67:$A$134,1,0))</f>
        <v/>
      </c>
      <c r="M486" t="str">
        <f>IF(ISNA(VLOOKUP(G486,Presta!H:I,2,0)),"",VLOOKUP(G486,Presta!H:I,2,0))</f>
        <v/>
      </c>
    </row>
    <row r="487" spans="1:13" x14ac:dyDescent="0.25">
      <c r="A487" t="s">
        <v>1061</v>
      </c>
      <c r="B487" t="s">
        <v>1319</v>
      </c>
      <c r="C487" s="99" t="s">
        <v>1344</v>
      </c>
      <c r="D487" t="s">
        <v>299</v>
      </c>
      <c r="G487" t="s">
        <v>534</v>
      </c>
      <c r="H487">
        <f>VLOOKUP(A487,Users!A:F,6,0)</f>
        <v>81</v>
      </c>
      <c r="I487">
        <f t="shared" si="7"/>
        <v>3</v>
      </c>
      <c r="J487" t="e">
        <f>VLOOKUP(C487,[1]gta_prestations!$B:$D,3,0)</f>
        <v>#N/A</v>
      </c>
      <c r="K487" t="str">
        <f>IF(ISNA(VLOOKUP(F487,données!$B$138:$E$147,4,0)),"",VLOOKUP(F487,données!$B$138:$E$147,4,0))</f>
        <v/>
      </c>
      <c r="L487" t="str">
        <f>IF(ISNA(VLOOKUP(E487,données!$A$67:$A$134,1,0)),"",VLOOKUP(E487,données!$A$67:$A$134,1,0))</f>
        <v/>
      </c>
      <c r="M487">
        <f>IF(ISNA(VLOOKUP(G487,Presta!H:I,2,0)),"",VLOOKUP(G487,Presta!H:I,2,0))</f>
        <v>149</v>
      </c>
    </row>
    <row r="488" spans="1:13" x14ac:dyDescent="0.25">
      <c r="A488" t="s">
        <v>1061</v>
      </c>
      <c r="B488" t="s">
        <v>1327</v>
      </c>
      <c r="C488" s="99" t="s">
        <v>258</v>
      </c>
      <c r="D488" t="s">
        <v>259</v>
      </c>
      <c r="F488">
        <v>0</v>
      </c>
      <c r="G488">
        <v>0</v>
      </c>
      <c r="H488">
        <f>VLOOKUP(A488,Users!A:F,6,0)</f>
        <v>81</v>
      </c>
      <c r="I488">
        <f t="shared" si="7"/>
        <v>4</v>
      </c>
      <c r="J488">
        <f>VLOOKUP(C488,[1]gta_prestations!$B:$D,3,0)</f>
        <v>367</v>
      </c>
      <c r="K488" t="str">
        <f>IF(ISNA(VLOOKUP(F488,données!$B$138:$E$147,4,0)),"",VLOOKUP(F488,données!$B$138:$E$147,4,0))</f>
        <v/>
      </c>
      <c r="L488" t="str">
        <f>IF(ISNA(VLOOKUP(E488,données!$A$67:$A$134,1,0)),"",VLOOKUP(E488,données!$A$67:$A$134,1,0))</f>
        <v/>
      </c>
      <c r="M488" t="str">
        <f>IF(ISNA(VLOOKUP(G488,Presta!H:I,2,0)),"",VLOOKUP(G488,Presta!H:I,2,0))</f>
        <v/>
      </c>
    </row>
    <row r="489" spans="1:13" x14ac:dyDescent="0.25">
      <c r="A489" t="s">
        <v>1061</v>
      </c>
      <c r="B489" t="s">
        <v>1320</v>
      </c>
      <c r="C489" s="99" t="s">
        <v>296</v>
      </c>
      <c r="D489" t="s">
        <v>297</v>
      </c>
      <c r="E489">
        <v>62012</v>
      </c>
      <c r="H489">
        <f>VLOOKUP(A489,Users!A:F,6,0)</f>
        <v>81</v>
      </c>
      <c r="I489">
        <f t="shared" si="7"/>
        <v>6</v>
      </c>
      <c r="J489">
        <f>VLOOKUP(C489,[1]gta_prestations!$B:$D,3,0)</f>
        <v>386</v>
      </c>
      <c r="K489" t="str">
        <f>IF(ISNA(VLOOKUP(F489,données!$B$138:$E$147,4,0)),"",VLOOKUP(F489,données!$B$138:$E$147,4,0))</f>
        <v/>
      </c>
      <c r="L489" t="str">
        <f>IF(ISNA(VLOOKUP(E489,données!$A$67:$A$134,1,0)),"",VLOOKUP(E489,données!$A$67:$A$134,1,0))</f>
        <v/>
      </c>
      <c r="M489" t="str">
        <f>IF(ISNA(VLOOKUP(G489,Presta!H:I,2,0)),"",VLOOKUP(G489,Presta!H:I,2,0))</f>
        <v/>
      </c>
    </row>
    <row r="490" spans="1:13" x14ac:dyDescent="0.25">
      <c r="A490" t="s">
        <v>1061</v>
      </c>
      <c r="B490" t="s">
        <v>1320</v>
      </c>
      <c r="C490" s="99" t="s">
        <v>1321</v>
      </c>
      <c r="H490">
        <f>VLOOKUP(A490,Users!A:F,6,0)</f>
        <v>81</v>
      </c>
      <c r="I490">
        <f t="shared" si="7"/>
        <v>6</v>
      </c>
      <c r="J490" t="e">
        <f>VLOOKUP(C490,[1]gta_prestations!$B:$D,3,0)</f>
        <v>#N/A</v>
      </c>
      <c r="K490" t="str">
        <f>IF(ISNA(VLOOKUP(F490,données!$B$138:$E$147,4,0)),"",VLOOKUP(F490,données!$B$138:$E$147,4,0))</f>
        <v/>
      </c>
      <c r="L490" t="str">
        <f>IF(ISNA(VLOOKUP(E490,données!$A$67:$A$134,1,0)),"",VLOOKUP(E490,données!$A$67:$A$134,1,0))</f>
        <v/>
      </c>
      <c r="M490" t="str">
        <f>IF(ISNA(VLOOKUP(G490,Presta!H:I,2,0)),"",VLOOKUP(G490,Presta!H:I,2,0))</f>
        <v/>
      </c>
    </row>
    <row r="491" spans="1:13" x14ac:dyDescent="0.25">
      <c r="A491" t="s">
        <v>1061</v>
      </c>
      <c r="B491" t="s">
        <v>1319</v>
      </c>
      <c r="C491" s="99" t="s">
        <v>1344</v>
      </c>
      <c r="D491" t="s">
        <v>299</v>
      </c>
      <c r="E491">
        <v>62012</v>
      </c>
      <c r="G491" t="s">
        <v>534</v>
      </c>
      <c r="H491">
        <f>VLOOKUP(A491,Users!A:F,6,0)</f>
        <v>81</v>
      </c>
      <c r="I491">
        <f t="shared" si="7"/>
        <v>3</v>
      </c>
      <c r="J491" t="e">
        <f>VLOOKUP(C491,[1]gta_prestations!$B:$D,3,0)</f>
        <v>#N/A</v>
      </c>
      <c r="K491" t="str">
        <f>IF(ISNA(VLOOKUP(F491,données!$B$138:$E$147,4,0)),"",VLOOKUP(F491,données!$B$138:$E$147,4,0))</f>
        <v/>
      </c>
      <c r="L491" t="str">
        <f>IF(ISNA(VLOOKUP(E491,données!$A$67:$A$134,1,0)),"",VLOOKUP(E491,données!$A$67:$A$134,1,0))</f>
        <v/>
      </c>
      <c r="M491">
        <f>IF(ISNA(VLOOKUP(G491,Presta!H:I,2,0)),"",VLOOKUP(G491,Presta!H:I,2,0))</f>
        <v>149</v>
      </c>
    </row>
    <row r="492" spans="1:13" x14ac:dyDescent="0.25">
      <c r="A492" t="s">
        <v>1061</v>
      </c>
      <c r="B492" t="s">
        <v>1320</v>
      </c>
      <c r="C492" s="99" t="s">
        <v>296</v>
      </c>
      <c r="D492" t="s">
        <v>297</v>
      </c>
      <c r="H492">
        <f>VLOOKUP(A492,Users!A:F,6,0)</f>
        <v>81</v>
      </c>
      <c r="I492">
        <f t="shared" si="7"/>
        <v>6</v>
      </c>
      <c r="J492">
        <f>VLOOKUP(C492,[1]gta_prestations!$B:$D,3,0)</f>
        <v>386</v>
      </c>
      <c r="K492" t="str">
        <f>IF(ISNA(VLOOKUP(F492,données!$B$138:$E$147,4,0)),"",VLOOKUP(F492,données!$B$138:$E$147,4,0))</f>
        <v/>
      </c>
      <c r="L492" t="str">
        <f>IF(ISNA(VLOOKUP(E492,données!$A$67:$A$134,1,0)),"",VLOOKUP(E492,données!$A$67:$A$134,1,0))</f>
        <v/>
      </c>
      <c r="M492" t="str">
        <f>IF(ISNA(VLOOKUP(G492,Presta!H:I,2,0)),"",VLOOKUP(G492,Presta!H:I,2,0))</f>
        <v/>
      </c>
    </row>
    <row r="493" spans="1:13" x14ac:dyDescent="0.25">
      <c r="A493" t="s">
        <v>1061</v>
      </c>
      <c r="B493" t="s">
        <v>1327</v>
      </c>
      <c r="C493" s="99" t="s">
        <v>258</v>
      </c>
      <c r="F493">
        <v>0</v>
      </c>
      <c r="G493">
        <v>0</v>
      </c>
      <c r="H493">
        <f>VLOOKUP(A493,Users!A:F,6,0)</f>
        <v>81</v>
      </c>
      <c r="I493">
        <f t="shared" si="7"/>
        <v>4</v>
      </c>
      <c r="J493">
        <f>VLOOKUP(C493,[1]gta_prestations!$B:$D,3,0)</f>
        <v>367</v>
      </c>
      <c r="K493" t="str">
        <f>IF(ISNA(VLOOKUP(F493,données!$B$138:$E$147,4,0)),"",VLOOKUP(F493,données!$B$138:$E$147,4,0))</f>
        <v/>
      </c>
      <c r="L493" t="str">
        <f>IF(ISNA(VLOOKUP(E493,données!$A$67:$A$134,1,0)),"",VLOOKUP(E493,données!$A$67:$A$134,1,0))</f>
        <v/>
      </c>
      <c r="M493" t="str">
        <f>IF(ISNA(VLOOKUP(G493,Presta!H:I,2,0)),"",VLOOKUP(G493,Presta!H:I,2,0))</f>
        <v/>
      </c>
    </row>
    <row r="494" spans="1:13" x14ac:dyDescent="0.25">
      <c r="A494" t="s">
        <v>1061</v>
      </c>
      <c r="B494" t="s">
        <v>1323</v>
      </c>
      <c r="C494" s="99" t="s">
        <v>258</v>
      </c>
      <c r="D494" t="s">
        <v>259</v>
      </c>
      <c r="H494">
        <f>VLOOKUP(A494,Users!A:F,6,0)</f>
        <v>81</v>
      </c>
      <c r="I494">
        <f t="shared" si="7"/>
        <v>2</v>
      </c>
      <c r="J494">
        <f>VLOOKUP(C494,[1]gta_prestations!$B:$D,3,0)</f>
        <v>367</v>
      </c>
      <c r="K494" t="str">
        <f>IF(ISNA(VLOOKUP(F494,données!$B$138:$E$147,4,0)),"",VLOOKUP(F494,données!$B$138:$E$147,4,0))</f>
        <v/>
      </c>
      <c r="L494" t="str">
        <f>IF(ISNA(VLOOKUP(E494,données!$A$67:$A$134,1,0)),"",VLOOKUP(E494,données!$A$67:$A$134,1,0))</f>
        <v/>
      </c>
      <c r="M494" t="str">
        <f>IF(ISNA(VLOOKUP(G494,Presta!H:I,2,0)),"",VLOOKUP(G494,Presta!H:I,2,0))</f>
        <v/>
      </c>
    </row>
    <row r="495" spans="1:13" x14ac:dyDescent="0.25">
      <c r="A495" t="s">
        <v>1061</v>
      </c>
      <c r="B495" t="s">
        <v>1327</v>
      </c>
      <c r="C495" s="99" t="s">
        <v>272</v>
      </c>
      <c r="F495">
        <v>0</v>
      </c>
      <c r="G495">
        <v>0</v>
      </c>
      <c r="H495">
        <f>VLOOKUP(A495,Users!A:F,6,0)</f>
        <v>81</v>
      </c>
      <c r="I495">
        <f t="shared" si="7"/>
        <v>4</v>
      </c>
      <c r="J495">
        <f>VLOOKUP(C495,[1]gta_prestations!$B:$D,3,0)</f>
        <v>374</v>
      </c>
      <c r="K495" t="str">
        <f>IF(ISNA(VLOOKUP(F495,données!$B$138:$E$147,4,0)),"",VLOOKUP(F495,données!$B$138:$E$147,4,0))</f>
        <v/>
      </c>
      <c r="L495" t="str">
        <f>IF(ISNA(VLOOKUP(E495,données!$A$67:$A$134,1,0)),"",VLOOKUP(E495,données!$A$67:$A$134,1,0))</f>
        <v/>
      </c>
      <c r="M495" t="str">
        <f>IF(ISNA(VLOOKUP(G495,Presta!H:I,2,0)),"",VLOOKUP(G495,Presta!H:I,2,0))</f>
        <v/>
      </c>
    </row>
    <row r="496" spans="1:13" x14ac:dyDescent="0.25">
      <c r="A496" t="s">
        <v>1083</v>
      </c>
      <c r="B496" t="s">
        <v>1323</v>
      </c>
      <c r="C496" s="99" t="s">
        <v>202</v>
      </c>
      <c r="D496" t="s">
        <v>203</v>
      </c>
      <c r="H496">
        <f>VLOOKUP(A496,Users!A:F,6,0)</f>
        <v>82</v>
      </c>
      <c r="I496">
        <f t="shared" si="7"/>
        <v>2</v>
      </c>
      <c r="J496">
        <f>VLOOKUP(C496,[1]gta_prestations!$B:$D,3,0)</f>
        <v>339</v>
      </c>
      <c r="K496" t="str">
        <f>IF(ISNA(VLOOKUP(F496,données!$B$138:$E$147,4,0)),"",VLOOKUP(F496,données!$B$138:$E$147,4,0))</f>
        <v/>
      </c>
      <c r="L496" t="str">
        <f>IF(ISNA(VLOOKUP(E496,données!$A$67:$A$134,1,0)),"",VLOOKUP(E496,données!$A$67:$A$134,1,0))</f>
        <v/>
      </c>
      <c r="M496" t="str">
        <f>IF(ISNA(VLOOKUP(G496,Presta!H:I,2,0)),"",VLOOKUP(G496,Presta!H:I,2,0))</f>
        <v/>
      </c>
    </row>
    <row r="497" spans="1:13" x14ac:dyDescent="0.25">
      <c r="A497" t="s">
        <v>1083</v>
      </c>
      <c r="B497" t="s">
        <v>1323</v>
      </c>
      <c r="C497" s="99" t="s">
        <v>88</v>
      </c>
      <c r="D497" t="s">
        <v>89</v>
      </c>
      <c r="G497" t="s">
        <v>1324</v>
      </c>
      <c r="H497">
        <f>VLOOKUP(A497,Users!A:F,6,0)</f>
        <v>82</v>
      </c>
      <c r="I497">
        <f t="shared" si="7"/>
        <v>2</v>
      </c>
      <c r="J497">
        <f>VLOOKUP(C497,[1]gta_prestations!$B:$D,3,0)</f>
        <v>282</v>
      </c>
      <c r="K497" t="str">
        <f>IF(ISNA(VLOOKUP(F497,données!$B$138:$E$147,4,0)),"",VLOOKUP(F497,données!$B$138:$E$147,4,0))</f>
        <v/>
      </c>
      <c r="L497" t="str">
        <f>IF(ISNA(VLOOKUP(E497,données!$A$67:$A$134,1,0)),"",VLOOKUP(E497,données!$A$67:$A$134,1,0))</f>
        <v/>
      </c>
      <c r="M497" t="str">
        <f>IF(ISNA(VLOOKUP(G497,Presta!H:I,2,0)),"",VLOOKUP(G497,Presta!H:I,2,0))</f>
        <v/>
      </c>
    </row>
    <row r="498" spans="1:13" x14ac:dyDescent="0.25">
      <c r="A498" t="s">
        <v>1083</v>
      </c>
      <c r="B498" t="s">
        <v>1320</v>
      </c>
      <c r="C498" s="99" t="s">
        <v>1321</v>
      </c>
      <c r="H498">
        <f>VLOOKUP(A498,Users!A:F,6,0)</f>
        <v>82</v>
      </c>
      <c r="I498">
        <f t="shared" si="7"/>
        <v>6</v>
      </c>
      <c r="J498" t="e">
        <f>VLOOKUP(C498,[1]gta_prestations!$B:$D,3,0)</f>
        <v>#N/A</v>
      </c>
      <c r="K498" t="str">
        <f>IF(ISNA(VLOOKUP(F498,données!$B$138:$E$147,4,0)),"",VLOOKUP(F498,données!$B$138:$E$147,4,0))</f>
        <v/>
      </c>
      <c r="L498" t="str">
        <f>IF(ISNA(VLOOKUP(E498,données!$A$67:$A$134,1,0)),"",VLOOKUP(E498,données!$A$67:$A$134,1,0))</f>
        <v/>
      </c>
      <c r="M498" t="str">
        <f>IF(ISNA(VLOOKUP(G498,Presta!H:I,2,0)),"",VLOOKUP(G498,Presta!H:I,2,0))</f>
        <v/>
      </c>
    </row>
    <row r="499" spans="1:13" x14ac:dyDescent="0.25">
      <c r="A499" t="s">
        <v>1083</v>
      </c>
      <c r="B499" t="s">
        <v>1323</v>
      </c>
      <c r="C499" s="99" t="s">
        <v>88</v>
      </c>
      <c r="D499" t="s">
        <v>89</v>
      </c>
      <c r="H499">
        <f>VLOOKUP(A499,Users!A:F,6,0)</f>
        <v>82</v>
      </c>
      <c r="I499">
        <f t="shared" si="7"/>
        <v>2</v>
      </c>
      <c r="J499">
        <f>VLOOKUP(C499,[1]gta_prestations!$B:$D,3,0)</f>
        <v>282</v>
      </c>
      <c r="K499" t="str">
        <f>IF(ISNA(VLOOKUP(F499,données!$B$138:$E$147,4,0)),"",VLOOKUP(F499,données!$B$138:$E$147,4,0))</f>
        <v/>
      </c>
      <c r="L499" t="str">
        <f>IF(ISNA(VLOOKUP(E499,données!$A$67:$A$134,1,0)),"",VLOOKUP(E499,données!$A$67:$A$134,1,0))</f>
        <v/>
      </c>
      <c r="M499" t="str">
        <f>IF(ISNA(VLOOKUP(G499,Presta!H:I,2,0)),"",VLOOKUP(G499,Presta!H:I,2,0))</f>
        <v/>
      </c>
    </row>
    <row r="500" spans="1:13" x14ac:dyDescent="0.25">
      <c r="A500" t="s">
        <v>1083</v>
      </c>
      <c r="B500" t="s">
        <v>1323</v>
      </c>
      <c r="C500" s="99" t="s">
        <v>202</v>
      </c>
      <c r="D500" t="s">
        <v>203</v>
      </c>
      <c r="G500" t="s">
        <v>1324</v>
      </c>
      <c r="H500">
        <f>VLOOKUP(A500,Users!A:F,6,0)</f>
        <v>82</v>
      </c>
      <c r="I500">
        <f t="shared" si="7"/>
        <v>2</v>
      </c>
      <c r="J500">
        <f>VLOOKUP(C500,[1]gta_prestations!$B:$D,3,0)</f>
        <v>339</v>
      </c>
      <c r="K500" t="str">
        <f>IF(ISNA(VLOOKUP(F500,données!$B$138:$E$147,4,0)),"",VLOOKUP(F500,données!$B$138:$E$147,4,0))</f>
        <v/>
      </c>
      <c r="L500" t="str">
        <f>IF(ISNA(VLOOKUP(E500,données!$A$67:$A$134,1,0)),"",VLOOKUP(E500,données!$A$67:$A$134,1,0))</f>
        <v/>
      </c>
      <c r="M500" t="str">
        <f>IF(ISNA(VLOOKUP(G500,Presta!H:I,2,0)),"",VLOOKUP(G500,Presta!H:I,2,0))</f>
        <v/>
      </c>
    </row>
    <row r="501" spans="1:13" x14ac:dyDescent="0.25">
      <c r="A501" t="s">
        <v>1083</v>
      </c>
      <c r="B501" t="s">
        <v>1327</v>
      </c>
      <c r="C501" s="99" t="s">
        <v>202</v>
      </c>
      <c r="D501" t="s">
        <v>203</v>
      </c>
      <c r="F501">
        <v>32</v>
      </c>
      <c r="G501">
        <v>0</v>
      </c>
      <c r="H501">
        <f>VLOOKUP(A501,Users!A:F,6,0)</f>
        <v>82</v>
      </c>
      <c r="I501">
        <f t="shared" si="7"/>
        <v>4</v>
      </c>
      <c r="J501">
        <f>VLOOKUP(C501,[1]gta_prestations!$B:$D,3,0)</f>
        <v>339</v>
      </c>
      <c r="K501" t="str">
        <f>IF(ISNA(VLOOKUP(F501,données!$B$138:$E$147,4,0)),"",VLOOKUP(F501,données!$B$138:$E$147,4,0))</f>
        <v/>
      </c>
      <c r="L501" t="str">
        <f>IF(ISNA(VLOOKUP(E501,données!$A$67:$A$134,1,0)),"",VLOOKUP(E501,données!$A$67:$A$134,1,0))</f>
        <v/>
      </c>
      <c r="M501" t="str">
        <f>IF(ISNA(VLOOKUP(G501,Presta!H:I,2,0)),"",VLOOKUP(G501,Presta!H:I,2,0))</f>
        <v/>
      </c>
    </row>
    <row r="502" spans="1:13" x14ac:dyDescent="0.25">
      <c r="A502" t="s">
        <v>1083</v>
      </c>
      <c r="B502" t="s">
        <v>1319</v>
      </c>
      <c r="C502" s="99" t="s">
        <v>844</v>
      </c>
      <c r="H502">
        <f>VLOOKUP(A502,Users!A:F,6,0)</f>
        <v>82</v>
      </c>
      <c r="I502">
        <f t="shared" si="7"/>
        <v>3</v>
      </c>
      <c r="J502">
        <f>VLOOKUP(C502,[1]gta_prestations!$B:$D,3,0)</f>
        <v>236</v>
      </c>
      <c r="K502" t="str">
        <f>IF(ISNA(VLOOKUP(F502,données!$B$138:$E$147,4,0)),"",VLOOKUP(F502,données!$B$138:$E$147,4,0))</f>
        <v/>
      </c>
      <c r="L502" t="str">
        <f>IF(ISNA(VLOOKUP(E502,données!$A$67:$A$134,1,0)),"",VLOOKUP(E502,données!$A$67:$A$134,1,0))</f>
        <v/>
      </c>
      <c r="M502" t="str">
        <f>IF(ISNA(VLOOKUP(G502,Presta!H:I,2,0)),"",VLOOKUP(G502,Presta!H:I,2,0))</f>
        <v/>
      </c>
    </row>
    <row r="503" spans="1:13" x14ac:dyDescent="0.25">
      <c r="A503" t="s">
        <v>1083</v>
      </c>
      <c r="B503" t="s">
        <v>1319</v>
      </c>
      <c r="C503" s="99" t="s">
        <v>844</v>
      </c>
      <c r="D503" t="s">
        <v>303</v>
      </c>
      <c r="G503" t="s">
        <v>838</v>
      </c>
      <c r="H503">
        <f>VLOOKUP(A503,Users!A:F,6,0)</f>
        <v>82</v>
      </c>
      <c r="I503">
        <f t="shared" si="7"/>
        <v>3</v>
      </c>
      <c r="J503">
        <f>VLOOKUP(C503,[1]gta_prestations!$B:$D,3,0)</f>
        <v>236</v>
      </c>
      <c r="K503" t="str">
        <f>IF(ISNA(VLOOKUP(F503,données!$B$138:$E$147,4,0)),"",VLOOKUP(F503,données!$B$138:$E$147,4,0))</f>
        <v/>
      </c>
      <c r="L503" t="str">
        <f>IF(ISNA(VLOOKUP(E503,données!$A$67:$A$134,1,0)),"",VLOOKUP(E503,données!$A$67:$A$134,1,0))</f>
        <v/>
      </c>
      <c r="M503">
        <f>IF(ISNA(VLOOKUP(G503,Presta!H:I,2,0)),"",VLOOKUP(G503,Presta!H:I,2,0))</f>
        <v>110</v>
      </c>
    </row>
    <row r="504" spans="1:13" x14ac:dyDescent="0.25">
      <c r="A504" t="s">
        <v>1069</v>
      </c>
      <c r="B504" t="s">
        <v>1320</v>
      </c>
      <c r="C504" s="99" t="s">
        <v>296</v>
      </c>
      <c r="D504" t="s">
        <v>297</v>
      </c>
      <c r="E504">
        <v>59011901</v>
      </c>
      <c r="H504">
        <f>VLOOKUP(A504,Users!A:F,6,0)</f>
        <v>86</v>
      </c>
      <c r="I504">
        <f t="shared" si="7"/>
        <v>6</v>
      </c>
      <c r="J504">
        <f>VLOOKUP(C504,[1]gta_prestations!$B:$D,3,0)</f>
        <v>386</v>
      </c>
      <c r="K504" t="str">
        <f>IF(ISNA(VLOOKUP(F504,données!$B$138:$E$147,4,0)),"",VLOOKUP(F504,données!$B$138:$E$147,4,0))</f>
        <v/>
      </c>
      <c r="L504" t="str">
        <f>IF(ISNA(VLOOKUP(E504,données!$A$67:$A$134,1,0)),"",VLOOKUP(E504,données!$A$67:$A$134,1,0))</f>
        <v/>
      </c>
      <c r="M504" t="str">
        <f>IF(ISNA(VLOOKUP(G504,Presta!H:I,2,0)),"",VLOOKUP(G504,Presta!H:I,2,0))</f>
        <v/>
      </c>
    </row>
    <row r="505" spans="1:13" x14ac:dyDescent="0.25">
      <c r="A505" t="s">
        <v>1069</v>
      </c>
      <c r="B505" t="s">
        <v>1320</v>
      </c>
      <c r="C505" s="99" t="s">
        <v>296</v>
      </c>
      <c r="D505" t="s">
        <v>297</v>
      </c>
      <c r="E505">
        <v>62012901</v>
      </c>
      <c r="H505">
        <f>VLOOKUP(A505,Users!A:F,6,0)</f>
        <v>86</v>
      </c>
      <c r="I505">
        <f t="shared" si="7"/>
        <v>6</v>
      </c>
      <c r="J505">
        <f>VLOOKUP(C505,[1]gta_prestations!$B:$D,3,0)</f>
        <v>386</v>
      </c>
      <c r="K505" t="str">
        <f>IF(ISNA(VLOOKUP(F505,données!$B$138:$E$147,4,0)),"",VLOOKUP(F505,données!$B$138:$E$147,4,0))</f>
        <v/>
      </c>
      <c r="L505" t="str">
        <f>IF(ISNA(VLOOKUP(E505,données!$A$67:$A$134,1,0)),"",VLOOKUP(E505,données!$A$67:$A$134,1,0))</f>
        <v/>
      </c>
      <c r="M505" t="str">
        <f>IF(ISNA(VLOOKUP(G505,Presta!H:I,2,0)),"",VLOOKUP(G505,Presta!H:I,2,0))</f>
        <v/>
      </c>
    </row>
    <row r="506" spans="1:13" x14ac:dyDescent="0.25">
      <c r="A506" t="s">
        <v>1069</v>
      </c>
      <c r="B506" t="s">
        <v>1320</v>
      </c>
      <c r="C506" s="99" t="s">
        <v>274</v>
      </c>
      <c r="D506" t="s">
        <v>275</v>
      </c>
      <c r="E506">
        <v>59011901</v>
      </c>
      <c r="H506">
        <f>VLOOKUP(A506,Users!A:F,6,0)</f>
        <v>86</v>
      </c>
      <c r="I506">
        <f t="shared" si="7"/>
        <v>6</v>
      </c>
      <c r="J506">
        <f>VLOOKUP(C506,[1]gta_prestations!$B:$D,3,0)</f>
        <v>375</v>
      </c>
      <c r="K506" t="str">
        <f>IF(ISNA(VLOOKUP(F506,données!$B$138:$E$147,4,0)),"",VLOOKUP(F506,données!$B$138:$E$147,4,0))</f>
        <v/>
      </c>
      <c r="L506" t="str">
        <f>IF(ISNA(VLOOKUP(E506,données!$A$67:$A$134,1,0)),"",VLOOKUP(E506,données!$A$67:$A$134,1,0))</f>
        <v/>
      </c>
      <c r="M506" t="str">
        <f>IF(ISNA(VLOOKUP(G506,Presta!H:I,2,0)),"",VLOOKUP(G506,Presta!H:I,2,0))</f>
        <v/>
      </c>
    </row>
    <row r="507" spans="1:13" x14ac:dyDescent="0.25">
      <c r="A507" t="s">
        <v>1069</v>
      </c>
      <c r="B507" t="s">
        <v>1320</v>
      </c>
      <c r="C507" s="99" t="s">
        <v>274</v>
      </c>
      <c r="D507" t="s">
        <v>275</v>
      </c>
      <c r="E507">
        <v>62012901</v>
      </c>
      <c r="H507">
        <f>VLOOKUP(A507,Users!A:F,6,0)</f>
        <v>86</v>
      </c>
      <c r="I507">
        <f t="shared" si="7"/>
        <v>6</v>
      </c>
      <c r="J507">
        <f>VLOOKUP(C507,[1]gta_prestations!$B:$D,3,0)</f>
        <v>375</v>
      </c>
      <c r="K507" t="str">
        <f>IF(ISNA(VLOOKUP(F507,données!$B$138:$E$147,4,0)),"",VLOOKUP(F507,données!$B$138:$E$147,4,0))</f>
        <v/>
      </c>
      <c r="L507" t="str">
        <f>IF(ISNA(VLOOKUP(E507,données!$A$67:$A$134,1,0)),"",VLOOKUP(E507,données!$A$67:$A$134,1,0))</f>
        <v/>
      </c>
      <c r="M507" t="str">
        <f>IF(ISNA(VLOOKUP(G507,Presta!H:I,2,0)),"",VLOOKUP(G507,Presta!H:I,2,0))</f>
        <v/>
      </c>
    </row>
    <row r="508" spans="1:13" x14ac:dyDescent="0.25">
      <c r="A508" t="s">
        <v>1069</v>
      </c>
      <c r="B508" t="s">
        <v>1320</v>
      </c>
      <c r="C508" s="99" t="s">
        <v>1321</v>
      </c>
      <c r="H508">
        <f>VLOOKUP(A508,Users!A:F,6,0)</f>
        <v>86</v>
      </c>
      <c r="I508">
        <f t="shared" si="7"/>
        <v>6</v>
      </c>
      <c r="J508" t="e">
        <f>VLOOKUP(C508,[1]gta_prestations!$B:$D,3,0)</f>
        <v>#N/A</v>
      </c>
      <c r="K508" t="str">
        <f>IF(ISNA(VLOOKUP(F508,données!$B$138:$E$147,4,0)),"",VLOOKUP(F508,données!$B$138:$E$147,4,0))</f>
        <v/>
      </c>
      <c r="L508" t="str">
        <f>IF(ISNA(VLOOKUP(E508,données!$A$67:$A$134,1,0)),"",VLOOKUP(E508,données!$A$67:$A$134,1,0))</f>
        <v/>
      </c>
      <c r="M508" t="str">
        <f>IF(ISNA(VLOOKUP(G508,Presta!H:I,2,0)),"",VLOOKUP(G508,Presta!H:I,2,0))</f>
        <v/>
      </c>
    </row>
    <row r="509" spans="1:13" x14ac:dyDescent="0.25">
      <c r="A509" t="s">
        <v>1069</v>
      </c>
      <c r="B509" t="s">
        <v>1320</v>
      </c>
      <c r="C509" s="99" t="s">
        <v>296</v>
      </c>
      <c r="D509" t="s">
        <v>297</v>
      </c>
      <c r="E509" t="s">
        <v>1335</v>
      </c>
      <c r="H509">
        <f>VLOOKUP(A509,Users!A:F,6,0)</f>
        <v>86</v>
      </c>
      <c r="I509">
        <f t="shared" si="7"/>
        <v>6</v>
      </c>
      <c r="J509">
        <f>VLOOKUP(C509,[1]gta_prestations!$B:$D,3,0)</f>
        <v>386</v>
      </c>
      <c r="K509" t="str">
        <f>IF(ISNA(VLOOKUP(F509,données!$B$138:$E$147,4,0)),"",VLOOKUP(F509,données!$B$138:$E$147,4,0))</f>
        <v/>
      </c>
      <c r="L509" t="str">
        <f>IF(ISNA(VLOOKUP(E509,données!$A$67:$A$134,1,0)),"",VLOOKUP(E509,données!$A$67:$A$134,1,0))</f>
        <v/>
      </c>
      <c r="M509" t="str">
        <f>IF(ISNA(VLOOKUP(G509,Presta!H:I,2,0)),"",VLOOKUP(G509,Presta!H:I,2,0))</f>
        <v/>
      </c>
    </row>
    <row r="510" spans="1:13" x14ac:dyDescent="0.25">
      <c r="A510" t="s">
        <v>1069</v>
      </c>
      <c r="B510" t="s">
        <v>1320</v>
      </c>
      <c r="C510" s="99" t="s">
        <v>296</v>
      </c>
      <c r="D510" t="s">
        <v>297</v>
      </c>
      <c r="E510" t="s">
        <v>1394</v>
      </c>
      <c r="H510">
        <f>VLOOKUP(A510,Users!A:F,6,0)</f>
        <v>86</v>
      </c>
      <c r="I510">
        <f t="shared" si="7"/>
        <v>6</v>
      </c>
      <c r="J510">
        <f>VLOOKUP(C510,[1]gta_prestations!$B:$D,3,0)</f>
        <v>386</v>
      </c>
      <c r="K510" t="str">
        <f>IF(ISNA(VLOOKUP(F510,données!$B$138:$E$147,4,0)),"",VLOOKUP(F510,données!$B$138:$E$147,4,0))</f>
        <v/>
      </c>
      <c r="L510" t="str">
        <f>IF(ISNA(VLOOKUP(E510,données!$A$67:$A$134,1,0)),"",VLOOKUP(E510,données!$A$67:$A$134,1,0))</f>
        <v/>
      </c>
      <c r="M510" t="str">
        <f>IF(ISNA(VLOOKUP(G510,Presta!H:I,2,0)),"",VLOOKUP(G510,Presta!H:I,2,0))</f>
        <v/>
      </c>
    </row>
    <row r="511" spans="1:13" x14ac:dyDescent="0.25">
      <c r="A511" t="s">
        <v>1069</v>
      </c>
      <c r="B511" t="s">
        <v>1320</v>
      </c>
      <c r="C511" s="99" t="s">
        <v>274</v>
      </c>
      <c r="D511" t="s">
        <v>275</v>
      </c>
      <c r="E511" t="s">
        <v>1335</v>
      </c>
      <c r="H511">
        <f>VLOOKUP(A511,Users!A:F,6,0)</f>
        <v>86</v>
      </c>
      <c r="I511">
        <f t="shared" si="7"/>
        <v>6</v>
      </c>
      <c r="J511">
        <f>VLOOKUP(C511,[1]gta_prestations!$B:$D,3,0)</f>
        <v>375</v>
      </c>
      <c r="K511" t="str">
        <f>IF(ISNA(VLOOKUP(F511,données!$B$138:$E$147,4,0)),"",VLOOKUP(F511,données!$B$138:$E$147,4,0))</f>
        <v/>
      </c>
      <c r="L511" t="str">
        <f>IF(ISNA(VLOOKUP(E511,données!$A$67:$A$134,1,0)),"",VLOOKUP(E511,données!$A$67:$A$134,1,0))</f>
        <v/>
      </c>
      <c r="M511" t="str">
        <f>IF(ISNA(VLOOKUP(G511,Presta!H:I,2,0)),"",VLOOKUP(G511,Presta!H:I,2,0))</f>
        <v/>
      </c>
    </row>
    <row r="512" spans="1:13" x14ac:dyDescent="0.25">
      <c r="A512" t="s">
        <v>1069</v>
      </c>
      <c r="B512" t="s">
        <v>1320</v>
      </c>
      <c r="C512" s="99" t="s">
        <v>274</v>
      </c>
      <c r="D512" t="s">
        <v>275</v>
      </c>
      <c r="E512" t="s">
        <v>1394</v>
      </c>
      <c r="H512">
        <f>VLOOKUP(A512,Users!A:F,6,0)</f>
        <v>86</v>
      </c>
      <c r="I512">
        <f t="shared" si="7"/>
        <v>6</v>
      </c>
      <c r="J512">
        <f>VLOOKUP(C512,[1]gta_prestations!$B:$D,3,0)</f>
        <v>375</v>
      </c>
      <c r="K512" t="str">
        <f>IF(ISNA(VLOOKUP(F512,données!$B$138:$E$147,4,0)),"",VLOOKUP(F512,données!$B$138:$E$147,4,0))</f>
        <v/>
      </c>
      <c r="L512" t="str">
        <f>IF(ISNA(VLOOKUP(E512,données!$A$67:$A$134,1,0)),"",VLOOKUP(E512,données!$A$67:$A$134,1,0))</f>
        <v/>
      </c>
      <c r="M512" t="str">
        <f>IF(ISNA(VLOOKUP(G512,Presta!H:I,2,0)),"",VLOOKUP(G512,Presta!H:I,2,0))</f>
        <v/>
      </c>
    </row>
    <row r="513" spans="1:13" x14ac:dyDescent="0.25">
      <c r="A513" t="s">
        <v>1069</v>
      </c>
      <c r="B513" t="s">
        <v>1320</v>
      </c>
      <c r="C513" s="99" t="s">
        <v>296</v>
      </c>
      <c r="D513" t="s">
        <v>297</v>
      </c>
      <c r="E513" t="s">
        <v>1429</v>
      </c>
      <c r="H513">
        <f>VLOOKUP(A513,Users!A:F,6,0)</f>
        <v>86</v>
      </c>
      <c r="I513">
        <f t="shared" si="7"/>
        <v>6</v>
      </c>
      <c r="J513">
        <f>VLOOKUP(C513,[1]gta_prestations!$B:$D,3,0)</f>
        <v>386</v>
      </c>
      <c r="K513" t="str">
        <f>IF(ISNA(VLOOKUP(F513,données!$B$138:$E$147,4,0)),"",VLOOKUP(F513,données!$B$138:$E$147,4,0))</f>
        <v/>
      </c>
      <c r="L513" t="str">
        <f>IF(ISNA(VLOOKUP(E513,données!$A$67:$A$134,1,0)),"",VLOOKUP(E513,données!$A$67:$A$134,1,0))</f>
        <v/>
      </c>
      <c r="M513" t="str">
        <f>IF(ISNA(VLOOKUP(G513,Presta!H:I,2,0)),"",VLOOKUP(G513,Presta!H:I,2,0))</f>
        <v/>
      </c>
    </row>
    <row r="514" spans="1:13" x14ac:dyDescent="0.25">
      <c r="A514" t="s">
        <v>1069</v>
      </c>
      <c r="B514" t="s">
        <v>1320</v>
      </c>
      <c r="C514" s="99" t="s">
        <v>274</v>
      </c>
      <c r="D514" t="s">
        <v>275</v>
      </c>
      <c r="E514" t="s">
        <v>1429</v>
      </c>
      <c r="H514">
        <f>VLOOKUP(A514,Users!A:F,6,0)</f>
        <v>86</v>
      </c>
      <c r="I514">
        <f t="shared" si="7"/>
        <v>6</v>
      </c>
      <c r="J514">
        <f>VLOOKUP(C514,[1]gta_prestations!$B:$D,3,0)</f>
        <v>375</v>
      </c>
      <c r="K514" t="str">
        <f>IF(ISNA(VLOOKUP(F514,données!$B$138:$E$147,4,0)),"",VLOOKUP(F514,données!$B$138:$E$147,4,0))</f>
        <v/>
      </c>
      <c r="L514" t="str">
        <f>IF(ISNA(VLOOKUP(E514,données!$A$67:$A$134,1,0)),"",VLOOKUP(E514,données!$A$67:$A$134,1,0))</f>
        <v/>
      </c>
      <c r="M514" t="str">
        <f>IF(ISNA(VLOOKUP(G514,Presta!H:I,2,0)),"",VLOOKUP(G514,Presta!H:I,2,0))</f>
        <v/>
      </c>
    </row>
    <row r="515" spans="1:13" x14ac:dyDescent="0.25">
      <c r="A515" t="s">
        <v>1084</v>
      </c>
      <c r="B515" t="s">
        <v>1323</v>
      </c>
      <c r="C515" s="99" t="s">
        <v>32</v>
      </c>
      <c r="D515" t="s">
        <v>33</v>
      </c>
      <c r="E515">
        <v>62012</v>
      </c>
      <c r="H515">
        <f>VLOOKUP(A515,Users!A:F,6,0)</f>
        <v>42</v>
      </c>
      <c r="I515">
        <f t="shared" ref="I515:I578" si="8">RIGHT(TRIM(B515),1)+1</f>
        <v>2</v>
      </c>
      <c r="J515">
        <f>VLOOKUP(C515,[1]gta_prestations!$B:$D,3,0)</f>
        <v>254</v>
      </c>
      <c r="K515" t="str">
        <f>IF(ISNA(VLOOKUP(F515,données!$B$138:$E$147,4,0)),"",VLOOKUP(F515,données!$B$138:$E$147,4,0))</f>
        <v/>
      </c>
      <c r="L515" t="str">
        <f>IF(ISNA(VLOOKUP(E515,données!$A$67:$A$134,1,0)),"",VLOOKUP(E515,données!$A$67:$A$134,1,0))</f>
        <v/>
      </c>
      <c r="M515" t="str">
        <f>IF(ISNA(VLOOKUP(G515,Presta!H:I,2,0)),"",VLOOKUP(G515,Presta!H:I,2,0))</f>
        <v/>
      </c>
    </row>
    <row r="516" spans="1:13" x14ac:dyDescent="0.25">
      <c r="A516" t="s">
        <v>1084</v>
      </c>
      <c r="B516" t="s">
        <v>1323</v>
      </c>
      <c r="C516" s="99" t="s">
        <v>32</v>
      </c>
      <c r="D516" t="s">
        <v>33</v>
      </c>
      <c r="H516">
        <f>VLOOKUP(A516,Users!A:F,6,0)</f>
        <v>42</v>
      </c>
      <c r="I516">
        <f t="shared" si="8"/>
        <v>2</v>
      </c>
      <c r="J516">
        <f>VLOOKUP(C516,[1]gta_prestations!$B:$D,3,0)</f>
        <v>254</v>
      </c>
      <c r="K516" t="str">
        <f>IF(ISNA(VLOOKUP(F516,données!$B$138:$E$147,4,0)),"",VLOOKUP(F516,données!$B$138:$E$147,4,0))</f>
        <v/>
      </c>
      <c r="L516" t="str">
        <f>IF(ISNA(VLOOKUP(E516,données!$A$67:$A$134,1,0)),"",VLOOKUP(E516,données!$A$67:$A$134,1,0))</f>
        <v/>
      </c>
      <c r="M516" t="str">
        <f>IF(ISNA(VLOOKUP(G516,Presta!H:I,2,0)),"",VLOOKUP(G516,Presta!H:I,2,0))</f>
        <v/>
      </c>
    </row>
    <row r="517" spans="1:13" x14ac:dyDescent="0.25">
      <c r="A517" t="s">
        <v>1084</v>
      </c>
      <c r="B517" t="s">
        <v>1323</v>
      </c>
      <c r="C517" s="99" t="s">
        <v>146</v>
      </c>
      <c r="D517" t="s">
        <v>147</v>
      </c>
      <c r="G517" t="s">
        <v>1324</v>
      </c>
      <c r="H517">
        <f>VLOOKUP(A517,Users!A:F,6,0)</f>
        <v>42</v>
      </c>
      <c r="I517">
        <f t="shared" si="8"/>
        <v>2</v>
      </c>
      <c r="J517">
        <f>VLOOKUP(C517,[1]gta_prestations!$B:$D,3,0)</f>
        <v>311</v>
      </c>
      <c r="K517" t="str">
        <f>IF(ISNA(VLOOKUP(F517,données!$B$138:$E$147,4,0)),"",VLOOKUP(F517,données!$B$138:$E$147,4,0))</f>
        <v/>
      </c>
      <c r="L517" t="str">
        <f>IF(ISNA(VLOOKUP(E517,données!$A$67:$A$134,1,0)),"",VLOOKUP(E517,données!$A$67:$A$134,1,0))</f>
        <v/>
      </c>
      <c r="M517" t="str">
        <f>IF(ISNA(VLOOKUP(G517,Presta!H:I,2,0)),"",VLOOKUP(G517,Presta!H:I,2,0))</f>
        <v/>
      </c>
    </row>
    <row r="518" spans="1:13" x14ac:dyDescent="0.25">
      <c r="A518" t="s">
        <v>1084</v>
      </c>
      <c r="B518" t="s">
        <v>1319</v>
      </c>
      <c r="C518" s="99" t="s">
        <v>794</v>
      </c>
      <c r="D518" t="s">
        <v>324</v>
      </c>
      <c r="G518" t="s">
        <v>795</v>
      </c>
      <c r="H518">
        <f>VLOOKUP(A518,Users!A:F,6,0)</f>
        <v>42</v>
      </c>
      <c r="I518">
        <f t="shared" si="8"/>
        <v>3</v>
      </c>
      <c r="J518">
        <f>VLOOKUP(C518,[1]gta_prestations!$B:$D,3,0)</f>
        <v>205</v>
      </c>
      <c r="K518" t="str">
        <f>IF(ISNA(VLOOKUP(F518,données!$B$138:$E$147,4,0)),"",VLOOKUP(F518,données!$B$138:$E$147,4,0))</f>
        <v/>
      </c>
      <c r="L518" t="str">
        <f>IF(ISNA(VLOOKUP(E518,données!$A$67:$A$134,1,0)),"",VLOOKUP(E518,données!$A$67:$A$134,1,0))</f>
        <v/>
      </c>
      <c r="M518">
        <f>IF(ISNA(VLOOKUP(G518,Presta!H:I,2,0)),"",VLOOKUP(G518,Presta!H:I,2,0))</f>
        <v>131</v>
      </c>
    </row>
    <row r="519" spans="1:13" x14ac:dyDescent="0.25">
      <c r="A519" t="s">
        <v>1084</v>
      </c>
      <c r="B519" t="s">
        <v>1320</v>
      </c>
      <c r="C519" s="99" t="s">
        <v>1321</v>
      </c>
      <c r="H519">
        <f>VLOOKUP(A519,Users!A:F,6,0)</f>
        <v>42</v>
      </c>
      <c r="I519">
        <f t="shared" si="8"/>
        <v>6</v>
      </c>
      <c r="J519" t="e">
        <f>VLOOKUP(C519,[1]gta_prestations!$B:$D,3,0)</f>
        <v>#N/A</v>
      </c>
      <c r="K519" t="str">
        <f>IF(ISNA(VLOOKUP(F519,données!$B$138:$E$147,4,0)),"",VLOOKUP(F519,données!$B$138:$E$147,4,0))</f>
        <v/>
      </c>
      <c r="L519" t="str">
        <f>IF(ISNA(VLOOKUP(E519,données!$A$67:$A$134,1,0)),"",VLOOKUP(E519,données!$A$67:$A$134,1,0))</f>
        <v/>
      </c>
      <c r="M519" t="str">
        <f>IF(ISNA(VLOOKUP(G519,Presta!H:I,2,0)),"",VLOOKUP(G519,Presta!H:I,2,0))</f>
        <v/>
      </c>
    </row>
    <row r="520" spans="1:13" x14ac:dyDescent="0.25">
      <c r="A520" t="s">
        <v>1084</v>
      </c>
      <c r="B520" t="s">
        <v>1323</v>
      </c>
      <c r="C520" s="99" t="s">
        <v>146</v>
      </c>
      <c r="D520" t="s">
        <v>147</v>
      </c>
      <c r="E520">
        <v>62012</v>
      </c>
      <c r="H520">
        <f>VLOOKUP(A520,Users!A:F,6,0)</f>
        <v>42</v>
      </c>
      <c r="I520">
        <f t="shared" si="8"/>
        <v>2</v>
      </c>
      <c r="J520">
        <f>VLOOKUP(C520,[1]gta_prestations!$B:$D,3,0)</f>
        <v>311</v>
      </c>
      <c r="K520" t="str">
        <f>IF(ISNA(VLOOKUP(F520,données!$B$138:$E$147,4,0)),"",VLOOKUP(F520,données!$B$138:$E$147,4,0))</f>
        <v/>
      </c>
      <c r="L520" t="str">
        <f>IF(ISNA(VLOOKUP(E520,données!$A$67:$A$134,1,0)),"",VLOOKUP(E520,données!$A$67:$A$134,1,0))</f>
        <v/>
      </c>
      <c r="M520" t="str">
        <f>IF(ISNA(VLOOKUP(G520,Presta!H:I,2,0)),"",VLOOKUP(G520,Presta!H:I,2,0))</f>
        <v/>
      </c>
    </row>
    <row r="521" spans="1:13" x14ac:dyDescent="0.25">
      <c r="A521" t="s">
        <v>1084</v>
      </c>
      <c r="B521" t="s">
        <v>1323</v>
      </c>
      <c r="C521" s="99" t="s">
        <v>124</v>
      </c>
      <c r="D521" t="s">
        <v>125</v>
      </c>
      <c r="H521">
        <f>VLOOKUP(A521,Users!A:F,6,0)</f>
        <v>42</v>
      </c>
      <c r="I521">
        <f t="shared" si="8"/>
        <v>2</v>
      </c>
      <c r="J521">
        <f>VLOOKUP(C521,[1]gta_prestations!$B:$D,3,0)</f>
        <v>300</v>
      </c>
      <c r="K521" t="str">
        <f>IF(ISNA(VLOOKUP(F521,données!$B$138:$E$147,4,0)),"",VLOOKUP(F521,données!$B$138:$E$147,4,0))</f>
        <v/>
      </c>
      <c r="L521" t="str">
        <f>IF(ISNA(VLOOKUP(E521,données!$A$67:$A$134,1,0)),"",VLOOKUP(E521,données!$A$67:$A$134,1,0))</f>
        <v/>
      </c>
      <c r="M521" t="str">
        <f>IF(ISNA(VLOOKUP(G521,Presta!H:I,2,0)),"",VLOOKUP(G521,Presta!H:I,2,0))</f>
        <v/>
      </c>
    </row>
    <row r="522" spans="1:13" x14ac:dyDescent="0.25">
      <c r="A522" t="s">
        <v>1084</v>
      </c>
      <c r="B522" t="s">
        <v>1327</v>
      </c>
      <c r="C522" s="99" t="s">
        <v>146</v>
      </c>
      <c r="D522" t="s">
        <v>147</v>
      </c>
      <c r="F522" t="s">
        <v>1040</v>
      </c>
      <c r="H522">
        <f>VLOOKUP(A522,Users!A:F,6,0)</f>
        <v>42</v>
      </c>
      <c r="I522">
        <f t="shared" si="8"/>
        <v>4</v>
      </c>
      <c r="J522">
        <f>VLOOKUP(C522,[1]gta_prestations!$B:$D,3,0)</f>
        <v>311</v>
      </c>
      <c r="K522">
        <f>IF(ISNA(VLOOKUP(F522,données!$B$138:$E$147,4,0)),"",VLOOKUP(F522,données!$B$138:$E$147,4,0))</f>
        <v>9</v>
      </c>
      <c r="L522" t="str">
        <f>IF(ISNA(VLOOKUP(E522,données!$A$67:$A$134,1,0)),"",VLOOKUP(E522,données!$A$67:$A$134,1,0))</f>
        <v/>
      </c>
      <c r="M522" t="str">
        <f>IF(ISNA(VLOOKUP(G522,Presta!H:I,2,0)),"",VLOOKUP(G522,Presta!H:I,2,0))</f>
        <v/>
      </c>
    </row>
    <row r="523" spans="1:13" x14ac:dyDescent="0.25">
      <c r="A523" t="s">
        <v>1084</v>
      </c>
      <c r="B523" t="s">
        <v>1323</v>
      </c>
      <c r="C523" s="99" t="s">
        <v>146</v>
      </c>
      <c r="D523" t="s">
        <v>147</v>
      </c>
      <c r="E523">
        <v>62012111</v>
      </c>
      <c r="H523">
        <f>VLOOKUP(A523,Users!A:F,6,0)</f>
        <v>42</v>
      </c>
      <c r="I523">
        <f t="shared" si="8"/>
        <v>2</v>
      </c>
      <c r="J523">
        <f>VLOOKUP(C523,[1]gta_prestations!$B:$D,3,0)</f>
        <v>311</v>
      </c>
      <c r="K523" t="str">
        <f>IF(ISNA(VLOOKUP(F523,données!$B$138:$E$147,4,0)),"",VLOOKUP(F523,données!$B$138:$E$147,4,0))</f>
        <v/>
      </c>
      <c r="L523" t="str">
        <f>IF(ISNA(VLOOKUP(E523,données!$A$67:$A$134,1,0)),"",VLOOKUP(E523,données!$A$67:$A$134,1,0))</f>
        <v/>
      </c>
      <c r="M523" t="str">
        <f>IF(ISNA(VLOOKUP(G523,Presta!H:I,2,0)),"",VLOOKUP(G523,Presta!H:I,2,0))</f>
        <v/>
      </c>
    </row>
    <row r="524" spans="1:13" x14ac:dyDescent="0.25">
      <c r="A524" t="s">
        <v>1084</v>
      </c>
      <c r="B524" t="s">
        <v>1323</v>
      </c>
      <c r="C524" s="99" t="s">
        <v>32</v>
      </c>
      <c r="D524" t="s">
        <v>33</v>
      </c>
      <c r="E524" t="s">
        <v>1430</v>
      </c>
      <c r="H524">
        <f>VLOOKUP(A524,Users!A:F,6,0)</f>
        <v>42</v>
      </c>
      <c r="I524">
        <f t="shared" si="8"/>
        <v>2</v>
      </c>
      <c r="J524">
        <f>VLOOKUP(C524,[1]gta_prestations!$B:$D,3,0)</f>
        <v>254</v>
      </c>
      <c r="K524" t="str">
        <f>IF(ISNA(VLOOKUP(F524,données!$B$138:$E$147,4,0)),"",VLOOKUP(F524,données!$B$138:$E$147,4,0))</f>
        <v/>
      </c>
      <c r="L524" t="str">
        <f>IF(ISNA(VLOOKUP(E524,données!$A$67:$A$134,1,0)),"",VLOOKUP(E524,données!$A$67:$A$134,1,0))</f>
        <v/>
      </c>
      <c r="M524" t="str">
        <f>IF(ISNA(VLOOKUP(G524,Presta!H:I,2,0)),"",VLOOKUP(G524,Presta!H:I,2,0))</f>
        <v/>
      </c>
    </row>
    <row r="525" spans="1:13" x14ac:dyDescent="0.25">
      <c r="A525" t="s">
        <v>1084</v>
      </c>
      <c r="B525" t="s">
        <v>1319</v>
      </c>
      <c r="C525" s="99" t="s">
        <v>794</v>
      </c>
      <c r="D525" t="s">
        <v>324</v>
      </c>
      <c r="E525" t="s">
        <v>1431</v>
      </c>
      <c r="G525" t="s">
        <v>795</v>
      </c>
      <c r="H525">
        <f>VLOOKUP(A525,Users!A:F,6,0)</f>
        <v>42</v>
      </c>
      <c r="I525">
        <f t="shared" si="8"/>
        <v>3</v>
      </c>
      <c r="J525">
        <f>VLOOKUP(C525,[1]gta_prestations!$B:$D,3,0)</f>
        <v>205</v>
      </c>
      <c r="K525" t="str">
        <f>IF(ISNA(VLOOKUP(F525,données!$B$138:$E$147,4,0)),"",VLOOKUP(F525,données!$B$138:$E$147,4,0))</f>
        <v/>
      </c>
      <c r="L525" t="str">
        <f>IF(ISNA(VLOOKUP(E525,données!$A$67:$A$134,1,0)),"",VLOOKUP(E525,données!$A$67:$A$134,1,0))</f>
        <v/>
      </c>
      <c r="M525">
        <f>IF(ISNA(VLOOKUP(G525,Presta!H:I,2,0)),"",VLOOKUP(G525,Presta!H:I,2,0))</f>
        <v>131</v>
      </c>
    </row>
    <row r="526" spans="1:13" x14ac:dyDescent="0.25">
      <c r="A526" t="s">
        <v>1084</v>
      </c>
      <c r="B526" t="s">
        <v>1323</v>
      </c>
      <c r="C526" s="99" t="s">
        <v>146</v>
      </c>
      <c r="D526" t="s">
        <v>147</v>
      </c>
      <c r="E526" t="s">
        <v>1335</v>
      </c>
      <c r="H526">
        <f>VLOOKUP(A526,Users!A:F,6,0)</f>
        <v>42</v>
      </c>
      <c r="I526">
        <f t="shared" si="8"/>
        <v>2</v>
      </c>
      <c r="J526">
        <f>VLOOKUP(C526,[1]gta_prestations!$B:$D,3,0)</f>
        <v>311</v>
      </c>
      <c r="K526" t="str">
        <f>IF(ISNA(VLOOKUP(F526,données!$B$138:$E$147,4,0)),"",VLOOKUP(F526,données!$B$138:$E$147,4,0))</f>
        <v/>
      </c>
      <c r="L526" t="str">
        <f>IF(ISNA(VLOOKUP(E526,données!$A$67:$A$134,1,0)),"",VLOOKUP(E526,données!$A$67:$A$134,1,0))</f>
        <v/>
      </c>
      <c r="M526" t="str">
        <f>IF(ISNA(VLOOKUP(G526,Presta!H:I,2,0)),"",VLOOKUP(G526,Presta!H:I,2,0))</f>
        <v/>
      </c>
    </row>
    <row r="527" spans="1:13" x14ac:dyDescent="0.25">
      <c r="A527" t="s">
        <v>1084</v>
      </c>
      <c r="B527" t="s">
        <v>1319</v>
      </c>
      <c r="C527" s="99" t="s">
        <v>1325</v>
      </c>
      <c r="D527" t="s">
        <v>311</v>
      </c>
      <c r="G527" t="s">
        <v>554</v>
      </c>
      <c r="H527">
        <f>VLOOKUP(A527,Users!A:F,6,0)</f>
        <v>42</v>
      </c>
      <c r="I527">
        <f t="shared" si="8"/>
        <v>3</v>
      </c>
      <c r="J527" t="e">
        <f>VLOOKUP(C527,[1]gta_prestations!$B:$D,3,0)</f>
        <v>#N/A</v>
      </c>
      <c r="K527" t="str">
        <f>IF(ISNA(VLOOKUP(F527,données!$B$138:$E$147,4,0)),"",VLOOKUP(F527,données!$B$138:$E$147,4,0))</f>
        <v/>
      </c>
      <c r="L527" t="str">
        <f>IF(ISNA(VLOOKUP(E527,données!$A$67:$A$134,1,0)),"",VLOOKUP(E527,données!$A$67:$A$134,1,0))</f>
        <v/>
      </c>
      <c r="M527">
        <f>IF(ISNA(VLOOKUP(G527,Presta!H:I,2,0)),"",VLOOKUP(G527,Presta!H:I,2,0))</f>
        <v>155</v>
      </c>
    </row>
    <row r="528" spans="1:13" x14ac:dyDescent="0.25">
      <c r="A528" t="s">
        <v>1084</v>
      </c>
      <c r="B528" t="s">
        <v>1323</v>
      </c>
      <c r="C528" s="99" t="s">
        <v>146</v>
      </c>
      <c r="D528" t="s">
        <v>147</v>
      </c>
      <c r="H528">
        <f>VLOOKUP(A528,Users!A:F,6,0)</f>
        <v>42</v>
      </c>
      <c r="I528">
        <f t="shared" si="8"/>
        <v>2</v>
      </c>
      <c r="J528">
        <f>VLOOKUP(C528,[1]gta_prestations!$B:$D,3,0)</f>
        <v>311</v>
      </c>
      <c r="K528" t="str">
        <f>IF(ISNA(VLOOKUP(F528,données!$B$138:$E$147,4,0)),"",VLOOKUP(F528,données!$B$138:$E$147,4,0))</f>
        <v/>
      </c>
      <c r="L528" t="str">
        <f>IF(ISNA(VLOOKUP(E528,données!$A$67:$A$134,1,0)),"",VLOOKUP(E528,données!$A$67:$A$134,1,0))</f>
        <v/>
      </c>
      <c r="M528" t="str">
        <f>IF(ISNA(VLOOKUP(G528,Presta!H:I,2,0)),"",VLOOKUP(G528,Presta!H:I,2,0))</f>
        <v/>
      </c>
    </row>
    <row r="529" spans="1:13" x14ac:dyDescent="0.25">
      <c r="A529" t="s">
        <v>1084</v>
      </c>
      <c r="B529" t="s">
        <v>1323</v>
      </c>
      <c r="C529" s="99" t="s">
        <v>146</v>
      </c>
      <c r="D529" t="s">
        <v>147</v>
      </c>
      <c r="E529" t="s">
        <v>1394</v>
      </c>
      <c r="H529">
        <f>VLOOKUP(A529,Users!A:F,6,0)</f>
        <v>42</v>
      </c>
      <c r="I529">
        <f t="shared" si="8"/>
        <v>2</v>
      </c>
      <c r="J529">
        <f>VLOOKUP(C529,[1]gta_prestations!$B:$D,3,0)</f>
        <v>311</v>
      </c>
      <c r="K529" t="str">
        <f>IF(ISNA(VLOOKUP(F529,données!$B$138:$E$147,4,0)),"",VLOOKUP(F529,données!$B$138:$E$147,4,0))</f>
        <v/>
      </c>
      <c r="L529" t="str">
        <f>IF(ISNA(VLOOKUP(E529,données!$A$67:$A$134,1,0)),"",VLOOKUP(E529,données!$A$67:$A$134,1,0))</f>
        <v/>
      </c>
      <c r="M529" t="str">
        <f>IF(ISNA(VLOOKUP(G529,Presta!H:I,2,0)),"",VLOOKUP(G529,Presta!H:I,2,0))</f>
        <v/>
      </c>
    </row>
    <row r="530" spans="1:13" x14ac:dyDescent="0.25">
      <c r="A530" t="s">
        <v>1084</v>
      </c>
      <c r="B530" t="s">
        <v>1320</v>
      </c>
      <c r="C530" s="99" t="s">
        <v>278</v>
      </c>
      <c r="D530" t="s">
        <v>279</v>
      </c>
      <c r="H530">
        <f>VLOOKUP(A530,Users!A:F,6,0)</f>
        <v>42</v>
      </c>
      <c r="I530">
        <f t="shared" si="8"/>
        <v>6</v>
      </c>
      <c r="J530">
        <f>VLOOKUP(C530,[1]gta_prestations!$B:$D,3,0)</f>
        <v>377</v>
      </c>
      <c r="K530" t="str">
        <f>IF(ISNA(VLOOKUP(F530,données!$B$138:$E$147,4,0)),"",VLOOKUP(F530,données!$B$138:$E$147,4,0))</f>
        <v/>
      </c>
      <c r="L530" t="str">
        <f>IF(ISNA(VLOOKUP(E530,données!$A$67:$A$134,1,0)),"",VLOOKUP(E530,données!$A$67:$A$134,1,0))</f>
        <v/>
      </c>
      <c r="M530" t="str">
        <f>IF(ISNA(VLOOKUP(G530,Presta!H:I,2,0)),"",VLOOKUP(G530,Presta!H:I,2,0))</f>
        <v/>
      </c>
    </row>
    <row r="531" spans="1:13" x14ac:dyDescent="0.25">
      <c r="A531" t="s">
        <v>1084</v>
      </c>
      <c r="B531" t="s">
        <v>1323</v>
      </c>
      <c r="C531" s="99" t="s">
        <v>146</v>
      </c>
      <c r="D531" t="s">
        <v>147</v>
      </c>
      <c r="E531">
        <v>6201211</v>
      </c>
      <c r="H531">
        <f>VLOOKUP(A531,Users!A:F,6,0)</f>
        <v>42</v>
      </c>
      <c r="I531">
        <f t="shared" si="8"/>
        <v>2</v>
      </c>
      <c r="J531">
        <f>VLOOKUP(C531,[1]gta_prestations!$B:$D,3,0)</f>
        <v>311</v>
      </c>
      <c r="K531" t="str">
        <f>IF(ISNA(VLOOKUP(F531,données!$B$138:$E$147,4,0)),"",VLOOKUP(F531,données!$B$138:$E$147,4,0))</f>
        <v/>
      </c>
      <c r="L531" t="str">
        <f>IF(ISNA(VLOOKUP(E531,données!$A$67:$A$134,1,0)),"",VLOOKUP(E531,données!$A$67:$A$134,1,0))</f>
        <v/>
      </c>
      <c r="M531" t="str">
        <f>IF(ISNA(VLOOKUP(G531,Presta!H:I,2,0)),"",VLOOKUP(G531,Presta!H:I,2,0))</f>
        <v/>
      </c>
    </row>
    <row r="532" spans="1:13" x14ac:dyDescent="0.25">
      <c r="A532" t="s">
        <v>1084</v>
      </c>
      <c r="B532" t="s">
        <v>1327</v>
      </c>
      <c r="C532" s="99" t="s">
        <v>146</v>
      </c>
      <c r="D532" t="s">
        <v>147</v>
      </c>
      <c r="F532">
        <v>0</v>
      </c>
      <c r="G532">
        <v>0</v>
      </c>
      <c r="H532">
        <f>VLOOKUP(A532,Users!A:F,6,0)</f>
        <v>42</v>
      </c>
      <c r="I532">
        <f t="shared" si="8"/>
        <v>4</v>
      </c>
      <c r="J532">
        <f>VLOOKUP(C532,[1]gta_prestations!$B:$D,3,0)</f>
        <v>311</v>
      </c>
      <c r="K532" t="str">
        <f>IF(ISNA(VLOOKUP(F532,données!$B$138:$E$147,4,0)),"",VLOOKUP(F532,données!$B$138:$E$147,4,0))</f>
        <v/>
      </c>
      <c r="L532" t="str">
        <f>IF(ISNA(VLOOKUP(E532,données!$A$67:$A$134,1,0)),"",VLOOKUP(E532,données!$A$67:$A$134,1,0))</f>
        <v/>
      </c>
      <c r="M532" t="str">
        <f>IF(ISNA(VLOOKUP(G532,Presta!H:I,2,0)),"",VLOOKUP(G532,Presta!H:I,2,0))</f>
        <v/>
      </c>
    </row>
    <row r="533" spans="1:13" x14ac:dyDescent="0.25">
      <c r="A533" t="s">
        <v>1084</v>
      </c>
      <c r="B533" t="s">
        <v>1323</v>
      </c>
      <c r="C533" s="99" t="s">
        <v>32</v>
      </c>
      <c r="D533" t="s">
        <v>33</v>
      </c>
      <c r="E533" t="s">
        <v>1432</v>
      </c>
      <c r="H533">
        <f>VLOOKUP(A533,Users!A:F,6,0)</f>
        <v>42</v>
      </c>
      <c r="I533">
        <f t="shared" si="8"/>
        <v>2</v>
      </c>
      <c r="J533">
        <f>VLOOKUP(C533,[1]gta_prestations!$B:$D,3,0)</f>
        <v>254</v>
      </c>
      <c r="K533" t="str">
        <f>IF(ISNA(VLOOKUP(F533,données!$B$138:$E$147,4,0)),"",VLOOKUP(F533,données!$B$138:$E$147,4,0))</f>
        <v/>
      </c>
      <c r="L533" t="str">
        <f>IF(ISNA(VLOOKUP(E533,données!$A$67:$A$134,1,0)),"",VLOOKUP(E533,données!$A$67:$A$134,1,0))</f>
        <v/>
      </c>
      <c r="M533" t="str">
        <f>IF(ISNA(VLOOKUP(G533,Presta!H:I,2,0)),"",VLOOKUP(G533,Presta!H:I,2,0))</f>
        <v/>
      </c>
    </row>
    <row r="534" spans="1:13" x14ac:dyDescent="0.25">
      <c r="A534" t="s">
        <v>1098</v>
      </c>
      <c r="B534" t="s">
        <v>1327</v>
      </c>
      <c r="C534" s="99" t="s">
        <v>278</v>
      </c>
      <c r="D534" t="s">
        <v>279</v>
      </c>
      <c r="F534">
        <v>32</v>
      </c>
      <c r="H534">
        <f>VLOOKUP(A534,Users!A:F,6,0)</f>
        <v>3</v>
      </c>
      <c r="I534">
        <f t="shared" si="8"/>
        <v>4</v>
      </c>
      <c r="J534">
        <f>VLOOKUP(C534,[1]gta_prestations!$B:$D,3,0)</f>
        <v>377</v>
      </c>
      <c r="K534" t="str">
        <f>IF(ISNA(VLOOKUP(F534,données!$B$138:$E$147,4,0)),"",VLOOKUP(F534,données!$B$138:$E$147,4,0))</f>
        <v/>
      </c>
      <c r="L534" t="str">
        <f>IF(ISNA(VLOOKUP(E534,données!$A$67:$A$134,1,0)),"",VLOOKUP(E534,données!$A$67:$A$134,1,0))</f>
        <v/>
      </c>
      <c r="M534" t="str">
        <f>IF(ISNA(VLOOKUP(G534,Presta!H:I,2,0)),"",VLOOKUP(G534,Presta!H:I,2,0))</f>
        <v/>
      </c>
    </row>
    <row r="535" spans="1:13" x14ac:dyDescent="0.25">
      <c r="A535" t="s">
        <v>1098</v>
      </c>
      <c r="B535" t="s">
        <v>1320</v>
      </c>
      <c r="C535" s="99" t="s">
        <v>274</v>
      </c>
      <c r="D535" t="s">
        <v>275</v>
      </c>
      <c r="H535">
        <f>VLOOKUP(A535,Users!A:F,6,0)</f>
        <v>3</v>
      </c>
      <c r="I535">
        <f t="shared" si="8"/>
        <v>6</v>
      </c>
      <c r="J535">
        <f>VLOOKUP(C535,[1]gta_prestations!$B:$D,3,0)</f>
        <v>375</v>
      </c>
      <c r="K535" t="str">
        <f>IF(ISNA(VLOOKUP(F535,données!$B$138:$E$147,4,0)),"",VLOOKUP(F535,données!$B$138:$E$147,4,0))</f>
        <v/>
      </c>
      <c r="L535" t="str">
        <f>IF(ISNA(VLOOKUP(E535,données!$A$67:$A$134,1,0)),"",VLOOKUP(E535,données!$A$67:$A$134,1,0))</f>
        <v/>
      </c>
      <c r="M535" t="str">
        <f>IF(ISNA(VLOOKUP(G535,Presta!H:I,2,0)),"",VLOOKUP(G535,Presta!H:I,2,0))</f>
        <v/>
      </c>
    </row>
    <row r="536" spans="1:13" x14ac:dyDescent="0.25">
      <c r="A536" t="s">
        <v>1098</v>
      </c>
      <c r="B536" t="s">
        <v>1320</v>
      </c>
      <c r="C536" s="99" t="s">
        <v>278</v>
      </c>
      <c r="D536" t="s">
        <v>279</v>
      </c>
      <c r="H536">
        <f>VLOOKUP(A536,Users!A:F,6,0)</f>
        <v>3</v>
      </c>
      <c r="I536">
        <f t="shared" si="8"/>
        <v>6</v>
      </c>
      <c r="J536">
        <f>VLOOKUP(C536,[1]gta_prestations!$B:$D,3,0)</f>
        <v>377</v>
      </c>
      <c r="K536" t="str">
        <f>IF(ISNA(VLOOKUP(F536,données!$B$138:$E$147,4,0)),"",VLOOKUP(F536,données!$B$138:$E$147,4,0))</f>
        <v/>
      </c>
      <c r="L536" t="str">
        <f>IF(ISNA(VLOOKUP(E536,données!$A$67:$A$134,1,0)),"",VLOOKUP(E536,données!$A$67:$A$134,1,0))</f>
        <v/>
      </c>
      <c r="M536" t="str">
        <f>IF(ISNA(VLOOKUP(G536,Presta!H:I,2,0)),"",VLOOKUP(G536,Presta!H:I,2,0))</f>
        <v/>
      </c>
    </row>
    <row r="537" spans="1:13" x14ac:dyDescent="0.25">
      <c r="A537" t="s">
        <v>1098</v>
      </c>
      <c r="B537" t="s">
        <v>1320</v>
      </c>
      <c r="C537" s="99" t="s">
        <v>1321</v>
      </c>
      <c r="H537">
        <f>VLOOKUP(A537,Users!A:F,6,0)</f>
        <v>3</v>
      </c>
      <c r="I537">
        <f t="shared" si="8"/>
        <v>6</v>
      </c>
      <c r="J537" t="e">
        <f>VLOOKUP(C537,[1]gta_prestations!$B:$D,3,0)</f>
        <v>#N/A</v>
      </c>
      <c r="K537" t="str">
        <f>IF(ISNA(VLOOKUP(F537,données!$B$138:$E$147,4,0)),"",VLOOKUP(F537,données!$B$138:$E$147,4,0))</f>
        <v/>
      </c>
      <c r="L537" t="str">
        <f>IF(ISNA(VLOOKUP(E537,données!$A$67:$A$134,1,0)),"",VLOOKUP(E537,données!$A$67:$A$134,1,0))</f>
        <v/>
      </c>
      <c r="M537" t="str">
        <f>IF(ISNA(VLOOKUP(G537,Presta!H:I,2,0)),"",VLOOKUP(G537,Presta!H:I,2,0))</f>
        <v/>
      </c>
    </row>
    <row r="538" spans="1:13" x14ac:dyDescent="0.25">
      <c r="A538" t="s">
        <v>1098</v>
      </c>
      <c r="B538" t="s">
        <v>1327</v>
      </c>
      <c r="C538" s="99" t="s">
        <v>278</v>
      </c>
      <c r="D538" t="s">
        <v>279</v>
      </c>
      <c r="F538" t="s">
        <v>1040</v>
      </c>
      <c r="H538">
        <f>VLOOKUP(A538,Users!A:F,6,0)</f>
        <v>3</v>
      </c>
      <c r="I538">
        <f t="shared" si="8"/>
        <v>4</v>
      </c>
      <c r="J538">
        <f>VLOOKUP(C538,[1]gta_prestations!$B:$D,3,0)</f>
        <v>377</v>
      </c>
      <c r="K538">
        <f>IF(ISNA(VLOOKUP(F538,données!$B$138:$E$147,4,0)),"",VLOOKUP(F538,données!$B$138:$E$147,4,0))</f>
        <v>9</v>
      </c>
      <c r="L538" t="str">
        <f>IF(ISNA(VLOOKUP(E538,données!$A$67:$A$134,1,0)),"",VLOOKUP(E538,données!$A$67:$A$134,1,0))</f>
        <v/>
      </c>
      <c r="M538" t="str">
        <f>IF(ISNA(VLOOKUP(G538,Presta!H:I,2,0)),"",VLOOKUP(G538,Presta!H:I,2,0))</f>
        <v/>
      </c>
    </row>
    <row r="539" spans="1:13" x14ac:dyDescent="0.25">
      <c r="A539" t="s">
        <v>1098</v>
      </c>
      <c r="B539" t="s">
        <v>1327</v>
      </c>
      <c r="C539" s="99" t="s">
        <v>278</v>
      </c>
      <c r="D539" t="s">
        <v>279</v>
      </c>
      <c r="F539">
        <v>0</v>
      </c>
      <c r="G539">
        <v>0</v>
      </c>
      <c r="H539">
        <f>VLOOKUP(A539,Users!A:F,6,0)</f>
        <v>3</v>
      </c>
      <c r="I539">
        <f t="shared" si="8"/>
        <v>4</v>
      </c>
      <c r="J539">
        <f>VLOOKUP(C539,[1]gta_prestations!$B:$D,3,0)</f>
        <v>377</v>
      </c>
      <c r="K539" t="str">
        <f>IF(ISNA(VLOOKUP(F539,données!$B$138:$E$147,4,0)),"",VLOOKUP(F539,données!$B$138:$E$147,4,0))</f>
        <v/>
      </c>
      <c r="L539" t="str">
        <f>IF(ISNA(VLOOKUP(E539,données!$A$67:$A$134,1,0)),"",VLOOKUP(E539,données!$A$67:$A$134,1,0))</f>
        <v/>
      </c>
      <c r="M539" t="str">
        <f>IF(ISNA(VLOOKUP(G539,Presta!H:I,2,0)),"",VLOOKUP(G539,Presta!H:I,2,0))</f>
        <v/>
      </c>
    </row>
    <row r="540" spans="1:13" x14ac:dyDescent="0.25">
      <c r="A540" t="s">
        <v>1098</v>
      </c>
      <c r="B540" t="s">
        <v>1319</v>
      </c>
      <c r="C540" s="99" t="s">
        <v>1433</v>
      </c>
      <c r="D540" t="s">
        <v>317</v>
      </c>
      <c r="G540" t="s">
        <v>578</v>
      </c>
      <c r="H540">
        <f>VLOOKUP(A540,Users!A:F,6,0)</f>
        <v>3</v>
      </c>
      <c r="I540">
        <f t="shared" si="8"/>
        <v>3</v>
      </c>
      <c r="J540" t="e">
        <f>VLOOKUP(C540,[1]gta_prestations!$B:$D,3,0)</f>
        <v>#N/A</v>
      </c>
      <c r="K540" t="str">
        <f>IF(ISNA(VLOOKUP(F540,données!$B$138:$E$147,4,0)),"",VLOOKUP(F540,données!$B$138:$E$147,4,0))</f>
        <v/>
      </c>
      <c r="L540" t="str">
        <f>IF(ISNA(VLOOKUP(E540,données!$A$67:$A$134,1,0)),"",VLOOKUP(E540,données!$A$67:$A$134,1,0))</f>
        <v/>
      </c>
      <c r="M540">
        <f>IF(ISNA(VLOOKUP(G540,Presta!H:I,2,0)),"",VLOOKUP(G540,Presta!H:I,2,0))</f>
        <v>84</v>
      </c>
    </row>
    <row r="541" spans="1:13" x14ac:dyDescent="0.25">
      <c r="A541" t="s">
        <v>1098</v>
      </c>
      <c r="B541" t="s">
        <v>1319</v>
      </c>
      <c r="C541" s="99" t="s">
        <v>1434</v>
      </c>
      <c r="D541" t="s">
        <v>317</v>
      </c>
      <c r="G541" t="s">
        <v>578</v>
      </c>
      <c r="H541">
        <f>VLOOKUP(A541,Users!A:F,6,0)</f>
        <v>3</v>
      </c>
      <c r="I541">
        <f t="shared" si="8"/>
        <v>3</v>
      </c>
      <c r="J541" t="e">
        <f>VLOOKUP(C541,[1]gta_prestations!$B:$D,3,0)</f>
        <v>#N/A</v>
      </c>
      <c r="K541" t="str">
        <f>IF(ISNA(VLOOKUP(F541,données!$B$138:$E$147,4,0)),"",VLOOKUP(F541,données!$B$138:$E$147,4,0))</f>
        <v/>
      </c>
      <c r="L541" t="str">
        <f>IF(ISNA(VLOOKUP(E541,données!$A$67:$A$134,1,0)),"",VLOOKUP(E541,données!$A$67:$A$134,1,0))</f>
        <v/>
      </c>
      <c r="M541">
        <f>IF(ISNA(VLOOKUP(G541,Presta!H:I,2,0)),"",VLOOKUP(G541,Presta!H:I,2,0))</f>
        <v>84</v>
      </c>
    </row>
    <row r="542" spans="1:13" x14ac:dyDescent="0.25">
      <c r="A542" t="s">
        <v>1098</v>
      </c>
      <c r="B542" t="s">
        <v>1319</v>
      </c>
      <c r="C542" s="99" t="s">
        <v>1337</v>
      </c>
      <c r="D542" t="s">
        <v>317</v>
      </c>
      <c r="G542" t="s">
        <v>580</v>
      </c>
      <c r="H542">
        <f>VLOOKUP(A542,Users!A:F,6,0)</f>
        <v>3</v>
      </c>
      <c r="I542">
        <f t="shared" si="8"/>
        <v>3</v>
      </c>
      <c r="J542" t="e">
        <f>VLOOKUP(C542,[1]gta_prestations!$B:$D,3,0)</f>
        <v>#N/A</v>
      </c>
      <c r="K542" t="str">
        <f>IF(ISNA(VLOOKUP(F542,données!$B$138:$E$147,4,0)),"",VLOOKUP(F542,données!$B$138:$E$147,4,0))</f>
        <v/>
      </c>
      <c r="L542" t="str">
        <f>IF(ISNA(VLOOKUP(E542,données!$A$67:$A$134,1,0)),"",VLOOKUP(E542,données!$A$67:$A$134,1,0))</f>
        <v/>
      </c>
      <c r="M542">
        <f>IF(ISNA(VLOOKUP(G542,Presta!H:I,2,0)),"",VLOOKUP(G542,Presta!H:I,2,0))</f>
        <v>85</v>
      </c>
    </row>
    <row r="543" spans="1:13" x14ac:dyDescent="0.25">
      <c r="A543" t="s">
        <v>1098</v>
      </c>
      <c r="B543" t="s">
        <v>1319</v>
      </c>
      <c r="C543" s="99" t="s">
        <v>1337</v>
      </c>
      <c r="D543" t="s">
        <v>313</v>
      </c>
      <c r="G543" t="s">
        <v>580</v>
      </c>
      <c r="H543">
        <f>VLOOKUP(A543,Users!A:F,6,0)</f>
        <v>3</v>
      </c>
      <c r="I543">
        <f t="shared" si="8"/>
        <v>3</v>
      </c>
      <c r="J543" t="e">
        <f>VLOOKUP(C543,[1]gta_prestations!$B:$D,3,0)</f>
        <v>#N/A</v>
      </c>
      <c r="K543" t="str">
        <f>IF(ISNA(VLOOKUP(F543,données!$B$138:$E$147,4,0)),"",VLOOKUP(F543,données!$B$138:$E$147,4,0))</f>
        <v/>
      </c>
      <c r="L543" t="str">
        <f>IF(ISNA(VLOOKUP(E543,données!$A$67:$A$134,1,0)),"",VLOOKUP(E543,données!$A$67:$A$134,1,0))</f>
        <v/>
      </c>
      <c r="M543">
        <f>IF(ISNA(VLOOKUP(G543,Presta!H:I,2,0)),"",VLOOKUP(G543,Presta!H:I,2,0))</f>
        <v>85</v>
      </c>
    </row>
    <row r="544" spans="1:13" x14ac:dyDescent="0.25">
      <c r="A544" t="s">
        <v>1180</v>
      </c>
      <c r="B544" t="s">
        <v>1323</v>
      </c>
      <c r="C544" s="99" t="s">
        <v>28</v>
      </c>
      <c r="D544" t="s">
        <v>29</v>
      </c>
      <c r="H544">
        <f>VLOOKUP(A544,Users!A:F,6,0)</f>
        <v>10</v>
      </c>
      <c r="I544">
        <f t="shared" si="8"/>
        <v>2</v>
      </c>
      <c r="J544">
        <f>VLOOKUP(C544,[1]gta_prestations!$B:$D,3,0)</f>
        <v>252</v>
      </c>
      <c r="K544" t="str">
        <f>IF(ISNA(VLOOKUP(F544,données!$B$138:$E$147,4,0)),"",VLOOKUP(F544,données!$B$138:$E$147,4,0))</f>
        <v/>
      </c>
      <c r="L544" t="str">
        <f>IF(ISNA(VLOOKUP(E544,données!$A$67:$A$134,1,0)),"",VLOOKUP(E544,données!$A$67:$A$134,1,0))</f>
        <v/>
      </c>
      <c r="M544" t="str">
        <f>IF(ISNA(VLOOKUP(G544,Presta!H:I,2,0)),"",VLOOKUP(G544,Presta!H:I,2,0))</f>
        <v/>
      </c>
    </row>
    <row r="545" spans="1:13" x14ac:dyDescent="0.25">
      <c r="A545" t="s">
        <v>1180</v>
      </c>
      <c r="B545" t="s">
        <v>1323</v>
      </c>
      <c r="C545" s="99" t="s">
        <v>142</v>
      </c>
      <c r="D545" t="s">
        <v>143</v>
      </c>
      <c r="G545" t="s">
        <v>1324</v>
      </c>
      <c r="H545">
        <f>VLOOKUP(A545,Users!A:F,6,0)</f>
        <v>10</v>
      </c>
      <c r="I545">
        <f t="shared" si="8"/>
        <v>2</v>
      </c>
      <c r="J545">
        <f>VLOOKUP(C545,[1]gta_prestations!$B:$D,3,0)</f>
        <v>309</v>
      </c>
      <c r="K545" t="str">
        <f>IF(ISNA(VLOOKUP(F545,données!$B$138:$E$147,4,0)),"",VLOOKUP(F545,données!$B$138:$E$147,4,0))</f>
        <v/>
      </c>
      <c r="L545" t="str">
        <f>IF(ISNA(VLOOKUP(E545,données!$A$67:$A$134,1,0)),"",VLOOKUP(E545,données!$A$67:$A$134,1,0))</f>
        <v/>
      </c>
      <c r="M545" t="str">
        <f>IF(ISNA(VLOOKUP(G545,Presta!H:I,2,0)),"",VLOOKUP(G545,Presta!H:I,2,0))</f>
        <v/>
      </c>
    </row>
    <row r="546" spans="1:13" x14ac:dyDescent="0.25">
      <c r="A546" t="s">
        <v>1180</v>
      </c>
      <c r="B546" t="s">
        <v>1320</v>
      </c>
      <c r="C546" s="99" t="s">
        <v>1321</v>
      </c>
      <c r="H546">
        <f>VLOOKUP(A546,Users!A:F,6,0)</f>
        <v>10</v>
      </c>
      <c r="I546">
        <f t="shared" si="8"/>
        <v>6</v>
      </c>
      <c r="J546" t="e">
        <f>VLOOKUP(C546,[1]gta_prestations!$B:$D,3,0)</f>
        <v>#N/A</v>
      </c>
      <c r="K546" t="str">
        <f>IF(ISNA(VLOOKUP(F546,données!$B$138:$E$147,4,0)),"",VLOOKUP(F546,données!$B$138:$E$147,4,0))</f>
        <v/>
      </c>
      <c r="L546" t="str">
        <f>IF(ISNA(VLOOKUP(E546,données!$A$67:$A$134,1,0)),"",VLOOKUP(E546,données!$A$67:$A$134,1,0))</f>
        <v/>
      </c>
      <c r="M546" t="str">
        <f>IF(ISNA(VLOOKUP(G546,Presta!H:I,2,0)),"",VLOOKUP(G546,Presta!H:I,2,0))</f>
        <v/>
      </c>
    </row>
    <row r="547" spans="1:13" x14ac:dyDescent="0.25">
      <c r="A547" t="s">
        <v>1180</v>
      </c>
      <c r="B547" t="s">
        <v>1323</v>
      </c>
      <c r="C547" s="99" t="s">
        <v>142</v>
      </c>
      <c r="D547" t="s">
        <v>143</v>
      </c>
      <c r="H547">
        <f>VLOOKUP(A547,Users!A:F,6,0)</f>
        <v>10</v>
      </c>
      <c r="I547">
        <f t="shared" si="8"/>
        <v>2</v>
      </c>
      <c r="J547">
        <f>VLOOKUP(C547,[1]gta_prestations!$B:$D,3,0)</f>
        <v>309</v>
      </c>
      <c r="K547" t="str">
        <f>IF(ISNA(VLOOKUP(F547,données!$B$138:$E$147,4,0)),"",VLOOKUP(F547,données!$B$138:$E$147,4,0))</f>
        <v/>
      </c>
      <c r="L547" t="str">
        <f>IF(ISNA(VLOOKUP(E547,données!$A$67:$A$134,1,0)),"",VLOOKUP(E547,données!$A$67:$A$134,1,0))</f>
        <v/>
      </c>
      <c r="M547" t="str">
        <f>IF(ISNA(VLOOKUP(G547,Presta!H:I,2,0)),"",VLOOKUP(G547,Presta!H:I,2,0))</f>
        <v/>
      </c>
    </row>
    <row r="548" spans="1:13" x14ac:dyDescent="0.25">
      <c r="A548" t="s">
        <v>1180</v>
      </c>
      <c r="B548" t="s">
        <v>1323</v>
      </c>
      <c r="C548" s="99" t="s">
        <v>142</v>
      </c>
      <c r="D548" t="s">
        <v>143</v>
      </c>
      <c r="E548" t="s">
        <v>1355</v>
      </c>
      <c r="H548">
        <f>VLOOKUP(A548,Users!A:F,6,0)</f>
        <v>10</v>
      </c>
      <c r="I548">
        <f t="shared" si="8"/>
        <v>2</v>
      </c>
      <c r="J548">
        <f>VLOOKUP(C548,[1]gta_prestations!$B:$D,3,0)</f>
        <v>309</v>
      </c>
      <c r="K548" t="str">
        <f>IF(ISNA(VLOOKUP(F548,données!$B$138:$E$147,4,0)),"",VLOOKUP(F548,données!$B$138:$E$147,4,0))</f>
        <v/>
      </c>
      <c r="L548" t="str">
        <f>IF(ISNA(VLOOKUP(E548,données!$A$67:$A$134,1,0)),"",VLOOKUP(E548,données!$A$67:$A$134,1,0))</f>
        <v/>
      </c>
      <c r="M548" t="str">
        <f>IF(ISNA(VLOOKUP(G548,Presta!H:I,2,0)),"",VLOOKUP(G548,Presta!H:I,2,0))</f>
        <v/>
      </c>
    </row>
    <row r="549" spans="1:13" x14ac:dyDescent="0.25">
      <c r="A549" t="s">
        <v>1137</v>
      </c>
      <c r="B549" t="s">
        <v>1320</v>
      </c>
      <c r="C549" s="99" t="s">
        <v>296</v>
      </c>
      <c r="D549" t="s">
        <v>297</v>
      </c>
      <c r="H549">
        <f>VLOOKUP(A549,Users!A:F,6,0)</f>
        <v>87</v>
      </c>
      <c r="I549">
        <f t="shared" si="8"/>
        <v>6</v>
      </c>
      <c r="J549">
        <f>VLOOKUP(C549,[1]gta_prestations!$B:$D,3,0)</f>
        <v>386</v>
      </c>
      <c r="K549" t="str">
        <f>IF(ISNA(VLOOKUP(F549,données!$B$138:$E$147,4,0)),"",VLOOKUP(F549,données!$B$138:$E$147,4,0))</f>
        <v/>
      </c>
      <c r="L549" t="str">
        <f>IF(ISNA(VLOOKUP(E549,données!$A$67:$A$134,1,0)),"",VLOOKUP(E549,données!$A$67:$A$134,1,0))</f>
        <v/>
      </c>
      <c r="M549" t="str">
        <f>IF(ISNA(VLOOKUP(G549,Presta!H:I,2,0)),"",VLOOKUP(G549,Presta!H:I,2,0))</f>
        <v/>
      </c>
    </row>
    <row r="550" spans="1:13" x14ac:dyDescent="0.25">
      <c r="A550" t="s">
        <v>1137</v>
      </c>
      <c r="B550" t="s">
        <v>1320</v>
      </c>
      <c r="C550" s="99" t="s">
        <v>1321</v>
      </c>
      <c r="H550">
        <f>VLOOKUP(A550,Users!A:F,6,0)</f>
        <v>87</v>
      </c>
      <c r="I550">
        <f t="shared" si="8"/>
        <v>6</v>
      </c>
      <c r="J550" t="e">
        <f>VLOOKUP(C550,[1]gta_prestations!$B:$D,3,0)</f>
        <v>#N/A</v>
      </c>
      <c r="K550" t="str">
        <f>IF(ISNA(VLOOKUP(F550,données!$B$138:$E$147,4,0)),"",VLOOKUP(F550,données!$B$138:$E$147,4,0))</f>
        <v/>
      </c>
      <c r="L550" t="str">
        <f>IF(ISNA(VLOOKUP(E550,données!$A$67:$A$134,1,0)),"",VLOOKUP(E550,données!$A$67:$A$134,1,0))</f>
        <v/>
      </c>
      <c r="M550" t="str">
        <f>IF(ISNA(VLOOKUP(G550,Presta!H:I,2,0)),"",VLOOKUP(G550,Presta!H:I,2,0))</f>
        <v/>
      </c>
    </row>
    <row r="551" spans="1:13" x14ac:dyDescent="0.25">
      <c r="A551" t="s">
        <v>1137</v>
      </c>
      <c r="B551" t="s">
        <v>1319</v>
      </c>
      <c r="C551" s="99" t="s">
        <v>1336</v>
      </c>
      <c r="D551" t="s">
        <v>301</v>
      </c>
      <c r="G551" t="s">
        <v>534</v>
      </c>
      <c r="H551">
        <f>VLOOKUP(A551,Users!A:F,6,0)</f>
        <v>87</v>
      </c>
      <c r="I551">
        <f t="shared" si="8"/>
        <v>3</v>
      </c>
      <c r="J551" t="e">
        <f>VLOOKUP(C551,[1]gta_prestations!$B:$D,3,0)</f>
        <v>#N/A</v>
      </c>
      <c r="K551" t="str">
        <f>IF(ISNA(VLOOKUP(F551,données!$B$138:$E$147,4,0)),"",VLOOKUP(F551,données!$B$138:$E$147,4,0))</f>
        <v/>
      </c>
      <c r="L551" t="str">
        <f>IF(ISNA(VLOOKUP(E551,données!$A$67:$A$134,1,0)),"",VLOOKUP(E551,données!$A$67:$A$134,1,0))</f>
        <v/>
      </c>
      <c r="M551">
        <f>IF(ISNA(VLOOKUP(G551,Presta!H:I,2,0)),"",VLOOKUP(G551,Presta!H:I,2,0))</f>
        <v>149</v>
      </c>
    </row>
    <row r="552" spans="1:13" x14ac:dyDescent="0.25">
      <c r="A552" t="s">
        <v>1137</v>
      </c>
      <c r="B552" t="s">
        <v>1320</v>
      </c>
      <c r="C552" s="99" t="s">
        <v>270</v>
      </c>
      <c r="D552" t="s">
        <v>271</v>
      </c>
      <c r="H552">
        <f>VLOOKUP(A552,Users!A:F,6,0)</f>
        <v>87</v>
      </c>
      <c r="I552">
        <f t="shared" si="8"/>
        <v>6</v>
      </c>
      <c r="J552">
        <f>VLOOKUP(C552,[1]gta_prestations!$B:$D,3,0)</f>
        <v>373</v>
      </c>
      <c r="K552" t="str">
        <f>IF(ISNA(VLOOKUP(F552,données!$B$138:$E$147,4,0)),"",VLOOKUP(F552,données!$B$138:$E$147,4,0))</f>
        <v/>
      </c>
      <c r="L552" t="str">
        <f>IF(ISNA(VLOOKUP(E552,données!$A$67:$A$134,1,0)),"",VLOOKUP(E552,données!$A$67:$A$134,1,0))</f>
        <v/>
      </c>
      <c r="M552" t="str">
        <f>IF(ISNA(VLOOKUP(G552,Presta!H:I,2,0)),"",VLOOKUP(G552,Presta!H:I,2,0))</f>
        <v/>
      </c>
    </row>
    <row r="553" spans="1:13" x14ac:dyDescent="0.25">
      <c r="A553" t="s">
        <v>1137</v>
      </c>
      <c r="B553" t="s">
        <v>1320</v>
      </c>
      <c r="C553" s="99" t="s">
        <v>278</v>
      </c>
      <c r="D553" t="s">
        <v>297</v>
      </c>
      <c r="H553">
        <f>VLOOKUP(A553,Users!A:F,6,0)</f>
        <v>87</v>
      </c>
      <c r="I553">
        <f t="shared" si="8"/>
        <v>6</v>
      </c>
      <c r="J553">
        <f>VLOOKUP(C553,[1]gta_prestations!$B:$D,3,0)</f>
        <v>377</v>
      </c>
      <c r="K553" t="str">
        <f>IF(ISNA(VLOOKUP(F553,données!$B$138:$E$147,4,0)),"",VLOOKUP(F553,données!$B$138:$E$147,4,0))</f>
        <v/>
      </c>
      <c r="L553" t="str">
        <f>IF(ISNA(VLOOKUP(E553,données!$A$67:$A$134,1,0)),"",VLOOKUP(E553,données!$A$67:$A$134,1,0))</f>
        <v/>
      </c>
      <c r="M553" t="str">
        <f>IF(ISNA(VLOOKUP(G553,Presta!H:I,2,0)),"",VLOOKUP(G553,Presta!H:I,2,0))</f>
        <v/>
      </c>
    </row>
    <row r="554" spans="1:13" x14ac:dyDescent="0.25">
      <c r="A554" t="s">
        <v>1137</v>
      </c>
      <c r="B554" t="s">
        <v>1320</v>
      </c>
      <c r="C554" s="99" t="s">
        <v>270</v>
      </c>
      <c r="D554" t="s">
        <v>297</v>
      </c>
      <c r="H554">
        <f>VLOOKUP(A554,Users!A:F,6,0)</f>
        <v>87</v>
      </c>
      <c r="I554">
        <f t="shared" si="8"/>
        <v>6</v>
      </c>
      <c r="J554">
        <f>VLOOKUP(C554,[1]gta_prestations!$B:$D,3,0)</f>
        <v>373</v>
      </c>
      <c r="K554" t="str">
        <f>IF(ISNA(VLOOKUP(F554,données!$B$138:$E$147,4,0)),"",VLOOKUP(F554,données!$B$138:$E$147,4,0))</f>
        <v/>
      </c>
      <c r="L554" t="str">
        <f>IF(ISNA(VLOOKUP(E554,données!$A$67:$A$134,1,0)),"",VLOOKUP(E554,données!$A$67:$A$134,1,0))</f>
        <v/>
      </c>
      <c r="M554" t="str">
        <f>IF(ISNA(VLOOKUP(G554,Presta!H:I,2,0)),"",VLOOKUP(G554,Presta!H:I,2,0))</f>
        <v/>
      </c>
    </row>
    <row r="555" spans="1:13" x14ac:dyDescent="0.25">
      <c r="A555" t="s">
        <v>1137</v>
      </c>
      <c r="B555" t="s">
        <v>1320</v>
      </c>
      <c r="C555" s="99" t="s">
        <v>268</v>
      </c>
      <c r="D555" t="s">
        <v>297</v>
      </c>
      <c r="H555">
        <f>VLOOKUP(A555,Users!A:F,6,0)</f>
        <v>87</v>
      </c>
      <c r="I555">
        <f t="shared" si="8"/>
        <v>6</v>
      </c>
      <c r="J555">
        <f>VLOOKUP(C555,[1]gta_prestations!$B:$D,3,0)</f>
        <v>372</v>
      </c>
      <c r="K555" t="str">
        <f>IF(ISNA(VLOOKUP(F555,données!$B$138:$E$147,4,0)),"",VLOOKUP(F555,données!$B$138:$E$147,4,0))</f>
        <v/>
      </c>
      <c r="L555" t="str">
        <f>IF(ISNA(VLOOKUP(E555,données!$A$67:$A$134,1,0)),"",VLOOKUP(E555,données!$A$67:$A$134,1,0))</f>
        <v/>
      </c>
      <c r="M555" t="str">
        <f>IF(ISNA(VLOOKUP(G555,Presta!H:I,2,0)),"",VLOOKUP(G555,Presta!H:I,2,0))</f>
        <v/>
      </c>
    </row>
    <row r="556" spans="1:13" x14ac:dyDescent="0.25">
      <c r="A556" t="s">
        <v>1085</v>
      </c>
      <c r="B556" t="s">
        <v>1323</v>
      </c>
      <c r="C556" s="99" t="s">
        <v>1435</v>
      </c>
      <c r="H556">
        <f>VLOOKUP(A556,Users!A:F,6,0)</f>
        <v>50</v>
      </c>
      <c r="I556">
        <f t="shared" si="8"/>
        <v>2</v>
      </c>
      <c r="J556" t="e">
        <f>VLOOKUP(C556,[1]gta_prestations!$B:$D,3,0)</f>
        <v>#N/A</v>
      </c>
      <c r="K556" t="str">
        <f>IF(ISNA(VLOOKUP(F556,données!$B$138:$E$147,4,0)),"",VLOOKUP(F556,données!$B$138:$E$147,4,0))</f>
        <v/>
      </c>
      <c r="L556" t="str">
        <f>IF(ISNA(VLOOKUP(E556,données!$A$67:$A$134,1,0)),"",VLOOKUP(E556,données!$A$67:$A$134,1,0))</f>
        <v/>
      </c>
      <c r="M556" t="str">
        <f>IF(ISNA(VLOOKUP(G556,Presta!H:I,2,0)),"",VLOOKUP(G556,Presta!H:I,2,0))</f>
        <v/>
      </c>
    </row>
    <row r="557" spans="1:13" x14ac:dyDescent="0.25">
      <c r="A557" t="s">
        <v>1085</v>
      </c>
      <c r="B557" t="s">
        <v>1323</v>
      </c>
      <c r="C557" s="99" t="s">
        <v>122</v>
      </c>
      <c r="D557" t="s">
        <v>123</v>
      </c>
      <c r="H557">
        <f>VLOOKUP(A557,Users!A:F,6,0)</f>
        <v>50</v>
      </c>
      <c r="I557">
        <f t="shared" si="8"/>
        <v>2</v>
      </c>
      <c r="J557">
        <f>VLOOKUP(C557,[1]gta_prestations!$B:$D,3,0)</f>
        <v>299</v>
      </c>
      <c r="K557" t="str">
        <f>IF(ISNA(VLOOKUP(F557,données!$B$138:$E$147,4,0)),"",VLOOKUP(F557,données!$B$138:$E$147,4,0))</f>
        <v/>
      </c>
      <c r="L557" t="str">
        <f>IF(ISNA(VLOOKUP(E557,données!$A$67:$A$134,1,0)),"",VLOOKUP(E557,données!$A$67:$A$134,1,0))</f>
        <v/>
      </c>
      <c r="M557" t="str">
        <f>IF(ISNA(VLOOKUP(G557,Presta!H:I,2,0)),"",VLOOKUP(G557,Presta!H:I,2,0))</f>
        <v/>
      </c>
    </row>
    <row r="558" spans="1:13" x14ac:dyDescent="0.25">
      <c r="A558" t="s">
        <v>1085</v>
      </c>
      <c r="B558" t="s">
        <v>1323</v>
      </c>
      <c r="C558" s="99" t="s">
        <v>236</v>
      </c>
      <c r="D558" t="s">
        <v>237</v>
      </c>
      <c r="G558" t="s">
        <v>1324</v>
      </c>
      <c r="H558">
        <f>VLOOKUP(A558,Users!A:F,6,0)</f>
        <v>50</v>
      </c>
      <c r="I558">
        <f t="shared" si="8"/>
        <v>2</v>
      </c>
      <c r="J558">
        <f>VLOOKUP(C558,[1]gta_prestations!$B:$D,3,0)</f>
        <v>356</v>
      </c>
      <c r="K558" t="str">
        <f>IF(ISNA(VLOOKUP(F558,données!$B$138:$E$147,4,0)),"",VLOOKUP(F558,données!$B$138:$E$147,4,0))</f>
        <v/>
      </c>
      <c r="L558" t="str">
        <f>IF(ISNA(VLOOKUP(E558,données!$A$67:$A$134,1,0)),"",VLOOKUP(E558,données!$A$67:$A$134,1,0))</f>
        <v/>
      </c>
      <c r="M558" t="str">
        <f>IF(ISNA(VLOOKUP(G558,Presta!H:I,2,0)),"",VLOOKUP(G558,Presta!H:I,2,0))</f>
        <v/>
      </c>
    </row>
    <row r="559" spans="1:13" x14ac:dyDescent="0.25">
      <c r="A559" t="s">
        <v>1085</v>
      </c>
      <c r="B559" t="s">
        <v>1320</v>
      </c>
      <c r="C559" s="99" t="s">
        <v>1321</v>
      </c>
      <c r="H559">
        <f>VLOOKUP(A559,Users!A:F,6,0)</f>
        <v>50</v>
      </c>
      <c r="I559">
        <f t="shared" si="8"/>
        <v>6</v>
      </c>
      <c r="J559" t="e">
        <f>VLOOKUP(C559,[1]gta_prestations!$B:$D,3,0)</f>
        <v>#N/A</v>
      </c>
      <c r="K559" t="str">
        <f>IF(ISNA(VLOOKUP(F559,données!$B$138:$E$147,4,0)),"",VLOOKUP(F559,données!$B$138:$E$147,4,0))</f>
        <v/>
      </c>
      <c r="L559" t="str">
        <f>IF(ISNA(VLOOKUP(E559,données!$A$67:$A$134,1,0)),"",VLOOKUP(E559,données!$A$67:$A$134,1,0))</f>
        <v/>
      </c>
      <c r="M559" t="str">
        <f>IF(ISNA(VLOOKUP(G559,Presta!H:I,2,0)),"",VLOOKUP(G559,Presta!H:I,2,0))</f>
        <v/>
      </c>
    </row>
    <row r="560" spans="1:13" x14ac:dyDescent="0.25">
      <c r="A560" t="s">
        <v>1085</v>
      </c>
      <c r="B560" t="s">
        <v>1323</v>
      </c>
      <c r="C560" s="99" t="s">
        <v>236</v>
      </c>
      <c r="D560" t="s">
        <v>237</v>
      </c>
      <c r="H560">
        <f>VLOOKUP(A560,Users!A:F,6,0)</f>
        <v>50</v>
      </c>
      <c r="I560">
        <f t="shared" si="8"/>
        <v>2</v>
      </c>
      <c r="J560">
        <f>VLOOKUP(C560,[1]gta_prestations!$B:$D,3,0)</f>
        <v>356</v>
      </c>
      <c r="K560" t="str">
        <f>IF(ISNA(VLOOKUP(F560,données!$B$138:$E$147,4,0)),"",VLOOKUP(F560,données!$B$138:$E$147,4,0))</f>
        <v/>
      </c>
      <c r="L560" t="str">
        <f>IF(ISNA(VLOOKUP(E560,données!$A$67:$A$134,1,0)),"",VLOOKUP(E560,données!$A$67:$A$134,1,0))</f>
        <v/>
      </c>
      <c r="M560" t="str">
        <f>IF(ISNA(VLOOKUP(G560,Presta!H:I,2,0)),"",VLOOKUP(G560,Presta!H:I,2,0))</f>
        <v/>
      </c>
    </row>
    <row r="561" spans="1:13" x14ac:dyDescent="0.25">
      <c r="A561" t="s">
        <v>1085</v>
      </c>
      <c r="B561" t="s">
        <v>1323</v>
      </c>
      <c r="C561" s="99" t="s">
        <v>122</v>
      </c>
      <c r="D561" t="s">
        <v>123</v>
      </c>
      <c r="E561">
        <v>62012178</v>
      </c>
      <c r="H561">
        <f>VLOOKUP(A561,Users!A:F,6,0)</f>
        <v>50</v>
      </c>
      <c r="I561">
        <f t="shared" si="8"/>
        <v>2</v>
      </c>
      <c r="J561">
        <f>VLOOKUP(C561,[1]gta_prestations!$B:$D,3,0)</f>
        <v>299</v>
      </c>
      <c r="K561" t="str">
        <f>IF(ISNA(VLOOKUP(F561,données!$B$138:$E$147,4,0)),"",VLOOKUP(F561,données!$B$138:$E$147,4,0))</f>
        <v/>
      </c>
      <c r="L561" t="str">
        <f>IF(ISNA(VLOOKUP(E561,données!$A$67:$A$134,1,0)),"",VLOOKUP(E561,données!$A$67:$A$134,1,0))</f>
        <v/>
      </c>
      <c r="M561" t="str">
        <f>IF(ISNA(VLOOKUP(G561,Presta!H:I,2,0)),"",VLOOKUP(G561,Presta!H:I,2,0))</f>
        <v/>
      </c>
    </row>
    <row r="562" spans="1:13" x14ac:dyDescent="0.25">
      <c r="A562" t="s">
        <v>1127</v>
      </c>
      <c r="B562" t="s">
        <v>1323</v>
      </c>
      <c r="C562" s="99" t="s">
        <v>1436</v>
      </c>
      <c r="D562" t="s">
        <v>1437</v>
      </c>
      <c r="E562">
        <v>62012179</v>
      </c>
      <c r="G562" t="s">
        <v>1438</v>
      </c>
      <c r="H562">
        <f>VLOOKUP(A562,Users!A:F,6,0)</f>
        <v>2</v>
      </c>
      <c r="I562">
        <f t="shared" si="8"/>
        <v>2</v>
      </c>
      <c r="J562" t="e">
        <f>VLOOKUP(C562,[1]gta_prestations!$B:$D,3,0)</f>
        <v>#N/A</v>
      </c>
      <c r="K562" t="str">
        <f>IF(ISNA(VLOOKUP(F562,données!$B$138:$E$147,4,0)),"",VLOOKUP(F562,données!$B$138:$E$147,4,0))</f>
        <v/>
      </c>
      <c r="L562" t="str">
        <f>IF(ISNA(VLOOKUP(E562,données!$A$67:$A$134,1,0)),"",VLOOKUP(E562,données!$A$67:$A$134,1,0))</f>
        <v/>
      </c>
      <c r="M562" t="str">
        <f>IF(ISNA(VLOOKUP(G562,Presta!H:I,2,0)),"",VLOOKUP(G562,Presta!H:I,2,0))</f>
        <v/>
      </c>
    </row>
    <row r="563" spans="1:13" x14ac:dyDescent="0.25">
      <c r="A563" t="s">
        <v>1127</v>
      </c>
      <c r="B563" t="s">
        <v>1323</v>
      </c>
      <c r="C563" s="99" t="s">
        <v>1436</v>
      </c>
      <c r="D563" t="s">
        <v>1437</v>
      </c>
      <c r="E563">
        <v>59011179</v>
      </c>
      <c r="G563" t="s">
        <v>1438</v>
      </c>
      <c r="H563">
        <f>VLOOKUP(A563,Users!A:F,6,0)</f>
        <v>2</v>
      </c>
      <c r="I563">
        <f t="shared" si="8"/>
        <v>2</v>
      </c>
      <c r="J563" t="e">
        <f>VLOOKUP(C563,[1]gta_prestations!$B:$D,3,0)</f>
        <v>#N/A</v>
      </c>
      <c r="K563" t="str">
        <f>IF(ISNA(VLOOKUP(F563,données!$B$138:$E$147,4,0)),"",VLOOKUP(F563,données!$B$138:$E$147,4,0))</f>
        <v/>
      </c>
      <c r="L563" t="str">
        <f>IF(ISNA(VLOOKUP(E563,données!$A$67:$A$134,1,0)),"",VLOOKUP(E563,données!$A$67:$A$134,1,0))</f>
        <v/>
      </c>
      <c r="M563" t="str">
        <f>IF(ISNA(VLOOKUP(G563,Presta!H:I,2,0)),"",VLOOKUP(G563,Presta!H:I,2,0))</f>
        <v/>
      </c>
    </row>
    <row r="564" spans="1:13" x14ac:dyDescent="0.25">
      <c r="A564" t="s">
        <v>1127</v>
      </c>
      <c r="B564" t="s">
        <v>1323</v>
      </c>
      <c r="C564" s="99" t="s">
        <v>1439</v>
      </c>
      <c r="D564" t="s">
        <v>1437</v>
      </c>
      <c r="E564">
        <v>62012191</v>
      </c>
      <c r="F564" t="s">
        <v>1348</v>
      </c>
      <c r="G564" t="s">
        <v>1440</v>
      </c>
      <c r="H564">
        <f>VLOOKUP(A564,Users!A:F,6,0)</f>
        <v>2</v>
      </c>
      <c r="I564">
        <f t="shared" si="8"/>
        <v>2</v>
      </c>
      <c r="J564" t="e">
        <f>VLOOKUP(C564,[1]gta_prestations!$B:$D,3,0)</f>
        <v>#N/A</v>
      </c>
      <c r="K564" t="str">
        <f>IF(ISNA(VLOOKUP(F564,données!$B$138:$E$147,4,0)),"",VLOOKUP(F564,données!$B$138:$E$147,4,0))</f>
        <v/>
      </c>
      <c r="L564" t="str">
        <f>IF(ISNA(VLOOKUP(E564,données!$A$67:$A$134,1,0)),"",VLOOKUP(E564,données!$A$67:$A$134,1,0))</f>
        <v/>
      </c>
      <c r="M564" t="str">
        <f>IF(ISNA(VLOOKUP(G564,Presta!H:I,2,0)),"",VLOOKUP(G564,Presta!H:I,2,0))</f>
        <v/>
      </c>
    </row>
    <row r="565" spans="1:13" x14ac:dyDescent="0.25">
      <c r="A565" t="s">
        <v>1127</v>
      </c>
      <c r="B565" t="s">
        <v>1323</v>
      </c>
      <c r="C565" s="99" t="s">
        <v>1441</v>
      </c>
      <c r="D565" t="s">
        <v>1437</v>
      </c>
      <c r="E565">
        <v>62012191</v>
      </c>
      <c r="F565" t="s">
        <v>1348</v>
      </c>
      <c r="G565" t="s">
        <v>878</v>
      </c>
      <c r="H565">
        <f>VLOOKUP(A565,Users!A:F,6,0)</f>
        <v>2</v>
      </c>
      <c r="I565">
        <f t="shared" si="8"/>
        <v>2</v>
      </c>
      <c r="J565" t="e">
        <f>VLOOKUP(C565,[1]gta_prestations!$B:$D,3,0)</f>
        <v>#N/A</v>
      </c>
      <c r="K565" t="str">
        <f>IF(ISNA(VLOOKUP(F565,données!$B$138:$E$147,4,0)),"",VLOOKUP(F565,données!$B$138:$E$147,4,0))</f>
        <v/>
      </c>
      <c r="L565" t="str">
        <f>IF(ISNA(VLOOKUP(E565,données!$A$67:$A$134,1,0)),"",VLOOKUP(E565,données!$A$67:$A$134,1,0))</f>
        <v/>
      </c>
      <c r="M565" t="str">
        <f>IF(ISNA(VLOOKUP(G565,Presta!H:I,2,0)),"",VLOOKUP(G565,Presta!H:I,2,0))</f>
        <v/>
      </c>
    </row>
    <row r="566" spans="1:13" x14ac:dyDescent="0.25">
      <c r="A566" t="s">
        <v>1127</v>
      </c>
      <c r="B566" t="s">
        <v>1323</v>
      </c>
      <c r="C566" s="99" t="s">
        <v>1442</v>
      </c>
      <c r="D566" t="s">
        <v>1437</v>
      </c>
      <c r="E566">
        <v>62012191</v>
      </c>
      <c r="F566" t="s">
        <v>1348</v>
      </c>
      <c r="G566" t="s">
        <v>1443</v>
      </c>
      <c r="H566">
        <f>VLOOKUP(A566,Users!A:F,6,0)</f>
        <v>2</v>
      </c>
      <c r="I566">
        <f t="shared" si="8"/>
        <v>2</v>
      </c>
      <c r="J566" t="e">
        <f>VLOOKUP(C566,[1]gta_prestations!$B:$D,3,0)</f>
        <v>#N/A</v>
      </c>
      <c r="K566" t="str">
        <f>IF(ISNA(VLOOKUP(F566,données!$B$138:$E$147,4,0)),"",VLOOKUP(F566,données!$B$138:$E$147,4,0))</f>
        <v/>
      </c>
      <c r="L566" t="str">
        <f>IF(ISNA(VLOOKUP(E566,données!$A$67:$A$134,1,0)),"",VLOOKUP(E566,données!$A$67:$A$134,1,0))</f>
        <v/>
      </c>
      <c r="M566" t="str">
        <f>IF(ISNA(VLOOKUP(G566,Presta!H:I,2,0)),"",VLOOKUP(G566,Presta!H:I,2,0))</f>
        <v/>
      </c>
    </row>
    <row r="567" spans="1:13" x14ac:dyDescent="0.25">
      <c r="A567" t="s">
        <v>1127</v>
      </c>
      <c r="B567" t="s">
        <v>1319</v>
      </c>
      <c r="C567" s="99" t="s">
        <v>654</v>
      </c>
      <c r="D567" t="s">
        <v>317</v>
      </c>
      <c r="E567">
        <v>59011191</v>
      </c>
      <c r="G567" t="s">
        <v>655</v>
      </c>
      <c r="H567">
        <f>VLOOKUP(A567,Users!A:F,6,0)</f>
        <v>2</v>
      </c>
      <c r="I567">
        <f t="shared" si="8"/>
        <v>3</v>
      </c>
      <c r="J567">
        <f>VLOOKUP(C567,[1]gta_prestations!$B:$D,3,0)</f>
        <v>89</v>
      </c>
      <c r="K567" t="str">
        <f>IF(ISNA(VLOOKUP(F567,données!$B$138:$E$147,4,0)),"",VLOOKUP(F567,données!$B$138:$E$147,4,0))</f>
        <v/>
      </c>
      <c r="L567" t="str">
        <f>IF(ISNA(VLOOKUP(E567,données!$A$67:$A$134,1,0)),"",VLOOKUP(E567,données!$A$67:$A$134,1,0))</f>
        <v/>
      </c>
      <c r="M567">
        <f>IF(ISNA(VLOOKUP(G567,Presta!H:I,2,0)),"",VLOOKUP(G567,Presta!H:I,2,0))</f>
        <v>60</v>
      </c>
    </row>
    <row r="568" spans="1:13" x14ac:dyDescent="0.25">
      <c r="A568" t="s">
        <v>1127</v>
      </c>
      <c r="B568" t="s">
        <v>1319</v>
      </c>
      <c r="C568" s="99" t="s">
        <v>654</v>
      </c>
      <c r="D568" t="s">
        <v>317</v>
      </c>
      <c r="E568">
        <v>62012191</v>
      </c>
      <c r="G568" t="s">
        <v>655</v>
      </c>
      <c r="H568">
        <f>VLOOKUP(A568,Users!A:F,6,0)</f>
        <v>2</v>
      </c>
      <c r="I568">
        <f t="shared" si="8"/>
        <v>3</v>
      </c>
      <c r="J568">
        <f>VLOOKUP(C568,[1]gta_prestations!$B:$D,3,0)</f>
        <v>89</v>
      </c>
      <c r="K568" t="str">
        <f>IF(ISNA(VLOOKUP(F568,données!$B$138:$E$147,4,0)),"",VLOOKUP(F568,données!$B$138:$E$147,4,0))</f>
        <v/>
      </c>
      <c r="L568" t="str">
        <f>IF(ISNA(VLOOKUP(E568,données!$A$67:$A$134,1,0)),"",VLOOKUP(E568,données!$A$67:$A$134,1,0))</f>
        <v/>
      </c>
      <c r="M568">
        <f>IF(ISNA(VLOOKUP(G568,Presta!H:I,2,0)),"",VLOOKUP(G568,Presta!H:I,2,0))</f>
        <v>60</v>
      </c>
    </row>
    <row r="569" spans="1:13" x14ac:dyDescent="0.25">
      <c r="A569" t="s">
        <v>1127</v>
      </c>
      <c r="B569" t="s">
        <v>1319</v>
      </c>
      <c r="C569" s="99" t="s">
        <v>828</v>
      </c>
      <c r="D569" t="s">
        <v>317</v>
      </c>
      <c r="E569">
        <v>59011191</v>
      </c>
      <c r="G569" t="s">
        <v>829</v>
      </c>
      <c r="H569">
        <f>VLOOKUP(A569,Users!A:F,6,0)</f>
        <v>2</v>
      </c>
      <c r="I569">
        <f t="shared" si="8"/>
        <v>3</v>
      </c>
      <c r="J569">
        <f>VLOOKUP(C569,[1]gta_prestations!$B:$D,3,0)</f>
        <v>222</v>
      </c>
      <c r="K569" t="str">
        <f>IF(ISNA(VLOOKUP(F569,données!$B$138:$E$147,4,0)),"",VLOOKUP(F569,données!$B$138:$E$147,4,0))</f>
        <v/>
      </c>
      <c r="L569" t="str">
        <f>IF(ISNA(VLOOKUP(E569,données!$A$67:$A$134,1,0)),"",VLOOKUP(E569,données!$A$67:$A$134,1,0))</f>
        <v/>
      </c>
      <c r="M569">
        <f>IF(ISNA(VLOOKUP(G569,Presta!H:I,2,0)),"",VLOOKUP(G569,Presta!H:I,2,0))</f>
        <v>102</v>
      </c>
    </row>
    <row r="570" spans="1:13" x14ac:dyDescent="0.25">
      <c r="A570" t="s">
        <v>1127</v>
      </c>
      <c r="B570" t="s">
        <v>1319</v>
      </c>
      <c r="C570" s="99" t="s">
        <v>828</v>
      </c>
      <c r="D570" t="s">
        <v>317</v>
      </c>
      <c r="E570">
        <v>62012191</v>
      </c>
      <c r="G570" t="s">
        <v>829</v>
      </c>
      <c r="H570">
        <f>VLOOKUP(A570,Users!A:F,6,0)</f>
        <v>2</v>
      </c>
      <c r="I570">
        <f t="shared" si="8"/>
        <v>3</v>
      </c>
      <c r="J570">
        <f>VLOOKUP(C570,[1]gta_prestations!$B:$D,3,0)</f>
        <v>222</v>
      </c>
      <c r="K570" t="str">
        <f>IF(ISNA(VLOOKUP(F570,données!$B$138:$E$147,4,0)),"",VLOOKUP(F570,données!$B$138:$E$147,4,0))</f>
        <v/>
      </c>
      <c r="L570" t="str">
        <f>IF(ISNA(VLOOKUP(E570,données!$A$67:$A$134,1,0)),"",VLOOKUP(E570,données!$A$67:$A$134,1,0))</f>
        <v/>
      </c>
      <c r="M570">
        <f>IF(ISNA(VLOOKUP(G570,Presta!H:I,2,0)),"",VLOOKUP(G570,Presta!H:I,2,0))</f>
        <v>102</v>
      </c>
    </row>
    <row r="571" spans="1:13" x14ac:dyDescent="0.25">
      <c r="A571" t="s">
        <v>1127</v>
      </c>
      <c r="B571" t="s">
        <v>1319</v>
      </c>
      <c r="C571" s="99" t="s">
        <v>623</v>
      </c>
      <c r="D571" t="s">
        <v>317</v>
      </c>
      <c r="E571">
        <v>62012191</v>
      </c>
      <c r="G571" t="s">
        <v>624</v>
      </c>
      <c r="H571">
        <f>VLOOKUP(A571,Users!A:F,6,0)</f>
        <v>2</v>
      </c>
      <c r="I571">
        <f t="shared" si="8"/>
        <v>3</v>
      </c>
      <c r="J571">
        <f>VLOOKUP(C571,[1]gta_prestations!$B:$D,3,0)</f>
        <v>70</v>
      </c>
      <c r="K571" t="str">
        <f>IF(ISNA(VLOOKUP(F571,données!$B$138:$E$147,4,0)),"",VLOOKUP(F571,données!$B$138:$E$147,4,0))</f>
        <v/>
      </c>
      <c r="L571" t="str">
        <f>IF(ISNA(VLOOKUP(E571,données!$A$67:$A$134,1,0)),"",VLOOKUP(E571,données!$A$67:$A$134,1,0))</f>
        <v/>
      </c>
      <c r="M571">
        <f>IF(ISNA(VLOOKUP(G571,Presta!H:I,2,0)),"",VLOOKUP(G571,Presta!H:I,2,0))</f>
        <v>55</v>
      </c>
    </row>
    <row r="572" spans="1:13" x14ac:dyDescent="0.25">
      <c r="A572" t="s">
        <v>1127</v>
      </c>
      <c r="B572" t="s">
        <v>1319</v>
      </c>
      <c r="C572" s="99" t="s">
        <v>1336</v>
      </c>
      <c r="D572" t="s">
        <v>1444</v>
      </c>
      <c r="E572">
        <v>62012191</v>
      </c>
      <c r="G572" t="s">
        <v>534</v>
      </c>
      <c r="H572">
        <f>VLOOKUP(A572,Users!A:F,6,0)</f>
        <v>2</v>
      </c>
      <c r="I572">
        <f t="shared" si="8"/>
        <v>3</v>
      </c>
      <c r="J572" t="e">
        <f>VLOOKUP(C572,[1]gta_prestations!$B:$D,3,0)</f>
        <v>#N/A</v>
      </c>
      <c r="K572" t="str">
        <f>IF(ISNA(VLOOKUP(F572,données!$B$138:$E$147,4,0)),"",VLOOKUP(F572,données!$B$138:$E$147,4,0))</f>
        <v/>
      </c>
      <c r="L572" t="str">
        <f>IF(ISNA(VLOOKUP(E572,données!$A$67:$A$134,1,0)),"",VLOOKUP(E572,données!$A$67:$A$134,1,0))</f>
        <v/>
      </c>
      <c r="M572">
        <f>IF(ISNA(VLOOKUP(G572,Presta!H:I,2,0)),"",VLOOKUP(G572,Presta!H:I,2,0))</f>
        <v>149</v>
      </c>
    </row>
    <row r="573" spans="1:13" x14ac:dyDescent="0.25">
      <c r="A573" t="s">
        <v>1127</v>
      </c>
      <c r="B573" t="s">
        <v>1327</v>
      </c>
      <c r="C573" s="99" t="s">
        <v>270</v>
      </c>
      <c r="D573" t="s">
        <v>271</v>
      </c>
      <c r="F573">
        <v>0</v>
      </c>
      <c r="G573">
        <v>0</v>
      </c>
      <c r="H573">
        <f>VLOOKUP(A573,Users!A:F,6,0)</f>
        <v>2</v>
      </c>
      <c r="I573">
        <f t="shared" si="8"/>
        <v>4</v>
      </c>
      <c r="J573">
        <f>VLOOKUP(C573,[1]gta_prestations!$B:$D,3,0)</f>
        <v>373</v>
      </c>
      <c r="K573" t="str">
        <f>IF(ISNA(VLOOKUP(F573,données!$B$138:$E$147,4,0)),"",VLOOKUP(F573,données!$B$138:$E$147,4,0))</f>
        <v/>
      </c>
      <c r="L573" t="str">
        <f>IF(ISNA(VLOOKUP(E573,données!$A$67:$A$134,1,0)),"",VLOOKUP(E573,données!$A$67:$A$134,1,0))</f>
        <v/>
      </c>
      <c r="M573" t="str">
        <f>IF(ISNA(VLOOKUP(G573,Presta!H:I,2,0)),"",VLOOKUP(G573,Presta!H:I,2,0))</f>
        <v/>
      </c>
    </row>
    <row r="574" spans="1:13" x14ac:dyDescent="0.25">
      <c r="A574" t="s">
        <v>1127</v>
      </c>
      <c r="B574" t="s">
        <v>1320</v>
      </c>
      <c r="C574" s="99" t="s">
        <v>270</v>
      </c>
      <c r="D574" t="s">
        <v>1428</v>
      </c>
      <c r="E574">
        <v>59011191</v>
      </c>
      <c r="H574">
        <f>VLOOKUP(A574,Users!A:F,6,0)</f>
        <v>2</v>
      </c>
      <c r="I574">
        <f t="shared" si="8"/>
        <v>6</v>
      </c>
      <c r="J574">
        <f>VLOOKUP(C574,[1]gta_prestations!$B:$D,3,0)</f>
        <v>373</v>
      </c>
      <c r="K574" t="str">
        <f>IF(ISNA(VLOOKUP(F574,données!$B$138:$E$147,4,0)),"",VLOOKUP(F574,données!$B$138:$E$147,4,0))</f>
        <v/>
      </c>
      <c r="L574" t="str">
        <f>IF(ISNA(VLOOKUP(E574,données!$A$67:$A$134,1,0)),"",VLOOKUP(E574,données!$A$67:$A$134,1,0))</f>
        <v/>
      </c>
      <c r="M574" t="str">
        <f>IF(ISNA(VLOOKUP(G574,Presta!H:I,2,0)),"",VLOOKUP(G574,Presta!H:I,2,0))</f>
        <v/>
      </c>
    </row>
    <row r="575" spans="1:13" x14ac:dyDescent="0.25">
      <c r="A575" t="s">
        <v>1127</v>
      </c>
      <c r="B575" t="s">
        <v>1320</v>
      </c>
      <c r="C575" s="99" t="s">
        <v>270</v>
      </c>
      <c r="D575" t="s">
        <v>1428</v>
      </c>
      <c r="E575">
        <v>62012191</v>
      </c>
      <c r="H575">
        <f>VLOOKUP(A575,Users!A:F,6,0)</f>
        <v>2</v>
      </c>
      <c r="I575">
        <f t="shared" si="8"/>
        <v>6</v>
      </c>
      <c r="J575">
        <f>VLOOKUP(C575,[1]gta_prestations!$B:$D,3,0)</f>
        <v>373</v>
      </c>
      <c r="K575" t="str">
        <f>IF(ISNA(VLOOKUP(F575,données!$B$138:$E$147,4,0)),"",VLOOKUP(F575,données!$B$138:$E$147,4,0))</f>
        <v/>
      </c>
      <c r="L575" t="str">
        <f>IF(ISNA(VLOOKUP(E575,données!$A$67:$A$134,1,0)),"",VLOOKUP(E575,données!$A$67:$A$134,1,0))</f>
        <v/>
      </c>
      <c r="M575" t="str">
        <f>IF(ISNA(VLOOKUP(G575,Presta!H:I,2,0)),"",VLOOKUP(G575,Presta!H:I,2,0))</f>
        <v/>
      </c>
    </row>
    <row r="576" spans="1:13" x14ac:dyDescent="0.25">
      <c r="A576" t="s">
        <v>1127</v>
      </c>
      <c r="B576" t="s">
        <v>1320</v>
      </c>
      <c r="C576" s="99" t="s">
        <v>1321</v>
      </c>
      <c r="H576">
        <f>VLOOKUP(A576,Users!A:F,6,0)</f>
        <v>2</v>
      </c>
      <c r="I576">
        <f t="shared" si="8"/>
        <v>6</v>
      </c>
      <c r="J576" t="e">
        <f>VLOOKUP(C576,[1]gta_prestations!$B:$D,3,0)</f>
        <v>#N/A</v>
      </c>
      <c r="K576" t="str">
        <f>IF(ISNA(VLOOKUP(F576,données!$B$138:$E$147,4,0)),"",VLOOKUP(F576,données!$B$138:$E$147,4,0))</f>
        <v/>
      </c>
      <c r="L576" t="str">
        <f>IF(ISNA(VLOOKUP(E576,données!$A$67:$A$134,1,0)),"",VLOOKUP(E576,données!$A$67:$A$134,1,0))</f>
        <v/>
      </c>
      <c r="M576" t="str">
        <f>IF(ISNA(VLOOKUP(G576,Presta!H:I,2,0)),"",VLOOKUP(G576,Presta!H:I,2,0))</f>
        <v/>
      </c>
    </row>
    <row r="577" spans="1:13" x14ac:dyDescent="0.25">
      <c r="A577" t="s">
        <v>1127</v>
      </c>
      <c r="B577" t="s">
        <v>1327</v>
      </c>
      <c r="C577" s="99" t="s">
        <v>270</v>
      </c>
      <c r="D577" t="s">
        <v>271</v>
      </c>
      <c r="F577">
        <v>0</v>
      </c>
      <c r="G577" t="s">
        <v>1445</v>
      </c>
      <c r="H577">
        <f>VLOOKUP(A577,Users!A:F,6,0)</f>
        <v>2</v>
      </c>
      <c r="I577">
        <f t="shared" si="8"/>
        <v>4</v>
      </c>
      <c r="J577">
        <f>VLOOKUP(C577,[1]gta_prestations!$B:$D,3,0)</f>
        <v>373</v>
      </c>
      <c r="K577" t="str">
        <f>IF(ISNA(VLOOKUP(F577,données!$B$138:$E$147,4,0)),"",VLOOKUP(F577,données!$B$138:$E$147,4,0))</f>
        <v/>
      </c>
      <c r="L577" t="str">
        <f>IF(ISNA(VLOOKUP(E577,données!$A$67:$A$134,1,0)),"",VLOOKUP(E577,données!$A$67:$A$134,1,0))</f>
        <v/>
      </c>
      <c r="M577" t="str">
        <f>IF(ISNA(VLOOKUP(G577,Presta!H:I,2,0)),"",VLOOKUP(G577,Presta!H:I,2,0))</f>
        <v/>
      </c>
    </row>
    <row r="578" spans="1:13" x14ac:dyDescent="0.25">
      <c r="A578" t="s">
        <v>1127</v>
      </c>
      <c r="B578" t="s">
        <v>1327</v>
      </c>
      <c r="C578" s="99" t="s">
        <v>270</v>
      </c>
      <c r="D578" t="s">
        <v>271</v>
      </c>
      <c r="F578">
        <v>0</v>
      </c>
      <c r="G578" t="s">
        <v>1446</v>
      </c>
      <c r="H578">
        <f>VLOOKUP(A578,Users!A:F,6,0)</f>
        <v>2</v>
      </c>
      <c r="I578">
        <f t="shared" si="8"/>
        <v>4</v>
      </c>
      <c r="J578">
        <f>VLOOKUP(C578,[1]gta_prestations!$B:$D,3,0)</f>
        <v>373</v>
      </c>
      <c r="K578" t="str">
        <f>IF(ISNA(VLOOKUP(F578,données!$B$138:$E$147,4,0)),"",VLOOKUP(F578,données!$B$138:$E$147,4,0))</f>
        <v/>
      </c>
      <c r="L578" t="str">
        <f>IF(ISNA(VLOOKUP(E578,données!$A$67:$A$134,1,0)),"",VLOOKUP(E578,données!$A$67:$A$134,1,0))</f>
        <v/>
      </c>
      <c r="M578" t="str">
        <f>IF(ISNA(VLOOKUP(G578,Presta!H:I,2,0)),"",VLOOKUP(G578,Presta!H:I,2,0))</f>
        <v/>
      </c>
    </row>
    <row r="579" spans="1:13" x14ac:dyDescent="0.25">
      <c r="A579" t="s">
        <v>1127</v>
      </c>
      <c r="B579" t="s">
        <v>1323</v>
      </c>
      <c r="C579" s="99" t="s">
        <v>1439</v>
      </c>
      <c r="D579" t="s">
        <v>1437</v>
      </c>
      <c r="E579">
        <v>5901191</v>
      </c>
      <c r="G579" t="s">
        <v>1440</v>
      </c>
      <c r="H579">
        <f>VLOOKUP(A579,Users!A:F,6,0)</f>
        <v>2</v>
      </c>
      <c r="I579">
        <f t="shared" ref="I579:I642" si="9">RIGHT(TRIM(B579),1)+1</f>
        <v>2</v>
      </c>
      <c r="J579" t="e">
        <f>VLOOKUP(C579,[1]gta_prestations!$B:$D,3,0)</f>
        <v>#N/A</v>
      </c>
      <c r="K579" t="str">
        <f>IF(ISNA(VLOOKUP(F579,données!$B$138:$E$147,4,0)),"",VLOOKUP(F579,données!$B$138:$E$147,4,0))</f>
        <v/>
      </c>
      <c r="L579" t="str">
        <f>IF(ISNA(VLOOKUP(E579,données!$A$67:$A$134,1,0)),"",VLOOKUP(E579,données!$A$67:$A$134,1,0))</f>
        <v/>
      </c>
      <c r="M579" t="str">
        <f>IF(ISNA(VLOOKUP(G579,Presta!H:I,2,0)),"",VLOOKUP(G579,Presta!H:I,2,0))</f>
        <v/>
      </c>
    </row>
    <row r="580" spans="1:13" x14ac:dyDescent="0.25">
      <c r="A580" t="s">
        <v>1127</v>
      </c>
      <c r="B580" t="s">
        <v>1323</v>
      </c>
      <c r="C580" s="99" t="s">
        <v>1447</v>
      </c>
      <c r="D580" t="s">
        <v>1437</v>
      </c>
      <c r="E580">
        <v>59011191</v>
      </c>
      <c r="G580" t="s">
        <v>1440</v>
      </c>
      <c r="H580">
        <f>VLOOKUP(A580,Users!A:F,6,0)</f>
        <v>2</v>
      </c>
      <c r="I580">
        <f t="shared" si="9"/>
        <v>2</v>
      </c>
      <c r="J580" t="e">
        <f>VLOOKUP(C580,[1]gta_prestations!$B:$D,3,0)</f>
        <v>#N/A</v>
      </c>
      <c r="K580" t="str">
        <f>IF(ISNA(VLOOKUP(F580,données!$B$138:$E$147,4,0)),"",VLOOKUP(F580,données!$B$138:$E$147,4,0))</f>
        <v/>
      </c>
      <c r="L580" t="str">
        <f>IF(ISNA(VLOOKUP(E580,données!$A$67:$A$134,1,0)),"",VLOOKUP(E580,données!$A$67:$A$134,1,0))</f>
        <v/>
      </c>
      <c r="M580" t="str">
        <f>IF(ISNA(VLOOKUP(G580,Presta!H:I,2,0)),"",VLOOKUP(G580,Presta!H:I,2,0))</f>
        <v/>
      </c>
    </row>
    <row r="581" spans="1:13" x14ac:dyDescent="0.25">
      <c r="A581" t="s">
        <v>1127</v>
      </c>
      <c r="B581" t="s">
        <v>1323</v>
      </c>
      <c r="C581" s="99" t="s">
        <v>1448</v>
      </c>
      <c r="D581" t="s">
        <v>257</v>
      </c>
      <c r="E581">
        <v>59011191</v>
      </c>
      <c r="G581" t="s">
        <v>1449</v>
      </c>
      <c r="H581">
        <f>VLOOKUP(A581,Users!A:F,6,0)</f>
        <v>2</v>
      </c>
      <c r="I581">
        <f t="shared" si="9"/>
        <v>2</v>
      </c>
      <c r="J581" t="e">
        <f>VLOOKUP(C581,[1]gta_prestations!$B:$D,3,0)</f>
        <v>#N/A</v>
      </c>
      <c r="K581" t="str">
        <f>IF(ISNA(VLOOKUP(F581,données!$B$138:$E$147,4,0)),"",VLOOKUP(F581,données!$B$138:$E$147,4,0))</f>
        <v/>
      </c>
      <c r="L581" t="str">
        <f>IF(ISNA(VLOOKUP(E581,données!$A$67:$A$134,1,0)),"",VLOOKUP(E581,données!$A$67:$A$134,1,0))</f>
        <v/>
      </c>
      <c r="M581" t="str">
        <f>IF(ISNA(VLOOKUP(G581,Presta!H:I,2,0)),"",VLOOKUP(G581,Presta!H:I,2,0))</f>
        <v/>
      </c>
    </row>
    <row r="582" spans="1:13" x14ac:dyDescent="0.25">
      <c r="A582" t="s">
        <v>1127</v>
      </c>
      <c r="B582" t="s">
        <v>1323</v>
      </c>
      <c r="C582" s="99" t="s">
        <v>1447</v>
      </c>
      <c r="D582" t="s">
        <v>1437</v>
      </c>
      <c r="E582">
        <v>62012191</v>
      </c>
      <c r="G582" t="s">
        <v>1440</v>
      </c>
      <c r="H582">
        <f>VLOOKUP(A582,Users!A:F,6,0)</f>
        <v>2</v>
      </c>
      <c r="I582">
        <f t="shared" si="9"/>
        <v>2</v>
      </c>
      <c r="J582" t="e">
        <f>VLOOKUP(C582,[1]gta_prestations!$B:$D,3,0)</f>
        <v>#N/A</v>
      </c>
      <c r="K582" t="str">
        <f>IF(ISNA(VLOOKUP(F582,données!$B$138:$E$147,4,0)),"",VLOOKUP(F582,données!$B$138:$E$147,4,0))</f>
        <v/>
      </c>
      <c r="L582" t="str">
        <f>IF(ISNA(VLOOKUP(E582,données!$A$67:$A$134,1,0)),"",VLOOKUP(E582,données!$A$67:$A$134,1,0))</f>
        <v/>
      </c>
      <c r="M582" t="str">
        <f>IF(ISNA(VLOOKUP(G582,Presta!H:I,2,0)),"",VLOOKUP(G582,Presta!H:I,2,0))</f>
        <v/>
      </c>
    </row>
    <row r="583" spans="1:13" x14ac:dyDescent="0.25">
      <c r="A583" t="s">
        <v>1127</v>
      </c>
      <c r="B583" t="s">
        <v>1319</v>
      </c>
      <c r="C583" s="99" t="s">
        <v>603</v>
      </c>
      <c r="D583" t="s">
        <v>315</v>
      </c>
      <c r="E583">
        <v>62012191</v>
      </c>
      <c r="G583" t="s">
        <v>604</v>
      </c>
      <c r="H583">
        <f>VLOOKUP(A583,Users!A:F,6,0)</f>
        <v>2</v>
      </c>
      <c r="I583">
        <f t="shared" si="9"/>
        <v>3</v>
      </c>
      <c r="J583">
        <f>VLOOKUP(C583,[1]gta_prestations!$B:$D,3,0)</f>
        <v>60</v>
      </c>
      <c r="K583" t="str">
        <f>IF(ISNA(VLOOKUP(F583,données!$B$138:$E$147,4,0)),"",VLOOKUP(F583,données!$B$138:$E$147,4,0))</f>
        <v/>
      </c>
      <c r="L583" t="str">
        <f>IF(ISNA(VLOOKUP(E583,données!$A$67:$A$134,1,0)),"",VLOOKUP(E583,données!$A$67:$A$134,1,0))</f>
        <v/>
      </c>
      <c r="M583">
        <f>IF(ISNA(VLOOKUP(G583,Presta!H:I,2,0)),"",VLOOKUP(G583,Presta!H:I,2,0))</f>
        <v>9</v>
      </c>
    </row>
    <row r="584" spans="1:13" x14ac:dyDescent="0.25">
      <c r="A584" t="s">
        <v>1127</v>
      </c>
      <c r="B584" t="s">
        <v>1319</v>
      </c>
      <c r="C584" s="99" t="s">
        <v>514</v>
      </c>
      <c r="D584" t="s">
        <v>516</v>
      </c>
      <c r="E584">
        <v>59011177</v>
      </c>
      <c r="G584" t="s">
        <v>515</v>
      </c>
      <c r="H584">
        <f>VLOOKUP(A584,Users!A:F,6,0)</f>
        <v>2</v>
      </c>
      <c r="I584">
        <f t="shared" si="9"/>
        <v>3</v>
      </c>
      <c r="J584">
        <f>VLOOKUP(C584,[1]gta_prestations!$B:$D,3,0)</f>
        <v>12</v>
      </c>
      <c r="K584" t="str">
        <f>IF(ISNA(VLOOKUP(F584,données!$B$138:$E$147,4,0)),"",VLOOKUP(F584,données!$B$138:$E$147,4,0))</f>
        <v/>
      </c>
      <c r="L584" t="str">
        <f>IF(ISNA(VLOOKUP(E584,données!$A$67:$A$134,1,0)),"",VLOOKUP(E584,données!$A$67:$A$134,1,0))</f>
        <v/>
      </c>
      <c r="M584">
        <f>IF(ISNA(VLOOKUP(G584,Presta!H:I,2,0)),"",VLOOKUP(G584,Presta!H:I,2,0))</f>
        <v>178</v>
      </c>
    </row>
    <row r="585" spans="1:13" x14ac:dyDescent="0.25">
      <c r="A585" t="s">
        <v>1127</v>
      </c>
      <c r="B585" t="s">
        <v>1319</v>
      </c>
      <c r="C585" s="99" t="s">
        <v>514</v>
      </c>
      <c r="D585" t="s">
        <v>516</v>
      </c>
      <c r="E585">
        <v>59011159</v>
      </c>
      <c r="G585" t="s">
        <v>515</v>
      </c>
      <c r="H585">
        <f>VLOOKUP(A585,Users!A:F,6,0)</f>
        <v>2</v>
      </c>
      <c r="I585">
        <f t="shared" si="9"/>
        <v>3</v>
      </c>
      <c r="J585">
        <f>VLOOKUP(C585,[1]gta_prestations!$B:$D,3,0)</f>
        <v>12</v>
      </c>
      <c r="K585" t="str">
        <f>IF(ISNA(VLOOKUP(F585,données!$B$138:$E$147,4,0)),"",VLOOKUP(F585,données!$B$138:$E$147,4,0))</f>
        <v/>
      </c>
      <c r="L585" t="str">
        <f>IF(ISNA(VLOOKUP(E585,données!$A$67:$A$134,1,0)),"",VLOOKUP(E585,données!$A$67:$A$134,1,0))</f>
        <v/>
      </c>
      <c r="M585">
        <f>IF(ISNA(VLOOKUP(G585,Presta!H:I,2,0)),"",VLOOKUP(G585,Presta!H:I,2,0))</f>
        <v>178</v>
      </c>
    </row>
    <row r="586" spans="1:13" x14ac:dyDescent="0.25">
      <c r="A586" t="s">
        <v>1127</v>
      </c>
      <c r="B586" t="s">
        <v>1320</v>
      </c>
      <c r="C586" s="99" t="s">
        <v>1450</v>
      </c>
      <c r="H586">
        <f>VLOOKUP(A586,Users!A:F,6,0)</f>
        <v>2</v>
      </c>
      <c r="I586">
        <f t="shared" si="9"/>
        <v>6</v>
      </c>
      <c r="J586" t="e">
        <f>VLOOKUP(C586,[1]gta_prestations!$B:$D,3,0)</f>
        <v>#N/A</v>
      </c>
      <c r="K586" t="str">
        <f>IF(ISNA(VLOOKUP(F586,données!$B$138:$E$147,4,0)),"",VLOOKUP(F586,données!$B$138:$E$147,4,0))</f>
        <v/>
      </c>
      <c r="L586" t="str">
        <f>IF(ISNA(VLOOKUP(E586,données!$A$67:$A$134,1,0)),"",VLOOKUP(E586,données!$A$67:$A$134,1,0))</f>
        <v/>
      </c>
      <c r="M586" t="str">
        <f>IF(ISNA(VLOOKUP(G586,Presta!H:I,2,0)),"",VLOOKUP(G586,Presta!H:I,2,0))</f>
        <v/>
      </c>
    </row>
    <row r="587" spans="1:13" x14ac:dyDescent="0.25">
      <c r="A587" t="s">
        <v>1127</v>
      </c>
      <c r="B587" t="s">
        <v>1323</v>
      </c>
      <c r="C587" s="99" t="s">
        <v>1441</v>
      </c>
      <c r="D587" t="s">
        <v>1437</v>
      </c>
      <c r="E587">
        <v>59011191</v>
      </c>
      <c r="F587" t="s">
        <v>1348</v>
      </c>
      <c r="G587" t="s">
        <v>878</v>
      </c>
      <c r="H587">
        <f>VLOOKUP(A587,Users!A:F,6,0)</f>
        <v>2</v>
      </c>
      <c r="I587">
        <f t="shared" si="9"/>
        <v>2</v>
      </c>
      <c r="J587" t="e">
        <f>VLOOKUP(C587,[1]gta_prestations!$B:$D,3,0)</f>
        <v>#N/A</v>
      </c>
      <c r="K587" t="str">
        <f>IF(ISNA(VLOOKUP(F587,données!$B$138:$E$147,4,0)),"",VLOOKUP(F587,données!$B$138:$E$147,4,0))</f>
        <v/>
      </c>
      <c r="L587" t="str">
        <f>IF(ISNA(VLOOKUP(E587,données!$A$67:$A$134,1,0)),"",VLOOKUP(E587,données!$A$67:$A$134,1,0))</f>
        <v/>
      </c>
      <c r="M587" t="str">
        <f>IF(ISNA(VLOOKUP(G587,Presta!H:I,2,0)),"",VLOOKUP(G587,Presta!H:I,2,0))</f>
        <v/>
      </c>
    </row>
    <row r="588" spans="1:13" x14ac:dyDescent="0.25">
      <c r="A588" t="s">
        <v>1127</v>
      </c>
      <c r="B588" t="s">
        <v>1323</v>
      </c>
      <c r="C588" s="99" t="s">
        <v>1441</v>
      </c>
      <c r="D588" t="s">
        <v>1437</v>
      </c>
      <c r="E588">
        <v>62012191</v>
      </c>
      <c r="G588" t="s">
        <v>878</v>
      </c>
      <c r="H588">
        <f>VLOOKUP(A588,Users!A:F,6,0)</f>
        <v>2</v>
      </c>
      <c r="I588">
        <f t="shared" si="9"/>
        <v>2</v>
      </c>
      <c r="J588" t="e">
        <f>VLOOKUP(C588,[1]gta_prestations!$B:$D,3,0)</f>
        <v>#N/A</v>
      </c>
      <c r="K588" t="str">
        <f>IF(ISNA(VLOOKUP(F588,données!$B$138:$E$147,4,0)),"",VLOOKUP(F588,données!$B$138:$E$147,4,0))</f>
        <v/>
      </c>
      <c r="L588" t="str">
        <f>IF(ISNA(VLOOKUP(E588,données!$A$67:$A$134,1,0)),"",VLOOKUP(E588,données!$A$67:$A$134,1,0))</f>
        <v/>
      </c>
      <c r="M588" t="str">
        <f>IF(ISNA(VLOOKUP(G588,Presta!H:I,2,0)),"",VLOOKUP(G588,Presta!H:I,2,0))</f>
        <v/>
      </c>
    </row>
    <row r="589" spans="1:13" x14ac:dyDescent="0.25">
      <c r="A589" t="s">
        <v>1127</v>
      </c>
      <c r="B589" t="s">
        <v>1319</v>
      </c>
      <c r="C589" s="99" t="s">
        <v>1337</v>
      </c>
      <c r="D589" t="s">
        <v>313</v>
      </c>
      <c r="E589">
        <v>59011144</v>
      </c>
      <c r="G589" t="s">
        <v>580</v>
      </c>
      <c r="H589">
        <f>VLOOKUP(A589,Users!A:F,6,0)</f>
        <v>2</v>
      </c>
      <c r="I589">
        <f t="shared" si="9"/>
        <v>3</v>
      </c>
      <c r="J589" t="e">
        <f>VLOOKUP(C589,[1]gta_prestations!$B:$D,3,0)</f>
        <v>#N/A</v>
      </c>
      <c r="K589" t="str">
        <f>IF(ISNA(VLOOKUP(F589,données!$B$138:$E$147,4,0)),"",VLOOKUP(F589,données!$B$138:$E$147,4,0))</f>
        <v/>
      </c>
      <c r="L589" t="str">
        <f>IF(ISNA(VLOOKUP(E589,données!$A$67:$A$134,1,0)),"",VLOOKUP(E589,données!$A$67:$A$134,1,0))</f>
        <v/>
      </c>
      <c r="M589">
        <f>IF(ISNA(VLOOKUP(G589,Presta!H:I,2,0)),"",VLOOKUP(G589,Presta!H:I,2,0))</f>
        <v>85</v>
      </c>
    </row>
    <row r="590" spans="1:13" x14ac:dyDescent="0.25">
      <c r="A590" t="s">
        <v>1127</v>
      </c>
      <c r="B590" t="s">
        <v>1319</v>
      </c>
      <c r="C590" s="99" t="s">
        <v>1336</v>
      </c>
      <c r="D590" t="s">
        <v>301</v>
      </c>
      <c r="E590">
        <v>59011</v>
      </c>
      <c r="G590" t="s">
        <v>534</v>
      </c>
      <c r="H590">
        <f>VLOOKUP(A590,Users!A:F,6,0)</f>
        <v>2</v>
      </c>
      <c r="I590">
        <f t="shared" si="9"/>
        <v>3</v>
      </c>
      <c r="J590" t="e">
        <f>VLOOKUP(C590,[1]gta_prestations!$B:$D,3,0)</f>
        <v>#N/A</v>
      </c>
      <c r="K590" t="str">
        <f>IF(ISNA(VLOOKUP(F590,données!$B$138:$E$147,4,0)),"",VLOOKUP(F590,données!$B$138:$E$147,4,0))</f>
        <v/>
      </c>
      <c r="L590" t="str">
        <f>IF(ISNA(VLOOKUP(E590,données!$A$67:$A$134,1,0)),"",VLOOKUP(E590,données!$A$67:$A$134,1,0))</f>
        <v/>
      </c>
      <c r="M590">
        <f>IF(ISNA(VLOOKUP(G590,Presta!H:I,2,0)),"",VLOOKUP(G590,Presta!H:I,2,0))</f>
        <v>149</v>
      </c>
    </row>
    <row r="591" spans="1:13" x14ac:dyDescent="0.25">
      <c r="A591" t="s">
        <v>1086</v>
      </c>
      <c r="B591" t="s">
        <v>1323</v>
      </c>
      <c r="C591" s="99" t="s">
        <v>96</v>
      </c>
      <c r="D591" t="s">
        <v>97</v>
      </c>
      <c r="H591">
        <f>VLOOKUP(A591,Users!A:F,6,0)</f>
        <v>49</v>
      </c>
      <c r="I591">
        <f t="shared" si="9"/>
        <v>2</v>
      </c>
      <c r="J591">
        <f>VLOOKUP(C591,[1]gta_prestations!$B:$D,3,0)</f>
        <v>286</v>
      </c>
      <c r="K591" t="str">
        <f>IF(ISNA(VLOOKUP(F591,données!$B$138:$E$147,4,0)),"",VLOOKUP(F591,données!$B$138:$E$147,4,0))</f>
        <v/>
      </c>
      <c r="L591" t="str">
        <f>IF(ISNA(VLOOKUP(E591,données!$A$67:$A$134,1,0)),"",VLOOKUP(E591,données!$A$67:$A$134,1,0))</f>
        <v/>
      </c>
      <c r="M591" t="str">
        <f>IF(ISNA(VLOOKUP(G591,Presta!H:I,2,0)),"",VLOOKUP(G591,Presta!H:I,2,0))</f>
        <v/>
      </c>
    </row>
    <row r="592" spans="1:13" x14ac:dyDescent="0.25">
      <c r="A592" t="s">
        <v>1086</v>
      </c>
      <c r="B592" t="s">
        <v>1323</v>
      </c>
      <c r="C592" s="99" t="s">
        <v>210</v>
      </c>
      <c r="D592" t="s">
        <v>211</v>
      </c>
      <c r="G592" t="s">
        <v>1324</v>
      </c>
      <c r="H592">
        <f>VLOOKUP(A592,Users!A:F,6,0)</f>
        <v>49</v>
      </c>
      <c r="I592">
        <f t="shared" si="9"/>
        <v>2</v>
      </c>
      <c r="J592">
        <f>VLOOKUP(C592,[1]gta_prestations!$B:$D,3,0)</f>
        <v>343</v>
      </c>
      <c r="K592" t="str">
        <f>IF(ISNA(VLOOKUP(F592,données!$B$138:$E$147,4,0)),"",VLOOKUP(F592,données!$B$138:$E$147,4,0))</f>
        <v/>
      </c>
      <c r="L592" t="str">
        <f>IF(ISNA(VLOOKUP(E592,données!$A$67:$A$134,1,0)),"",VLOOKUP(E592,données!$A$67:$A$134,1,0))</f>
        <v/>
      </c>
      <c r="M592" t="str">
        <f>IF(ISNA(VLOOKUP(G592,Presta!H:I,2,0)),"",VLOOKUP(G592,Presta!H:I,2,0))</f>
        <v/>
      </c>
    </row>
    <row r="593" spans="1:13" x14ac:dyDescent="0.25">
      <c r="A593" t="s">
        <v>1086</v>
      </c>
      <c r="B593" t="s">
        <v>1323</v>
      </c>
      <c r="C593" s="99" t="s">
        <v>124</v>
      </c>
      <c r="D593" t="s">
        <v>125</v>
      </c>
      <c r="H593">
        <f>VLOOKUP(A593,Users!A:F,6,0)</f>
        <v>49</v>
      </c>
      <c r="I593">
        <f t="shared" si="9"/>
        <v>2</v>
      </c>
      <c r="J593">
        <f>VLOOKUP(C593,[1]gta_prestations!$B:$D,3,0)</f>
        <v>300</v>
      </c>
      <c r="K593" t="str">
        <f>IF(ISNA(VLOOKUP(F593,données!$B$138:$E$147,4,0)),"",VLOOKUP(F593,données!$B$138:$E$147,4,0))</f>
        <v/>
      </c>
      <c r="L593" t="str">
        <f>IF(ISNA(VLOOKUP(E593,données!$A$67:$A$134,1,0)),"",VLOOKUP(E593,données!$A$67:$A$134,1,0))</f>
        <v/>
      </c>
      <c r="M593" t="str">
        <f>IF(ISNA(VLOOKUP(G593,Presta!H:I,2,0)),"",VLOOKUP(G593,Presta!H:I,2,0))</f>
        <v/>
      </c>
    </row>
    <row r="594" spans="1:13" x14ac:dyDescent="0.25">
      <c r="A594" t="s">
        <v>1086</v>
      </c>
      <c r="B594" t="s">
        <v>1320</v>
      </c>
      <c r="C594" s="99" t="s">
        <v>1321</v>
      </c>
      <c r="H594">
        <f>VLOOKUP(A594,Users!A:F,6,0)</f>
        <v>49</v>
      </c>
      <c r="I594">
        <f t="shared" si="9"/>
        <v>6</v>
      </c>
      <c r="J594" t="e">
        <f>VLOOKUP(C594,[1]gta_prestations!$B:$D,3,0)</f>
        <v>#N/A</v>
      </c>
      <c r="K594" t="str">
        <f>IF(ISNA(VLOOKUP(F594,données!$B$138:$E$147,4,0)),"",VLOOKUP(F594,données!$B$138:$E$147,4,0))</f>
        <v/>
      </c>
      <c r="L594" t="str">
        <f>IF(ISNA(VLOOKUP(E594,données!$A$67:$A$134,1,0)),"",VLOOKUP(E594,données!$A$67:$A$134,1,0))</f>
        <v/>
      </c>
      <c r="M594" t="str">
        <f>IF(ISNA(VLOOKUP(G594,Presta!H:I,2,0)),"",VLOOKUP(G594,Presta!H:I,2,0))</f>
        <v/>
      </c>
    </row>
    <row r="595" spans="1:13" x14ac:dyDescent="0.25">
      <c r="A595" t="s">
        <v>1086</v>
      </c>
      <c r="B595" t="s">
        <v>1323</v>
      </c>
      <c r="C595" s="99" t="s">
        <v>210</v>
      </c>
      <c r="D595" t="s">
        <v>211</v>
      </c>
      <c r="H595">
        <f>VLOOKUP(A595,Users!A:F,6,0)</f>
        <v>49</v>
      </c>
      <c r="I595">
        <f t="shared" si="9"/>
        <v>2</v>
      </c>
      <c r="J595">
        <f>VLOOKUP(C595,[1]gta_prestations!$B:$D,3,0)</f>
        <v>343</v>
      </c>
      <c r="K595" t="str">
        <f>IF(ISNA(VLOOKUP(F595,données!$B$138:$E$147,4,0)),"",VLOOKUP(F595,données!$B$138:$E$147,4,0))</f>
        <v/>
      </c>
      <c r="L595" t="str">
        <f>IF(ISNA(VLOOKUP(E595,données!$A$67:$A$134,1,0)),"",VLOOKUP(E595,données!$A$67:$A$134,1,0))</f>
        <v/>
      </c>
      <c r="M595" t="str">
        <f>IF(ISNA(VLOOKUP(G595,Presta!H:I,2,0)),"",VLOOKUP(G595,Presta!H:I,2,0))</f>
        <v/>
      </c>
    </row>
    <row r="596" spans="1:13" x14ac:dyDescent="0.25">
      <c r="A596" t="s">
        <v>1086</v>
      </c>
      <c r="B596" t="s">
        <v>1323</v>
      </c>
      <c r="C596" s="99" t="s">
        <v>124</v>
      </c>
      <c r="D596" t="s">
        <v>125</v>
      </c>
      <c r="G596" t="s">
        <v>1324</v>
      </c>
      <c r="H596">
        <f>VLOOKUP(A596,Users!A:F,6,0)</f>
        <v>49</v>
      </c>
      <c r="I596">
        <f t="shared" si="9"/>
        <v>2</v>
      </c>
      <c r="J596">
        <f>VLOOKUP(C596,[1]gta_prestations!$B:$D,3,0)</f>
        <v>300</v>
      </c>
      <c r="K596" t="str">
        <f>IF(ISNA(VLOOKUP(F596,données!$B$138:$E$147,4,0)),"",VLOOKUP(F596,données!$B$138:$E$147,4,0))</f>
        <v/>
      </c>
      <c r="L596" t="str">
        <f>IF(ISNA(VLOOKUP(E596,données!$A$67:$A$134,1,0)),"",VLOOKUP(E596,données!$A$67:$A$134,1,0))</f>
        <v/>
      </c>
      <c r="M596" t="str">
        <f>IF(ISNA(VLOOKUP(G596,Presta!H:I,2,0)),"",VLOOKUP(G596,Presta!H:I,2,0))</f>
        <v/>
      </c>
    </row>
    <row r="597" spans="1:13" x14ac:dyDescent="0.25">
      <c r="A597" t="s">
        <v>1087</v>
      </c>
      <c r="B597" t="s">
        <v>1320</v>
      </c>
      <c r="C597" s="99" t="s">
        <v>1321</v>
      </c>
      <c r="H597">
        <f>VLOOKUP(A597,Users!A:F,6,0)</f>
        <v>97</v>
      </c>
      <c r="I597">
        <f t="shared" si="9"/>
        <v>6</v>
      </c>
      <c r="J597" t="e">
        <f>VLOOKUP(C597,[1]gta_prestations!$B:$D,3,0)</f>
        <v>#N/A</v>
      </c>
      <c r="K597" t="str">
        <f>IF(ISNA(VLOOKUP(F597,données!$B$138:$E$147,4,0)),"",VLOOKUP(F597,données!$B$138:$E$147,4,0))</f>
        <v/>
      </c>
      <c r="L597" t="str">
        <f>IF(ISNA(VLOOKUP(E597,données!$A$67:$A$134,1,0)),"",VLOOKUP(E597,données!$A$67:$A$134,1,0))</f>
        <v/>
      </c>
      <c r="M597" t="str">
        <f>IF(ISNA(VLOOKUP(G597,Presta!H:I,2,0)),"",VLOOKUP(G597,Presta!H:I,2,0))</f>
        <v/>
      </c>
    </row>
    <row r="598" spans="1:13" x14ac:dyDescent="0.25">
      <c r="A598" t="s">
        <v>1087</v>
      </c>
      <c r="B598" t="s">
        <v>1320</v>
      </c>
      <c r="C598" s="99" t="s">
        <v>296</v>
      </c>
      <c r="D598" t="s">
        <v>297</v>
      </c>
      <c r="E598">
        <v>59011</v>
      </c>
      <c r="H598">
        <f>VLOOKUP(A598,Users!A:F,6,0)</f>
        <v>97</v>
      </c>
      <c r="I598">
        <f t="shared" si="9"/>
        <v>6</v>
      </c>
      <c r="J598">
        <f>VLOOKUP(C598,[1]gta_prestations!$B:$D,3,0)</f>
        <v>386</v>
      </c>
      <c r="K598" t="str">
        <f>IF(ISNA(VLOOKUP(F598,données!$B$138:$E$147,4,0)),"",VLOOKUP(F598,données!$B$138:$E$147,4,0))</f>
        <v/>
      </c>
      <c r="L598" t="str">
        <f>IF(ISNA(VLOOKUP(E598,données!$A$67:$A$134,1,0)),"",VLOOKUP(E598,données!$A$67:$A$134,1,0))</f>
        <v/>
      </c>
      <c r="M598" t="str">
        <f>IF(ISNA(VLOOKUP(G598,Presta!H:I,2,0)),"",VLOOKUP(G598,Presta!H:I,2,0))</f>
        <v/>
      </c>
    </row>
    <row r="599" spans="1:13" x14ac:dyDescent="0.25">
      <c r="A599" t="s">
        <v>1087</v>
      </c>
      <c r="B599" t="s">
        <v>1320</v>
      </c>
      <c r="C599" s="99" t="s">
        <v>296</v>
      </c>
      <c r="D599" t="s">
        <v>297</v>
      </c>
      <c r="E599">
        <v>62012</v>
      </c>
      <c r="H599">
        <f>VLOOKUP(A599,Users!A:F,6,0)</f>
        <v>97</v>
      </c>
      <c r="I599">
        <f t="shared" si="9"/>
        <v>6</v>
      </c>
      <c r="J599">
        <f>VLOOKUP(C599,[1]gta_prestations!$B:$D,3,0)</f>
        <v>386</v>
      </c>
      <c r="K599" t="str">
        <f>IF(ISNA(VLOOKUP(F599,données!$B$138:$E$147,4,0)),"",VLOOKUP(F599,données!$B$138:$E$147,4,0))</f>
        <v/>
      </c>
      <c r="L599" t="str">
        <f>IF(ISNA(VLOOKUP(E599,données!$A$67:$A$134,1,0)),"",VLOOKUP(E599,données!$A$67:$A$134,1,0))</f>
        <v/>
      </c>
      <c r="M599" t="str">
        <f>IF(ISNA(VLOOKUP(G599,Presta!H:I,2,0)),"",VLOOKUP(G599,Presta!H:I,2,0))</f>
        <v/>
      </c>
    </row>
    <row r="600" spans="1:13" x14ac:dyDescent="0.25">
      <c r="A600" t="s">
        <v>1087</v>
      </c>
      <c r="B600" t="s">
        <v>1320</v>
      </c>
      <c r="C600" s="99" t="s">
        <v>296</v>
      </c>
      <c r="D600" t="s">
        <v>297</v>
      </c>
      <c r="H600">
        <f>VLOOKUP(A600,Users!A:F,6,0)</f>
        <v>97</v>
      </c>
      <c r="I600">
        <f t="shared" si="9"/>
        <v>6</v>
      </c>
      <c r="J600">
        <f>VLOOKUP(C600,[1]gta_prestations!$B:$D,3,0)</f>
        <v>386</v>
      </c>
      <c r="K600" t="str">
        <f>IF(ISNA(VLOOKUP(F600,données!$B$138:$E$147,4,0)),"",VLOOKUP(F600,données!$B$138:$E$147,4,0))</f>
        <v/>
      </c>
      <c r="L600" t="str">
        <f>IF(ISNA(VLOOKUP(E600,données!$A$67:$A$134,1,0)),"",VLOOKUP(E600,données!$A$67:$A$134,1,0))</f>
        <v/>
      </c>
      <c r="M600" t="str">
        <f>IF(ISNA(VLOOKUP(G600,Presta!H:I,2,0)),"",VLOOKUP(G600,Presta!H:I,2,0))</f>
        <v/>
      </c>
    </row>
    <row r="601" spans="1:13" x14ac:dyDescent="0.25">
      <c r="A601" t="s">
        <v>1117</v>
      </c>
      <c r="B601" t="s">
        <v>1323</v>
      </c>
      <c r="C601" s="99" t="s">
        <v>120</v>
      </c>
      <c r="D601" t="s">
        <v>121</v>
      </c>
      <c r="H601">
        <f>VLOOKUP(A601,Users!A:F,6,0)</f>
        <v>27</v>
      </c>
      <c r="I601">
        <f t="shared" si="9"/>
        <v>2</v>
      </c>
      <c r="J601">
        <f>VLOOKUP(C601,[1]gta_prestations!$B:$D,3,0)</f>
        <v>298</v>
      </c>
      <c r="K601" t="str">
        <f>IF(ISNA(VLOOKUP(F601,données!$B$138:$E$147,4,0)),"",VLOOKUP(F601,données!$B$138:$E$147,4,0))</f>
        <v/>
      </c>
      <c r="L601" t="str">
        <f>IF(ISNA(VLOOKUP(E601,données!$A$67:$A$134,1,0)),"",VLOOKUP(E601,données!$A$67:$A$134,1,0))</f>
        <v/>
      </c>
      <c r="M601" t="str">
        <f>IF(ISNA(VLOOKUP(G601,Presta!H:I,2,0)),"",VLOOKUP(G601,Presta!H:I,2,0))</f>
        <v/>
      </c>
    </row>
    <row r="602" spans="1:13" x14ac:dyDescent="0.25">
      <c r="A602" t="s">
        <v>1117</v>
      </c>
      <c r="B602" t="s">
        <v>1323</v>
      </c>
      <c r="C602" s="99" t="s">
        <v>234</v>
      </c>
      <c r="D602" t="s">
        <v>235</v>
      </c>
      <c r="G602" t="s">
        <v>1324</v>
      </c>
      <c r="H602">
        <f>VLOOKUP(A602,Users!A:F,6,0)</f>
        <v>27</v>
      </c>
      <c r="I602">
        <f t="shared" si="9"/>
        <v>2</v>
      </c>
      <c r="J602">
        <f>VLOOKUP(C602,[1]gta_prestations!$B:$D,3,0)</f>
        <v>355</v>
      </c>
      <c r="K602" t="str">
        <f>IF(ISNA(VLOOKUP(F602,données!$B$138:$E$147,4,0)),"",VLOOKUP(F602,données!$B$138:$E$147,4,0))</f>
        <v/>
      </c>
      <c r="L602" t="str">
        <f>IF(ISNA(VLOOKUP(E602,données!$A$67:$A$134,1,0)),"",VLOOKUP(E602,données!$A$67:$A$134,1,0))</f>
        <v/>
      </c>
      <c r="M602" t="str">
        <f>IF(ISNA(VLOOKUP(G602,Presta!H:I,2,0)),"",VLOOKUP(G602,Presta!H:I,2,0))</f>
        <v/>
      </c>
    </row>
    <row r="603" spans="1:13" x14ac:dyDescent="0.25">
      <c r="A603" t="s">
        <v>1117</v>
      </c>
      <c r="B603" t="s">
        <v>1323</v>
      </c>
      <c r="C603" s="99" t="s">
        <v>124</v>
      </c>
      <c r="D603" t="s">
        <v>125</v>
      </c>
      <c r="H603">
        <f>VLOOKUP(A603,Users!A:F,6,0)</f>
        <v>27</v>
      </c>
      <c r="I603">
        <f t="shared" si="9"/>
        <v>2</v>
      </c>
      <c r="J603">
        <f>VLOOKUP(C603,[1]gta_prestations!$B:$D,3,0)</f>
        <v>300</v>
      </c>
      <c r="K603" t="str">
        <f>IF(ISNA(VLOOKUP(F603,données!$B$138:$E$147,4,0)),"",VLOOKUP(F603,données!$B$138:$E$147,4,0))</f>
        <v/>
      </c>
      <c r="L603" t="str">
        <f>IF(ISNA(VLOOKUP(E603,données!$A$67:$A$134,1,0)),"",VLOOKUP(E603,données!$A$67:$A$134,1,0))</f>
        <v/>
      </c>
      <c r="M603" t="str">
        <f>IF(ISNA(VLOOKUP(G603,Presta!H:I,2,0)),"",VLOOKUP(G603,Presta!H:I,2,0))</f>
        <v/>
      </c>
    </row>
    <row r="604" spans="1:13" x14ac:dyDescent="0.25">
      <c r="A604" t="s">
        <v>1117</v>
      </c>
      <c r="B604" t="s">
        <v>1320</v>
      </c>
      <c r="C604" s="99" t="s">
        <v>1321</v>
      </c>
      <c r="H604">
        <f>VLOOKUP(A604,Users!A:F,6,0)</f>
        <v>27</v>
      </c>
      <c r="I604">
        <f t="shared" si="9"/>
        <v>6</v>
      </c>
      <c r="J604" t="e">
        <f>VLOOKUP(C604,[1]gta_prestations!$B:$D,3,0)</f>
        <v>#N/A</v>
      </c>
      <c r="K604" t="str">
        <f>IF(ISNA(VLOOKUP(F604,données!$B$138:$E$147,4,0)),"",VLOOKUP(F604,données!$B$138:$E$147,4,0))</f>
        <v/>
      </c>
      <c r="L604" t="str">
        <f>IF(ISNA(VLOOKUP(E604,données!$A$67:$A$134,1,0)),"",VLOOKUP(E604,données!$A$67:$A$134,1,0))</f>
        <v/>
      </c>
      <c r="M604" t="str">
        <f>IF(ISNA(VLOOKUP(G604,Presta!H:I,2,0)),"",VLOOKUP(G604,Presta!H:I,2,0))</f>
        <v/>
      </c>
    </row>
    <row r="605" spans="1:13" x14ac:dyDescent="0.25">
      <c r="A605" t="s">
        <v>1117</v>
      </c>
      <c r="B605" t="s">
        <v>1323</v>
      </c>
      <c r="C605" s="99" t="s">
        <v>234</v>
      </c>
      <c r="D605" t="s">
        <v>235</v>
      </c>
      <c r="H605">
        <f>VLOOKUP(A605,Users!A:F,6,0)</f>
        <v>27</v>
      </c>
      <c r="I605">
        <f t="shared" si="9"/>
        <v>2</v>
      </c>
      <c r="J605">
        <f>VLOOKUP(C605,[1]gta_prestations!$B:$D,3,0)</f>
        <v>355</v>
      </c>
      <c r="K605" t="str">
        <f>IF(ISNA(VLOOKUP(F605,données!$B$138:$E$147,4,0)),"",VLOOKUP(F605,données!$B$138:$E$147,4,0))</f>
        <v/>
      </c>
      <c r="L605" t="str">
        <f>IF(ISNA(VLOOKUP(E605,données!$A$67:$A$134,1,0)),"",VLOOKUP(E605,données!$A$67:$A$134,1,0))</f>
        <v/>
      </c>
      <c r="M605" t="str">
        <f>IF(ISNA(VLOOKUP(G605,Presta!H:I,2,0)),"",VLOOKUP(G605,Presta!H:I,2,0))</f>
        <v/>
      </c>
    </row>
    <row r="606" spans="1:13" x14ac:dyDescent="0.25">
      <c r="A606" t="s">
        <v>1117</v>
      </c>
      <c r="B606" t="s">
        <v>1327</v>
      </c>
      <c r="C606" s="99" t="s">
        <v>234</v>
      </c>
      <c r="D606" t="s">
        <v>235</v>
      </c>
      <c r="F606" t="s">
        <v>1040</v>
      </c>
      <c r="H606">
        <f>VLOOKUP(A606,Users!A:F,6,0)</f>
        <v>27</v>
      </c>
      <c r="I606">
        <f t="shared" si="9"/>
        <v>4</v>
      </c>
      <c r="J606">
        <f>VLOOKUP(C606,[1]gta_prestations!$B:$D,3,0)</f>
        <v>355</v>
      </c>
      <c r="K606">
        <f>IF(ISNA(VLOOKUP(F606,données!$B$138:$E$147,4,0)),"",VLOOKUP(F606,données!$B$138:$E$147,4,0))</f>
        <v>9</v>
      </c>
      <c r="L606" t="str">
        <f>IF(ISNA(VLOOKUP(E606,données!$A$67:$A$134,1,0)),"",VLOOKUP(E606,données!$A$67:$A$134,1,0))</f>
        <v/>
      </c>
      <c r="M606" t="str">
        <f>IF(ISNA(VLOOKUP(G606,Presta!H:I,2,0)),"",VLOOKUP(G606,Presta!H:I,2,0))</f>
        <v/>
      </c>
    </row>
    <row r="607" spans="1:13" x14ac:dyDescent="0.25">
      <c r="A607" t="s">
        <v>1062</v>
      </c>
      <c r="B607" t="s">
        <v>1320</v>
      </c>
      <c r="C607" s="99" t="s">
        <v>278</v>
      </c>
      <c r="D607" t="s">
        <v>279</v>
      </c>
      <c r="H607">
        <f>VLOOKUP(A607,Users!A:F,6,0)</f>
        <v>37</v>
      </c>
      <c r="I607">
        <f t="shared" si="9"/>
        <v>6</v>
      </c>
      <c r="J607">
        <f>VLOOKUP(C607,[1]gta_prestations!$B:$D,3,0)</f>
        <v>377</v>
      </c>
      <c r="K607" t="str">
        <f>IF(ISNA(VLOOKUP(F607,données!$B$138:$E$147,4,0)),"",VLOOKUP(F607,données!$B$138:$E$147,4,0))</f>
        <v/>
      </c>
      <c r="L607" t="str">
        <f>IF(ISNA(VLOOKUP(E607,données!$A$67:$A$134,1,0)),"",VLOOKUP(E607,données!$A$67:$A$134,1,0))</f>
        <v/>
      </c>
      <c r="M607" t="str">
        <f>IF(ISNA(VLOOKUP(G607,Presta!H:I,2,0)),"",VLOOKUP(G607,Presta!H:I,2,0))</f>
        <v/>
      </c>
    </row>
    <row r="608" spans="1:13" x14ac:dyDescent="0.25">
      <c r="A608" t="s">
        <v>1062</v>
      </c>
      <c r="B608" t="s">
        <v>1320</v>
      </c>
      <c r="C608" s="99" t="s">
        <v>274</v>
      </c>
      <c r="D608" t="s">
        <v>275</v>
      </c>
      <c r="H608">
        <f>VLOOKUP(A608,Users!A:F,6,0)</f>
        <v>37</v>
      </c>
      <c r="I608">
        <f t="shared" si="9"/>
        <v>6</v>
      </c>
      <c r="J608">
        <f>VLOOKUP(C608,[1]gta_prestations!$B:$D,3,0)</f>
        <v>375</v>
      </c>
      <c r="K608" t="str">
        <f>IF(ISNA(VLOOKUP(F608,données!$B$138:$E$147,4,0)),"",VLOOKUP(F608,données!$B$138:$E$147,4,0))</f>
        <v/>
      </c>
      <c r="L608" t="str">
        <f>IF(ISNA(VLOOKUP(E608,données!$A$67:$A$134,1,0)),"",VLOOKUP(E608,données!$A$67:$A$134,1,0))</f>
        <v/>
      </c>
      <c r="M608" t="str">
        <f>IF(ISNA(VLOOKUP(G608,Presta!H:I,2,0)),"",VLOOKUP(G608,Presta!H:I,2,0))</f>
        <v/>
      </c>
    </row>
    <row r="609" spans="1:13" x14ac:dyDescent="0.25">
      <c r="A609" t="s">
        <v>1062</v>
      </c>
      <c r="B609" t="s">
        <v>1320</v>
      </c>
      <c r="C609" s="99" t="s">
        <v>1321</v>
      </c>
      <c r="H609">
        <f>VLOOKUP(A609,Users!A:F,6,0)</f>
        <v>37</v>
      </c>
      <c r="I609">
        <f t="shared" si="9"/>
        <v>6</v>
      </c>
      <c r="J609" t="e">
        <f>VLOOKUP(C609,[1]gta_prestations!$B:$D,3,0)</f>
        <v>#N/A</v>
      </c>
      <c r="K609" t="str">
        <f>IF(ISNA(VLOOKUP(F609,données!$B$138:$E$147,4,0)),"",VLOOKUP(F609,données!$B$138:$E$147,4,0))</f>
        <v/>
      </c>
      <c r="L609" t="str">
        <f>IF(ISNA(VLOOKUP(E609,données!$A$67:$A$134,1,0)),"",VLOOKUP(E609,données!$A$67:$A$134,1,0))</f>
        <v/>
      </c>
      <c r="M609" t="str">
        <f>IF(ISNA(VLOOKUP(G609,Presta!H:I,2,0)),"",VLOOKUP(G609,Presta!H:I,2,0))</f>
        <v/>
      </c>
    </row>
    <row r="610" spans="1:13" x14ac:dyDescent="0.25">
      <c r="A610" t="s">
        <v>1088</v>
      </c>
      <c r="B610" t="s">
        <v>1323</v>
      </c>
      <c r="C610" s="99" t="s">
        <v>146</v>
      </c>
      <c r="D610" t="s">
        <v>147</v>
      </c>
      <c r="E610">
        <v>62012111</v>
      </c>
      <c r="H610">
        <f>VLOOKUP(A610,Users!A:F,6,0)</f>
        <v>9</v>
      </c>
      <c r="I610">
        <f t="shared" si="9"/>
        <v>2</v>
      </c>
      <c r="J610">
        <f>VLOOKUP(C610,[1]gta_prestations!$B:$D,3,0)</f>
        <v>311</v>
      </c>
      <c r="K610" t="str">
        <f>IF(ISNA(VLOOKUP(F610,données!$B$138:$E$147,4,0)),"",VLOOKUP(F610,données!$B$138:$E$147,4,0))</f>
        <v/>
      </c>
      <c r="L610" t="str">
        <f>IF(ISNA(VLOOKUP(E610,données!$A$67:$A$134,1,0)),"",VLOOKUP(E610,données!$A$67:$A$134,1,0))</f>
        <v/>
      </c>
      <c r="M610" t="str">
        <f>IF(ISNA(VLOOKUP(G610,Presta!H:I,2,0)),"",VLOOKUP(G610,Presta!H:I,2,0))</f>
        <v/>
      </c>
    </row>
    <row r="611" spans="1:13" x14ac:dyDescent="0.25">
      <c r="A611" t="s">
        <v>1088</v>
      </c>
      <c r="B611" t="s">
        <v>1323</v>
      </c>
      <c r="C611" s="99" t="s">
        <v>32</v>
      </c>
      <c r="D611" t="s">
        <v>33</v>
      </c>
      <c r="H611">
        <f>VLOOKUP(A611,Users!A:F,6,0)</f>
        <v>9</v>
      </c>
      <c r="I611">
        <f t="shared" si="9"/>
        <v>2</v>
      </c>
      <c r="J611">
        <f>VLOOKUP(C611,[1]gta_prestations!$B:$D,3,0)</f>
        <v>254</v>
      </c>
      <c r="K611" t="str">
        <f>IF(ISNA(VLOOKUP(F611,données!$B$138:$E$147,4,0)),"",VLOOKUP(F611,données!$B$138:$E$147,4,0))</f>
        <v/>
      </c>
      <c r="L611" t="str">
        <f>IF(ISNA(VLOOKUP(E611,données!$A$67:$A$134,1,0)),"",VLOOKUP(E611,données!$A$67:$A$134,1,0))</f>
        <v/>
      </c>
      <c r="M611" t="str">
        <f>IF(ISNA(VLOOKUP(G611,Presta!H:I,2,0)),"",VLOOKUP(G611,Presta!H:I,2,0))</f>
        <v/>
      </c>
    </row>
    <row r="612" spans="1:13" x14ac:dyDescent="0.25">
      <c r="A612" t="s">
        <v>1088</v>
      </c>
      <c r="B612" t="s">
        <v>1323</v>
      </c>
      <c r="C612" s="99" t="s">
        <v>146</v>
      </c>
      <c r="D612" t="s">
        <v>147</v>
      </c>
      <c r="G612" t="s">
        <v>1324</v>
      </c>
      <c r="H612">
        <f>VLOOKUP(A612,Users!A:F,6,0)</f>
        <v>9</v>
      </c>
      <c r="I612">
        <f t="shared" si="9"/>
        <v>2</v>
      </c>
      <c r="J612">
        <f>VLOOKUP(C612,[1]gta_prestations!$B:$D,3,0)</f>
        <v>311</v>
      </c>
      <c r="K612" t="str">
        <f>IF(ISNA(VLOOKUP(F612,données!$B$138:$E$147,4,0)),"",VLOOKUP(F612,données!$B$138:$E$147,4,0))</f>
        <v/>
      </c>
      <c r="L612" t="str">
        <f>IF(ISNA(VLOOKUP(E612,données!$A$67:$A$134,1,0)),"",VLOOKUP(E612,données!$A$67:$A$134,1,0))</f>
        <v/>
      </c>
      <c r="M612" t="str">
        <f>IF(ISNA(VLOOKUP(G612,Presta!H:I,2,0)),"",VLOOKUP(G612,Presta!H:I,2,0))</f>
        <v/>
      </c>
    </row>
    <row r="613" spans="1:13" x14ac:dyDescent="0.25">
      <c r="A613" t="s">
        <v>1088</v>
      </c>
      <c r="B613" t="s">
        <v>1320</v>
      </c>
      <c r="C613" s="99" t="s">
        <v>1321</v>
      </c>
      <c r="H613">
        <f>VLOOKUP(A613,Users!A:F,6,0)</f>
        <v>9</v>
      </c>
      <c r="I613">
        <f t="shared" si="9"/>
        <v>6</v>
      </c>
      <c r="J613" t="e">
        <f>VLOOKUP(C613,[1]gta_prestations!$B:$D,3,0)</f>
        <v>#N/A</v>
      </c>
      <c r="K613" t="str">
        <f>IF(ISNA(VLOOKUP(F613,données!$B$138:$E$147,4,0)),"",VLOOKUP(F613,données!$B$138:$E$147,4,0))</f>
        <v/>
      </c>
      <c r="L613" t="str">
        <f>IF(ISNA(VLOOKUP(E613,données!$A$67:$A$134,1,0)),"",VLOOKUP(E613,données!$A$67:$A$134,1,0))</f>
        <v/>
      </c>
      <c r="M613" t="str">
        <f>IF(ISNA(VLOOKUP(G613,Presta!H:I,2,0)),"",VLOOKUP(G613,Presta!H:I,2,0))</f>
        <v/>
      </c>
    </row>
    <row r="614" spans="1:13" x14ac:dyDescent="0.25">
      <c r="A614" t="s">
        <v>1088</v>
      </c>
      <c r="B614" t="s">
        <v>1323</v>
      </c>
      <c r="C614" s="99" t="s">
        <v>146</v>
      </c>
      <c r="D614" t="s">
        <v>147</v>
      </c>
      <c r="H614">
        <f>VLOOKUP(A614,Users!A:F,6,0)</f>
        <v>9</v>
      </c>
      <c r="I614">
        <f t="shared" si="9"/>
        <v>2</v>
      </c>
      <c r="J614">
        <f>VLOOKUP(C614,[1]gta_prestations!$B:$D,3,0)</f>
        <v>311</v>
      </c>
      <c r="K614" t="str">
        <f>IF(ISNA(VLOOKUP(F614,données!$B$138:$E$147,4,0)),"",VLOOKUP(F614,données!$B$138:$E$147,4,0))</f>
        <v/>
      </c>
      <c r="L614" t="str">
        <f>IF(ISNA(VLOOKUP(E614,données!$A$67:$A$134,1,0)),"",VLOOKUP(E614,données!$A$67:$A$134,1,0))</f>
        <v/>
      </c>
      <c r="M614" t="str">
        <f>IF(ISNA(VLOOKUP(G614,Presta!H:I,2,0)),"",VLOOKUP(G614,Presta!H:I,2,0))</f>
        <v/>
      </c>
    </row>
    <row r="615" spans="1:13" x14ac:dyDescent="0.25">
      <c r="A615" t="s">
        <v>1088</v>
      </c>
      <c r="B615" t="s">
        <v>1323</v>
      </c>
      <c r="C615" s="99" t="s">
        <v>32</v>
      </c>
      <c r="D615" t="s">
        <v>33</v>
      </c>
      <c r="E615">
        <v>62012111</v>
      </c>
      <c r="H615">
        <f>VLOOKUP(A615,Users!A:F,6,0)</f>
        <v>9</v>
      </c>
      <c r="I615">
        <f t="shared" si="9"/>
        <v>2</v>
      </c>
      <c r="J615">
        <f>VLOOKUP(C615,[1]gta_prestations!$B:$D,3,0)</f>
        <v>254</v>
      </c>
      <c r="K615" t="str">
        <f>IF(ISNA(VLOOKUP(F615,données!$B$138:$E$147,4,0)),"",VLOOKUP(F615,données!$B$138:$E$147,4,0))</f>
        <v/>
      </c>
      <c r="L615" t="str">
        <f>IF(ISNA(VLOOKUP(E615,données!$A$67:$A$134,1,0)),"",VLOOKUP(E615,données!$A$67:$A$134,1,0))</f>
        <v/>
      </c>
      <c r="M615" t="str">
        <f>IF(ISNA(VLOOKUP(G615,Presta!H:I,2,0)),"",VLOOKUP(G615,Presta!H:I,2,0))</f>
        <v/>
      </c>
    </row>
    <row r="616" spans="1:13" x14ac:dyDescent="0.25">
      <c r="A616" t="s">
        <v>1088</v>
      </c>
      <c r="B616" t="s">
        <v>1323</v>
      </c>
      <c r="C616" s="99" t="s">
        <v>146</v>
      </c>
      <c r="D616" t="s">
        <v>147</v>
      </c>
      <c r="E616">
        <v>62012</v>
      </c>
      <c r="H616">
        <f>VLOOKUP(A616,Users!A:F,6,0)</f>
        <v>9</v>
      </c>
      <c r="I616">
        <f t="shared" si="9"/>
        <v>2</v>
      </c>
      <c r="J616">
        <f>VLOOKUP(C616,[1]gta_prestations!$B:$D,3,0)</f>
        <v>311</v>
      </c>
      <c r="K616" t="str">
        <f>IF(ISNA(VLOOKUP(F616,données!$B$138:$E$147,4,0)),"",VLOOKUP(F616,données!$B$138:$E$147,4,0))</f>
        <v/>
      </c>
      <c r="L616" t="str">
        <f>IF(ISNA(VLOOKUP(E616,données!$A$67:$A$134,1,0)),"",VLOOKUP(E616,données!$A$67:$A$134,1,0))</f>
        <v/>
      </c>
      <c r="M616" t="str">
        <f>IF(ISNA(VLOOKUP(G616,Presta!H:I,2,0)),"",VLOOKUP(G616,Presta!H:I,2,0))</f>
        <v/>
      </c>
    </row>
    <row r="617" spans="1:13" x14ac:dyDescent="0.25">
      <c r="A617" t="s">
        <v>1088</v>
      </c>
      <c r="B617" t="s">
        <v>1323</v>
      </c>
      <c r="C617" s="99" t="s">
        <v>146</v>
      </c>
      <c r="D617" t="s">
        <v>147</v>
      </c>
      <c r="E617">
        <v>62012111</v>
      </c>
      <c r="G617" t="s">
        <v>1451</v>
      </c>
      <c r="H617">
        <f>VLOOKUP(A617,Users!A:F,6,0)</f>
        <v>9</v>
      </c>
      <c r="I617">
        <f t="shared" si="9"/>
        <v>2</v>
      </c>
      <c r="J617">
        <f>VLOOKUP(C617,[1]gta_prestations!$B:$D,3,0)</f>
        <v>311</v>
      </c>
      <c r="K617" t="str">
        <f>IF(ISNA(VLOOKUP(F617,données!$B$138:$E$147,4,0)),"",VLOOKUP(F617,données!$B$138:$E$147,4,0))</f>
        <v/>
      </c>
      <c r="L617" t="str">
        <f>IF(ISNA(VLOOKUP(E617,données!$A$67:$A$134,1,0)),"",VLOOKUP(E617,données!$A$67:$A$134,1,0))</f>
        <v/>
      </c>
      <c r="M617" t="str">
        <f>IF(ISNA(VLOOKUP(G617,Presta!H:I,2,0)),"",VLOOKUP(G617,Presta!H:I,2,0))</f>
        <v/>
      </c>
    </row>
    <row r="618" spans="1:13" x14ac:dyDescent="0.25">
      <c r="A618" t="s">
        <v>1070</v>
      </c>
      <c r="B618" t="s">
        <v>1323</v>
      </c>
      <c r="C618" s="99" t="s">
        <v>1452</v>
      </c>
      <c r="D618" t="s">
        <v>1360</v>
      </c>
      <c r="E618">
        <v>59015</v>
      </c>
      <c r="H618">
        <f>VLOOKUP(A618,Users!A:F,6,0)</f>
        <v>14</v>
      </c>
      <c r="I618">
        <f t="shared" si="9"/>
        <v>2</v>
      </c>
      <c r="J618" t="e">
        <f>VLOOKUP(C618,[1]gta_prestations!$B:$D,3,0)</f>
        <v>#N/A</v>
      </c>
      <c r="K618" t="str">
        <f>IF(ISNA(VLOOKUP(F618,données!$B$138:$E$147,4,0)),"",VLOOKUP(F618,données!$B$138:$E$147,4,0))</f>
        <v/>
      </c>
      <c r="L618" t="str">
        <f>IF(ISNA(VLOOKUP(E618,données!$A$67:$A$134,1,0)),"",VLOOKUP(E618,données!$A$67:$A$134,1,0))</f>
        <v/>
      </c>
      <c r="M618" t="str">
        <f>IF(ISNA(VLOOKUP(G618,Presta!H:I,2,0)),"",VLOOKUP(G618,Presta!H:I,2,0))</f>
        <v/>
      </c>
    </row>
    <row r="619" spans="1:13" x14ac:dyDescent="0.25">
      <c r="A619" t="s">
        <v>1070</v>
      </c>
      <c r="B619" t="s">
        <v>1323</v>
      </c>
      <c r="C619" s="99" t="s">
        <v>106</v>
      </c>
      <c r="D619" t="s">
        <v>107</v>
      </c>
      <c r="H619">
        <f>VLOOKUP(A619,Users!A:F,6,0)</f>
        <v>14</v>
      </c>
      <c r="I619">
        <f t="shared" si="9"/>
        <v>2</v>
      </c>
      <c r="J619">
        <f>VLOOKUP(C619,[1]gta_prestations!$B:$D,3,0)</f>
        <v>291</v>
      </c>
      <c r="K619" t="str">
        <f>IF(ISNA(VLOOKUP(F619,données!$B$138:$E$147,4,0)),"",VLOOKUP(F619,données!$B$138:$E$147,4,0))</f>
        <v/>
      </c>
      <c r="L619" t="str">
        <f>IF(ISNA(VLOOKUP(E619,données!$A$67:$A$134,1,0)),"",VLOOKUP(E619,données!$A$67:$A$134,1,0))</f>
        <v/>
      </c>
      <c r="M619" t="str">
        <f>IF(ISNA(VLOOKUP(G619,Presta!H:I,2,0)),"",VLOOKUP(G619,Presta!H:I,2,0))</f>
        <v/>
      </c>
    </row>
    <row r="620" spans="1:13" x14ac:dyDescent="0.25">
      <c r="A620" t="s">
        <v>1070</v>
      </c>
      <c r="B620" t="s">
        <v>1323</v>
      </c>
      <c r="C620" s="99" t="s">
        <v>220</v>
      </c>
      <c r="D620" t="s">
        <v>221</v>
      </c>
      <c r="G620" t="s">
        <v>1324</v>
      </c>
      <c r="H620">
        <f>VLOOKUP(A620,Users!A:F,6,0)</f>
        <v>14</v>
      </c>
      <c r="I620">
        <f t="shared" si="9"/>
        <v>2</v>
      </c>
      <c r="J620">
        <f>VLOOKUP(C620,[1]gta_prestations!$B:$D,3,0)</f>
        <v>348</v>
      </c>
      <c r="K620" t="str">
        <f>IF(ISNA(VLOOKUP(F620,données!$B$138:$E$147,4,0)),"",VLOOKUP(F620,données!$B$138:$E$147,4,0))</f>
        <v/>
      </c>
      <c r="L620" t="str">
        <f>IF(ISNA(VLOOKUP(E620,données!$A$67:$A$134,1,0)),"",VLOOKUP(E620,données!$A$67:$A$134,1,0))</f>
        <v/>
      </c>
      <c r="M620" t="str">
        <f>IF(ISNA(VLOOKUP(G620,Presta!H:I,2,0)),"",VLOOKUP(G620,Presta!H:I,2,0))</f>
        <v/>
      </c>
    </row>
    <row r="621" spans="1:13" x14ac:dyDescent="0.25">
      <c r="A621" t="s">
        <v>1070</v>
      </c>
      <c r="B621" t="s">
        <v>1349</v>
      </c>
      <c r="C621" s="99" t="s">
        <v>296</v>
      </c>
      <c r="D621" t="s">
        <v>297</v>
      </c>
      <c r="F621">
        <v>21</v>
      </c>
      <c r="H621">
        <f>VLOOKUP(A621,Users!A:F,6,0)</f>
        <v>14</v>
      </c>
      <c r="I621">
        <f t="shared" si="9"/>
        <v>5</v>
      </c>
      <c r="J621">
        <f>VLOOKUP(C621,[1]gta_prestations!$B:$D,3,0)</f>
        <v>386</v>
      </c>
      <c r="K621" t="str">
        <f>IF(ISNA(VLOOKUP(F621,données!$B$138:$E$147,4,0)),"",VLOOKUP(F621,données!$B$138:$E$147,4,0))</f>
        <v/>
      </c>
      <c r="L621" t="str">
        <f>IF(ISNA(VLOOKUP(E621,données!$A$67:$A$134,1,0)),"",VLOOKUP(E621,données!$A$67:$A$134,1,0))</f>
        <v/>
      </c>
      <c r="M621" t="str">
        <f>IF(ISNA(VLOOKUP(G621,Presta!H:I,2,0)),"",VLOOKUP(G621,Presta!H:I,2,0))</f>
        <v/>
      </c>
    </row>
    <row r="622" spans="1:13" x14ac:dyDescent="0.25">
      <c r="A622" t="s">
        <v>1070</v>
      </c>
      <c r="B622" t="s">
        <v>1349</v>
      </c>
      <c r="C622" s="99" t="s">
        <v>296</v>
      </c>
      <c r="D622" t="s">
        <v>297</v>
      </c>
      <c r="F622">
        <v>22</v>
      </c>
      <c r="H622">
        <f>VLOOKUP(A622,Users!A:F,6,0)</f>
        <v>14</v>
      </c>
      <c r="I622">
        <f t="shared" si="9"/>
        <v>5</v>
      </c>
      <c r="J622">
        <f>VLOOKUP(C622,[1]gta_prestations!$B:$D,3,0)</f>
        <v>386</v>
      </c>
      <c r="K622" t="str">
        <f>IF(ISNA(VLOOKUP(F622,données!$B$138:$E$147,4,0)),"",VLOOKUP(F622,données!$B$138:$E$147,4,0))</f>
        <v/>
      </c>
      <c r="L622" t="str">
        <f>IF(ISNA(VLOOKUP(E622,données!$A$67:$A$134,1,0)),"",VLOOKUP(E622,données!$A$67:$A$134,1,0))</f>
        <v/>
      </c>
      <c r="M622" t="str">
        <f>IF(ISNA(VLOOKUP(G622,Presta!H:I,2,0)),"",VLOOKUP(G622,Presta!H:I,2,0))</f>
        <v/>
      </c>
    </row>
    <row r="623" spans="1:13" x14ac:dyDescent="0.25">
      <c r="A623" t="s">
        <v>1070</v>
      </c>
      <c r="B623" t="s">
        <v>1349</v>
      </c>
      <c r="C623" s="99" t="s">
        <v>296</v>
      </c>
      <c r="D623" t="s">
        <v>297</v>
      </c>
      <c r="F623">
        <v>23</v>
      </c>
      <c r="H623">
        <f>VLOOKUP(A623,Users!A:F,6,0)</f>
        <v>14</v>
      </c>
      <c r="I623">
        <f t="shared" si="9"/>
        <v>5</v>
      </c>
      <c r="J623">
        <f>VLOOKUP(C623,[1]gta_prestations!$B:$D,3,0)</f>
        <v>386</v>
      </c>
      <c r="K623" t="str">
        <f>IF(ISNA(VLOOKUP(F623,données!$B$138:$E$147,4,0)),"",VLOOKUP(F623,données!$B$138:$E$147,4,0))</f>
        <v/>
      </c>
      <c r="L623" t="str">
        <f>IF(ISNA(VLOOKUP(E623,données!$A$67:$A$134,1,0)),"",VLOOKUP(E623,données!$A$67:$A$134,1,0))</f>
        <v/>
      </c>
      <c r="M623" t="str">
        <f>IF(ISNA(VLOOKUP(G623,Presta!H:I,2,0)),"",VLOOKUP(G623,Presta!H:I,2,0))</f>
        <v/>
      </c>
    </row>
    <row r="624" spans="1:13" x14ac:dyDescent="0.25">
      <c r="A624" t="s">
        <v>1070</v>
      </c>
      <c r="B624" t="s">
        <v>1349</v>
      </c>
      <c r="C624" s="99" t="s">
        <v>296</v>
      </c>
      <c r="D624" t="s">
        <v>297</v>
      </c>
      <c r="F624">
        <v>24</v>
      </c>
      <c r="H624">
        <f>VLOOKUP(A624,Users!A:F,6,0)</f>
        <v>14</v>
      </c>
      <c r="I624">
        <f t="shared" si="9"/>
        <v>5</v>
      </c>
      <c r="J624">
        <f>VLOOKUP(C624,[1]gta_prestations!$B:$D,3,0)</f>
        <v>386</v>
      </c>
      <c r="K624" t="str">
        <f>IF(ISNA(VLOOKUP(F624,données!$B$138:$E$147,4,0)),"",VLOOKUP(F624,données!$B$138:$E$147,4,0))</f>
        <v/>
      </c>
      <c r="L624" t="str">
        <f>IF(ISNA(VLOOKUP(E624,données!$A$67:$A$134,1,0)),"",VLOOKUP(E624,données!$A$67:$A$134,1,0))</f>
        <v/>
      </c>
      <c r="M624" t="str">
        <f>IF(ISNA(VLOOKUP(G624,Presta!H:I,2,0)),"",VLOOKUP(G624,Presta!H:I,2,0))</f>
        <v/>
      </c>
    </row>
    <row r="625" spans="1:13" x14ac:dyDescent="0.25">
      <c r="A625" t="s">
        <v>1070</v>
      </c>
      <c r="B625" t="s">
        <v>1349</v>
      </c>
      <c r="C625" s="99" t="s">
        <v>296</v>
      </c>
      <c r="D625" t="s">
        <v>297</v>
      </c>
      <c r="F625">
        <v>25</v>
      </c>
      <c r="H625">
        <f>VLOOKUP(A625,Users!A:F,6,0)</f>
        <v>14</v>
      </c>
      <c r="I625">
        <f t="shared" si="9"/>
        <v>5</v>
      </c>
      <c r="J625">
        <f>VLOOKUP(C625,[1]gta_prestations!$B:$D,3,0)</f>
        <v>386</v>
      </c>
      <c r="K625" t="str">
        <f>IF(ISNA(VLOOKUP(F625,données!$B$138:$E$147,4,0)),"",VLOOKUP(F625,données!$B$138:$E$147,4,0))</f>
        <v/>
      </c>
      <c r="L625" t="str">
        <f>IF(ISNA(VLOOKUP(E625,données!$A$67:$A$134,1,0)),"",VLOOKUP(E625,données!$A$67:$A$134,1,0))</f>
        <v/>
      </c>
      <c r="M625" t="str">
        <f>IF(ISNA(VLOOKUP(G625,Presta!H:I,2,0)),"",VLOOKUP(G625,Presta!H:I,2,0))</f>
        <v/>
      </c>
    </row>
    <row r="626" spans="1:13" x14ac:dyDescent="0.25">
      <c r="A626" t="s">
        <v>1070</v>
      </c>
      <c r="B626" t="s">
        <v>1349</v>
      </c>
      <c r="C626" s="99" t="s">
        <v>296</v>
      </c>
      <c r="D626" t="s">
        <v>297</v>
      </c>
      <c r="F626">
        <v>26</v>
      </c>
      <c r="H626">
        <f>VLOOKUP(A626,Users!A:F,6,0)</f>
        <v>14</v>
      </c>
      <c r="I626">
        <f t="shared" si="9"/>
        <v>5</v>
      </c>
      <c r="J626">
        <f>VLOOKUP(C626,[1]gta_prestations!$B:$D,3,0)</f>
        <v>386</v>
      </c>
      <c r="K626" t="str">
        <f>IF(ISNA(VLOOKUP(F626,données!$B$138:$E$147,4,0)),"",VLOOKUP(F626,données!$B$138:$E$147,4,0))</f>
        <v/>
      </c>
      <c r="L626" t="str">
        <f>IF(ISNA(VLOOKUP(E626,données!$A$67:$A$134,1,0)),"",VLOOKUP(E626,données!$A$67:$A$134,1,0))</f>
        <v/>
      </c>
      <c r="M626" t="str">
        <f>IF(ISNA(VLOOKUP(G626,Presta!H:I,2,0)),"",VLOOKUP(G626,Presta!H:I,2,0))</f>
        <v/>
      </c>
    </row>
    <row r="627" spans="1:13" x14ac:dyDescent="0.25">
      <c r="A627" t="s">
        <v>1070</v>
      </c>
      <c r="B627" t="s">
        <v>1320</v>
      </c>
      <c r="C627" s="99" t="s">
        <v>1321</v>
      </c>
      <c r="H627">
        <f>VLOOKUP(A627,Users!A:F,6,0)</f>
        <v>14</v>
      </c>
      <c r="I627">
        <f t="shared" si="9"/>
        <v>6</v>
      </c>
      <c r="J627" t="e">
        <f>VLOOKUP(C627,[1]gta_prestations!$B:$D,3,0)</f>
        <v>#N/A</v>
      </c>
      <c r="K627" t="str">
        <f>IF(ISNA(VLOOKUP(F627,données!$B$138:$E$147,4,0)),"",VLOOKUP(F627,données!$B$138:$E$147,4,0))</f>
        <v/>
      </c>
      <c r="L627" t="str">
        <f>IF(ISNA(VLOOKUP(E627,données!$A$67:$A$134,1,0)),"",VLOOKUP(E627,données!$A$67:$A$134,1,0))</f>
        <v/>
      </c>
      <c r="M627" t="str">
        <f>IF(ISNA(VLOOKUP(G627,Presta!H:I,2,0)),"",VLOOKUP(G627,Presta!H:I,2,0))</f>
        <v/>
      </c>
    </row>
    <row r="628" spans="1:13" x14ac:dyDescent="0.25">
      <c r="A628" t="s">
        <v>1070</v>
      </c>
      <c r="B628" t="s">
        <v>1323</v>
      </c>
      <c r="C628" s="99" t="s">
        <v>1453</v>
      </c>
      <c r="D628" t="s">
        <v>1360</v>
      </c>
      <c r="E628">
        <v>62012178</v>
      </c>
      <c r="H628">
        <f>VLOOKUP(A628,Users!A:F,6,0)</f>
        <v>14</v>
      </c>
      <c r="I628">
        <f t="shared" si="9"/>
        <v>2</v>
      </c>
      <c r="J628" t="e">
        <f>VLOOKUP(C628,[1]gta_prestations!$B:$D,3,0)</f>
        <v>#N/A</v>
      </c>
      <c r="K628" t="str">
        <f>IF(ISNA(VLOOKUP(F628,données!$B$138:$E$147,4,0)),"",VLOOKUP(F628,données!$B$138:$E$147,4,0))</f>
        <v/>
      </c>
      <c r="L628" t="str">
        <f>IF(ISNA(VLOOKUP(E628,données!$A$67:$A$134,1,0)),"",VLOOKUP(E628,données!$A$67:$A$134,1,0))</f>
        <v/>
      </c>
      <c r="M628" t="str">
        <f>IF(ISNA(VLOOKUP(G628,Presta!H:I,2,0)),"",VLOOKUP(G628,Presta!H:I,2,0))</f>
        <v/>
      </c>
    </row>
    <row r="629" spans="1:13" x14ac:dyDescent="0.25">
      <c r="A629" t="s">
        <v>1070</v>
      </c>
      <c r="B629" t="s">
        <v>1319</v>
      </c>
      <c r="C629" s="99" t="s">
        <v>496</v>
      </c>
      <c r="D629" t="s">
        <v>317</v>
      </c>
      <c r="G629" t="s">
        <v>497</v>
      </c>
      <c r="H629">
        <f>VLOOKUP(A629,Users!A:F,6,0)</f>
        <v>14</v>
      </c>
      <c r="I629">
        <f t="shared" si="9"/>
        <v>3</v>
      </c>
      <c r="J629">
        <f>VLOOKUP(C629,[1]gta_prestations!$B:$D,3,0)</f>
        <v>2</v>
      </c>
      <c r="K629" t="str">
        <f>IF(ISNA(VLOOKUP(F629,données!$B$138:$E$147,4,0)),"",VLOOKUP(F629,données!$B$138:$E$147,4,0))</f>
        <v/>
      </c>
      <c r="L629" t="str">
        <f>IF(ISNA(VLOOKUP(E629,données!$A$67:$A$134,1,0)),"",VLOOKUP(E629,données!$A$67:$A$134,1,0))</f>
        <v/>
      </c>
      <c r="M629">
        <f>IF(ISNA(VLOOKUP(G629,Presta!H:I,2,0)),"",VLOOKUP(G629,Presta!H:I,2,0))</f>
        <v>134</v>
      </c>
    </row>
    <row r="630" spans="1:13" x14ac:dyDescent="0.25">
      <c r="A630" t="s">
        <v>1070</v>
      </c>
      <c r="B630" t="s">
        <v>1349</v>
      </c>
      <c r="C630" s="99" t="s">
        <v>296</v>
      </c>
      <c r="D630" t="s">
        <v>297</v>
      </c>
      <c r="F630" t="s">
        <v>1024</v>
      </c>
      <c r="H630">
        <f>VLOOKUP(A630,Users!A:F,6,0)</f>
        <v>14</v>
      </c>
      <c r="I630">
        <f t="shared" si="9"/>
        <v>5</v>
      </c>
      <c r="J630">
        <f>VLOOKUP(C630,[1]gta_prestations!$B:$D,3,0)</f>
        <v>386</v>
      </c>
      <c r="K630">
        <f>IF(ISNA(VLOOKUP(F630,données!$B$138:$E$147,4,0)),"",VLOOKUP(F630,données!$B$138:$E$147,4,0))</f>
        <v>1</v>
      </c>
      <c r="L630" t="str">
        <f>IF(ISNA(VLOOKUP(E630,données!$A$67:$A$134,1,0)),"",VLOOKUP(E630,données!$A$67:$A$134,1,0))</f>
        <v/>
      </c>
      <c r="M630" t="str">
        <f>IF(ISNA(VLOOKUP(G630,Presta!H:I,2,0)),"",VLOOKUP(G630,Presta!H:I,2,0))</f>
        <v/>
      </c>
    </row>
    <row r="631" spans="1:13" x14ac:dyDescent="0.25">
      <c r="A631" t="s">
        <v>1070</v>
      </c>
      <c r="B631" t="s">
        <v>1349</v>
      </c>
      <c r="C631" s="99" t="s">
        <v>296</v>
      </c>
      <c r="D631" t="s">
        <v>297</v>
      </c>
      <c r="F631" t="s">
        <v>1032</v>
      </c>
      <c r="H631">
        <f>VLOOKUP(A631,Users!A:F,6,0)</f>
        <v>14</v>
      </c>
      <c r="I631">
        <f t="shared" si="9"/>
        <v>5</v>
      </c>
      <c r="J631">
        <f>VLOOKUP(C631,[1]gta_prestations!$B:$D,3,0)</f>
        <v>386</v>
      </c>
      <c r="K631">
        <f>IF(ISNA(VLOOKUP(F631,données!$B$138:$E$147,4,0)),"",VLOOKUP(F631,données!$B$138:$E$147,4,0))</f>
        <v>5</v>
      </c>
      <c r="L631" t="str">
        <f>IF(ISNA(VLOOKUP(E631,données!$A$67:$A$134,1,0)),"",VLOOKUP(E631,données!$A$67:$A$134,1,0))</f>
        <v/>
      </c>
      <c r="M631" t="str">
        <f>IF(ISNA(VLOOKUP(G631,Presta!H:I,2,0)),"",VLOOKUP(G631,Presta!H:I,2,0))</f>
        <v/>
      </c>
    </row>
    <row r="632" spans="1:13" x14ac:dyDescent="0.25">
      <c r="A632" t="s">
        <v>1070</v>
      </c>
      <c r="B632" t="s">
        <v>1349</v>
      </c>
      <c r="C632" s="99" t="s">
        <v>296</v>
      </c>
      <c r="D632" t="s">
        <v>297</v>
      </c>
      <c r="F632" t="s">
        <v>1034</v>
      </c>
      <c r="H632">
        <f>VLOOKUP(A632,Users!A:F,6,0)</f>
        <v>14</v>
      </c>
      <c r="I632">
        <f t="shared" si="9"/>
        <v>5</v>
      </c>
      <c r="J632">
        <f>VLOOKUP(C632,[1]gta_prestations!$B:$D,3,0)</f>
        <v>386</v>
      </c>
      <c r="K632">
        <f>IF(ISNA(VLOOKUP(F632,données!$B$138:$E$147,4,0)),"",VLOOKUP(F632,données!$B$138:$E$147,4,0))</f>
        <v>6</v>
      </c>
      <c r="L632" t="str">
        <f>IF(ISNA(VLOOKUP(E632,données!$A$67:$A$134,1,0)),"",VLOOKUP(E632,données!$A$67:$A$134,1,0))</f>
        <v/>
      </c>
      <c r="M632" t="str">
        <f>IF(ISNA(VLOOKUP(G632,Presta!H:I,2,0)),"",VLOOKUP(G632,Presta!H:I,2,0))</f>
        <v/>
      </c>
    </row>
    <row r="633" spans="1:13" x14ac:dyDescent="0.25">
      <c r="A633" t="s">
        <v>1070</v>
      </c>
      <c r="B633" t="s">
        <v>1323</v>
      </c>
      <c r="C633" s="99" t="s">
        <v>220</v>
      </c>
      <c r="D633" t="s">
        <v>221</v>
      </c>
      <c r="H633">
        <f>VLOOKUP(A633,Users!A:F,6,0)</f>
        <v>14</v>
      </c>
      <c r="I633">
        <f t="shared" si="9"/>
        <v>2</v>
      </c>
      <c r="J633">
        <f>VLOOKUP(C633,[1]gta_prestations!$B:$D,3,0)</f>
        <v>348</v>
      </c>
      <c r="K633" t="str">
        <f>IF(ISNA(VLOOKUP(F633,données!$B$138:$E$147,4,0)),"",VLOOKUP(F633,données!$B$138:$E$147,4,0))</f>
        <v/>
      </c>
      <c r="L633" t="str">
        <f>IF(ISNA(VLOOKUP(E633,données!$A$67:$A$134,1,0)),"",VLOOKUP(E633,données!$A$67:$A$134,1,0))</f>
        <v/>
      </c>
      <c r="M633" t="str">
        <f>IF(ISNA(VLOOKUP(G633,Presta!H:I,2,0)),"",VLOOKUP(G633,Presta!H:I,2,0))</f>
        <v/>
      </c>
    </row>
    <row r="634" spans="1:13" x14ac:dyDescent="0.25">
      <c r="A634" t="s">
        <v>1070</v>
      </c>
      <c r="B634" t="s">
        <v>1323</v>
      </c>
      <c r="C634" s="99" t="s">
        <v>96</v>
      </c>
      <c r="D634" t="s">
        <v>97</v>
      </c>
      <c r="E634">
        <v>62012163</v>
      </c>
      <c r="H634">
        <f>VLOOKUP(A634,Users!A:F,6,0)</f>
        <v>14</v>
      </c>
      <c r="I634">
        <f t="shared" si="9"/>
        <v>2</v>
      </c>
      <c r="J634">
        <f>VLOOKUP(C634,[1]gta_prestations!$B:$D,3,0)</f>
        <v>286</v>
      </c>
      <c r="K634" t="str">
        <f>IF(ISNA(VLOOKUP(F634,données!$B$138:$E$147,4,0)),"",VLOOKUP(F634,données!$B$138:$E$147,4,0))</f>
        <v/>
      </c>
      <c r="L634" t="str">
        <f>IF(ISNA(VLOOKUP(E634,données!$A$67:$A$134,1,0)),"",VLOOKUP(E634,données!$A$67:$A$134,1,0))</f>
        <v/>
      </c>
      <c r="M634" t="str">
        <f>IF(ISNA(VLOOKUP(G634,Presta!H:I,2,0)),"",VLOOKUP(G634,Presta!H:I,2,0))</f>
        <v/>
      </c>
    </row>
    <row r="635" spans="1:13" x14ac:dyDescent="0.25">
      <c r="A635" t="s">
        <v>1070</v>
      </c>
      <c r="B635" t="s">
        <v>1319</v>
      </c>
      <c r="C635" s="99" t="s">
        <v>496</v>
      </c>
      <c r="D635" t="s">
        <v>317</v>
      </c>
      <c r="E635">
        <v>59000904</v>
      </c>
      <c r="G635" t="s">
        <v>497</v>
      </c>
      <c r="H635">
        <f>VLOOKUP(A635,Users!A:F,6,0)</f>
        <v>14</v>
      </c>
      <c r="I635">
        <f t="shared" si="9"/>
        <v>3</v>
      </c>
      <c r="J635">
        <f>VLOOKUP(C635,[1]gta_prestations!$B:$D,3,0)</f>
        <v>2</v>
      </c>
      <c r="K635" t="str">
        <f>IF(ISNA(VLOOKUP(F635,données!$B$138:$E$147,4,0)),"",VLOOKUP(F635,données!$B$138:$E$147,4,0))</f>
        <v/>
      </c>
      <c r="L635" t="str">
        <f>IF(ISNA(VLOOKUP(E635,données!$A$67:$A$134,1,0)),"",VLOOKUP(E635,données!$A$67:$A$134,1,0))</f>
        <v/>
      </c>
      <c r="M635">
        <f>IF(ISNA(VLOOKUP(G635,Presta!H:I,2,0)),"",VLOOKUP(G635,Presta!H:I,2,0))</f>
        <v>134</v>
      </c>
    </row>
    <row r="636" spans="1:13" x14ac:dyDescent="0.25">
      <c r="A636" t="s">
        <v>1070</v>
      </c>
      <c r="B636" t="s">
        <v>1323</v>
      </c>
      <c r="C636" s="99" t="s">
        <v>1454</v>
      </c>
      <c r="D636" t="s">
        <v>1360</v>
      </c>
      <c r="E636">
        <v>59015178</v>
      </c>
      <c r="H636">
        <f>VLOOKUP(A636,Users!A:F,6,0)</f>
        <v>14</v>
      </c>
      <c r="I636">
        <f t="shared" si="9"/>
        <v>2</v>
      </c>
      <c r="J636" t="e">
        <f>VLOOKUP(C636,[1]gta_prestations!$B:$D,3,0)</f>
        <v>#N/A</v>
      </c>
      <c r="K636" t="str">
        <f>IF(ISNA(VLOOKUP(F636,données!$B$138:$E$147,4,0)),"",VLOOKUP(F636,données!$B$138:$E$147,4,0))</f>
        <v/>
      </c>
      <c r="L636" t="str">
        <f>IF(ISNA(VLOOKUP(E636,données!$A$67:$A$134,1,0)),"",VLOOKUP(E636,données!$A$67:$A$134,1,0))</f>
        <v/>
      </c>
      <c r="M636" t="str">
        <f>IF(ISNA(VLOOKUP(G636,Presta!H:I,2,0)),"",VLOOKUP(G636,Presta!H:I,2,0))</f>
        <v/>
      </c>
    </row>
    <row r="637" spans="1:13" x14ac:dyDescent="0.25">
      <c r="A637" t="s">
        <v>1070</v>
      </c>
      <c r="B637" t="s">
        <v>1349</v>
      </c>
      <c r="C637" s="99" t="s">
        <v>296</v>
      </c>
      <c r="D637" t="s">
        <v>297</v>
      </c>
      <c r="E637">
        <v>59000904</v>
      </c>
      <c r="F637" t="s">
        <v>1024</v>
      </c>
      <c r="H637">
        <f>VLOOKUP(A637,Users!A:F,6,0)</f>
        <v>14</v>
      </c>
      <c r="I637">
        <f t="shared" si="9"/>
        <v>5</v>
      </c>
      <c r="J637">
        <f>VLOOKUP(C637,[1]gta_prestations!$B:$D,3,0)</f>
        <v>386</v>
      </c>
      <c r="K637">
        <f>IF(ISNA(VLOOKUP(F637,données!$B$138:$E$147,4,0)),"",VLOOKUP(F637,données!$B$138:$E$147,4,0))</f>
        <v>1</v>
      </c>
      <c r="L637" t="str">
        <f>IF(ISNA(VLOOKUP(E637,données!$A$67:$A$134,1,0)),"",VLOOKUP(E637,données!$A$67:$A$134,1,0))</f>
        <v/>
      </c>
      <c r="M637" t="str">
        <f>IF(ISNA(VLOOKUP(G637,Presta!H:I,2,0)),"",VLOOKUP(G637,Presta!H:I,2,0))</f>
        <v/>
      </c>
    </row>
    <row r="638" spans="1:13" x14ac:dyDescent="0.25">
      <c r="A638" t="s">
        <v>1070</v>
      </c>
      <c r="B638" t="s">
        <v>1349</v>
      </c>
      <c r="C638" s="99" t="s">
        <v>296</v>
      </c>
      <c r="D638" t="s">
        <v>297</v>
      </c>
      <c r="F638" t="s">
        <v>1026</v>
      </c>
      <c r="H638">
        <f>VLOOKUP(A638,Users!A:F,6,0)</f>
        <v>14</v>
      </c>
      <c r="I638">
        <f t="shared" si="9"/>
        <v>5</v>
      </c>
      <c r="J638">
        <f>VLOOKUP(C638,[1]gta_prestations!$B:$D,3,0)</f>
        <v>386</v>
      </c>
      <c r="K638">
        <f>IF(ISNA(VLOOKUP(F638,données!$B$138:$E$147,4,0)),"",VLOOKUP(F638,données!$B$138:$E$147,4,0))</f>
        <v>2</v>
      </c>
      <c r="L638" t="str">
        <f>IF(ISNA(VLOOKUP(E638,données!$A$67:$A$134,1,0)),"",VLOOKUP(E638,données!$A$67:$A$134,1,0))</f>
        <v/>
      </c>
      <c r="M638" t="str">
        <f>IF(ISNA(VLOOKUP(G638,Presta!H:I,2,0)),"",VLOOKUP(G638,Presta!H:I,2,0))</f>
        <v/>
      </c>
    </row>
    <row r="639" spans="1:13" x14ac:dyDescent="0.25">
      <c r="A639" t="s">
        <v>1070</v>
      </c>
      <c r="B639" t="s">
        <v>1349</v>
      </c>
      <c r="C639" s="99" t="s">
        <v>296</v>
      </c>
      <c r="D639" t="s">
        <v>297</v>
      </c>
      <c r="F639" t="s">
        <v>1028</v>
      </c>
      <c r="H639">
        <f>VLOOKUP(A639,Users!A:F,6,0)</f>
        <v>14</v>
      </c>
      <c r="I639">
        <f t="shared" si="9"/>
        <v>5</v>
      </c>
      <c r="J639">
        <f>VLOOKUP(C639,[1]gta_prestations!$B:$D,3,0)</f>
        <v>386</v>
      </c>
      <c r="K639">
        <f>IF(ISNA(VLOOKUP(F639,données!$B$138:$E$147,4,0)),"",VLOOKUP(F639,données!$B$138:$E$147,4,0))</f>
        <v>3</v>
      </c>
      <c r="L639" t="str">
        <f>IF(ISNA(VLOOKUP(E639,données!$A$67:$A$134,1,0)),"",VLOOKUP(E639,données!$A$67:$A$134,1,0))</f>
        <v/>
      </c>
      <c r="M639" t="str">
        <f>IF(ISNA(VLOOKUP(G639,Presta!H:I,2,0)),"",VLOOKUP(G639,Presta!H:I,2,0))</f>
        <v/>
      </c>
    </row>
    <row r="640" spans="1:13" x14ac:dyDescent="0.25">
      <c r="A640" t="s">
        <v>1070</v>
      </c>
      <c r="B640" t="s">
        <v>1349</v>
      </c>
      <c r="C640" s="99" t="s">
        <v>296</v>
      </c>
      <c r="D640" t="s">
        <v>297</v>
      </c>
      <c r="E640">
        <v>59000904</v>
      </c>
      <c r="F640" t="s">
        <v>1030</v>
      </c>
      <c r="H640">
        <f>VLOOKUP(A640,Users!A:F,6,0)</f>
        <v>14</v>
      </c>
      <c r="I640">
        <f t="shared" si="9"/>
        <v>5</v>
      </c>
      <c r="J640">
        <f>VLOOKUP(C640,[1]gta_prestations!$B:$D,3,0)</f>
        <v>386</v>
      </c>
      <c r="K640">
        <f>IF(ISNA(VLOOKUP(F640,données!$B$138:$E$147,4,0)),"",VLOOKUP(F640,données!$B$138:$E$147,4,0))</f>
        <v>4</v>
      </c>
      <c r="L640" t="str">
        <f>IF(ISNA(VLOOKUP(E640,données!$A$67:$A$134,1,0)),"",VLOOKUP(E640,données!$A$67:$A$134,1,0))</f>
        <v/>
      </c>
      <c r="M640" t="str">
        <f>IF(ISNA(VLOOKUP(G640,Presta!H:I,2,0)),"",VLOOKUP(G640,Presta!H:I,2,0))</f>
        <v/>
      </c>
    </row>
    <row r="641" spans="1:13" x14ac:dyDescent="0.25">
      <c r="A641" t="s">
        <v>1070</v>
      </c>
      <c r="B641" t="s">
        <v>1349</v>
      </c>
      <c r="C641" s="99" t="s">
        <v>296</v>
      </c>
      <c r="D641" t="s">
        <v>297</v>
      </c>
      <c r="E641">
        <v>59000904</v>
      </c>
      <c r="F641">
        <v>21</v>
      </c>
      <c r="H641">
        <f>VLOOKUP(A641,Users!A:F,6,0)</f>
        <v>14</v>
      </c>
      <c r="I641">
        <f t="shared" si="9"/>
        <v>5</v>
      </c>
      <c r="J641">
        <f>VLOOKUP(C641,[1]gta_prestations!$B:$D,3,0)</f>
        <v>386</v>
      </c>
      <c r="K641" t="str">
        <f>IF(ISNA(VLOOKUP(F641,données!$B$138:$E$147,4,0)),"",VLOOKUP(F641,données!$B$138:$E$147,4,0))</f>
        <v/>
      </c>
      <c r="L641" t="str">
        <f>IF(ISNA(VLOOKUP(E641,données!$A$67:$A$134,1,0)),"",VLOOKUP(E641,données!$A$67:$A$134,1,0))</f>
        <v/>
      </c>
      <c r="M641" t="str">
        <f>IF(ISNA(VLOOKUP(G641,Presta!H:I,2,0)),"",VLOOKUP(G641,Presta!H:I,2,0))</f>
        <v/>
      </c>
    </row>
    <row r="642" spans="1:13" x14ac:dyDescent="0.25">
      <c r="A642" t="s">
        <v>1070</v>
      </c>
      <c r="B642" t="s">
        <v>1349</v>
      </c>
      <c r="C642" s="99" t="s">
        <v>296</v>
      </c>
      <c r="D642" t="s">
        <v>297</v>
      </c>
      <c r="E642">
        <v>59000904</v>
      </c>
      <c r="F642">
        <v>22</v>
      </c>
      <c r="H642">
        <f>VLOOKUP(A642,Users!A:F,6,0)</f>
        <v>14</v>
      </c>
      <c r="I642">
        <f t="shared" si="9"/>
        <v>5</v>
      </c>
      <c r="J642">
        <f>VLOOKUP(C642,[1]gta_prestations!$B:$D,3,0)</f>
        <v>386</v>
      </c>
      <c r="K642" t="str">
        <f>IF(ISNA(VLOOKUP(F642,données!$B$138:$E$147,4,0)),"",VLOOKUP(F642,données!$B$138:$E$147,4,0))</f>
        <v/>
      </c>
      <c r="L642" t="str">
        <f>IF(ISNA(VLOOKUP(E642,données!$A$67:$A$134,1,0)),"",VLOOKUP(E642,données!$A$67:$A$134,1,0))</f>
        <v/>
      </c>
      <c r="M642" t="str">
        <f>IF(ISNA(VLOOKUP(G642,Presta!H:I,2,0)),"",VLOOKUP(G642,Presta!H:I,2,0))</f>
        <v/>
      </c>
    </row>
    <row r="643" spans="1:13" x14ac:dyDescent="0.25">
      <c r="A643" t="s">
        <v>1070</v>
      </c>
      <c r="B643" t="s">
        <v>1323</v>
      </c>
      <c r="C643" s="99" t="s">
        <v>236</v>
      </c>
      <c r="D643" t="s">
        <v>237</v>
      </c>
      <c r="E643">
        <v>59000904</v>
      </c>
      <c r="F643" t="s">
        <v>1455</v>
      </c>
      <c r="H643">
        <f>VLOOKUP(A643,Users!A:F,6,0)</f>
        <v>14</v>
      </c>
      <c r="I643">
        <f t="shared" ref="I643:I706" si="10">RIGHT(TRIM(B643),1)+1</f>
        <v>2</v>
      </c>
      <c r="J643">
        <f>VLOOKUP(C643,[1]gta_prestations!$B:$D,3,0)</f>
        <v>356</v>
      </c>
      <c r="K643" t="str">
        <f>IF(ISNA(VLOOKUP(F643,données!$B$138:$E$147,4,0)),"",VLOOKUP(F643,données!$B$138:$E$147,4,0))</f>
        <v/>
      </c>
      <c r="L643" t="str">
        <f>IF(ISNA(VLOOKUP(E643,données!$A$67:$A$134,1,0)),"",VLOOKUP(E643,données!$A$67:$A$134,1,0))</f>
        <v/>
      </c>
      <c r="M643" t="str">
        <f>IF(ISNA(VLOOKUP(G643,Presta!H:I,2,0)),"",VLOOKUP(G643,Presta!H:I,2,0))</f>
        <v/>
      </c>
    </row>
    <row r="644" spans="1:13" x14ac:dyDescent="0.25">
      <c r="A644" t="s">
        <v>1070</v>
      </c>
      <c r="B644" t="s">
        <v>1349</v>
      </c>
      <c r="C644" s="99" t="s">
        <v>296</v>
      </c>
      <c r="D644" t="s">
        <v>297</v>
      </c>
      <c r="E644">
        <v>59000904</v>
      </c>
      <c r="F644">
        <v>21</v>
      </c>
      <c r="G644" t="s">
        <v>1456</v>
      </c>
      <c r="H644">
        <f>VLOOKUP(A644,Users!A:F,6,0)</f>
        <v>14</v>
      </c>
      <c r="I644">
        <f t="shared" si="10"/>
        <v>5</v>
      </c>
      <c r="J644">
        <f>VLOOKUP(C644,[1]gta_prestations!$B:$D,3,0)</f>
        <v>386</v>
      </c>
      <c r="K644" t="str">
        <f>IF(ISNA(VLOOKUP(F644,données!$B$138:$E$147,4,0)),"",VLOOKUP(F644,données!$B$138:$E$147,4,0))</f>
        <v/>
      </c>
      <c r="L644" t="str">
        <f>IF(ISNA(VLOOKUP(E644,données!$A$67:$A$134,1,0)),"",VLOOKUP(E644,données!$A$67:$A$134,1,0))</f>
        <v/>
      </c>
      <c r="M644" t="str">
        <f>IF(ISNA(VLOOKUP(G644,Presta!H:I,2,0)),"",VLOOKUP(G644,Presta!H:I,2,0))</f>
        <v/>
      </c>
    </row>
    <row r="645" spans="1:13" x14ac:dyDescent="0.25">
      <c r="A645" t="s">
        <v>1070</v>
      </c>
      <c r="B645" t="s">
        <v>1349</v>
      </c>
      <c r="C645" s="99" t="s">
        <v>296</v>
      </c>
      <c r="D645" t="s">
        <v>297</v>
      </c>
      <c r="E645">
        <v>59000904</v>
      </c>
      <c r="F645">
        <v>22</v>
      </c>
      <c r="G645" t="s">
        <v>1457</v>
      </c>
      <c r="H645">
        <f>VLOOKUP(A645,Users!A:F,6,0)</f>
        <v>14</v>
      </c>
      <c r="I645">
        <f t="shared" si="10"/>
        <v>5</v>
      </c>
      <c r="J645">
        <f>VLOOKUP(C645,[1]gta_prestations!$B:$D,3,0)</f>
        <v>386</v>
      </c>
      <c r="K645" t="str">
        <f>IF(ISNA(VLOOKUP(F645,données!$B$138:$E$147,4,0)),"",VLOOKUP(F645,données!$B$138:$E$147,4,0))</f>
        <v/>
      </c>
      <c r="L645" t="str">
        <f>IF(ISNA(VLOOKUP(E645,données!$A$67:$A$134,1,0)),"",VLOOKUP(E645,données!$A$67:$A$134,1,0))</f>
        <v/>
      </c>
      <c r="M645" t="str">
        <f>IF(ISNA(VLOOKUP(G645,Presta!H:I,2,0)),"",VLOOKUP(G645,Presta!H:I,2,0))</f>
        <v/>
      </c>
    </row>
    <row r="646" spans="1:13" x14ac:dyDescent="0.25">
      <c r="A646" t="s">
        <v>1070</v>
      </c>
      <c r="B646" t="s">
        <v>1349</v>
      </c>
      <c r="C646" s="99" t="s">
        <v>296</v>
      </c>
      <c r="D646" t="s">
        <v>297</v>
      </c>
      <c r="E646">
        <v>59000904</v>
      </c>
      <c r="F646">
        <v>23</v>
      </c>
      <c r="G646" t="s">
        <v>1458</v>
      </c>
      <c r="H646">
        <f>VLOOKUP(A646,Users!A:F,6,0)</f>
        <v>14</v>
      </c>
      <c r="I646">
        <f t="shared" si="10"/>
        <v>5</v>
      </c>
      <c r="J646">
        <f>VLOOKUP(C646,[1]gta_prestations!$B:$D,3,0)</f>
        <v>386</v>
      </c>
      <c r="K646" t="str">
        <f>IF(ISNA(VLOOKUP(F646,données!$B$138:$E$147,4,0)),"",VLOOKUP(F646,données!$B$138:$E$147,4,0))</f>
        <v/>
      </c>
      <c r="L646" t="str">
        <f>IF(ISNA(VLOOKUP(E646,données!$A$67:$A$134,1,0)),"",VLOOKUP(E646,données!$A$67:$A$134,1,0))</f>
        <v/>
      </c>
      <c r="M646" t="str">
        <f>IF(ISNA(VLOOKUP(G646,Presta!H:I,2,0)),"",VLOOKUP(G646,Presta!H:I,2,0))</f>
        <v/>
      </c>
    </row>
    <row r="647" spans="1:13" x14ac:dyDescent="0.25">
      <c r="A647" t="s">
        <v>1070</v>
      </c>
      <c r="B647" t="s">
        <v>1349</v>
      </c>
      <c r="C647" s="99" t="s">
        <v>296</v>
      </c>
      <c r="D647" t="s">
        <v>297</v>
      </c>
      <c r="E647">
        <v>59000904</v>
      </c>
      <c r="F647">
        <v>24</v>
      </c>
      <c r="G647" t="s">
        <v>1459</v>
      </c>
      <c r="H647">
        <f>VLOOKUP(A647,Users!A:F,6,0)</f>
        <v>14</v>
      </c>
      <c r="I647">
        <f t="shared" si="10"/>
        <v>5</v>
      </c>
      <c r="J647">
        <f>VLOOKUP(C647,[1]gta_prestations!$B:$D,3,0)</f>
        <v>386</v>
      </c>
      <c r="K647" t="str">
        <f>IF(ISNA(VLOOKUP(F647,données!$B$138:$E$147,4,0)),"",VLOOKUP(F647,données!$B$138:$E$147,4,0))</f>
        <v/>
      </c>
      <c r="L647" t="str">
        <f>IF(ISNA(VLOOKUP(E647,données!$A$67:$A$134,1,0)),"",VLOOKUP(E647,données!$A$67:$A$134,1,0))</f>
        <v/>
      </c>
      <c r="M647" t="str">
        <f>IF(ISNA(VLOOKUP(G647,Presta!H:I,2,0)),"",VLOOKUP(G647,Presta!H:I,2,0))</f>
        <v/>
      </c>
    </row>
    <row r="648" spans="1:13" x14ac:dyDescent="0.25">
      <c r="A648" t="s">
        <v>1070</v>
      </c>
      <c r="B648" t="s">
        <v>1349</v>
      </c>
      <c r="C648" s="99" t="s">
        <v>296</v>
      </c>
      <c r="D648" t="s">
        <v>297</v>
      </c>
      <c r="E648">
        <v>59000904</v>
      </c>
      <c r="F648">
        <v>25</v>
      </c>
      <c r="G648" t="s">
        <v>1460</v>
      </c>
      <c r="H648">
        <f>VLOOKUP(A648,Users!A:F,6,0)</f>
        <v>14</v>
      </c>
      <c r="I648">
        <f t="shared" si="10"/>
        <v>5</v>
      </c>
      <c r="J648">
        <f>VLOOKUP(C648,[1]gta_prestations!$B:$D,3,0)</f>
        <v>386</v>
      </c>
      <c r="K648" t="str">
        <f>IF(ISNA(VLOOKUP(F648,données!$B$138:$E$147,4,0)),"",VLOOKUP(F648,données!$B$138:$E$147,4,0))</f>
        <v/>
      </c>
      <c r="L648" t="str">
        <f>IF(ISNA(VLOOKUP(E648,données!$A$67:$A$134,1,0)),"",VLOOKUP(E648,données!$A$67:$A$134,1,0))</f>
        <v/>
      </c>
      <c r="M648" t="str">
        <f>IF(ISNA(VLOOKUP(G648,Presta!H:I,2,0)),"",VLOOKUP(G648,Presta!H:I,2,0))</f>
        <v/>
      </c>
    </row>
    <row r="649" spans="1:13" x14ac:dyDescent="0.25">
      <c r="A649" t="s">
        <v>1070</v>
      </c>
      <c r="B649" t="s">
        <v>1349</v>
      </c>
      <c r="C649" s="99" t="s">
        <v>296</v>
      </c>
      <c r="D649" t="s">
        <v>297</v>
      </c>
      <c r="E649">
        <v>59000904</v>
      </c>
      <c r="F649">
        <v>26</v>
      </c>
      <c r="G649" t="s">
        <v>1461</v>
      </c>
      <c r="H649">
        <f>VLOOKUP(A649,Users!A:F,6,0)</f>
        <v>14</v>
      </c>
      <c r="I649">
        <f t="shared" si="10"/>
        <v>5</v>
      </c>
      <c r="J649">
        <f>VLOOKUP(C649,[1]gta_prestations!$B:$D,3,0)</f>
        <v>386</v>
      </c>
      <c r="K649" t="str">
        <f>IF(ISNA(VLOOKUP(F649,données!$B$138:$E$147,4,0)),"",VLOOKUP(F649,données!$B$138:$E$147,4,0))</f>
        <v/>
      </c>
      <c r="L649" t="str">
        <f>IF(ISNA(VLOOKUP(E649,données!$A$67:$A$134,1,0)),"",VLOOKUP(E649,données!$A$67:$A$134,1,0))</f>
        <v/>
      </c>
      <c r="M649" t="str">
        <f>IF(ISNA(VLOOKUP(G649,Presta!H:I,2,0)),"",VLOOKUP(G649,Presta!H:I,2,0))</f>
        <v/>
      </c>
    </row>
    <row r="650" spans="1:13" x14ac:dyDescent="0.25">
      <c r="A650" t="s">
        <v>1070</v>
      </c>
      <c r="B650" t="s">
        <v>1319</v>
      </c>
      <c r="C650" s="99" t="s">
        <v>496</v>
      </c>
      <c r="D650" t="s">
        <v>317</v>
      </c>
      <c r="H650">
        <f>VLOOKUP(A650,Users!A:F,6,0)</f>
        <v>14</v>
      </c>
      <c r="I650">
        <f t="shared" si="10"/>
        <v>3</v>
      </c>
      <c r="J650">
        <f>VLOOKUP(C650,[1]gta_prestations!$B:$D,3,0)</f>
        <v>2</v>
      </c>
      <c r="K650" t="str">
        <f>IF(ISNA(VLOOKUP(F650,données!$B$138:$E$147,4,0)),"",VLOOKUP(F650,données!$B$138:$E$147,4,0))</f>
        <v/>
      </c>
      <c r="L650" t="str">
        <f>IF(ISNA(VLOOKUP(E650,données!$A$67:$A$134,1,0)),"",VLOOKUP(E650,données!$A$67:$A$134,1,0))</f>
        <v/>
      </c>
      <c r="M650" t="str">
        <f>IF(ISNA(VLOOKUP(G650,Presta!H:I,2,0)),"",VLOOKUP(G650,Presta!H:I,2,0))</f>
        <v/>
      </c>
    </row>
    <row r="651" spans="1:13" x14ac:dyDescent="0.25">
      <c r="A651" t="s">
        <v>1070</v>
      </c>
      <c r="B651" t="s">
        <v>1323</v>
      </c>
      <c r="C651" s="99" t="s">
        <v>210</v>
      </c>
      <c r="D651" t="s">
        <v>211</v>
      </c>
      <c r="E651">
        <v>62012163</v>
      </c>
      <c r="H651">
        <f>VLOOKUP(A651,Users!A:F,6,0)</f>
        <v>14</v>
      </c>
      <c r="I651">
        <f t="shared" si="10"/>
        <v>2</v>
      </c>
      <c r="J651">
        <f>VLOOKUP(C651,[1]gta_prestations!$B:$D,3,0)</f>
        <v>343</v>
      </c>
      <c r="K651" t="str">
        <f>IF(ISNA(VLOOKUP(F651,données!$B$138:$E$147,4,0)),"",VLOOKUP(F651,données!$B$138:$E$147,4,0))</f>
        <v/>
      </c>
      <c r="L651" t="str">
        <f>IF(ISNA(VLOOKUP(E651,données!$A$67:$A$134,1,0)),"",VLOOKUP(E651,données!$A$67:$A$134,1,0))</f>
        <v/>
      </c>
      <c r="M651" t="str">
        <f>IF(ISNA(VLOOKUP(G651,Presta!H:I,2,0)),"",VLOOKUP(G651,Presta!H:I,2,0))</f>
        <v/>
      </c>
    </row>
    <row r="652" spans="1:13" x14ac:dyDescent="0.25">
      <c r="A652" t="s">
        <v>1070</v>
      </c>
      <c r="B652" t="s">
        <v>1323</v>
      </c>
      <c r="C652" s="99" t="s">
        <v>236</v>
      </c>
      <c r="D652" t="s">
        <v>237</v>
      </c>
      <c r="E652">
        <v>62.012177999999999</v>
      </c>
      <c r="H652">
        <f>VLOOKUP(A652,Users!A:F,6,0)</f>
        <v>14</v>
      </c>
      <c r="I652">
        <f t="shared" si="10"/>
        <v>2</v>
      </c>
      <c r="J652">
        <f>VLOOKUP(C652,[1]gta_prestations!$B:$D,3,0)</f>
        <v>356</v>
      </c>
      <c r="K652" t="str">
        <f>IF(ISNA(VLOOKUP(F652,données!$B$138:$E$147,4,0)),"",VLOOKUP(F652,données!$B$138:$E$147,4,0))</f>
        <v/>
      </c>
      <c r="L652" t="str">
        <f>IF(ISNA(VLOOKUP(E652,données!$A$67:$A$134,1,0)),"",VLOOKUP(E652,données!$A$67:$A$134,1,0))</f>
        <v/>
      </c>
      <c r="M652" t="str">
        <f>IF(ISNA(VLOOKUP(G652,Presta!H:I,2,0)),"",VLOOKUP(G652,Presta!H:I,2,0))</f>
        <v/>
      </c>
    </row>
    <row r="653" spans="1:13" x14ac:dyDescent="0.25">
      <c r="A653" t="s">
        <v>1070</v>
      </c>
      <c r="B653" t="s">
        <v>1327</v>
      </c>
      <c r="C653" s="99" t="s">
        <v>220</v>
      </c>
      <c r="D653" t="s">
        <v>221</v>
      </c>
      <c r="F653">
        <v>0</v>
      </c>
      <c r="G653" t="s">
        <v>1462</v>
      </c>
      <c r="H653">
        <f>VLOOKUP(A653,Users!A:F,6,0)</f>
        <v>14</v>
      </c>
      <c r="I653">
        <f t="shared" si="10"/>
        <v>4</v>
      </c>
      <c r="J653">
        <f>VLOOKUP(C653,[1]gta_prestations!$B:$D,3,0)</f>
        <v>348</v>
      </c>
      <c r="K653" t="str">
        <f>IF(ISNA(VLOOKUP(F653,données!$B$138:$E$147,4,0)),"",VLOOKUP(F653,données!$B$138:$E$147,4,0))</f>
        <v/>
      </c>
      <c r="L653" t="str">
        <f>IF(ISNA(VLOOKUP(E653,données!$A$67:$A$134,1,0)),"",VLOOKUP(E653,données!$A$67:$A$134,1,0))</f>
        <v/>
      </c>
      <c r="M653" t="str">
        <f>IF(ISNA(VLOOKUP(G653,Presta!H:I,2,0)),"",VLOOKUP(G653,Presta!H:I,2,0))</f>
        <v/>
      </c>
    </row>
    <row r="654" spans="1:13" x14ac:dyDescent="0.25">
      <c r="A654" t="s">
        <v>1463</v>
      </c>
      <c r="B654" t="s">
        <v>1320</v>
      </c>
      <c r="C654" s="99" t="s">
        <v>1321</v>
      </c>
      <c r="H654" t="e">
        <f>VLOOKUP(A654,Users!A:F,6,0)</f>
        <v>#N/A</v>
      </c>
      <c r="I654">
        <f t="shared" si="10"/>
        <v>6</v>
      </c>
      <c r="J654" t="e">
        <f>VLOOKUP(C654,[1]gta_prestations!$B:$D,3,0)</f>
        <v>#N/A</v>
      </c>
      <c r="K654" t="str">
        <f>IF(ISNA(VLOOKUP(F654,données!$B$138:$E$147,4,0)),"",VLOOKUP(F654,données!$B$138:$E$147,4,0))</f>
        <v/>
      </c>
      <c r="L654" t="str">
        <f>IF(ISNA(VLOOKUP(E654,données!$A$67:$A$134,1,0)),"",VLOOKUP(E654,données!$A$67:$A$134,1,0))</f>
        <v/>
      </c>
      <c r="M654" t="str">
        <f>IF(ISNA(VLOOKUP(G654,Presta!H:I,2,0)),"",VLOOKUP(G654,Presta!H:I,2,0))</f>
        <v/>
      </c>
    </row>
    <row r="655" spans="1:13" x14ac:dyDescent="0.25">
      <c r="A655" t="s">
        <v>1118</v>
      </c>
      <c r="B655" t="s">
        <v>1323</v>
      </c>
      <c r="C655" s="99" t="s">
        <v>92</v>
      </c>
      <c r="D655" t="s">
        <v>93</v>
      </c>
      <c r="H655">
        <f>VLOOKUP(A655,Users!A:F,6,0)</f>
        <v>88</v>
      </c>
      <c r="I655">
        <f t="shared" si="10"/>
        <v>2</v>
      </c>
      <c r="J655">
        <f>VLOOKUP(C655,[1]gta_prestations!$B:$D,3,0)</f>
        <v>284</v>
      </c>
      <c r="K655" t="str">
        <f>IF(ISNA(VLOOKUP(F655,données!$B$138:$E$147,4,0)),"",VLOOKUP(F655,données!$B$138:$E$147,4,0))</f>
        <v/>
      </c>
      <c r="L655" t="str">
        <f>IF(ISNA(VLOOKUP(E655,données!$A$67:$A$134,1,0)),"",VLOOKUP(E655,données!$A$67:$A$134,1,0))</f>
        <v/>
      </c>
      <c r="M655" t="str">
        <f>IF(ISNA(VLOOKUP(G655,Presta!H:I,2,0)),"",VLOOKUP(G655,Presta!H:I,2,0))</f>
        <v/>
      </c>
    </row>
    <row r="656" spans="1:13" x14ac:dyDescent="0.25">
      <c r="A656" t="s">
        <v>1118</v>
      </c>
      <c r="B656" t="s">
        <v>1323</v>
      </c>
      <c r="C656" s="99" t="s">
        <v>206</v>
      </c>
      <c r="D656" t="s">
        <v>207</v>
      </c>
      <c r="G656" t="s">
        <v>1324</v>
      </c>
      <c r="H656">
        <f>VLOOKUP(A656,Users!A:F,6,0)</f>
        <v>88</v>
      </c>
      <c r="I656">
        <f t="shared" si="10"/>
        <v>2</v>
      </c>
      <c r="J656">
        <f>VLOOKUP(C656,[1]gta_prestations!$B:$D,3,0)</f>
        <v>341</v>
      </c>
      <c r="K656" t="str">
        <f>IF(ISNA(VLOOKUP(F656,données!$B$138:$E$147,4,0)),"",VLOOKUP(F656,données!$B$138:$E$147,4,0))</f>
        <v/>
      </c>
      <c r="L656" t="str">
        <f>IF(ISNA(VLOOKUP(E656,données!$A$67:$A$134,1,0)),"",VLOOKUP(E656,données!$A$67:$A$134,1,0))</f>
        <v/>
      </c>
      <c r="M656" t="str">
        <f>IF(ISNA(VLOOKUP(G656,Presta!H:I,2,0)),"",VLOOKUP(G656,Presta!H:I,2,0))</f>
        <v/>
      </c>
    </row>
    <row r="657" spans="1:13" x14ac:dyDescent="0.25">
      <c r="A657" t="s">
        <v>1118</v>
      </c>
      <c r="B657" t="s">
        <v>1320</v>
      </c>
      <c r="C657" s="99" t="s">
        <v>1321</v>
      </c>
      <c r="H657">
        <f>VLOOKUP(A657,Users!A:F,6,0)</f>
        <v>88</v>
      </c>
      <c r="I657">
        <f t="shared" si="10"/>
        <v>6</v>
      </c>
      <c r="J657" t="e">
        <f>VLOOKUP(C657,[1]gta_prestations!$B:$D,3,0)</f>
        <v>#N/A</v>
      </c>
      <c r="K657" t="str">
        <f>IF(ISNA(VLOOKUP(F657,données!$B$138:$E$147,4,0)),"",VLOOKUP(F657,données!$B$138:$E$147,4,0))</f>
        <v/>
      </c>
      <c r="L657" t="str">
        <f>IF(ISNA(VLOOKUP(E657,données!$A$67:$A$134,1,0)),"",VLOOKUP(E657,données!$A$67:$A$134,1,0))</f>
        <v/>
      </c>
      <c r="M657" t="str">
        <f>IF(ISNA(VLOOKUP(G657,Presta!H:I,2,0)),"",VLOOKUP(G657,Presta!H:I,2,0))</f>
        <v/>
      </c>
    </row>
    <row r="658" spans="1:13" x14ac:dyDescent="0.25">
      <c r="A658" t="s">
        <v>1118</v>
      </c>
      <c r="B658" t="s">
        <v>1323</v>
      </c>
      <c r="C658" s="99" t="s">
        <v>206</v>
      </c>
      <c r="D658" t="s">
        <v>207</v>
      </c>
      <c r="H658">
        <f>VLOOKUP(A658,Users!A:F,6,0)</f>
        <v>88</v>
      </c>
      <c r="I658">
        <f t="shared" si="10"/>
        <v>2</v>
      </c>
      <c r="J658">
        <f>VLOOKUP(C658,[1]gta_prestations!$B:$D,3,0)</f>
        <v>341</v>
      </c>
      <c r="K658" t="str">
        <f>IF(ISNA(VLOOKUP(F658,données!$B$138:$E$147,4,0)),"",VLOOKUP(F658,données!$B$138:$E$147,4,0))</f>
        <v/>
      </c>
      <c r="L658" t="str">
        <f>IF(ISNA(VLOOKUP(E658,données!$A$67:$A$134,1,0)),"",VLOOKUP(E658,données!$A$67:$A$134,1,0))</f>
        <v/>
      </c>
      <c r="M658" t="str">
        <f>IF(ISNA(VLOOKUP(G658,Presta!H:I,2,0)),"",VLOOKUP(G658,Presta!H:I,2,0))</f>
        <v/>
      </c>
    </row>
    <row r="659" spans="1:13" x14ac:dyDescent="0.25">
      <c r="A659" t="s">
        <v>1118</v>
      </c>
      <c r="B659" t="s">
        <v>1323</v>
      </c>
      <c r="C659" s="99" t="s">
        <v>206</v>
      </c>
      <c r="D659" t="s">
        <v>207</v>
      </c>
      <c r="E659" t="s">
        <v>1355</v>
      </c>
      <c r="H659">
        <f>VLOOKUP(A659,Users!A:F,6,0)</f>
        <v>88</v>
      </c>
      <c r="I659">
        <f t="shared" si="10"/>
        <v>2</v>
      </c>
      <c r="J659">
        <f>VLOOKUP(C659,[1]gta_prestations!$B:$D,3,0)</f>
        <v>341</v>
      </c>
      <c r="K659" t="str">
        <f>IF(ISNA(VLOOKUP(F659,données!$B$138:$E$147,4,0)),"",VLOOKUP(F659,données!$B$138:$E$147,4,0))</f>
        <v/>
      </c>
      <c r="L659" t="str">
        <f>IF(ISNA(VLOOKUP(E659,données!$A$67:$A$134,1,0)),"",VLOOKUP(E659,données!$A$67:$A$134,1,0))</f>
        <v/>
      </c>
      <c r="M659" t="str">
        <f>IF(ISNA(VLOOKUP(G659,Presta!H:I,2,0)),"",VLOOKUP(G659,Presta!H:I,2,0))</f>
        <v/>
      </c>
    </row>
    <row r="660" spans="1:13" x14ac:dyDescent="0.25">
      <c r="A660" t="s">
        <v>1118</v>
      </c>
      <c r="B660" t="s">
        <v>1327</v>
      </c>
      <c r="C660" s="99" t="s">
        <v>206</v>
      </c>
      <c r="D660" t="s">
        <v>207</v>
      </c>
      <c r="H660">
        <f>VLOOKUP(A660,Users!A:F,6,0)</f>
        <v>88</v>
      </c>
      <c r="I660">
        <f t="shared" si="10"/>
        <v>4</v>
      </c>
      <c r="J660">
        <f>VLOOKUP(C660,[1]gta_prestations!$B:$D,3,0)</f>
        <v>341</v>
      </c>
      <c r="K660" t="str">
        <f>IF(ISNA(VLOOKUP(F660,données!$B$138:$E$147,4,0)),"",VLOOKUP(F660,données!$B$138:$E$147,4,0))</f>
        <v/>
      </c>
      <c r="L660" t="str">
        <f>IF(ISNA(VLOOKUP(E660,données!$A$67:$A$134,1,0)),"",VLOOKUP(E660,données!$A$67:$A$134,1,0))</f>
        <v/>
      </c>
      <c r="M660" t="str">
        <f>IF(ISNA(VLOOKUP(G660,Presta!H:I,2,0)),"",VLOOKUP(G660,Presta!H:I,2,0))</f>
        <v/>
      </c>
    </row>
    <row r="661" spans="1:13" x14ac:dyDescent="0.25">
      <c r="A661" t="s">
        <v>1089</v>
      </c>
      <c r="B661" t="s">
        <v>1323</v>
      </c>
      <c r="C661" s="99" t="s">
        <v>30</v>
      </c>
      <c r="D661" t="s">
        <v>145</v>
      </c>
      <c r="H661">
        <f>VLOOKUP(A661,Users!A:F,6,0)</f>
        <v>95</v>
      </c>
      <c r="I661">
        <f t="shared" si="10"/>
        <v>2</v>
      </c>
      <c r="J661">
        <f>VLOOKUP(C661,[1]gta_prestations!$B:$D,3,0)</f>
        <v>253</v>
      </c>
      <c r="K661" t="str">
        <f>IF(ISNA(VLOOKUP(F661,données!$B$138:$E$147,4,0)),"",VLOOKUP(F661,données!$B$138:$E$147,4,0))</f>
        <v/>
      </c>
      <c r="L661" t="str">
        <f>IF(ISNA(VLOOKUP(E661,données!$A$67:$A$134,1,0)),"",VLOOKUP(E661,données!$A$67:$A$134,1,0))</f>
        <v/>
      </c>
      <c r="M661" t="str">
        <f>IF(ISNA(VLOOKUP(G661,Presta!H:I,2,0)),"",VLOOKUP(G661,Presta!H:I,2,0))</f>
        <v/>
      </c>
    </row>
    <row r="662" spans="1:13" x14ac:dyDescent="0.25">
      <c r="A662" t="s">
        <v>1089</v>
      </c>
      <c r="B662" t="s">
        <v>1323</v>
      </c>
      <c r="C662" s="99" t="s">
        <v>30</v>
      </c>
      <c r="D662" t="s">
        <v>31</v>
      </c>
      <c r="H662">
        <f>VLOOKUP(A662,Users!A:F,6,0)</f>
        <v>95</v>
      </c>
      <c r="I662">
        <f t="shared" si="10"/>
        <v>2</v>
      </c>
      <c r="J662">
        <f>VLOOKUP(C662,[1]gta_prestations!$B:$D,3,0)</f>
        <v>253</v>
      </c>
      <c r="K662" t="str">
        <f>IF(ISNA(VLOOKUP(F662,données!$B$138:$E$147,4,0)),"",VLOOKUP(F662,données!$B$138:$E$147,4,0))</f>
        <v/>
      </c>
      <c r="L662" t="str">
        <f>IF(ISNA(VLOOKUP(E662,données!$A$67:$A$134,1,0)),"",VLOOKUP(E662,données!$A$67:$A$134,1,0))</f>
        <v/>
      </c>
      <c r="M662" t="str">
        <f>IF(ISNA(VLOOKUP(G662,Presta!H:I,2,0)),"",VLOOKUP(G662,Presta!H:I,2,0))</f>
        <v/>
      </c>
    </row>
    <row r="663" spans="1:13" x14ac:dyDescent="0.25">
      <c r="A663" t="s">
        <v>1089</v>
      </c>
      <c r="B663" t="s">
        <v>1323</v>
      </c>
      <c r="C663" s="99" t="s">
        <v>144</v>
      </c>
      <c r="D663" t="s">
        <v>145</v>
      </c>
      <c r="G663" t="s">
        <v>1324</v>
      </c>
      <c r="H663">
        <f>VLOOKUP(A663,Users!A:F,6,0)</f>
        <v>95</v>
      </c>
      <c r="I663">
        <f t="shared" si="10"/>
        <v>2</v>
      </c>
      <c r="J663">
        <f>VLOOKUP(C663,[1]gta_prestations!$B:$D,3,0)</f>
        <v>310</v>
      </c>
      <c r="K663" t="str">
        <f>IF(ISNA(VLOOKUP(F663,données!$B$138:$E$147,4,0)),"",VLOOKUP(F663,données!$B$138:$E$147,4,0))</f>
        <v/>
      </c>
      <c r="L663" t="str">
        <f>IF(ISNA(VLOOKUP(E663,données!$A$67:$A$134,1,0)),"",VLOOKUP(E663,données!$A$67:$A$134,1,0))</f>
        <v/>
      </c>
      <c r="M663" t="str">
        <f>IF(ISNA(VLOOKUP(G663,Presta!H:I,2,0)),"",VLOOKUP(G663,Presta!H:I,2,0))</f>
        <v/>
      </c>
    </row>
    <row r="664" spans="1:13" x14ac:dyDescent="0.25">
      <c r="A664" t="s">
        <v>1089</v>
      </c>
      <c r="B664" t="s">
        <v>1320</v>
      </c>
      <c r="C664" s="99" t="s">
        <v>1321</v>
      </c>
      <c r="H664">
        <f>VLOOKUP(A664,Users!A:F,6,0)</f>
        <v>95</v>
      </c>
      <c r="I664">
        <f t="shared" si="10"/>
        <v>6</v>
      </c>
      <c r="J664" t="e">
        <f>VLOOKUP(C664,[1]gta_prestations!$B:$D,3,0)</f>
        <v>#N/A</v>
      </c>
      <c r="K664" t="str">
        <f>IF(ISNA(VLOOKUP(F664,données!$B$138:$E$147,4,0)),"",VLOOKUP(F664,données!$B$138:$E$147,4,0))</f>
        <v/>
      </c>
      <c r="L664" t="str">
        <f>IF(ISNA(VLOOKUP(E664,données!$A$67:$A$134,1,0)),"",VLOOKUP(E664,données!$A$67:$A$134,1,0))</f>
        <v/>
      </c>
      <c r="M664" t="str">
        <f>IF(ISNA(VLOOKUP(G664,Presta!H:I,2,0)),"",VLOOKUP(G664,Presta!H:I,2,0))</f>
        <v/>
      </c>
    </row>
    <row r="665" spans="1:13" x14ac:dyDescent="0.25">
      <c r="A665" t="s">
        <v>1089</v>
      </c>
      <c r="B665" t="s">
        <v>1323</v>
      </c>
      <c r="C665" s="99" t="s">
        <v>144</v>
      </c>
      <c r="D665" t="s">
        <v>145</v>
      </c>
      <c r="H665">
        <f>VLOOKUP(A665,Users!A:F,6,0)</f>
        <v>95</v>
      </c>
      <c r="I665">
        <f t="shared" si="10"/>
        <v>2</v>
      </c>
      <c r="J665">
        <f>VLOOKUP(C665,[1]gta_prestations!$B:$D,3,0)</f>
        <v>310</v>
      </c>
      <c r="K665" t="str">
        <f>IF(ISNA(VLOOKUP(F665,données!$B$138:$E$147,4,0)),"",VLOOKUP(F665,données!$B$138:$E$147,4,0))</f>
        <v/>
      </c>
      <c r="L665" t="str">
        <f>IF(ISNA(VLOOKUP(E665,données!$A$67:$A$134,1,0)),"",VLOOKUP(E665,données!$A$67:$A$134,1,0))</f>
        <v/>
      </c>
      <c r="M665" t="str">
        <f>IF(ISNA(VLOOKUP(G665,Presta!H:I,2,0)),"",VLOOKUP(G665,Presta!H:I,2,0))</f>
        <v/>
      </c>
    </row>
    <row r="666" spans="1:13" x14ac:dyDescent="0.25">
      <c r="A666" t="s">
        <v>1089</v>
      </c>
      <c r="B666" t="s">
        <v>1323</v>
      </c>
      <c r="C666" s="99" t="s">
        <v>164</v>
      </c>
      <c r="D666" t="s">
        <v>165</v>
      </c>
      <c r="E666">
        <v>62012124</v>
      </c>
      <c r="H666">
        <f>VLOOKUP(A666,Users!A:F,6,0)</f>
        <v>95</v>
      </c>
      <c r="I666">
        <f t="shared" si="10"/>
        <v>2</v>
      </c>
      <c r="J666">
        <f>VLOOKUP(C666,[1]gta_prestations!$B:$D,3,0)</f>
        <v>320</v>
      </c>
      <c r="K666" t="str">
        <f>IF(ISNA(VLOOKUP(F666,données!$B$138:$E$147,4,0)),"",VLOOKUP(F666,données!$B$138:$E$147,4,0))</f>
        <v/>
      </c>
      <c r="L666" t="str">
        <f>IF(ISNA(VLOOKUP(E666,données!$A$67:$A$134,1,0)),"",VLOOKUP(E666,données!$A$67:$A$134,1,0))</f>
        <v/>
      </c>
      <c r="M666" t="str">
        <f>IF(ISNA(VLOOKUP(G666,Presta!H:I,2,0)),"",VLOOKUP(G666,Presta!H:I,2,0))</f>
        <v/>
      </c>
    </row>
    <row r="667" spans="1:13" x14ac:dyDescent="0.25">
      <c r="A667" t="s">
        <v>1089</v>
      </c>
      <c r="B667" t="s">
        <v>1323</v>
      </c>
      <c r="C667" s="99" t="s">
        <v>164</v>
      </c>
      <c r="D667" t="s">
        <v>165</v>
      </c>
      <c r="E667">
        <v>59011124</v>
      </c>
      <c r="H667">
        <f>VLOOKUP(A667,Users!A:F,6,0)</f>
        <v>95</v>
      </c>
      <c r="I667">
        <f t="shared" si="10"/>
        <v>2</v>
      </c>
      <c r="J667">
        <f>VLOOKUP(C667,[1]gta_prestations!$B:$D,3,0)</f>
        <v>320</v>
      </c>
      <c r="K667" t="str">
        <f>IF(ISNA(VLOOKUP(F667,données!$B$138:$E$147,4,0)),"",VLOOKUP(F667,données!$B$138:$E$147,4,0))</f>
        <v/>
      </c>
      <c r="L667" t="str">
        <f>IF(ISNA(VLOOKUP(E667,données!$A$67:$A$134,1,0)),"",VLOOKUP(E667,données!$A$67:$A$134,1,0))</f>
        <v/>
      </c>
      <c r="M667" t="str">
        <f>IF(ISNA(VLOOKUP(G667,Presta!H:I,2,0)),"",VLOOKUP(G667,Presta!H:I,2,0))</f>
        <v/>
      </c>
    </row>
    <row r="668" spans="1:13" x14ac:dyDescent="0.25">
      <c r="A668" t="s">
        <v>1089</v>
      </c>
      <c r="B668" t="s">
        <v>1349</v>
      </c>
      <c r="C668" s="99" t="s">
        <v>296</v>
      </c>
      <c r="D668" t="s">
        <v>297</v>
      </c>
      <c r="E668">
        <v>62012</v>
      </c>
      <c r="F668">
        <v>22</v>
      </c>
      <c r="H668">
        <f>VLOOKUP(A668,Users!A:F,6,0)</f>
        <v>95</v>
      </c>
      <c r="I668">
        <f t="shared" si="10"/>
        <v>5</v>
      </c>
      <c r="J668">
        <f>VLOOKUP(C668,[1]gta_prestations!$B:$D,3,0)</f>
        <v>386</v>
      </c>
      <c r="K668" t="str">
        <f>IF(ISNA(VLOOKUP(F668,données!$B$138:$E$147,4,0)),"",VLOOKUP(F668,données!$B$138:$E$147,4,0))</f>
        <v/>
      </c>
      <c r="L668" t="str">
        <f>IF(ISNA(VLOOKUP(E668,données!$A$67:$A$134,1,0)),"",VLOOKUP(E668,données!$A$67:$A$134,1,0))</f>
        <v/>
      </c>
      <c r="M668" t="str">
        <f>IF(ISNA(VLOOKUP(G668,Presta!H:I,2,0)),"",VLOOKUP(G668,Presta!H:I,2,0))</f>
        <v/>
      </c>
    </row>
    <row r="669" spans="1:13" x14ac:dyDescent="0.25">
      <c r="A669" t="s">
        <v>1089</v>
      </c>
      <c r="B669" t="s">
        <v>1319</v>
      </c>
      <c r="C669" s="99" t="s">
        <v>1325</v>
      </c>
      <c r="D669" t="s">
        <v>311</v>
      </c>
      <c r="G669" t="s">
        <v>554</v>
      </c>
      <c r="H669">
        <f>VLOOKUP(A669,Users!A:F,6,0)</f>
        <v>95</v>
      </c>
      <c r="I669">
        <f t="shared" si="10"/>
        <v>3</v>
      </c>
      <c r="J669" t="e">
        <f>VLOOKUP(C669,[1]gta_prestations!$B:$D,3,0)</f>
        <v>#N/A</v>
      </c>
      <c r="K669" t="str">
        <f>IF(ISNA(VLOOKUP(F669,données!$B$138:$E$147,4,0)),"",VLOOKUP(F669,données!$B$138:$E$147,4,0))</f>
        <v/>
      </c>
      <c r="L669" t="str">
        <f>IF(ISNA(VLOOKUP(E669,données!$A$67:$A$134,1,0)),"",VLOOKUP(E669,données!$A$67:$A$134,1,0))</f>
        <v/>
      </c>
      <c r="M669">
        <f>IF(ISNA(VLOOKUP(G669,Presta!H:I,2,0)),"",VLOOKUP(G669,Presta!H:I,2,0))</f>
        <v>155</v>
      </c>
    </row>
    <row r="670" spans="1:13" x14ac:dyDescent="0.25">
      <c r="A670" t="s">
        <v>1089</v>
      </c>
      <c r="B670" t="s">
        <v>1323</v>
      </c>
      <c r="C670" s="99" t="s">
        <v>138</v>
      </c>
      <c r="D670" t="s">
        <v>139</v>
      </c>
      <c r="E670">
        <v>62012</v>
      </c>
      <c r="H670">
        <f>VLOOKUP(A670,Users!A:F,6,0)</f>
        <v>95</v>
      </c>
      <c r="I670">
        <f t="shared" si="10"/>
        <v>2</v>
      </c>
      <c r="J670">
        <f>VLOOKUP(C670,[1]gta_prestations!$B:$D,3,0)</f>
        <v>307</v>
      </c>
      <c r="K670" t="str">
        <f>IF(ISNA(VLOOKUP(F670,données!$B$138:$E$147,4,0)),"",VLOOKUP(F670,données!$B$138:$E$147,4,0))</f>
        <v/>
      </c>
      <c r="L670" t="str">
        <f>IF(ISNA(VLOOKUP(E670,données!$A$67:$A$134,1,0)),"",VLOOKUP(E670,données!$A$67:$A$134,1,0))</f>
        <v/>
      </c>
      <c r="M670" t="str">
        <f>IF(ISNA(VLOOKUP(G670,Presta!H:I,2,0)),"",VLOOKUP(G670,Presta!H:I,2,0))</f>
        <v/>
      </c>
    </row>
    <row r="671" spans="1:13" x14ac:dyDescent="0.25">
      <c r="A671" t="s">
        <v>1089</v>
      </c>
      <c r="B671" t="s">
        <v>1349</v>
      </c>
      <c r="C671" s="99" t="s">
        <v>296</v>
      </c>
      <c r="D671" t="s">
        <v>297</v>
      </c>
      <c r="E671">
        <v>59000904</v>
      </c>
      <c r="F671">
        <v>22</v>
      </c>
      <c r="H671">
        <f>VLOOKUP(A671,Users!A:F,6,0)</f>
        <v>95</v>
      </c>
      <c r="I671">
        <f t="shared" si="10"/>
        <v>5</v>
      </c>
      <c r="J671">
        <f>VLOOKUP(C671,[1]gta_prestations!$B:$D,3,0)</f>
        <v>386</v>
      </c>
      <c r="K671" t="str">
        <f>IF(ISNA(VLOOKUP(F671,données!$B$138:$E$147,4,0)),"",VLOOKUP(F671,données!$B$138:$E$147,4,0))</f>
        <v/>
      </c>
      <c r="L671" t="str">
        <f>IF(ISNA(VLOOKUP(E671,données!$A$67:$A$134,1,0)),"",VLOOKUP(E671,données!$A$67:$A$134,1,0))</f>
        <v/>
      </c>
      <c r="M671" t="str">
        <f>IF(ISNA(VLOOKUP(G671,Presta!H:I,2,0)),"",VLOOKUP(G671,Presta!H:I,2,0))</f>
        <v/>
      </c>
    </row>
    <row r="672" spans="1:13" x14ac:dyDescent="0.25">
      <c r="A672" t="s">
        <v>1089</v>
      </c>
      <c r="B672" t="s">
        <v>1323</v>
      </c>
      <c r="C672" s="99" t="s">
        <v>142</v>
      </c>
      <c r="D672" t="s">
        <v>143</v>
      </c>
      <c r="E672">
        <v>59011108</v>
      </c>
      <c r="H672">
        <f>VLOOKUP(A672,Users!A:F,6,0)</f>
        <v>95</v>
      </c>
      <c r="I672">
        <f t="shared" si="10"/>
        <v>2</v>
      </c>
      <c r="J672">
        <f>VLOOKUP(C672,[1]gta_prestations!$B:$D,3,0)</f>
        <v>309</v>
      </c>
      <c r="K672" t="str">
        <f>IF(ISNA(VLOOKUP(F672,données!$B$138:$E$147,4,0)),"",VLOOKUP(F672,données!$B$138:$E$147,4,0))</f>
        <v/>
      </c>
      <c r="L672" t="str">
        <f>IF(ISNA(VLOOKUP(E672,données!$A$67:$A$134,1,0)),"",VLOOKUP(E672,données!$A$67:$A$134,1,0))</f>
        <v/>
      </c>
      <c r="M672" t="str">
        <f>IF(ISNA(VLOOKUP(G672,Presta!H:I,2,0)),"",VLOOKUP(G672,Presta!H:I,2,0))</f>
        <v/>
      </c>
    </row>
    <row r="673" spans="1:13" x14ac:dyDescent="0.25">
      <c r="A673" t="s">
        <v>1089</v>
      </c>
      <c r="B673" t="s">
        <v>1323</v>
      </c>
      <c r="C673" s="99" t="s">
        <v>144</v>
      </c>
      <c r="D673" t="s">
        <v>145</v>
      </c>
      <c r="E673">
        <v>80010108</v>
      </c>
      <c r="H673">
        <f>VLOOKUP(A673,Users!A:F,6,0)</f>
        <v>95</v>
      </c>
      <c r="I673">
        <f t="shared" si="10"/>
        <v>2</v>
      </c>
      <c r="J673">
        <f>VLOOKUP(C673,[1]gta_prestations!$B:$D,3,0)</f>
        <v>310</v>
      </c>
      <c r="K673" t="str">
        <f>IF(ISNA(VLOOKUP(F673,données!$B$138:$E$147,4,0)),"",VLOOKUP(F673,données!$B$138:$E$147,4,0))</f>
        <v/>
      </c>
      <c r="L673" t="str">
        <f>IF(ISNA(VLOOKUP(E673,données!$A$67:$A$134,1,0)),"",VLOOKUP(E673,données!$A$67:$A$134,1,0))</f>
        <v/>
      </c>
      <c r="M673" t="str">
        <f>IF(ISNA(VLOOKUP(G673,Presta!H:I,2,0)),"",VLOOKUP(G673,Presta!H:I,2,0))</f>
        <v/>
      </c>
    </row>
    <row r="674" spans="1:13" x14ac:dyDescent="0.25">
      <c r="A674" t="s">
        <v>1089</v>
      </c>
      <c r="B674" t="s">
        <v>1323</v>
      </c>
      <c r="C674" s="99" t="s">
        <v>142</v>
      </c>
      <c r="D674" t="s">
        <v>143</v>
      </c>
      <c r="E674">
        <v>80010108</v>
      </c>
      <c r="H674">
        <f>VLOOKUP(A674,Users!A:F,6,0)</f>
        <v>95</v>
      </c>
      <c r="I674">
        <f t="shared" si="10"/>
        <v>2</v>
      </c>
      <c r="J674">
        <f>VLOOKUP(C674,[1]gta_prestations!$B:$D,3,0)</f>
        <v>309</v>
      </c>
      <c r="K674" t="str">
        <f>IF(ISNA(VLOOKUP(F674,données!$B$138:$E$147,4,0)),"",VLOOKUP(F674,données!$B$138:$E$147,4,0))</f>
        <v/>
      </c>
      <c r="L674" t="str">
        <f>IF(ISNA(VLOOKUP(E674,données!$A$67:$A$134,1,0)),"",VLOOKUP(E674,données!$A$67:$A$134,1,0))</f>
        <v/>
      </c>
      <c r="M674" t="str">
        <f>IF(ISNA(VLOOKUP(G674,Presta!H:I,2,0)),"",VLOOKUP(G674,Presta!H:I,2,0))</f>
        <v/>
      </c>
    </row>
    <row r="675" spans="1:13" x14ac:dyDescent="0.25">
      <c r="A675" t="s">
        <v>1089</v>
      </c>
      <c r="B675" t="s">
        <v>1323</v>
      </c>
      <c r="C675" s="99" t="s">
        <v>146</v>
      </c>
      <c r="D675" t="s">
        <v>147</v>
      </c>
      <c r="E675">
        <v>62012111</v>
      </c>
      <c r="G675" t="s">
        <v>1324</v>
      </c>
      <c r="H675">
        <f>VLOOKUP(A675,Users!A:F,6,0)</f>
        <v>95</v>
      </c>
      <c r="I675">
        <f t="shared" si="10"/>
        <v>2</v>
      </c>
      <c r="J675">
        <f>VLOOKUP(C675,[1]gta_prestations!$B:$D,3,0)</f>
        <v>311</v>
      </c>
      <c r="K675" t="str">
        <f>IF(ISNA(VLOOKUP(F675,données!$B$138:$E$147,4,0)),"",VLOOKUP(F675,données!$B$138:$E$147,4,0))</f>
        <v/>
      </c>
      <c r="L675" t="str">
        <f>IF(ISNA(VLOOKUP(E675,données!$A$67:$A$134,1,0)),"",VLOOKUP(E675,données!$A$67:$A$134,1,0))</f>
        <v/>
      </c>
      <c r="M675" t="str">
        <f>IF(ISNA(VLOOKUP(G675,Presta!H:I,2,0)),"",VLOOKUP(G675,Presta!H:I,2,0))</f>
        <v/>
      </c>
    </row>
    <row r="676" spans="1:13" x14ac:dyDescent="0.25">
      <c r="A676" t="s">
        <v>1139</v>
      </c>
      <c r="B676" t="s">
        <v>1323</v>
      </c>
      <c r="C676" s="99" t="s">
        <v>14</v>
      </c>
      <c r="D676" t="s">
        <v>15</v>
      </c>
      <c r="H676">
        <f>VLOOKUP(A676,Users!A:F,6,0)</f>
        <v>23</v>
      </c>
      <c r="I676">
        <f t="shared" si="10"/>
        <v>2</v>
      </c>
      <c r="J676">
        <f>VLOOKUP(C676,[1]gta_prestations!$B:$D,3,0)</f>
        <v>245</v>
      </c>
      <c r="K676" t="str">
        <f>IF(ISNA(VLOOKUP(F676,données!$B$138:$E$147,4,0)),"",VLOOKUP(F676,données!$B$138:$E$147,4,0))</f>
        <v/>
      </c>
      <c r="L676" t="str">
        <f>IF(ISNA(VLOOKUP(E676,données!$A$67:$A$134,1,0)),"",VLOOKUP(E676,données!$A$67:$A$134,1,0))</f>
        <v/>
      </c>
      <c r="M676" t="str">
        <f>IF(ISNA(VLOOKUP(G676,Presta!H:I,2,0)),"",VLOOKUP(G676,Presta!H:I,2,0))</f>
        <v/>
      </c>
    </row>
    <row r="677" spans="1:13" x14ac:dyDescent="0.25">
      <c r="A677" t="s">
        <v>1139</v>
      </c>
      <c r="B677" t="s">
        <v>1323</v>
      </c>
      <c r="C677" s="99" t="s">
        <v>254</v>
      </c>
      <c r="D677" t="s">
        <v>255</v>
      </c>
      <c r="H677">
        <f>VLOOKUP(A677,Users!A:F,6,0)</f>
        <v>23</v>
      </c>
      <c r="I677">
        <f t="shared" si="10"/>
        <v>2</v>
      </c>
      <c r="J677">
        <f>VLOOKUP(C677,[1]gta_prestations!$B:$D,3,0)</f>
        <v>365</v>
      </c>
      <c r="K677" t="str">
        <f>IF(ISNA(VLOOKUP(F677,données!$B$138:$E$147,4,0)),"",VLOOKUP(F677,données!$B$138:$E$147,4,0))</f>
        <v/>
      </c>
      <c r="L677" t="str">
        <f>IF(ISNA(VLOOKUP(E677,données!$A$67:$A$134,1,0)),"",VLOOKUP(E677,données!$A$67:$A$134,1,0))</f>
        <v/>
      </c>
      <c r="M677" t="str">
        <f>IF(ISNA(VLOOKUP(G677,Presta!H:I,2,0)),"",VLOOKUP(G677,Presta!H:I,2,0))</f>
        <v/>
      </c>
    </row>
    <row r="678" spans="1:13" x14ac:dyDescent="0.25">
      <c r="A678" t="s">
        <v>1139</v>
      </c>
      <c r="B678" t="s">
        <v>1319</v>
      </c>
      <c r="C678" s="99" t="s">
        <v>1336</v>
      </c>
      <c r="D678" t="s">
        <v>301</v>
      </c>
      <c r="G678" t="s">
        <v>534</v>
      </c>
      <c r="H678">
        <f>VLOOKUP(A678,Users!A:F,6,0)</f>
        <v>23</v>
      </c>
      <c r="I678">
        <f t="shared" si="10"/>
        <v>3</v>
      </c>
      <c r="J678" t="e">
        <f>VLOOKUP(C678,[1]gta_prestations!$B:$D,3,0)</f>
        <v>#N/A</v>
      </c>
      <c r="K678" t="str">
        <f>IF(ISNA(VLOOKUP(F678,données!$B$138:$E$147,4,0)),"",VLOOKUP(F678,données!$B$138:$E$147,4,0))</f>
        <v/>
      </c>
      <c r="L678" t="str">
        <f>IF(ISNA(VLOOKUP(E678,données!$A$67:$A$134,1,0)),"",VLOOKUP(E678,données!$A$67:$A$134,1,0))</f>
        <v/>
      </c>
      <c r="M678">
        <f>IF(ISNA(VLOOKUP(G678,Presta!H:I,2,0)),"",VLOOKUP(G678,Presta!H:I,2,0))</f>
        <v>149</v>
      </c>
    </row>
    <row r="679" spans="1:13" x14ac:dyDescent="0.25">
      <c r="A679" t="s">
        <v>1139</v>
      </c>
      <c r="B679" t="s">
        <v>1319</v>
      </c>
      <c r="C679" s="99" t="s">
        <v>1344</v>
      </c>
      <c r="D679" t="s">
        <v>299</v>
      </c>
      <c r="G679" t="s">
        <v>534</v>
      </c>
      <c r="H679">
        <f>VLOOKUP(A679,Users!A:F,6,0)</f>
        <v>23</v>
      </c>
      <c r="I679">
        <f t="shared" si="10"/>
        <v>3</v>
      </c>
      <c r="J679" t="e">
        <f>VLOOKUP(C679,[1]gta_prestations!$B:$D,3,0)</f>
        <v>#N/A</v>
      </c>
      <c r="K679" t="str">
        <f>IF(ISNA(VLOOKUP(F679,données!$B$138:$E$147,4,0)),"",VLOOKUP(F679,données!$B$138:$E$147,4,0))</f>
        <v/>
      </c>
      <c r="L679" t="str">
        <f>IF(ISNA(VLOOKUP(E679,données!$A$67:$A$134,1,0)),"",VLOOKUP(E679,données!$A$67:$A$134,1,0))</f>
        <v/>
      </c>
      <c r="M679">
        <f>IF(ISNA(VLOOKUP(G679,Presta!H:I,2,0)),"",VLOOKUP(G679,Presta!H:I,2,0))</f>
        <v>149</v>
      </c>
    </row>
    <row r="680" spans="1:13" x14ac:dyDescent="0.25">
      <c r="A680" t="s">
        <v>1139</v>
      </c>
      <c r="B680" t="s">
        <v>1319</v>
      </c>
      <c r="C680" s="99" t="s">
        <v>538</v>
      </c>
      <c r="D680" t="s">
        <v>307</v>
      </c>
      <c r="G680" t="s">
        <v>539</v>
      </c>
      <c r="H680">
        <f>VLOOKUP(A680,Users!A:F,6,0)</f>
        <v>23</v>
      </c>
      <c r="I680">
        <f t="shared" si="10"/>
        <v>3</v>
      </c>
      <c r="J680">
        <f>VLOOKUP(C680,[1]gta_prestations!$B:$D,3,0)</f>
        <v>25</v>
      </c>
      <c r="K680" t="str">
        <f>IF(ISNA(VLOOKUP(F680,données!$B$138:$E$147,4,0)),"",VLOOKUP(F680,données!$B$138:$E$147,4,0))</f>
        <v/>
      </c>
      <c r="L680" t="str">
        <f>IF(ISNA(VLOOKUP(E680,données!$A$67:$A$134,1,0)),"",VLOOKUP(E680,données!$A$67:$A$134,1,0))</f>
        <v/>
      </c>
      <c r="M680">
        <f>IF(ISNA(VLOOKUP(G680,Presta!H:I,2,0)),"",VLOOKUP(G680,Presta!H:I,2,0))</f>
        <v>151</v>
      </c>
    </row>
    <row r="681" spans="1:13" x14ac:dyDescent="0.25">
      <c r="A681" t="s">
        <v>1139</v>
      </c>
      <c r="B681" t="s">
        <v>1319</v>
      </c>
      <c r="C681" s="99" t="s">
        <v>831</v>
      </c>
      <c r="D681" t="s">
        <v>307</v>
      </c>
      <c r="G681" t="s">
        <v>829</v>
      </c>
      <c r="H681">
        <f>VLOOKUP(A681,Users!A:F,6,0)</f>
        <v>23</v>
      </c>
      <c r="I681">
        <f t="shared" si="10"/>
        <v>3</v>
      </c>
      <c r="J681">
        <f>VLOOKUP(C681,[1]gta_prestations!$B:$D,3,0)</f>
        <v>224</v>
      </c>
      <c r="K681" t="str">
        <f>IF(ISNA(VLOOKUP(F681,données!$B$138:$E$147,4,0)),"",VLOOKUP(F681,données!$B$138:$E$147,4,0))</f>
        <v/>
      </c>
      <c r="L681" t="str">
        <f>IF(ISNA(VLOOKUP(E681,données!$A$67:$A$134,1,0)),"",VLOOKUP(E681,données!$A$67:$A$134,1,0))</f>
        <v/>
      </c>
      <c r="M681">
        <f>IF(ISNA(VLOOKUP(G681,Presta!H:I,2,0)),"",VLOOKUP(G681,Presta!H:I,2,0))</f>
        <v>102</v>
      </c>
    </row>
    <row r="682" spans="1:13" x14ac:dyDescent="0.25">
      <c r="A682" t="s">
        <v>1139</v>
      </c>
      <c r="B682" t="s">
        <v>1320</v>
      </c>
      <c r="C682" s="99" t="s">
        <v>1321</v>
      </c>
      <c r="H682">
        <f>VLOOKUP(A682,Users!A:F,6,0)</f>
        <v>23</v>
      </c>
      <c r="I682">
        <f t="shared" si="10"/>
        <v>6</v>
      </c>
      <c r="J682" t="e">
        <f>VLOOKUP(C682,[1]gta_prestations!$B:$D,3,0)</f>
        <v>#N/A</v>
      </c>
      <c r="K682" t="str">
        <f>IF(ISNA(VLOOKUP(F682,données!$B$138:$E$147,4,0)),"",VLOOKUP(F682,données!$B$138:$E$147,4,0))</f>
        <v/>
      </c>
      <c r="L682" t="str">
        <f>IF(ISNA(VLOOKUP(E682,données!$A$67:$A$134,1,0)),"",VLOOKUP(E682,données!$A$67:$A$134,1,0))</f>
        <v/>
      </c>
      <c r="M682" t="str">
        <f>IF(ISNA(VLOOKUP(G682,Presta!H:I,2,0)),"",VLOOKUP(G682,Presta!H:I,2,0))</f>
        <v/>
      </c>
    </row>
    <row r="683" spans="1:13" x14ac:dyDescent="0.25">
      <c r="A683" t="s">
        <v>1139</v>
      </c>
      <c r="B683" t="s">
        <v>1327</v>
      </c>
      <c r="C683" s="99" t="s">
        <v>296</v>
      </c>
      <c r="D683" t="s">
        <v>297</v>
      </c>
      <c r="F683">
        <v>0</v>
      </c>
      <c r="G683">
        <v>0</v>
      </c>
      <c r="H683">
        <f>VLOOKUP(A683,Users!A:F,6,0)</f>
        <v>23</v>
      </c>
      <c r="I683">
        <f t="shared" si="10"/>
        <v>4</v>
      </c>
      <c r="J683">
        <f>VLOOKUP(C683,[1]gta_prestations!$B:$D,3,0)</f>
        <v>386</v>
      </c>
      <c r="K683" t="str">
        <f>IF(ISNA(VLOOKUP(F683,données!$B$138:$E$147,4,0)),"",VLOOKUP(F683,données!$B$138:$E$147,4,0))</f>
        <v/>
      </c>
      <c r="L683" t="str">
        <f>IF(ISNA(VLOOKUP(E683,données!$A$67:$A$134,1,0)),"",VLOOKUP(E683,données!$A$67:$A$134,1,0))</f>
        <v/>
      </c>
      <c r="M683" t="str">
        <f>IF(ISNA(VLOOKUP(G683,Presta!H:I,2,0)),"",VLOOKUP(G683,Presta!H:I,2,0))</f>
        <v/>
      </c>
    </row>
    <row r="684" spans="1:13" x14ac:dyDescent="0.25">
      <c r="A684" t="s">
        <v>1139</v>
      </c>
      <c r="B684" t="s">
        <v>1319</v>
      </c>
      <c r="C684" s="99" t="s">
        <v>531</v>
      </c>
      <c r="D684" t="s">
        <v>311</v>
      </c>
      <c r="G684" t="s">
        <v>532</v>
      </c>
      <c r="H684">
        <f>VLOOKUP(A684,Users!A:F,6,0)</f>
        <v>23</v>
      </c>
      <c r="I684">
        <f t="shared" si="10"/>
        <v>3</v>
      </c>
      <c r="J684">
        <f>VLOOKUP(C684,[1]gta_prestations!$B:$D,3,0)</f>
        <v>21</v>
      </c>
      <c r="K684" t="str">
        <f>IF(ISNA(VLOOKUP(F684,données!$B$138:$E$147,4,0)),"",VLOOKUP(F684,données!$B$138:$E$147,4,0))</f>
        <v/>
      </c>
      <c r="L684" t="str">
        <f>IF(ISNA(VLOOKUP(E684,données!$A$67:$A$134,1,0)),"",VLOOKUP(E684,données!$A$67:$A$134,1,0))</f>
        <v/>
      </c>
      <c r="M684">
        <f>IF(ISNA(VLOOKUP(G684,Presta!H:I,2,0)),"",VLOOKUP(G684,Presta!H:I,2,0))</f>
        <v>148</v>
      </c>
    </row>
    <row r="685" spans="1:13" x14ac:dyDescent="0.25">
      <c r="A685" t="s">
        <v>1063</v>
      </c>
      <c r="B685" t="s">
        <v>1320</v>
      </c>
      <c r="C685" s="99" t="s">
        <v>274</v>
      </c>
      <c r="D685" t="s">
        <v>275</v>
      </c>
      <c r="H685">
        <f>VLOOKUP(A685,Users!A:F,6,0)</f>
        <v>67</v>
      </c>
      <c r="I685">
        <f t="shared" si="10"/>
        <v>6</v>
      </c>
      <c r="J685">
        <f>VLOOKUP(C685,[1]gta_prestations!$B:$D,3,0)</f>
        <v>375</v>
      </c>
      <c r="K685" t="str">
        <f>IF(ISNA(VLOOKUP(F685,données!$B$138:$E$147,4,0)),"",VLOOKUP(F685,données!$B$138:$E$147,4,0))</f>
        <v/>
      </c>
      <c r="L685" t="str">
        <f>IF(ISNA(VLOOKUP(E685,données!$A$67:$A$134,1,0)),"",VLOOKUP(E685,données!$A$67:$A$134,1,0))</f>
        <v/>
      </c>
      <c r="M685" t="str">
        <f>IF(ISNA(VLOOKUP(G685,Presta!H:I,2,0)),"",VLOOKUP(G685,Presta!H:I,2,0))</f>
        <v/>
      </c>
    </row>
    <row r="686" spans="1:13" x14ac:dyDescent="0.25">
      <c r="A686" t="s">
        <v>1063</v>
      </c>
      <c r="B686" t="s">
        <v>1320</v>
      </c>
      <c r="C686" s="99" t="s">
        <v>296</v>
      </c>
      <c r="D686" t="s">
        <v>297</v>
      </c>
      <c r="H686">
        <f>VLOOKUP(A686,Users!A:F,6,0)</f>
        <v>67</v>
      </c>
      <c r="I686">
        <f t="shared" si="10"/>
        <v>6</v>
      </c>
      <c r="J686">
        <f>VLOOKUP(C686,[1]gta_prestations!$B:$D,3,0)</f>
        <v>386</v>
      </c>
      <c r="K686" t="str">
        <f>IF(ISNA(VLOOKUP(F686,données!$B$138:$E$147,4,0)),"",VLOOKUP(F686,données!$B$138:$E$147,4,0))</f>
        <v/>
      </c>
      <c r="L686" t="str">
        <f>IF(ISNA(VLOOKUP(E686,données!$A$67:$A$134,1,0)),"",VLOOKUP(E686,données!$A$67:$A$134,1,0))</f>
        <v/>
      </c>
      <c r="M686" t="str">
        <f>IF(ISNA(VLOOKUP(G686,Presta!H:I,2,0)),"",VLOOKUP(G686,Presta!H:I,2,0))</f>
        <v/>
      </c>
    </row>
    <row r="687" spans="1:13" x14ac:dyDescent="0.25">
      <c r="A687" t="s">
        <v>1063</v>
      </c>
      <c r="B687" t="s">
        <v>1320</v>
      </c>
      <c r="C687" s="99" t="s">
        <v>1321</v>
      </c>
      <c r="H687">
        <f>VLOOKUP(A687,Users!A:F,6,0)</f>
        <v>67</v>
      </c>
      <c r="I687">
        <f t="shared" si="10"/>
        <v>6</v>
      </c>
      <c r="J687" t="e">
        <f>VLOOKUP(C687,[1]gta_prestations!$B:$D,3,0)</f>
        <v>#N/A</v>
      </c>
      <c r="K687" t="str">
        <f>IF(ISNA(VLOOKUP(F687,données!$B$138:$E$147,4,0)),"",VLOOKUP(F687,données!$B$138:$E$147,4,0))</f>
        <v/>
      </c>
      <c r="L687" t="str">
        <f>IF(ISNA(VLOOKUP(E687,données!$A$67:$A$134,1,0)),"",VLOOKUP(E687,données!$A$67:$A$134,1,0))</f>
        <v/>
      </c>
      <c r="M687" t="str">
        <f>IF(ISNA(VLOOKUP(G687,Presta!H:I,2,0)),"",VLOOKUP(G687,Presta!H:I,2,0))</f>
        <v/>
      </c>
    </row>
    <row r="688" spans="1:13" x14ac:dyDescent="0.25">
      <c r="A688" t="s">
        <v>1119</v>
      </c>
      <c r="B688" t="s">
        <v>1323</v>
      </c>
      <c r="C688" s="99" t="s">
        <v>88</v>
      </c>
      <c r="D688" t="s">
        <v>89</v>
      </c>
      <c r="H688">
        <f>VLOOKUP(A688,Users!A:F,6,0)</f>
        <v>68</v>
      </c>
      <c r="I688">
        <f t="shared" si="10"/>
        <v>2</v>
      </c>
      <c r="J688">
        <f>VLOOKUP(C688,[1]gta_prestations!$B:$D,3,0)</f>
        <v>282</v>
      </c>
      <c r="K688" t="str">
        <f>IF(ISNA(VLOOKUP(F688,données!$B$138:$E$147,4,0)),"",VLOOKUP(F688,données!$B$138:$E$147,4,0))</f>
        <v/>
      </c>
      <c r="L688" t="str">
        <f>IF(ISNA(VLOOKUP(E688,données!$A$67:$A$134,1,0)),"",VLOOKUP(E688,données!$A$67:$A$134,1,0))</f>
        <v/>
      </c>
      <c r="M688" t="str">
        <f>IF(ISNA(VLOOKUP(G688,Presta!H:I,2,0)),"",VLOOKUP(G688,Presta!H:I,2,0))</f>
        <v/>
      </c>
    </row>
    <row r="689" spans="1:13" x14ac:dyDescent="0.25">
      <c r="A689" t="s">
        <v>1119</v>
      </c>
      <c r="B689" t="s">
        <v>1323</v>
      </c>
      <c r="C689" s="99" t="s">
        <v>202</v>
      </c>
      <c r="D689" t="s">
        <v>203</v>
      </c>
      <c r="G689" t="s">
        <v>1324</v>
      </c>
      <c r="H689">
        <f>VLOOKUP(A689,Users!A:F,6,0)</f>
        <v>68</v>
      </c>
      <c r="I689">
        <f t="shared" si="10"/>
        <v>2</v>
      </c>
      <c r="J689">
        <f>VLOOKUP(C689,[1]gta_prestations!$B:$D,3,0)</f>
        <v>339</v>
      </c>
      <c r="K689" t="str">
        <f>IF(ISNA(VLOOKUP(F689,données!$B$138:$E$147,4,0)),"",VLOOKUP(F689,données!$B$138:$E$147,4,0))</f>
        <v/>
      </c>
      <c r="L689" t="str">
        <f>IF(ISNA(VLOOKUP(E689,données!$A$67:$A$134,1,0)),"",VLOOKUP(E689,données!$A$67:$A$134,1,0))</f>
        <v/>
      </c>
      <c r="M689" t="str">
        <f>IF(ISNA(VLOOKUP(G689,Presta!H:I,2,0)),"",VLOOKUP(G689,Presta!H:I,2,0))</f>
        <v/>
      </c>
    </row>
    <row r="690" spans="1:13" x14ac:dyDescent="0.25">
      <c r="A690" t="s">
        <v>1119</v>
      </c>
      <c r="B690" t="s">
        <v>1320</v>
      </c>
      <c r="C690" s="99" t="s">
        <v>1321</v>
      </c>
      <c r="H690">
        <f>VLOOKUP(A690,Users!A:F,6,0)</f>
        <v>68</v>
      </c>
      <c r="I690">
        <f t="shared" si="10"/>
        <v>6</v>
      </c>
      <c r="J690" t="e">
        <f>VLOOKUP(C690,[1]gta_prestations!$B:$D,3,0)</f>
        <v>#N/A</v>
      </c>
      <c r="K690" t="str">
        <f>IF(ISNA(VLOOKUP(F690,données!$B$138:$E$147,4,0)),"",VLOOKUP(F690,données!$B$138:$E$147,4,0))</f>
        <v/>
      </c>
      <c r="L690" t="str">
        <f>IF(ISNA(VLOOKUP(E690,données!$A$67:$A$134,1,0)),"",VLOOKUP(E690,données!$A$67:$A$134,1,0))</f>
        <v/>
      </c>
      <c r="M690" t="str">
        <f>IF(ISNA(VLOOKUP(G690,Presta!H:I,2,0)),"",VLOOKUP(G690,Presta!H:I,2,0))</f>
        <v/>
      </c>
    </row>
    <row r="691" spans="1:13" x14ac:dyDescent="0.25">
      <c r="A691" t="s">
        <v>1119</v>
      </c>
      <c r="B691" t="s">
        <v>1323</v>
      </c>
      <c r="C691" s="99" t="s">
        <v>202</v>
      </c>
      <c r="D691" t="s">
        <v>203</v>
      </c>
      <c r="H691">
        <f>VLOOKUP(A691,Users!A:F,6,0)</f>
        <v>68</v>
      </c>
      <c r="I691">
        <f t="shared" si="10"/>
        <v>2</v>
      </c>
      <c r="J691">
        <f>VLOOKUP(C691,[1]gta_prestations!$B:$D,3,0)</f>
        <v>339</v>
      </c>
      <c r="K691" t="str">
        <f>IF(ISNA(VLOOKUP(F691,données!$B$138:$E$147,4,0)),"",VLOOKUP(F691,données!$B$138:$E$147,4,0))</f>
        <v/>
      </c>
      <c r="L691" t="str">
        <f>IF(ISNA(VLOOKUP(E691,données!$A$67:$A$134,1,0)),"",VLOOKUP(E691,données!$A$67:$A$134,1,0))</f>
        <v/>
      </c>
      <c r="M691" t="str">
        <f>IF(ISNA(VLOOKUP(G691,Presta!H:I,2,0)),"",VLOOKUP(G691,Presta!H:I,2,0))</f>
        <v/>
      </c>
    </row>
    <row r="692" spans="1:13" x14ac:dyDescent="0.25">
      <c r="A692" t="s">
        <v>1464</v>
      </c>
      <c r="B692" t="s">
        <v>1320</v>
      </c>
      <c r="C692" s="99" t="s">
        <v>1321</v>
      </c>
      <c r="H692" t="e">
        <f>VLOOKUP(A692,Users!A:F,6,0)</f>
        <v>#N/A</v>
      </c>
      <c r="I692">
        <f t="shared" si="10"/>
        <v>6</v>
      </c>
      <c r="J692" t="e">
        <f>VLOOKUP(C692,[1]gta_prestations!$B:$D,3,0)</f>
        <v>#N/A</v>
      </c>
      <c r="K692" t="str">
        <f>IF(ISNA(VLOOKUP(F692,données!$B$138:$E$147,4,0)),"",VLOOKUP(F692,données!$B$138:$E$147,4,0))</f>
        <v/>
      </c>
      <c r="L692" t="str">
        <f>IF(ISNA(VLOOKUP(E692,données!$A$67:$A$134,1,0)),"",VLOOKUP(E692,données!$A$67:$A$134,1,0))</f>
        <v/>
      </c>
      <c r="M692" t="str">
        <f>IF(ISNA(VLOOKUP(G692,Presta!H:I,2,0)),"",VLOOKUP(G692,Presta!H:I,2,0))</f>
        <v/>
      </c>
    </row>
    <row r="693" spans="1:13" x14ac:dyDescent="0.25">
      <c r="A693" t="s">
        <v>1120</v>
      </c>
      <c r="B693" t="s">
        <v>1323</v>
      </c>
      <c r="C693" s="99" t="s">
        <v>70</v>
      </c>
      <c r="D693" t="s">
        <v>71</v>
      </c>
      <c r="H693">
        <f>VLOOKUP(A693,Users!A:F,6,0)</f>
        <v>31</v>
      </c>
      <c r="I693">
        <f t="shared" si="10"/>
        <v>2</v>
      </c>
      <c r="J693">
        <f>VLOOKUP(C693,[1]gta_prestations!$B:$D,3,0)</f>
        <v>273</v>
      </c>
      <c r="K693" t="str">
        <f>IF(ISNA(VLOOKUP(F693,données!$B$138:$E$147,4,0)),"",VLOOKUP(F693,données!$B$138:$E$147,4,0))</f>
        <v/>
      </c>
      <c r="L693" t="str">
        <f>IF(ISNA(VLOOKUP(E693,données!$A$67:$A$134,1,0)),"",VLOOKUP(E693,données!$A$67:$A$134,1,0))</f>
        <v/>
      </c>
      <c r="M693" t="str">
        <f>IF(ISNA(VLOOKUP(G693,Presta!H:I,2,0)),"",VLOOKUP(G693,Presta!H:I,2,0))</f>
        <v/>
      </c>
    </row>
    <row r="694" spans="1:13" x14ac:dyDescent="0.25">
      <c r="A694" t="s">
        <v>1120</v>
      </c>
      <c r="B694" t="s">
        <v>1323</v>
      </c>
      <c r="C694" s="99" t="s">
        <v>184</v>
      </c>
      <c r="D694" t="s">
        <v>185</v>
      </c>
      <c r="G694" t="s">
        <v>1324</v>
      </c>
      <c r="H694">
        <f>VLOOKUP(A694,Users!A:F,6,0)</f>
        <v>31</v>
      </c>
      <c r="I694">
        <f t="shared" si="10"/>
        <v>2</v>
      </c>
      <c r="J694">
        <f>VLOOKUP(C694,[1]gta_prestations!$B:$D,3,0)</f>
        <v>330</v>
      </c>
      <c r="K694" t="str">
        <f>IF(ISNA(VLOOKUP(F694,données!$B$138:$E$147,4,0)),"",VLOOKUP(F694,données!$B$138:$E$147,4,0))</f>
        <v/>
      </c>
      <c r="L694" t="str">
        <f>IF(ISNA(VLOOKUP(E694,données!$A$67:$A$134,1,0)),"",VLOOKUP(E694,données!$A$67:$A$134,1,0))</f>
        <v/>
      </c>
      <c r="M694" t="str">
        <f>IF(ISNA(VLOOKUP(G694,Presta!H:I,2,0)),"",VLOOKUP(G694,Presta!H:I,2,0))</f>
        <v/>
      </c>
    </row>
    <row r="695" spans="1:13" x14ac:dyDescent="0.25">
      <c r="A695" t="s">
        <v>1120</v>
      </c>
      <c r="B695" t="s">
        <v>1320</v>
      </c>
      <c r="C695" s="99" t="s">
        <v>1321</v>
      </c>
      <c r="H695">
        <f>VLOOKUP(A695,Users!A:F,6,0)</f>
        <v>31</v>
      </c>
      <c r="I695">
        <f t="shared" si="10"/>
        <v>6</v>
      </c>
      <c r="J695" t="e">
        <f>VLOOKUP(C695,[1]gta_prestations!$B:$D,3,0)</f>
        <v>#N/A</v>
      </c>
      <c r="K695" t="str">
        <f>IF(ISNA(VLOOKUP(F695,données!$B$138:$E$147,4,0)),"",VLOOKUP(F695,données!$B$138:$E$147,4,0))</f>
        <v/>
      </c>
      <c r="L695" t="str">
        <f>IF(ISNA(VLOOKUP(E695,données!$A$67:$A$134,1,0)),"",VLOOKUP(E695,données!$A$67:$A$134,1,0))</f>
        <v/>
      </c>
      <c r="M695" t="str">
        <f>IF(ISNA(VLOOKUP(G695,Presta!H:I,2,0)),"",VLOOKUP(G695,Presta!H:I,2,0))</f>
        <v/>
      </c>
    </row>
    <row r="696" spans="1:13" x14ac:dyDescent="0.25">
      <c r="A696" t="s">
        <v>1120</v>
      </c>
      <c r="B696" t="s">
        <v>1323</v>
      </c>
      <c r="C696" s="99" t="s">
        <v>184</v>
      </c>
      <c r="D696" t="s">
        <v>185</v>
      </c>
      <c r="H696">
        <f>VLOOKUP(A696,Users!A:F,6,0)</f>
        <v>31</v>
      </c>
      <c r="I696">
        <f t="shared" si="10"/>
        <v>2</v>
      </c>
      <c r="J696">
        <f>VLOOKUP(C696,[1]gta_prestations!$B:$D,3,0)</f>
        <v>330</v>
      </c>
      <c r="K696" t="str">
        <f>IF(ISNA(VLOOKUP(F696,données!$B$138:$E$147,4,0)),"",VLOOKUP(F696,données!$B$138:$E$147,4,0))</f>
        <v/>
      </c>
      <c r="L696" t="str">
        <f>IF(ISNA(VLOOKUP(E696,données!$A$67:$A$134,1,0)),"",VLOOKUP(E696,données!$A$67:$A$134,1,0))</f>
        <v/>
      </c>
      <c r="M696" t="str">
        <f>IF(ISNA(VLOOKUP(G696,Presta!H:I,2,0)),"",VLOOKUP(G696,Presta!H:I,2,0))</f>
        <v/>
      </c>
    </row>
    <row r="697" spans="1:13" x14ac:dyDescent="0.25">
      <c r="A697" t="s">
        <v>1120</v>
      </c>
      <c r="B697" t="s">
        <v>1323</v>
      </c>
      <c r="C697" s="99" t="s">
        <v>124</v>
      </c>
      <c r="D697" t="s">
        <v>125</v>
      </c>
      <c r="H697">
        <f>VLOOKUP(A697,Users!A:F,6,0)</f>
        <v>31</v>
      </c>
      <c r="I697">
        <f t="shared" si="10"/>
        <v>2</v>
      </c>
      <c r="J697">
        <f>VLOOKUP(C697,[1]gta_prestations!$B:$D,3,0)</f>
        <v>300</v>
      </c>
      <c r="K697" t="str">
        <f>IF(ISNA(VLOOKUP(F697,données!$B$138:$E$147,4,0)),"",VLOOKUP(F697,données!$B$138:$E$147,4,0))</f>
        <v/>
      </c>
      <c r="L697" t="str">
        <f>IF(ISNA(VLOOKUP(E697,données!$A$67:$A$134,1,0)),"",VLOOKUP(E697,données!$A$67:$A$134,1,0))</f>
        <v/>
      </c>
      <c r="M697" t="str">
        <f>IF(ISNA(VLOOKUP(G697,Presta!H:I,2,0)),"",VLOOKUP(G697,Presta!H:I,2,0))</f>
        <v/>
      </c>
    </row>
    <row r="698" spans="1:13" x14ac:dyDescent="0.25">
      <c r="A698" t="s">
        <v>1120</v>
      </c>
      <c r="B698" t="s">
        <v>1323</v>
      </c>
      <c r="C698" s="99" t="s">
        <v>98</v>
      </c>
      <c r="D698" t="s">
        <v>99</v>
      </c>
      <c r="H698">
        <f>VLOOKUP(A698,Users!A:F,6,0)</f>
        <v>31</v>
      </c>
      <c r="I698">
        <f t="shared" si="10"/>
        <v>2</v>
      </c>
      <c r="J698">
        <f>VLOOKUP(C698,[1]gta_prestations!$B:$D,3,0)</f>
        <v>287</v>
      </c>
      <c r="K698" t="str">
        <f>IF(ISNA(VLOOKUP(F698,données!$B$138:$E$147,4,0)),"",VLOOKUP(F698,données!$B$138:$E$147,4,0))</f>
        <v/>
      </c>
      <c r="L698" t="str">
        <f>IF(ISNA(VLOOKUP(E698,données!$A$67:$A$134,1,0)),"",VLOOKUP(E698,données!$A$67:$A$134,1,0))</f>
        <v/>
      </c>
      <c r="M698" t="str">
        <f>IF(ISNA(VLOOKUP(G698,Presta!H:I,2,0)),"",VLOOKUP(G698,Presta!H:I,2,0))</f>
        <v/>
      </c>
    </row>
    <row r="699" spans="1:13" x14ac:dyDescent="0.25">
      <c r="A699" t="s">
        <v>1120</v>
      </c>
      <c r="B699" t="s">
        <v>1323</v>
      </c>
      <c r="C699" s="99" t="s">
        <v>254</v>
      </c>
      <c r="H699">
        <f>VLOOKUP(A699,Users!A:F,6,0)</f>
        <v>31</v>
      </c>
      <c r="I699">
        <f t="shared" si="10"/>
        <v>2</v>
      </c>
      <c r="J699">
        <f>VLOOKUP(C699,[1]gta_prestations!$B:$D,3,0)</f>
        <v>365</v>
      </c>
      <c r="K699" t="str">
        <f>IF(ISNA(VLOOKUP(F699,données!$B$138:$E$147,4,0)),"",VLOOKUP(F699,données!$B$138:$E$147,4,0))</f>
        <v/>
      </c>
      <c r="L699" t="str">
        <f>IF(ISNA(VLOOKUP(E699,données!$A$67:$A$134,1,0)),"",VLOOKUP(E699,données!$A$67:$A$134,1,0))</f>
        <v/>
      </c>
      <c r="M699" t="str">
        <f>IF(ISNA(VLOOKUP(G699,Presta!H:I,2,0)),"",VLOOKUP(G699,Presta!H:I,2,0))</f>
        <v/>
      </c>
    </row>
    <row r="700" spans="1:13" x14ac:dyDescent="0.25">
      <c r="A700" t="s">
        <v>1120</v>
      </c>
      <c r="B700" t="s">
        <v>1323</v>
      </c>
      <c r="C700" s="99" t="s">
        <v>124</v>
      </c>
      <c r="D700" t="s">
        <v>125</v>
      </c>
      <c r="G700" t="s">
        <v>1324</v>
      </c>
      <c r="H700">
        <f>VLOOKUP(A700,Users!A:F,6,0)</f>
        <v>31</v>
      </c>
      <c r="I700">
        <f t="shared" si="10"/>
        <v>2</v>
      </c>
      <c r="J700">
        <f>VLOOKUP(C700,[1]gta_prestations!$B:$D,3,0)</f>
        <v>300</v>
      </c>
      <c r="K700" t="str">
        <f>IF(ISNA(VLOOKUP(F700,données!$B$138:$E$147,4,0)),"",VLOOKUP(F700,données!$B$138:$E$147,4,0))</f>
        <v/>
      </c>
      <c r="L700" t="str">
        <f>IF(ISNA(VLOOKUP(E700,données!$A$67:$A$134,1,0)),"",VLOOKUP(E700,données!$A$67:$A$134,1,0))</f>
        <v/>
      </c>
      <c r="M700" t="str">
        <f>IF(ISNA(VLOOKUP(G700,Presta!H:I,2,0)),"",VLOOKUP(G700,Presta!H:I,2,0))</f>
        <v/>
      </c>
    </row>
    <row r="701" spans="1:13" x14ac:dyDescent="0.25">
      <c r="A701" t="s">
        <v>1120</v>
      </c>
      <c r="B701" t="s">
        <v>1323</v>
      </c>
      <c r="C701" s="99" t="s">
        <v>184</v>
      </c>
      <c r="D701" t="s">
        <v>185</v>
      </c>
      <c r="E701" t="s">
        <v>1355</v>
      </c>
      <c r="H701">
        <f>VLOOKUP(A701,Users!A:F,6,0)</f>
        <v>31</v>
      </c>
      <c r="I701">
        <f t="shared" si="10"/>
        <v>2</v>
      </c>
      <c r="J701">
        <f>VLOOKUP(C701,[1]gta_prestations!$B:$D,3,0)</f>
        <v>330</v>
      </c>
      <c r="K701" t="str">
        <f>IF(ISNA(VLOOKUP(F701,données!$B$138:$E$147,4,0)),"",VLOOKUP(F701,données!$B$138:$E$147,4,0))</f>
        <v/>
      </c>
      <c r="L701" t="str">
        <f>IF(ISNA(VLOOKUP(E701,données!$A$67:$A$134,1,0)),"",VLOOKUP(E701,données!$A$67:$A$134,1,0))</f>
        <v/>
      </c>
      <c r="M701" t="str">
        <f>IF(ISNA(VLOOKUP(G701,Presta!H:I,2,0)),"",VLOOKUP(G701,Presta!H:I,2,0))</f>
        <v/>
      </c>
    </row>
    <row r="702" spans="1:13" x14ac:dyDescent="0.25">
      <c r="A702" t="s">
        <v>1140</v>
      </c>
      <c r="B702" t="s">
        <v>1323</v>
      </c>
      <c r="C702" s="99" t="s">
        <v>1465</v>
      </c>
      <c r="D702" t="s">
        <v>13</v>
      </c>
      <c r="E702" t="s">
        <v>1348</v>
      </c>
      <c r="F702" t="s">
        <v>1348</v>
      </c>
      <c r="G702" t="s">
        <v>1466</v>
      </c>
      <c r="H702">
        <f>VLOOKUP(A702,Users!A:F,6,0)</f>
        <v>92</v>
      </c>
      <c r="I702">
        <f t="shared" si="10"/>
        <v>2</v>
      </c>
      <c r="J702" t="e">
        <f>VLOOKUP(C702,[1]gta_prestations!$B:$D,3,0)</f>
        <v>#N/A</v>
      </c>
      <c r="K702" t="str">
        <f>IF(ISNA(VLOOKUP(F702,données!$B$138:$E$147,4,0)),"",VLOOKUP(F702,données!$B$138:$E$147,4,0))</f>
        <v/>
      </c>
      <c r="L702" t="str">
        <f>IF(ISNA(VLOOKUP(E702,données!$A$67:$A$134,1,0)),"",VLOOKUP(E702,données!$A$67:$A$134,1,0))</f>
        <v/>
      </c>
      <c r="M702" t="str">
        <f>IF(ISNA(VLOOKUP(G702,Presta!H:I,2,0)),"",VLOOKUP(G702,Presta!H:I,2,0))</f>
        <v/>
      </c>
    </row>
    <row r="703" spans="1:13" x14ac:dyDescent="0.25">
      <c r="A703" t="s">
        <v>1140</v>
      </c>
      <c r="B703" t="s">
        <v>1320</v>
      </c>
      <c r="C703" s="99" t="s">
        <v>1321</v>
      </c>
      <c r="H703">
        <f>VLOOKUP(A703,Users!A:F,6,0)</f>
        <v>92</v>
      </c>
      <c r="I703">
        <f t="shared" si="10"/>
        <v>6</v>
      </c>
      <c r="J703" t="e">
        <f>VLOOKUP(C703,[1]gta_prestations!$B:$D,3,0)</f>
        <v>#N/A</v>
      </c>
      <c r="K703" t="str">
        <f>IF(ISNA(VLOOKUP(F703,données!$B$138:$E$147,4,0)),"",VLOOKUP(F703,données!$B$138:$E$147,4,0))</f>
        <v/>
      </c>
      <c r="L703" t="str">
        <f>IF(ISNA(VLOOKUP(E703,données!$A$67:$A$134,1,0)),"",VLOOKUP(E703,données!$A$67:$A$134,1,0))</f>
        <v/>
      </c>
      <c r="M703" t="str">
        <f>IF(ISNA(VLOOKUP(G703,Presta!H:I,2,0)),"",VLOOKUP(G703,Presta!H:I,2,0))</f>
        <v/>
      </c>
    </row>
    <row r="704" spans="1:13" x14ac:dyDescent="0.25">
      <c r="A704" t="s">
        <v>1140</v>
      </c>
      <c r="B704" t="s">
        <v>1323</v>
      </c>
      <c r="C704" s="99" t="s">
        <v>1465</v>
      </c>
      <c r="D704" t="s">
        <v>13</v>
      </c>
      <c r="E704" t="s">
        <v>1467</v>
      </c>
      <c r="F704" t="s">
        <v>1348</v>
      </c>
      <c r="G704" t="s">
        <v>1466</v>
      </c>
      <c r="H704">
        <f>VLOOKUP(A704,Users!A:F,6,0)</f>
        <v>92</v>
      </c>
      <c r="I704">
        <f t="shared" si="10"/>
        <v>2</v>
      </c>
      <c r="J704" t="e">
        <f>VLOOKUP(C704,[1]gta_prestations!$B:$D,3,0)</f>
        <v>#N/A</v>
      </c>
      <c r="K704" t="str">
        <f>IF(ISNA(VLOOKUP(F704,données!$B$138:$E$147,4,0)),"",VLOOKUP(F704,données!$B$138:$E$147,4,0))</f>
        <v/>
      </c>
      <c r="L704" t="str">
        <f>IF(ISNA(VLOOKUP(E704,données!$A$67:$A$134,1,0)),"",VLOOKUP(E704,données!$A$67:$A$134,1,0))</f>
        <v/>
      </c>
      <c r="M704" t="str">
        <f>IF(ISNA(VLOOKUP(G704,Presta!H:I,2,0)),"",VLOOKUP(G704,Presta!H:I,2,0))</f>
        <v/>
      </c>
    </row>
    <row r="705" spans="1:13" x14ac:dyDescent="0.25">
      <c r="A705" t="s">
        <v>1141</v>
      </c>
      <c r="B705" t="s">
        <v>1320</v>
      </c>
      <c r="C705" s="99" t="s">
        <v>1321</v>
      </c>
      <c r="H705">
        <f>VLOOKUP(A705,Users!A:F,6,0)</f>
        <v>12</v>
      </c>
      <c r="I705">
        <f t="shared" si="10"/>
        <v>6</v>
      </c>
      <c r="J705" t="e">
        <f>VLOOKUP(C705,[1]gta_prestations!$B:$D,3,0)</f>
        <v>#N/A</v>
      </c>
      <c r="K705" t="str">
        <f>IF(ISNA(VLOOKUP(F705,données!$B$138:$E$147,4,0)),"",VLOOKUP(F705,données!$B$138:$E$147,4,0))</f>
        <v/>
      </c>
      <c r="L705" t="str">
        <f>IF(ISNA(VLOOKUP(E705,données!$A$67:$A$134,1,0)),"",VLOOKUP(E705,données!$A$67:$A$134,1,0))</f>
        <v/>
      </c>
      <c r="M705" t="str">
        <f>IF(ISNA(VLOOKUP(G705,Presta!H:I,2,0)),"",VLOOKUP(G705,Presta!H:I,2,0))</f>
        <v/>
      </c>
    </row>
    <row r="706" spans="1:13" x14ac:dyDescent="0.25">
      <c r="A706" t="s">
        <v>1141</v>
      </c>
      <c r="B706" t="s">
        <v>1323</v>
      </c>
      <c r="C706" s="99" t="s">
        <v>124</v>
      </c>
      <c r="D706" t="s">
        <v>125</v>
      </c>
      <c r="H706">
        <f>VLOOKUP(A706,Users!A:F,6,0)</f>
        <v>12</v>
      </c>
      <c r="I706">
        <f t="shared" si="10"/>
        <v>2</v>
      </c>
      <c r="J706">
        <f>VLOOKUP(C706,[1]gta_prestations!$B:$D,3,0)</f>
        <v>300</v>
      </c>
      <c r="K706" t="str">
        <f>IF(ISNA(VLOOKUP(F706,données!$B$138:$E$147,4,0)),"",VLOOKUP(F706,données!$B$138:$E$147,4,0))</f>
        <v/>
      </c>
      <c r="L706" t="str">
        <f>IF(ISNA(VLOOKUP(E706,données!$A$67:$A$134,1,0)),"",VLOOKUP(E706,données!$A$67:$A$134,1,0))</f>
        <v/>
      </c>
      <c r="M706" t="str">
        <f>IF(ISNA(VLOOKUP(G706,Presta!H:I,2,0)),"",VLOOKUP(G706,Presta!H:I,2,0))</f>
        <v/>
      </c>
    </row>
    <row r="707" spans="1:13" x14ac:dyDescent="0.25">
      <c r="A707" t="s">
        <v>1141</v>
      </c>
      <c r="B707" t="s">
        <v>1323</v>
      </c>
      <c r="C707" s="99" t="s">
        <v>98</v>
      </c>
      <c r="D707" t="s">
        <v>99</v>
      </c>
      <c r="H707">
        <f>VLOOKUP(A707,Users!A:F,6,0)</f>
        <v>12</v>
      </c>
      <c r="I707">
        <f t="shared" ref="I707:I770" si="11">RIGHT(TRIM(B707),1)+1</f>
        <v>2</v>
      </c>
      <c r="J707">
        <f>VLOOKUP(C707,[1]gta_prestations!$B:$D,3,0)</f>
        <v>287</v>
      </c>
      <c r="K707" t="str">
        <f>IF(ISNA(VLOOKUP(F707,données!$B$138:$E$147,4,0)),"",VLOOKUP(F707,données!$B$138:$E$147,4,0))</f>
        <v/>
      </c>
      <c r="L707" t="str">
        <f>IF(ISNA(VLOOKUP(E707,données!$A$67:$A$134,1,0)),"",VLOOKUP(E707,données!$A$67:$A$134,1,0))</f>
        <v/>
      </c>
      <c r="M707" t="str">
        <f>IF(ISNA(VLOOKUP(G707,Presta!H:I,2,0)),"",VLOOKUP(G707,Presta!H:I,2,0))</f>
        <v/>
      </c>
    </row>
    <row r="708" spans="1:13" x14ac:dyDescent="0.25">
      <c r="A708" t="s">
        <v>1141</v>
      </c>
      <c r="B708" t="s">
        <v>1323</v>
      </c>
      <c r="C708" s="99" t="s">
        <v>254</v>
      </c>
      <c r="H708">
        <f>VLOOKUP(A708,Users!A:F,6,0)</f>
        <v>12</v>
      </c>
      <c r="I708">
        <f t="shared" si="11"/>
        <v>2</v>
      </c>
      <c r="J708">
        <f>VLOOKUP(C708,[1]gta_prestations!$B:$D,3,0)</f>
        <v>365</v>
      </c>
      <c r="K708" t="str">
        <f>IF(ISNA(VLOOKUP(F708,données!$B$138:$E$147,4,0)),"",VLOOKUP(F708,données!$B$138:$E$147,4,0))</f>
        <v/>
      </c>
      <c r="L708" t="str">
        <f>IF(ISNA(VLOOKUP(E708,données!$A$67:$A$134,1,0)),"",VLOOKUP(E708,données!$A$67:$A$134,1,0))</f>
        <v/>
      </c>
      <c r="M708" t="str">
        <f>IF(ISNA(VLOOKUP(G708,Presta!H:I,2,0)),"",VLOOKUP(G708,Presta!H:I,2,0))</f>
        <v/>
      </c>
    </row>
    <row r="709" spans="1:13" x14ac:dyDescent="0.25">
      <c r="A709" t="s">
        <v>1141</v>
      </c>
      <c r="B709" t="s">
        <v>1323</v>
      </c>
      <c r="C709" s="99" t="s">
        <v>124</v>
      </c>
      <c r="D709" t="s">
        <v>125</v>
      </c>
      <c r="G709" t="s">
        <v>1324</v>
      </c>
      <c r="H709">
        <f>VLOOKUP(A709,Users!A:F,6,0)</f>
        <v>12</v>
      </c>
      <c r="I709">
        <f t="shared" si="11"/>
        <v>2</v>
      </c>
      <c r="J709">
        <f>VLOOKUP(C709,[1]gta_prestations!$B:$D,3,0)</f>
        <v>300</v>
      </c>
      <c r="K709" t="str">
        <f>IF(ISNA(VLOOKUP(F709,données!$B$138:$E$147,4,0)),"",VLOOKUP(F709,données!$B$138:$E$147,4,0))</f>
        <v/>
      </c>
      <c r="L709" t="str">
        <f>IF(ISNA(VLOOKUP(E709,données!$A$67:$A$134,1,0)),"",VLOOKUP(E709,données!$A$67:$A$134,1,0))</f>
        <v/>
      </c>
      <c r="M709" t="str">
        <f>IF(ISNA(VLOOKUP(G709,Presta!H:I,2,0)),"",VLOOKUP(G709,Presta!H:I,2,0))</f>
        <v/>
      </c>
    </row>
    <row r="710" spans="1:13" x14ac:dyDescent="0.25">
      <c r="A710" t="s">
        <v>1141</v>
      </c>
      <c r="B710" t="s">
        <v>1323</v>
      </c>
      <c r="C710" s="99" t="s">
        <v>12</v>
      </c>
      <c r="D710" t="s">
        <v>13</v>
      </c>
      <c r="E710">
        <v>59011</v>
      </c>
      <c r="G710" t="s">
        <v>1334</v>
      </c>
      <c r="H710">
        <f>VLOOKUP(A710,Users!A:F,6,0)</f>
        <v>12</v>
      </c>
      <c r="I710">
        <f t="shared" si="11"/>
        <v>2</v>
      </c>
      <c r="J710">
        <f>VLOOKUP(C710,[1]gta_prestations!$B:$D,3,0)</f>
        <v>244</v>
      </c>
      <c r="K710" t="str">
        <f>IF(ISNA(VLOOKUP(F710,données!$B$138:$E$147,4,0)),"",VLOOKUP(F710,données!$B$138:$E$147,4,0))</f>
        <v/>
      </c>
      <c r="L710" t="str">
        <f>IF(ISNA(VLOOKUP(E710,données!$A$67:$A$134,1,0)),"",VLOOKUP(E710,données!$A$67:$A$134,1,0))</f>
        <v/>
      </c>
      <c r="M710" t="str">
        <f>IF(ISNA(VLOOKUP(G710,Presta!H:I,2,0)),"",VLOOKUP(G710,Presta!H:I,2,0))</f>
        <v/>
      </c>
    </row>
    <row r="711" spans="1:13" x14ac:dyDescent="0.25">
      <c r="A711" t="s">
        <v>1141</v>
      </c>
      <c r="B711" t="s">
        <v>1323</v>
      </c>
      <c r="C711" s="99" t="s">
        <v>12</v>
      </c>
      <c r="D711" t="s">
        <v>13</v>
      </c>
      <c r="E711">
        <v>62012</v>
      </c>
      <c r="G711" t="s">
        <v>1334</v>
      </c>
      <c r="H711">
        <f>VLOOKUP(A711,Users!A:F,6,0)</f>
        <v>12</v>
      </c>
      <c r="I711">
        <f t="shared" si="11"/>
        <v>2</v>
      </c>
      <c r="J711">
        <f>VLOOKUP(C711,[1]gta_prestations!$B:$D,3,0)</f>
        <v>244</v>
      </c>
      <c r="K711" t="str">
        <f>IF(ISNA(VLOOKUP(F711,données!$B$138:$E$147,4,0)),"",VLOOKUP(F711,données!$B$138:$E$147,4,0))</f>
        <v/>
      </c>
      <c r="L711" t="str">
        <f>IF(ISNA(VLOOKUP(E711,données!$A$67:$A$134,1,0)),"",VLOOKUP(E711,données!$A$67:$A$134,1,0))</f>
        <v/>
      </c>
      <c r="M711" t="str">
        <f>IF(ISNA(VLOOKUP(G711,Presta!H:I,2,0)),"",VLOOKUP(G711,Presta!H:I,2,0))</f>
        <v/>
      </c>
    </row>
    <row r="712" spans="1:13" x14ac:dyDescent="0.25">
      <c r="A712" t="s">
        <v>1468</v>
      </c>
      <c r="B712" t="s">
        <v>1320</v>
      </c>
      <c r="C712" s="99" t="s">
        <v>296</v>
      </c>
      <c r="D712" t="s">
        <v>297</v>
      </c>
      <c r="H712" t="e">
        <f>VLOOKUP(A712,Users!A:F,6,0)</f>
        <v>#N/A</v>
      </c>
      <c r="I712">
        <f t="shared" si="11"/>
        <v>6</v>
      </c>
      <c r="J712">
        <f>VLOOKUP(C712,[1]gta_prestations!$B:$D,3,0)</f>
        <v>386</v>
      </c>
      <c r="K712" t="str">
        <f>IF(ISNA(VLOOKUP(F712,données!$B$138:$E$147,4,0)),"",VLOOKUP(F712,données!$B$138:$E$147,4,0))</f>
        <v/>
      </c>
      <c r="L712" t="str">
        <f>IF(ISNA(VLOOKUP(E712,données!$A$67:$A$134,1,0)),"",VLOOKUP(E712,données!$A$67:$A$134,1,0))</f>
        <v/>
      </c>
      <c r="M712" t="str">
        <f>IF(ISNA(VLOOKUP(G712,Presta!H:I,2,0)),"",VLOOKUP(G712,Presta!H:I,2,0))</f>
        <v/>
      </c>
    </row>
    <row r="713" spans="1:13" x14ac:dyDescent="0.25">
      <c r="A713" t="s">
        <v>1468</v>
      </c>
      <c r="B713" t="s">
        <v>1320</v>
      </c>
      <c r="C713" s="99" t="s">
        <v>1321</v>
      </c>
      <c r="H713" t="e">
        <f>VLOOKUP(A713,Users!A:F,6,0)</f>
        <v>#N/A</v>
      </c>
      <c r="I713">
        <f t="shared" si="11"/>
        <v>6</v>
      </c>
      <c r="J713" t="e">
        <f>VLOOKUP(C713,[1]gta_prestations!$B:$D,3,0)</f>
        <v>#N/A</v>
      </c>
      <c r="K713" t="str">
        <f>IF(ISNA(VLOOKUP(F713,données!$B$138:$E$147,4,0)),"",VLOOKUP(F713,données!$B$138:$E$147,4,0))</f>
        <v/>
      </c>
      <c r="L713" t="str">
        <f>IF(ISNA(VLOOKUP(E713,données!$A$67:$A$134,1,0)),"",VLOOKUP(E713,données!$A$67:$A$134,1,0))</f>
        <v/>
      </c>
      <c r="M713" t="str">
        <f>IF(ISNA(VLOOKUP(G713,Presta!H:I,2,0)),"",VLOOKUP(G713,Presta!H:I,2,0))</f>
        <v/>
      </c>
    </row>
    <row r="714" spans="1:13" x14ac:dyDescent="0.25">
      <c r="A714" t="s">
        <v>1468</v>
      </c>
      <c r="B714" t="s">
        <v>1323</v>
      </c>
      <c r="C714" s="99" t="s">
        <v>244</v>
      </c>
      <c r="D714" t="s">
        <v>245</v>
      </c>
      <c r="H714" t="e">
        <f>VLOOKUP(A714,Users!A:F,6,0)</f>
        <v>#N/A</v>
      </c>
      <c r="I714">
        <f t="shared" si="11"/>
        <v>2</v>
      </c>
      <c r="J714">
        <f>VLOOKUP(C714,[1]gta_prestations!$B:$D,3,0)</f>
        <v>360</v>
      </c>
      <c r="K714" t="str">
        <f>IF(ISNA(VLOOKUP(F714,données!$B$138:$E$147,4,0)),"",VLOOKUP(F714,données!$B$138:$E$147,4,0))</f>
        <v/>
      </c>
      <c r="L714" t="str">
        <f>IF(ISNA(VLOOKUP(E714,données!$A$67:$A$134,1,0)),"",VLOOKUP(E714,données!$A$67:$A$134,1,0))</f>
        <v/>
      </c>
      <c r="M714" t="str">
        <f>IF(ISNA(VLOOKUP(G714,Presta!H:I,2,0)),"",VLOOKUP(G714,Presta!H:I,2,0))</f>
        <v/>
      </c>
    </row>
    <row r="715" spans="1:13" x14ac:dyDescent="0.25">
      <c r="A715" t="s">
        <v>1468</v>
      </c>
      <c r="B715" t="s">
        <v>1319</v>
      </c>
      <c r="C715" s="99" t="s">
        <v>500</v>
      </c>
      <c r="D715" t="s">
        <v>317</v>
      </c>
      <c r="G715" t="s">
        <v>501</v>
      </c>
      <c r="H715" t="e">
        <f>VLOOKUP(A715,Users!A:F,6,0)</f>
        <v>#N/A</v>
      </c>
      <c r="I715">
        <f t="shared" si="11"/>
        <v>3</v>
      </c>
      <c r="J715">
        <f>VLOOKUP(C715,[1]gta_prestations!$B:$D,3,0)</f>
        <v>4</v>
      </c>
      <c r="K715" t="str">
        <f>IF(ISNA(VLOOKUP(F715,données!$B$138:$E$147,4,0)),"",VLOOKUP(F715,données!$B$138:$E$147,4,0))</f>
        <v/>
      </c>
      <c r="L715" t="str">
        <f>IF(ISNA(VLOOKUP(E715,données!$A$67:$A$134,1,0)),"",VLOOKUP(E715,données!$A$67:$A$134,1,0))</f>
        <v/>
      </c>
      <c r="M715">
        <f>IF(ISNA(VLOOKUP(G715,Presta!H:I,2,0)),"",VLOOKUP(G715,Presta!H:I,2,0))</f>
        <v>136</v>
      </c>
    </row>
    <row r="716" spans="1:13" x14ac:dyDescent="0.25">
      <c r="A716" t="s">
        <v>1468</v>
      </c>
      <c r="B716" t="s">
        <v>1327</v>
      </c>
      <c r="C716" s="99" t="s">
        <v>296</v>
      </c>
      <c r="D716" t="s">
        <v>297</v>
      </c>
      <c r="F716">
        <v>32</v>
      </c>
      <c r="G716">
        <v>0</v>
      </c>
      <c r="H716" t="e">
        <f>VLOOKUP(A716,Users!A:F,6,0)</f>
        <v>#N/A</v>
      </c>
      <c r="I716">
        <f t="shared" si="11"/>
        <v>4</v>
      </c>
      <c r="J716">
        <f>VLOOKUP(C716,[1]gta_prestations!$B:$D,3,0)</f>
        <v>386</v>
      </c>
      <c r="K716" t="str">
        <f>IF(ISNA(VLOOKUP(F716,données!$B$138:$E$147,4,0)),"",VLOOKUP(F716,données!$B$138:$E$147,4,0))</f>
        <v/>
      </c>
      <c r="L716" t="str">
        <f>IF(ISNA(VLOOKUP(E716,données!$A$67:$A$134,1,0)),"",VLOOKUP(E716,données!$A$67:$A$134,1,0))</f>
        <v/>
      </c>
      <c r="M716" t="str">
        <f>IF(ISNA(VLOOKUP(G716,Presta!H:I,2,0)),"",VLOOKUP(G716,Presta!H:I,2,0))</f>
        <v/>
      </c>
    </row>
    <row r="717" spans="1:13" x14ac:dyDescent="0.25">
      <c r="A717" t="s">
        <v>1468</v>
      </c>
      <c r="B717" t="s">
        <v>1327</v>
      </c>
      <c r="C717" s="99" t="s">
        <v>296</v>
      </c>
      <c r="D717" t="s">
        <v>297</v>
      </c>
      <c r="F717">
        <v>0</v>
      </c>
      <c r="G717">
        <v>0</v>
      </c>
      <c r="H717" t="e">
        <f>VLOOKUP(A717,Users!A:F,6,0)</f>
        <v>#N/A</v>
      </c>
      <c r="I717">
        <f t="shared" si="11"/>
        <v>4</v>
      </c>
      <c r="J717">
        <f>VLOOKUP(C717,[1]gta_prestations!$B:$D,3,0)</f>
        <v>386</v>
      </c>
      <c r="K717" t="str">
        <f>IF(ISNA(VLOOKUP(F717,données!$B$138:$E$147,4,0)),"",VLOOKUP(F717,données!$B$138:$E$147,4,0))</f>
        <v/>
      </c>
      <c r="L717" t="str">
        <f>IF(ISNA(VLOOKUP(E717,données!$A$67:$A$134,1,0)),"",VLOOKUP(E717,données!$A$67:$A$134,1,0))</f>
        <v/>
      </c>
      <c r="M717" t="str">
        <f>IF(ISNA(VLOOKUP(G717,Presta!H:I,2,0)),"",VLOOKUP(G717,Presta!H:I,2,0))</f>
        <v/>
      </c>
    </row>
    <row r="718" spans="1:13" x14ac:dyDescent="0.25">
      <c r="A718" t="s">
        <v>1468</v>
      </c>
      <c r="B718" t="s">
        <v>1327</v>
      </c>
      <c r="C718" s="99" t="s">
        <v>296</v>
      </c>
      <c r="D718" t="s">
        <v>297</v>
      </c>
      <c r="F718">
        <v>32</v>
      </c>
      <c r="H718" t="e">
        <f>VLOOKUP(A718,Users!A:F,6,0)</f>
        <v>#N/A</v>
      </c>
      <c r="I718">
        <f t="shared" si="11"/>
        <v>4</v>
      </c>
      <c r="J718">
        <f>VLOOKUP(C718,[1]gta_prestations!$B:$D,3,0)</f>
        <v>386</v>
      </c>
      <c r="K718" t="str">
        <f>IF(ISNA(VLOOKUP(F718,données!$B$138:$E$147,4,0)),"",VLOOKUP(F718,données!$B$138:$E$147,4,0))</f>
        <v/>
      </c>
      <c r="L718" t="str">
        <f>IF(ISNA(VLOOKUP(E718,données!$A$67:$A$134,1,0)),"",VLOOKUP(E718,données!$A$67:$A$134,1,0))</f>
        <v/>
      </c>
      <c r="M718" t="str">
        <f>IF(ISNA(VLOOKUP(G718,Presta!H:I,2,0)),"",VLOOKUP(G718,Presta!H:I,2,0))</f>
        <v/>
      </c>
    </row>
    <row r="719" spans="1:13" x14ac:dyDescent="0.25">
      <c r="A719" t="s">
        <v>1468</v>
      </c>
      <c r="B719" t="s">
        <v>1327</v>
      </c>
      <c r="C719" s="99" t="s">
        <v>296</v>
      </c>
      <c r="D719" t="s">
        <v>297</v>
      </c>
      <c r="F719" t="s">
        <v>1040</v>
      </c>
      <c r="H719" t="e">
        <f>VLOOKUP(A719,Users!A:F,6,0)</f>
        <v>#N/A</v>
      </c>
      <c r="I719">
        <f t="shared" si="11"/>
        <v>4</v>
      </c>
      <c r="J719">
        <f>VLOOKUP(C719,[1]gta_prestations!$B:$D,3,0)</f>
        <v>386</v>
      </c>
      <c r="K719">
        <f>IF(ISNA(VLOOKUP(F719,données!$B$138:$E$147,4,0)),"",VLOOKUP(F719,données!$B$138:$E$147,4,0))</f>
        <v>9</v>
      </c>
      <c r="L719" t="str">
        <f>IF(ISNA(VLOOKUP(E719,données!$A$67:$A$134,1,0)),"",VLOOKUP(E719,données!$A$67:$A$134,1,0))</f>
        <v/>
      </c>
      <c r="M719" t="str">
        <f>IF(ISNA(VLOOKUP(G719,Presta!H:I,2,0)),"",VLOOKUP(G719,Presta!H:I,2,0))</f>
        <v/>
      </c>
    </row>
    <row r="720" spans="1:13" x14ac:dyDescent="0.25">
      <c r="A720" t="s">
        <v>1090</v>
      </c>
      <c r="B720" t="s">
        <v>1323</v>
      </c>
      <c r="C720" s="99" t="s">
        <v>106</v>
      </c>
      <c r="D720" t="s">
        <v>107</v>
      </c>
      <c r="H720">
        <f>VLOOKUP(A720,Users!A:F,6,0)</f>
        <v>73</v>
      </c>
      <c r="I720">
        <f t="shared" si="11"/>
        <v>2</v>
      </c>
      <c r="J720">
        <f>VLOOKUP(C720,[1]gta_prestations!$B:$D,3,0)</f>
        <v>291</v>
      </c>
      <c r="K720" t="str">
        <f>IF(ISNA(VLOOKUP(F720,données!$B$138:$E$147,4,0)),"",VLOOKUP(F720,données!$B$138:$E$147,4,0))</f>
        <v/>
      </c>
      <c r="L720" t="str">
        <f>IF(ISNA(VLOOKUP(E720,données!$A$67:$A$134,1,0)),"",VLOOKUP(E720,données!$A$67:$A$134,1,0))</f>
        <v/>
      </c>
      <c r="M720" t="str">
        <f>IF(ISNA(VLOOKUP(G720,Presta!H:I,2,0)),"",VLOOKUP(G720,Presta!H:I,2,0))</f>
        <v/>
      </c>
    </row>
    <row r="721" spans="1:13" x14ac:dyDescent="0.25">
      <c r="A721" t="s">
        <v>1090</v>
      </c>
      <c r="B721" t="s">
        <v>1323</v>
      </c>
      <c r="C721" s="99" t="s">
        <v>220</v>
      </c>
      <c r="D721" t="s">
        <v>221</v>
      </c>
      <c r="E721" t="s">
        <v>1469</v>
      </c>
      <c r="G721" t="s">
        <v>1324</v>
      </c>
      <c r="H721">
        <f>VLOOKUP(A721,Users!A:F,6,0)</f>
        <v>73</v>
      </c>
      <c r="I721">
        <f t="shared" si="11"/>
        <v>2</v>
      </c>
      <c r="J721">
        <f>VLOOKUP(C721,[1]gta_prestations!$B:$D,3,0)</f>
        <v>348</v>
      </c>
      <c r="K721" t="str">
        <f>IF(ISNA(VLOOKUP(F721,données!$B$138:$E$147,4,0)),"",VLOOKUP(F721,données!$B$138:$E$147,4,0))</f>
        <v/>
      </c>
      <c r="L721" t="str">
        <f>IF(ISNA(VLOOKUP(E721,données!$A$67:$A$134,1,0)),"",VLOOKUP(E721,données!$A$67:$A$134,1,0))</f>
        <v/>
      </c>
      <c r="M721" t="str">
        <f>IF(ISNA(VLOOKUP(G721,Presta!H:I,2,0)),"",VLOOKUP(G721,Presta!H:I,2,0))</f>
        <v/>
      </c>
    </row>
    <row r="722" spans="1:13" x14ac:dyDescent="0.25">
      <c r="A722" t="s">
        <v>1090</v>
      </c>
      <c r="B722" t="s">
        <v>1323</v>
      </c>
      <c r="C722" s="99" t="s">
        <v>220</v>
      </c>
      <c r="D722" t="s">
        <v>221</v>
      </c>
      <c r="E722" t="s">
        <v>1470</v>
      </c>
      <c r="H722">
        <f>VLOOKUP(A722,Users!A:F,6,0)</f>
        <v>73</v>
      </c>
      <c r="I722">
        <f t="shared" si="11"/>
        <v>2</v>
      </c>
      <c r="J722">
        <f>VLOOKUP(C722,[1]gta_prestations!$B:$D,3,0)</f>
        <v>348</v>
      </c>
      <c r="K722" t="str">
        <f>IF(ISNA(VLOOKUP(F722,données!$B$138:$E$147,4,0)),"",VLOOKUP(F722,données!$B$138:$E$147,4,0))</f>
        <v/>
      </c>
      <c r="L722" t="str">
        <f>IF(ISNA(VLOOKUP(E722,données!$A$67:$A$134,1,0)),"",VLOOKUP(E722,données!$A$67:$A$134,1,0))</f>
        <v/>
      </c>
      <c r="M722" t="str">
        <f>IF(ISNA(VLOOKUP(G722,Presta!H:I,2,0)),"",VLOOKUP(G722,Presta!H:I,2,0))</f>
        <v/>
      </c>
    </row>
    <row r="723" spans="1:13" x14ac:dyDescent="0.25">
      <c r="A723" t="s">
        <v>1090</v>
      </c>
      <c r="B723" t="s">
        <v>1323</v>
      </c>
      <c r="C723" s="99" t="s">
        <v>220</v>
      </c>
      <c r="D723" t="s">
        <v>221</v>
      </c>
      <c r="E723" t="s">
        <v>1394</v>
      </c>
      <c r="H723">
        <f>VLOOKUP(A723,Users!A:F,6,0)</f>
        <v>73</v>
      </c>
      <c r="I723">
        <f t="shared" si="11"/>
        <v>2</v>
      </c>
      <c r="J723">
        <f>VLOOKUP(C723,[1]gta_prestations!$B:$D,3,0)</f>
        <v>348</v>
      </c>
      <c r="K723" t="str">
        <f>IF(ISNA(VLOOKUP(F723,données!$B$138:$E$147,4,0)),"",VLOOKUP(F723,données!$B$138:$E$147,4,0))</f>
        <v/>
      </c>
      <c r="L723" t="str">
        <f>IF(ISNA(VLOOKUP(E723,données!$A$67:$A$134,1,0)),"",VLOOKUP(E723,données!$A$67:$A$134,1,0))</f>
        <v/>
      </c>
      <c r="M723" t="str">
        <f>IF(ISNA(VLOOKUP(G723,Presta!H:I,2,0)),"",VLOOKUP(G723,Presta!H:I,2,0))</f>
        <v/>
      </c>
    </row>
    <row r="724" spans="1:13" x14ac:dyDescent="0.25">
      <c r="A724" t="s">
        <v>1090</v>
      </c>
      <c r="B724" t="s">
        <v>1320</v>
      </c>
      <c r="C724" s="99" t="s">
        <v>1321</v>
      </c>
      <c r="H724">
        <f>VLOOKUP(A724,Users!A:F,6,0)</f>
        <v>73</v>
      </c>
      <c r="I724">
        <f t="shared" si="11"/>
        <v>6</v>
      </c>
      <c r="J724" t="e">
        <f>VLOOKUP(C724,[1]gta_prestations!$B:$D,3,0)</f>
        <v>#N/A</v>
      </c>
      <c r="K724" t="str">
        <f>IF(ISNA(VLOOKUP(F724,données!$B$138:$E$147,4,0)),"",VLOOKUP(F724,données!$B$138:$E$147,4,0))</f>
        <v/>
      </c>
      <c r="L724" t="str">
        <f>IF(ISNA(VLOOKUP(E724,données!$A$67:$A$134,1,0)),"",VLOOKUP(E724,données!$A$67:$A$134,1,0))</f>
        <v/>
      </c>
      <c r="M724" t="str">
        <f>IF(ISNA(VLOOKUP(G724,Presta!H:I,2,0)),"",VLOOKUP(G724,Presta!H:I,2,0))</f>
        <v/>
      </c>
    </row>
    <row r="725" spans="1:13" x14ac:dyDescent="0.25">
      <c r="A725" t="s">
        <v>1090</v>
      </c>
      <c r="B725" t="s">
        <v>1323</v>
      </c>
      <c r="C725" s="99" t="s">
        <v>220</v>
      </c>
      <c r="D725" t="s">
        <v>221</v>
      </c>
      <c r="G725" t="s">
        <v>1324</v>
      </c>
      <c r="H725">
        <f>VLOOKUP(A725,Users!A:F,6,0)</f>
        <v>73</v>
      </c>
      <c r="I725">
        <f t="shared" si="11"/>
        <v>2</v>
      </c>
      <c r="J725">
        <f>VLOOKUP(C725,[1]gta_prestations!$B:$D,3,0)</f>
        <v>348</v>
      </c>
      <c r="K725" t="str">
        <f>IF(ISNA(VLOOKUP(F725,données!$B$138:$E$147,4,0)),"",VLOOKUP(F725,données!$B$138:$E$147,4,0))</f>
        <v/>
      </c>
      <c r="L725" t="str">
        <f>IF(ISNA(VLOOKUP(E725,données!$A$67:$A$134,1,0)),"",VLOOKUP(E725,données!$A$67:$A$134,1,0))</f>
        <v/>
      </c>
      <c r="M725" t="str">
        <f>IF(ISNA(VLOOKUP(G725,Presta!H:I,2,0)),"",VLOOKUP(G725,Presta!H:I,2,0))</f>
        <v/>
      </c>
    </row>
    <row r="726" spans="1:13" x14ac:dyDescent="0.25">
      <c r="A726" t="s">
        <v>1090</v>
      </c>
      <c r="B726" t="s">
        <v>1323</v>
      </c>
      <c r="C726" s="99" t="s">
        <v>220</v>
      </c>
      <c r="D726" t="s">
        <v>221</v>
      </c>
      <c r="E726" t="s">
        <v>1471</v>
      </c>
      <c r="H726">
        <f>VLOOKUP(A726,Users!A:F,6,0)</f>
        <v>73</v>
      </c>
      <c r="I726">
        <f t="shared" si="11"/>
        <v>2</v>
      </c>
      <c r="J726">
        <f>VLOOKUP(C726,[1]gta_prestations!$B:$D,3,0)</f>
        <v>348</v>
      </c>
      <c r="K726" t="str">
        <f>IF(ISNA(VLOOKUP(F726,données!$B$138:$E$147,4,0)),"",VLOOKUP(F726,données!$B$138:$E$147,4,0))</f>
        <v/>
      </c>
      <c r="L726" t="str">
        <f>IF(ISNA(VLOOKUP(E726,données!$A$67:$A$134,1,0)),"",VLOOKUP(E726,données!$A$67:$A$134,1,0))</f>
        <v/>
      </c>
      <c r="M726" t="str">
        <f>IF(ISNA(VLOOKUP(G726,Presta!H:I,2,0)),"",VLOOKUP(G726,Presta!H:I,2,0))</f>
        <v/>
      </c>
    </row>
    <row r="727" spans="1:13" x14ac:dyDescent="0.25">
      <c r="A727" t="s">
        <v>1090</v>
      </c>
      <c r="B727" t="s">
        <v>1327</v>
      </c>
      <c r="C727" s="99" t="s">
        <v>220</v>
      </c>
      <c r="D727" t="s">
        <v>221</v>
      </c>
      <c r="E727" t="s">
        <v>1472</v>
      </c>
      <c r="F727">
        <v>32</v>
      </c>
      <c r="G727">
        <v>0</v>
      </c>
      <c r="H727">
        <f>VLOOKUP(A727,Users!A:F,6,0)</f>
        <v>73</v>
      </c>
      <c r="I727">
        <f t="shared" si="11"/>
        <v>4</v>
      </c>
      <c r="J727">
        <f>VLOOKUP(C727,[1]gta_prestations!$B:$D,3,0)</f>
        <v>348</v>
      </c>
      <c r="K727" t="str">
        <f>IF(ISNA(VLOOKUP(F727,données!$B$138:$E$147,4,0)),"",VLOOKUP(F727,données!$B$138:$E$147,4,0))</f>
        <v/>
      </c>
      <c r="L727" t="str">
        <f>IF(ISNA(VLOOKUP(E727,données!$A$67:$A$134,1,0)),"",VLOOKUP(E727,données!$A$67:$A$134,1,0))</f>
        <v/>
      </c>
      <c r="M727" t="str">
        <f>IF(ISNA(VLOOKUP(G727,Presta!H:I,2,0)),"",VLOOKUP(G727,Presta!H:I,2,0))</f>
        <v/>
      </c>
    </row>
    <row r="728" spans="1:13" x14ac:dyDescent="0.25">
      <c r="A728" t="s">
        <v>1090</v>
      </c>
      <c r="B728" t="s">
        <v>1323</v>
      </c>
      <c r="C728" s="99" t="s">
        <v>220</v>
      </c>
      <c r="D728" t="s">
        <v>221</v>
      </c>
      <c r="H728">
        <f>VLOOKUP(A728,Users!A:F,6,0)</f>
        <v>73</v>
      </c>
      <c r="I728">
        <f t="shared" si="11"/>
        <v>2</v>
      </c>
      <c r="J728">
        <f>VLOOKUP(C728,[1]gta_prestations!$B:$D,3,0)</f>
        <v>348</v>
      </c>
      <c r="K728" t="str">
        <f>IF(ISNA(VLOOKUP(F728,données!$B$138:$E$147,4,0)),"",VLOOKUP(F728,données!$B$138:$E$147,4,0))</f>
        <v/>
      </c>
      <c r="L728" t="str">
        <f>IF(ISNA(VLOOKUP(E728,données!$A$67:$A$134,1,0)),"",VLOOKUP(E728,données!$A$67:$A$134,1,0))</f>
        <v/>
      </c>
      <c r="M728" t="str">
        <f>IF(ISNA(VLOOKUP(G728,Presta!H:I,2,0)),"",VLOOKUP(G728,Presta!H:I,2,0))</f>
        <v/>
      </c>
    </row>
    <row r="729" spans="1:13" x14ac:dyDescent="0.25">
      <c r="A729" t="s">
        <v>1090</v>
      </c>
      <c r="B729" t="s">
        <v>1323</v>
      </c>
      <c r="C729" s="99" t="s">
        <v>220</v>
      </c>
      <c r="D729" t="s">
        <v>221</v>
      </c>
      <c r="E729" t="s">
        <v>1473</v>
      </c>
      <c r="H729">
        <f>VLOOKUP(A729,Users!A:F,6,0)</f>
        <v>73</v>
      </c>
      <c r="I729">
        <f t="shared" si="11"/>
        <v>2</v>
      </c>
      <c r="J729">
        <f>VLOOKUP(C729,[1]gta_prestations!$B:$D,3,0)</f>
        <v>348</v>
      </c>
      <c r="K729" t="str">
        <f>IF(ISNA(VLOOKUP(F729,données!$B$138:$E$147,4,0)),"",VLOOKUP(F729,données!$B$138:$E$147,4,0))</f>
        <v/>
      </c>
      <c r="L729" t="str">
        <f>IF(ISNA(VLOOKUP(E729,données!$A$67:$A$134,1,0)),"",VLOOKUP(E729,données!$A$67:$A$134,1,0))</f>
        <v/>
      </c>
      <c r="M729" t="str">
        <f>IF(ISNA(VLOOKUP(G729,Presta!H:I,2,0)),"",VLOOKUP(G729,Presta!H:I,2,0))</f>
        <v/>
      </c>
    </row>
    <row r="730" spans="1:13" x14ac:dyDescent="0.25">
      <c r="A730" t="s">
        <v>1090</v>
      </c>
      <c r="B730" t="s">
        <v>1323</v>
      </c>
      <c r="C730" s="99" t="s">
        <v>220</v>
      </c>
      <c r="D730" t="s">
        <v>221</v>
      </c>
      <c r="E730" t="s">
        <v>1474</v>
      </c>
      <c r="H730">
        <f>VLOOKUP(A730,Users!A:F,6,0)</f>
        <v>73</v>
      </c>
      <c r="I730">
        <f t="shared" si="11"/>
        <v>2</v>
      </c>
      <c r="J730">
        <f>VLOOKUP(C730,[1]gta_prestations!$B:$D,3,0)</f>
        <v>348</v>
      </c>
      <c r="K730" t="str">
        <f>IF(ISNA(VLOOKUP(F730,données!$B$138:$E$147,4,0)),"",VLOOKUP(F730,données!$B$138:$E$147,4,0))</f>
        <v/>
      </c>
      <c r="L730" t="str">
        <f>IF(ISNA(VLOOKUP(E730,données!$A$67:$A$134,1,0)),"",VLOOKUP(E730,données!$A$67:$A$134,1,0))</f>
        <v/>
      </c>
      <c r="M730" t="str">
        <f>IF(ISNA(VLOOKUP(G730,Presta!H:I,2,0)),"",VLOOKUP(G730,Presta!H:I,2,0))</f>
        <v/>
      </c>
    </row>
    <row r="731" spans="1:13" x14ac:dyDescent="0.25">
      <c r="A731" t="s">
        <v>1090</v>
      </c>
      <c r="B731" t="s">
        <v>1319</v>
      </c>
      <c r="C731" s="99" t="s">
        <v>603</v>
      </c>
      <c r="D731" t="s">
        <v>315</v>
      </c>
      <c r="G731" t="s">
        <v>604</v>
      </c>
      <c r="H731">
        <f>VLOOKUP(A731,Users!A:F,6,0)</f>
        <v>73</v>
      </c>
      <c r="I731">
        <f t="shared" si="11"/>
        <v>3</v>
      </c>
      <c r="J731">
        <f>VLOOKUP(C731,[1]gta_prestations!$B:$D,3,0)</f>
        <v>60</v>
      </c>
      <c r="K731" t="str">
        <f>IF(ISNA(VLOOKUP(F731,données!$B$138:$E$147,4,0)),"",VLOOKUP(F731,données!$B$138:$E$147,4,0))</f>
        <v/>
      </c>
      <c r="L731" t="str">
        <f>IF(ISNA(VLOOKUP(E731,données!$A$67:$A$134,1,0)),"",VLOOKUP(E731,données!$A$67:$A$134,1,0))</f>
        <v/>
      </c>
      <c r="M731">
        <f>IF(ISNA(VLOOKUP(G731,Presta!H:I,2,0)),"",VLOOKUP(G731,Presta!H:I,2,0))</f>
        <v>9</v>
      </c>
    </row>
    <row r="732" spans="1:13" x14ac:dyDescent="0.25">
      <c r="A732" t="s">
        <v>1090</v>
      </c>
      <c r="B732" t="s">
        <v>1327</v>
      </c>
      <c r="C732" s="99" t="s">
        <v>220</v>
      </c>
      <c r="D732" t="s">
        <v>221</v>
      </c>
      <c r="E732" t="s">
        <v>1475</v>
      </c>
      <c r="F732">
        <v>32</v>
      </c>
      <c r="G732">
        <v>0</v>
      </c>
      <c r="H732">
        <f>VLOOKUP(A732,Users!A:F,6,0)</f>
        <v>73</v>
      </c>
      <c r="I732">
        <f t="shared" si="11"/>
        <v>4</v>
      </c>
      <c r="J732">
        <f>VLOOKUP(C732,[1]gta_prestations!$B:$D,3,0)</f>
        <v>348</v>
      </c>
      <c r="K732" t="str">
        <f>IF(ISNA(VLOOKUP(F732,données!$B$138:$E$147,4,0)),"",VLOOKUP(F732,données!$B$138:$E$147,4,0))</f>
        <v/>
      </c>
      <c r="L732" t="str">
        <f>IF(ISNA(VLOOKUP(E732,données!$A$67:$A$134,1,0)),"",VLOOKUP(E732,données!$A$67:$A$134,1,0))</f>
        <v/>
      </c>
      <c r="M732" t="str">
        <f>IF(ISNA(VLOOKUP(G732,Presta!H:I,2,0)),"",VLOOKUP(G732,Presta!H:I,2,0))</f>
        <v/>
      </c>
    </row>
    <row r="733" spans="1:13" x14ac:dyDescent="0.25">
      <c r="A733" t="s">
        <v>1090</v>
      </c>
      <c r="B733" t="s">
        <v>1323</v>
      </c>
      <c r="C733" s="99" t="s">
        <v>1476</v>
      </c>
      <c r="D733" t="s">
        <v>1360</v>
      </c>
      <c r="E733" t="s">
        <v>1477</v>
      </c>
      <c r="G733" t="s">
        <v>1324</v>
      </c>
      <c r="H733">
        <f>VLOOKUP(A733,Users!A:F,6,0)</f>
        <v>73</v>
      </c>
      <c r="I733">
        <f t="shared" si="11"/>
        <v>2</v>
      </c>
      <c r="J733" t="e">
        <f>VLOOKUP(C733,[1]gta_prestations!$B:$D,3,0)</f>
        <v>#N/A</v>
      </c>
      <c r="K733" t="str">
        <f>IF(ISNA(VLOOKUP(F733,données!$B$138:$E$147,4,0)),"",VLOOKUP(F733,données!$B$138:$E$147,4,0))</f>
        <v/>
      </c>
      <c r="L733" t="str">
        <f>IF(ISNA(VLOOKUP(E733,données!$A$67:$A$134,1,0)),"",VLOOKUP(E733,données!$A$67:$A$134,1,0))</f>
        <v/>
      </c>
      <c r="M733" t="str">
        <f>IF(ISNA(VLOOKUP(G733,Presta!H:I,2,0)),"",VLOOKUP(G733,Presta!H:I,2,0))</f>
        <v/>
      </c>
    </row>
    <row r="734" spans="1:13" x14ac:dyDescent="0.25">
      <c r="A734" t="s">
        <v>1090</v>
      </c>
      <c r="B734" t="s">
        <v>1323</v>
      </c>
      <c r="C734" s="99" t="s">
        <v>1478</v>
      </c>
      <c r="D734" t="s">
        <v>1360</v>
      </c>
      <c r="E734" t="s">
        <v>1477</v>
      </c>
      <c r="G734" t="s">
        <v>1324</v>
      </c>
      <c r="H734">
        <f>VLOOKUP(A734,Users!A:F,6,0)</f>
        <v>73</v>
      </c>
      <c r="I734">
        <f t="shared" si="11"/>
        <v>2</v>
      </c>
      <c r="J734" t="e">
        <f>VLOOKUP(C734,[1]gta_prestations!$B:$D,3,0)</f>
        <v>#N/A</v>
      </c>
      <c r="K734" t="str">
        <f>IF(ISNA(VLOOKUP(F734,données!$B$138:$E$147,4,0)),"",VLOOKUP(F734,données!$B$138:$E$147,4,0))</f>
        <v/>
      </c>
      <c r="L734" t="str">
        <f>IF(ISNA(VLOOKUP(E734,données!$A$67:$A$134,1,0)),"",VLOOKUP(E734,données!$A$67:$A$134,1,0))</f>
        <v/>
      </c>
      <c r="M734" t="str">
        <f>IF(ISNA(VLOOKUP(G734,Presta!H:I,2,0)),"",VLOOKUP(G734,Presta!H:I,2,0))</f>
        <v/>
      </c>
    </row>
    <row r="735" spans="1:13" x14ac:dyDescent="0.25">
      <c r="A735" t="s">
        <v>1090</v>
      </c>
      <c r="B735" t="s">
        <v>1323</v>
      </c>
      <c r="C735" s="99" t="s">
        <v>1479</v>
      </c>
      <c r="D735" t="s">
        <v>1360</v>
      </c>
      <c r="E735" t="s">
        <v>1477</v>
      </c>
      <c r="H735">
        <f>VLOOKUP(A735,Users!A:F,6,0)</f>
        <v>73</v>
      </c>
      <c r="I735">
        <f t="shared" si="11"/>
        <v>2</v>
      </c>
      <c r="J735" t="e">
        <f>VLOOKUP(C735,[1]gta_prestations!$B:$D,3,0)</f>
        <v>#N/A</v>
      </c>
      <c r="K735" t="str">
        <f>IF(ISNA(VLOOKUP(F735,données!$B$138:$E$147,4,0)),"",VLOOKUP(F735,données!$B$138:$E$147,4,0))</f>
        <v/>
      </c>
      <c r="L735" t="str">
        <f>IF(ISNA(VLOOKUP(E735,données!$A$67:$A$134,1,0)),"",VLOOKUP(E735,données!$A$67:$A$134,1,0))</f>
        <v/>
      </c>
      <c r="M735" t="str">
        <f>IF(ISNA(VLOOKUP(G735,Presta!H:I,2,0)),"",VLOOKUP(G735,Presta!H:I,2,0))</f>
        <v/>
      </c>
    </row>
    <row r="736" spans="1:13" x14ac:dyDescent="0.25">
      <c r="A736" t="s">
        <v>1121</v>
      </c>
      <c r="B736" t="s">
        <v>1323</v>
      </c>
      <c r="C736" s="99" t="s">
        <v>70</v>
      </c>
      <c r="D736" t="s">
        <v>71</v>
      </c>
      <c r="H736">
        <f>VLOOKUP(A736,Users!A:F,6,0)</f>
        <v>29</v>
      </c>
      <c r="I736">
        <f t="shared" si="11"/>
        <v>2</v>
      </c>
      <c r="J736">
        <f>VLOOKUP(C736,[1]gta_prestations!$B:$D,3,0)</f>
        <v>273</v>
      </c>
      <c r="K736" t="str">
        <f>IF(ISNA(VLOOKUP(F736,données!$B$138:$E$147,4,0)),"",VLOOKUP(F736,données!$B$138:$E$147,4,0))</f>
        <v/>
      </c>
      <c r="L736" t="str">
        <f>IF(ISNA(VLOOKUP(E736,données!$A$67:$A$134,1,0)),"",VLOOKUP(E736,données!$A$67:$A$134,1,0))</f>
        <v/>
      </c>
      <c r="M736" t="str">
        <f>IF(ISNA(VLOOKUP(G736,Presta!H:I,2,0)),"",VLOOKUP(G736,Presta!H:I,2,0))</f>
        <v/>
      </c>
    </row>
    <row r="737" spans="1:13" x14ac:dyDescent="0.25">
      <c r="A737" t="s">
        <v>1121</v>
      </c>
      <c r="B737" t="s">
        <v>1323</v>
      </c>
      <c r="C737" s="99" t="s">
        <v>184</v>
      </c>
      <c r="D737" t="s">
        <v>185</v>
      </c>
      <c r="G737" t="s">
        <v>1324</v>
      </c>
      <c r="H737">
        <f>VLOOKUP(A737,Users!A:F,6,0)</f>
        <v>29</v>
      </c>
      <c r="I737">
        <f t="shared" si="11"/>
        <v>2</v>
      </c>
      <c r="J737">
        <f>VLOOKUP(C737,[1]gta_prestations!$B:$D,3,0)</f>
        <v>330</v>
      </c>
      <c r="K737" t="str">
        <f>IF(ISNA(VLOOKUP(F737,données!$B$138:$E$147,4,0)),"",VLOOKUP(F737,données!$B$138:$E$147,4,0))</f>
        <v/>
      </c>
      <c r="L737" t="str">
        <f>IF(ISNA(VLOOKUP(E737,données!$A$67:$A$134,1,0)),"",VLOOKUP(E737,données!$A$67:$A$134,1,0))</f>
        <v/>
      </c>
      <c r="M737" t="str">
        <f>IF(ISNA(VLOOKUP(G737,Presta!H:I,2,0)),"",VLOOKUP(G737,Presta!H:I,2,0))</f>
        <v/>
      </c>
    </row>
    <row r="738" spans="1:13" x14ac:dyDescent="0.25">
      <c r="A738" t="s">
        <v>1121</v>
      </c>
      <c r="B738" t="s">
        <v>1320</v>
      </c>
      <c r="C738" s="99" t="s">
        <v>1321</v>
      </c>
      <c r="H738">
        <f>VLOOKUP(A738,Users!A:F,6,0)</f>
        <v>29</v>
      </c>
      <c r="I738">
        <f t="shared" si="11"/>
        <v>6</v>
      </c>
      <c r="J738" t="e">
        <f>VLOOKUP(C738,[1]gta_prestations!$B:$D,3,0)</f>
        <v>#N/A</v>
      </c>
      <c r="K738" t="str">
        <f>IF(ISNA(VLOOKUP(F738,données!$B$138:$E$147,4,0)),"",VLOOKUP(F738,données!$B$138:$E$147,4,0))</f>
        <v/>
      </c>
      <c r="L738" t="str">
        <f>IF(ISNA(VLOOKUP(E738,données!$A$67:$A$134,1,0)),"",VLOOKUP(E738,données!$A$67:$A$134,1,0))</f>
        <v/>
      </c>
      <c r="M738" t="str">
        <f>IF(ISNA(VLOOKUP(G738,Presta!H:I,2,0)),"",VLOOKUP(G738,Presta!H:I,2,0))</f>
        <v/>
      </c>
    </row>
    <row r="739" spans="1:13" x14ac:dyDescent="0.25">
      <c r="A739" t="s">
        <v>1121</v>
      </c>
      <c r="B739" t="s">
        <v>1323</v>
      </c>
      <c r="C739" s="99" t="s">
        <v>184</v>
      </c>
      <c r="D739" t="s">
        <v>185</v>
      </c>
      <c r="H739">
        <f>VLOOKUP(A739,Users!A:F,6,0)</f>
        <v>29</v>
      </c>
      <c r="I739">
        <f t="shared" si="11"/>
        <v>2</v>
      </c>
      <c r="J739">
        <f>VLOOKUP(C739,[1]gta_prestations!$B:$D,3,0)</f>
        <v>330</v>
      </c>
      <c r="K739" t="str">
        <f>IF(ISNA(VLOOKUP(F739,données!$B$138:$E$147,4,0)),"",VLOOKUP(F739,données!$B$138:$E$147,4,0))</f>
        <v/>
      </c>
      <c r="L739" t="str">
        <f>IF(ISNA(VLOOKUP(E739,données!$A$67:$A$134,1,0)),"",VLOOKUP(E739,données!$A$67:$A$134,1,0))</f>
        <v/>
      </c>
      <c r="M739" t="str">
        <f>IF(ISNA(VLOOKUP(G739,Presta!H:I,2,0)),"",VLOOKUP(G739,Presta!H:I,2,0))</f>
        <v/>
      </c>
    </row>
    <row r="740" spans="1:13" x14ac:dyDescent="0.25">
      <c r="A740" t="s">
        <v>1121</v>
      </c>
      <c r="B740" t="s">
        <v>1323</v>
      </c>
      <c r="C740" s="99" t="s">
        <v>184</v>
      </c>
      <c r="D740" t="s">
        <v>185</v>
      </c>
      <c r="E740" t="s">
        <v>1355</v>
      </c>
      <c r="H740">
        <f>VLOOKUP(A740,Users!A:F,6,0)</f>
        <v>29</v>
      </c>
      <c r="I740">
        <f t="shared" si="11"/>
        <v>2</v>
      </c>
      <c r="J740">
        <f>VLOOKUP(C740,[1]gta_prestations!$B:$D,3,0)</f>
        <v>330</v>
      </c>
      <c r="K740" t="str">
        <f>IF(ISNA(VLOOKUP(F740,données!$B$138:$E$147,4,0)),"",VLOOKUP(F740,données!$B$138:$E$147,4,0))</f>
        <v/>
      </c>
      <c r="L740" t="str">
        <f>IF(ISNA(VLOOKUP(E740,données!$A$67:$A$134,1,0)),"",VLOOKUP(E740,données!$A$67:$A$134,1,0))</f>
        <v/>
      </c>
      <c r="M740" t="str">
        <f>IF(ISNA(VLOOKUP(G740,Presta!H:I,2,0)),"",VLOOKUP(G740,Presta!H:I,2,0))</f>
        <v/>
      </c>
    </row>
    <row r="741" spans="1:13" x14ac:dyDescent="0.25">
      <c r="A741" t="s">
        <v>1122</v>
      </c>
      <c r="B741" t="s">
        <v>1323</v>
      </c>
      <c r="C741" s="99" t="s">
        <v>120</v>
      </c>
      <c r="D741" t="s">
        <v>121</v>
      </c>
      <c r="H741">
        <f>VLOOKUP(A741,Users!A:F,6,0)</f>
        <v>63</v>
      </c>
      <c r="I741">
        <f t="shared" si="11"/>
        <v>2</v>
      </c>
      <c r="J741">
        <f>VLOOKUP(C741,[1]gta_prestations!$B:$D,3,0)</f>
        <v>298</v>
      </c>
      <c r="K741" t="str">
        <f>IF(ISNA(VLOOKUP(F741,données!$B$138:$E$147,4,0)),"",VLOOKUP(F741,données!$B$138:$E$147,4,0))</f>
        <v/>
      </c>
      <c r="L741" t="str">
        <f>IF(ISNA(VLOOKUP(E741,données!$A$67:$A$134,1,0)),"",VLOOKUP(E741,données!$A$67:$A$134,1,0))</f>
        <v/>
      </c>
      <c r="M741" t="str">
        <f>IF(ISNA(VLOOKUP(G741,Presta!H:I,2,0)),"",VLOOKUP(G741,Presta!H:I,2,0))</f>
        <v/>
      </c>
    </row>
    <row r="742" spans="1:13" x14ac:dyDescent="0.25">
      <c r="A742" t="s">
        <v>1122</v>
      </c>
      <c r="B742" t="s">
        <v>1323</v>
      </c>
      <c r="C742" s="99" t="s">
        <v>234</v>
      </c>
      <c r="D742" t="s">
        <v>235</v>
      </c>
      <c r="G742" t="s">
        <v>1324</v>
      </c>
      <c r="H742">
        <f>VLOOKUP(A742,Users!A:F,6,0)</f>
        <v>63</v>
      </c>
      <c r="I742">
        <f t="shared" si="11"/>
        <v>2</v>
      </c>
      <c r="J742">
        <f>VLOOKUP(C742,[1]gta_prestations!$B:$D,3,0)</f>
        <v>355</v>
      </c>
      <c r="K742" t="str">
        <f>IF(ISNA(VLOOKUP(F742,données!$B$138:$E$147,4,0)),"",VLOOKUP(F742,données!$B$138:$E$147,4,0))</f>
        <v/>
      </c>
      <c r="L742" t="str">
        <f>IF(ISNA(VLOOKUP(E742,données!$A$67:$A$134,1,0)),"",VLOOKUP(E742,données!$A$67:$A$134,1,0))</f>
        <v/>
      </c>
      <c r="M742" t="str">
        <f>IF(ISNA(VLOOKUP(G742,Presta!H:I,2,0)),"",VLOOKUP(G742,Presta!H:I,2,0))</f>
        <v/>
      </c>
    </row>
    <row r="743" spans="1:13" x14ac:dyDescent="0.25">
      <c r="A743" t="s">
        <v>1122</v>
      </c>
      <c r="B743" t="s">
        <v>1320</v>
      </c>
      <c r="C743" s="99" t="s">
        <v>1321</v>
      </c>
      <c r="H743">
        <f>VLOOKUP(A743,Users!A:F,6,0)</f>
        <v>63</v>
      </c>
      <c r="I743">
        <f t="shared" si="11"/>
        <v>6</v>
      </c>
      <c r="J743" t="e">
        <f>VLOOKUP(C743,[1]gta_prestations!$B:$D,3,0)</f>
        <v>#N/A</v>
      </c>
      <c r="K743" t="str">
        <f>IF(ISNA(VLOOKUP(F743,données!$B$138:$E$147,4,0)),"",VLOOKUP(F743,données!$B$138:$E$147,4,0))</f>
        <v/>
      </c>
      <c r="L743" t="str">
        <f>IF(ISNA(VLOOKUP(E743,données!$A$67:$A$134,1,0)),"",VLOOKUP(E743,données!$A$67:$A$134,1,0))</f>
        <v/>
      </c>
      <c r="M743" t="str">
        <f>IF(ISNA(VLOOKUP(G743,Presta!H:I,2,0)),"",VLOOKUP(G743,Presta!H:I,2,0))</f>
        <v/>
      </c>
    </row>
    <row r="744" spans="1:13" x14ac:dyDescent="0.25">
      <c r="A744" t="s">
        <v>1122</v>
      </c>
      <c r="B744" t="s">
        <v>1323</v>
      </c>
      <c r="C744" s="99" t="s">
        <v>234</v>
      </c>
      <c r="D744" t="s">
        <v>235</v>
      </c>
      <c r="H744">
        <f>VLOOKUP(A744,Users!A:F,6,0)</f>
        <v>63</v>
      </c>
      <c r="I744">
        <f t="shared" si="11"/>
        <v>2</v>
      </c>
      <c r="J744">
        <f>VLOOKUP(C744,[1]gta_prestations!$B:$D,3,0)</f>
        <v>355</v>
      </c>
      <c r="K744" t="str">
        <f>IF(ISNA(VLOOKUP(F744,données!$B$138:$E$147,4,0)),"",VLOOKUP(F744,données!$B$138:$E$147,4,0))</f>
        <v/>
      </c>
      <c r="L744" t="str">
        <f>IF(ISNA(VLOOKUP(E744,données!$A$67:$A$134,1,0)),"",VLOOKUP(E744,données!$A$67:$A$134,1,0))</f>
        <v/>
      </c>
      <c r="M744" t="str">
        <f>IF(ISNA(VLOOKUP(G744,Presta!H:I,2,0)),"",VLOOKUP(G744,Presta!H:I,2,0))</f>
        <v/>
      </c>
    </row>
    <row r="745" spans="1:13" x14ac:dyDescent="0.25">
      <c r="A745" t="s">
        <v>1122</v>
      </c>
      <c r="B745" t="s">
        <v>1323</v>
      </c>
      <c r="C745" s="99" t="s">
        <v>234</v>
      </c>
      <c r="D745" t="s">
        <v>235</v>
      </c>
      <c r="E745" t="s">
        <v>1355</v>
      </c>
      <c r="H745">
        <f>VLOOKUP(A745,Users!A:F,6,0)</f>
        <v>63</v>
      </c>
      <c r="I745">
        <f t="shared" si="11"/>
        <v>2</v>
      </c>
      <c r="J745">
        <f>VLOOKUP(C745,[1]gta_prestations!$B:$D,3,0)</f>
        <v>355</v>
      </c>
      <c r="K745" t="str">
        <f>IF(ISNA(VLOOKUP(F745,données!$B$138:$E$147,4,0)),"",VLOOKUP(F745,données!$B$138:$E$147,4,0))</f>
        <v/>
      </c>
      <c r="L745" t="str">
        <f>IF(ISNA(VLOOKUP(E745,données!$A$67:$A$134,1,0)),"",VLOOKUP(E745,données!$A$67:$A$134,1,0))</f>
        <v/>
      </c>
      <c r="M745" t="str">
        <f>IF(ISNA(VLOOKUP(G745,Presta!H:I,2,0)),"",VLOOKUP(G745,Presta!H:I,2,0))</f>
        <v/>
      </c>
    </row>
    <row r="746" spans="1:13" x14ac:dyDescent="0.25">
      <c r="A746" t="s">
        <v>1122</v>
      </c>
      <c r="B746" t="s">
        <v>1323</v>
      </c>
      <c r="C746" s="99" t="s">
        <v>124</v>
      </c>
      <c r="D746" t="s">
        <v>125</v>
      </c>
      <c r="H746">
        <f>VLOOKUP(A746,Users!A:F,6,0)</f>
        <v>63</v>
      </c>
      <c r="I746">
        <f t="shared" si="11"/>
        <v>2</v>
      </c>
      <c r="J746">
        <f>VLOOKUP(C746,[1]gta_prestations!$B:$D,3,0)</f>
        <v>300</v>
      </c>
      <c r="K746" t="str">
        <f>IF(ISNA(VLOOKUP(F746,données!$B$138:$E$147,4,0)),"",VLOOKUP(F746,données!$B$138:$E$147,4,0))</f>
        <v/>
      </c>
      <c r="L746" t="str">
        <f>IF(ISNA(VLOOKUP(E746,données!$A$67:$A$134,1,0)),"",VLOOKUP(E746,données!$A$67:$A$134,1,0))</f>
        <v/>
      </c>
      <c r="M746" t="str">
        <f>IF(ISNA(VLOOKUP(G746,Presta!H:I,2,0)),"",VLOOKUP(G746,Presta!H:I,2,0))</f>
        <v/>
      </c>
    </row>
    <row r="747" spans="1:13" x14ac:dyDescent="0.25">
      <c r="A747" t="s">
        <v>1142</v>
      </c>
      <c r="B747" t="s">
        <v>1323</v>
      </c>
      <c r="C747" s="99" t="s">
        <v>6</v>
      </c>
      <c r="D747" t="s">
        <v>7</v>
      </c>
      <c r="H747">
        <f>VLOOKUP(A747,Users!A:F,6,0)</f>
        <v>19</v>
      </c>
      <c r="I747">
        <f t="shared" si="11"/>
        <v>2</v>
      </c>
      <c r="J747">
        <f>VLOOKUP(C747,[1]gta_prestations!$B:$D,3,0)</f>
        <v>241</v>
      </c>
      <c r="K747" t="str">
        <f>IF(ISNA(VLOOKUP(F747,données!$B$138:$E$147,4,0)),"",VLOOKUP(F747,données!$B$138:$E$147,4,0))</f>
        <v/>
      </c>
      <c r="L747" t="str">
        <f>IF(ISNA(VLOOKUP(E747,données!$A$67:$A$134,1,0)),"",VLOOKUP(E747,données!$A$67:$A$134,1,0))</f>
        <v/>
      </c>
      <c r="M747" t="str">
        <f>IF(ISNA(VLOOKUP(G747,Presta!H:I,2,0)),"",VLOOKUP(G747,Presta!H:I,2,0))</f>
        <v/>
      </c>
    </row>
    <row r="748" spans="1:13" x14ac:dyDescent="0.25">
      <c r="A748" t="s">
        <v>1142</v>
      </c>
      <c r="B748" t="s">
        <v>1319</v>
      </c>
      <c r="C748" s="99" t="s">
        <v>607</v>
      </c>
      <c r="D748" t="s">
        <v>315</v>
      </c>
      <c r="G748" t="s">
        <v>608</v>
      </c>
      <c r="H748">
        <f>VLOOKUP(A748,Users!A:F,6,0)</f>
        <v>19</v>
      </c>
      <c r="I748">
        <f t="shared" si="11"/>
        <v>3</v>
      </c>
      <c r="J748">
        <f>VLOOKUP(C748,[1]gta_prestations!$B:$D,3,0)</f>
        <v>62</v>
      </c>
      <c r="K748" t="str">
        <f>IF(ISNA(VLOOKUP(F748,données!$B$138:$E$147,4,0)),"",VLOOKUP(F748,données!$B$138:$E$147,4,0))</f>
        <v/>
      </c>
      <c r="L748" t="str">
        <f>IF(ISNA(VLOOKUP(E748,données!$A$67:$A$134,1,0)),"",VLOOKUP(E748,données!$A$67:$A$134,1,0))</f>
        <v/>
      </c>
      <c r="M748">
        <f>IF(ISNA(VLOOKUP(G748,Presta!H:I,2,0)),"",VLOOKUP(G748,Presta!H:I,2,0))</f>
        <v>11</v>
      </c>
    </row>
    <row r="749" spans="1:13" x14ac:dyDescent="0.25">
      <c r="A749" t="s">
        <v>1142</v>
      </c>
      <c r="B749" t="s">
        <v>1319</v>
      </c>
      <c r="C749" s="99" t="s">
        <v>623</v>
      </c>
      <c r="D749" t="s">
        <v>317</v>
      </c>
      <c r="G749" t="s">
        <v>624</v>
      </c>
      <c r="H749">
        <f>VLOOKUP(A749,Users!A:F,6,0)</f>
        <v>19</v>
      </c>
      <c r="I749">
        <f t="shared" si="11"/>
        <v>3</v>
      </c>
      <c r="J749">
        <f>VLOOKUP(C749,[1]gta_prestations!$B:$D,3,0)</f>
        <v>70</v>
      </c>
      <c r="K749" t="str">
        <f>IF(ISNA(VLOOKUP(F749,données!$B$138:$E$147,4,0)),"",VLOOKUP(F749,données!$B$138:$E$147,4,0))</f>
        <v/>
      </c>
      <c r="L749" t="str">
        <f>IF(ISNA(VLOOKUP(E749,données!$A$67:$A$134,1,0)),"",VLOOKUP(E749,données!$A$67:$A$134,1,0))</f>
        <v/>
      </c>
      <c r="M749">
        <f>IF(ISNA(VLOOKUP(G749,Presta!H:I,2,0)),"",VLOOKUP(G749,Presta!H:I,2,0))</f>
        <v>55</v>
      </c>
    </row>
    <row r="750" spans="1:13" x14ac:dyDescent="0.25">
      <c r="A750" t="s">
        <v>1142</v>
      </c>
      <c r="B750" t="s">
        <v>1320</v>
      </c>
      <c r="C750" s="99" t="s">
        <v>1321</v>
      </c>
      <c r="H750">
        <f>VLOOKUP(A750,Users!A:F,6,0)</f>
        <v>19</v>
      </c>
      <c r="I750">
        <f t="shared" si="11"/>
        <v>6</v>
      </c>
      <c r="J750" t="e">
        <f>VLOOKUP(C750,[1]gta_prestations!$B:$D,3,0)</f>
        <v>#N/A</v>
      </c>
      <c r="K750" t="str">
        <f>IF(ISNA(VLOOKUP(F750,données!$B$138:$E$147,4,0)),"",VLOOKUP(F750,données!$B$138:$E$147,4,0))</f>
        <v/>
      </c>
      <c r="L750" t="str">
        <f>IF(ISNA(VLOOKUP(E750,données!$A$67:$A$134,1,0)),"",VLOOKUP(E750,données!$A$67:$A$134,1,0))</f>
        <v/>
      </c>
      <c r="M750" t="str">
        <f>IF(ISNA(VLOOKUP(G750,Presta!H:I,2,0)),"",VLOOKUP(G750,Presta!H:I,2,0))</f>
        <v/>
      </c>
    </row>
    <row r="751" spans="1:13" x14ac:dyDescent="0.25">
      <c r="A751" t="s">
        <v>1142</v>
      </c>
      <c r="B751" t="s">
        <v>1323</v>
      </c>
      <c r="C751" s="99" t="s">
        <v>238</v>
      </c>
      <c r="E751">
        <v>62012179</v>
      </c>
      <c r="G751" t="s">
        <v>906</v>
      </c>
      <c r="H751">
        <f>VLOOKUP(A751,Users!A:F,6,0)</f>
        <v>19</v>
      </c>
      <c r="I751">
        <f t="shared" si="11"/>
        <v>2</v>
      </c>
      <c r="J751">
        <f>VLOOKUP(C751,[1]gta_prestations!$B:$D,3,0)</f>
        <v>357</v>
      </c>
      <c r="K751" t="str">
        <f>IF(ISNA(VLOOKUP(F751,données!$B$138:$E$147,4,0)),"",VLOOKUP(F751,données!$B$138:$E$147,4,0))</f>
        <v/>
      </c>
      <c r="L751" t="str">
        <f>IF(ISNA(VLOOKUP(E751,données!$A$67:$A$134,1,0)),"",VLOOKUP(E751,données!$A$67:$A$134,1,0))</f>
        <v/>
      </c>
      <c r="M751" t="str">
        <f>IF(ISNA(VLOOKUP(G751,Presta!H:I,2,0)),"",VLOOKUP(G751,Presta!H:I,2,0))</f>
        <v/>
      </c>
    </row>
    <row r="752" spans="1:13" x14ac:dyDescent="0.25">
      <c r="A752" t="s">
        <v>1142</v>
      </c>
      <c r="B752" t="s">
        <v>1327</v>
      </c>
      <c r="C752" s="99" t="s">
        <v>6</v>
      </c>
      <c r="D752" t="s">
        <v>7</v>
      </c>
      <c r="F752" t="s">
        <v>1040</v>
      </c>
      <c r="H752">
        <f>VLOOKUP(A752,Users!A:F,6,0)</f>
        <v>19</v>
      </c>
      <c r="I752">
        <f t="shared" si="11"/>
        <v>4</v>
      </c>
      <c r="J752">
        <f>VLOOKUP(C752,[1]gta_prestations!$B:$D,3,0)</f>
        <v>241</v>
      </c>
      <c r="K752">
        <f>IF(ISNA(VLOOKUP(F752,données!$B$138:$E$147,4,0)),"",VLOOKUP(F752,données!$B$138:$E$147,4,0))</f>
        <v>9</v>
      </c>
      <c r="L752" t="str">
        <f>IF(ISNA(VLOOKUP(E752,données!$A$67:$A$134,1,0)),"",VLOOKUP(E752,données!$A$67:$A$134,1,0))</f>
        <v/>
      </c>
      <c r="M752" t="str">
        <f>IF(ISNA(VLOOKUP(G752,Presta!H:I,2,0)),"",VLOOKUP(G752,Presta!H:I,2,0))</f>
        <v/>
      </c>
    </row>
    <row r="753" spans="1:13" x14ac:dyDescent="0.25">
      <c r="A753" t="s">
        <v>1142</v>
      </c>
      <c r="B753" t="s">
        <v>1323</v>
      </c>
      <c r="C753" s="99" t="s">
        <v>1480</v>
      </c>
      <c r="D753" t="s">
        <v>1481</v>
      </c>
      <c r="E753">
        <v>59011179</v>
      </c>
      <c r="G753" t="s">
        <v>906</v>
      </c>
      <c r="H753">
        <f>VLOOKUP(A753,Users!A:F,6,0)</f>
        <v>19</v>
      </c>
      <c r="I753">
        <f t="shared" si="11"/>
        <v>2</v>
      </c>
      <c r="J753" t="e">
        <f>VLOOKUP(C753,[1]gta_prestations!$B:$D,3,0)</f>
        <v>#N/A</v>
      </c>
      <c r="K753" t="str">
        <f>IF(ISNA(VLOOKUP(F753,données!$B$138:$E$147,4,0)),"",VLOOKUP(F753,données!$B$138:$E$147,4,0))</f>
        <v/>
      </c>
      <c r="L753" t="str">
        <f>IF(ISNA(VLOOKUP(E753,données!$A$67:$A$134,1,0)),"",VLOOKUP(E753,données!$A$67:$A$134,1,0))</f>
        <v/>
      </c>
      <c r="M753" t="str">
        <f>IF(ISNA(VLOOKUP(G753,Presta!H:I,2,0)),"",VLOOKUP(G753,Presta!H:I,2,0))</f>
        <v/>
      </c>
    </row>
    <row r="754" spans="1:13" x14ac:dyDescent="0.25">
      <c r="A754" t="s">
        <v>1142</v>
      </c>
      <c r="B754" t="s">
        <v>1323</v>
      </c>
      <c r="C754" s="99" t="s">
        <v>1480</v>
      </c>
      <c r="D754" t="s">
        <v>257</v>
      </c>
      <c r="E754">
        <v>62012179</v>
      </c>
      <c r="G754" t="s">
        <v>906</v>
      </c>
      <c r="H754">
        <f>VLOOKUP(A754,Users!A:F,6,0)</f>
        <v>19</v>
      </c>
      <c r="I754">
        <f t="shared" si="11"/>
        <v>2</v>
      </c>
      <c r="J754" t="e">
        <f>VLOOKUP(C754,[1]gta_prestations!$B:$D,3,0)</f>
        <v>#N/A</v>
      </c>
      <c r="K754" t="str">
        <f>IF(ISNA(VLOOKUP(F754,données!$B$138:$E$147,4,0)),"",VLOOKUP(F754,données!$B$138:$E$147,4,0))</f>
        <v/>
      </c>
      <c r="L754" t="str">
        <f>IF(ISNA(VLOOKUP(E754,données!$A$67:$A$134,1,0)),"",VLOOKUP(E754,données!$A$67:$A$134,1,0))</f>
        <v/>
      </c>
      <c r="M754" t="str">
        <f>IF(ISNA(VLOOKUP(G754,Presta!H:I,2,0)),"",VLOOKUP(G754,Presta!H:I,2,0))</f>
        <v/>
      </c>
    </row>
    <row r="755" spans="1:13" x14ac:dyDescent="0.25">
      <c r="A755" t="s">
        <v>1142</v>
      </c>
      <c r="B755" t="s">
        <v>1323</v>
      </c>
      <c r="C755" s="99" t="s">
        <v>238</v>
      </c>
      <c r="D755" t="s">
        <v>239</v>
      </c>
      <c r="E755">
        <v>62012179</v>
      </c>
      <c r="G755" t="s">
        <v>906</v>
      </c>
      <c r="H755">
        <f>VLOOKUP(A755,Users!A:F,6,0)</f>
        <v>19</v>
      </c>
      <c r="I755">
        <f t="shared" si="11"/>
        <v>2</v>
      </c>
      <c r="J755">
        <f>VLOOKUP(C755,[1]gta_prestations!$B:$D,3,0)</f>
        <v>357</v>
      </c>
      <c r="K755" t="str">
        <f>IF(ISNA(VLOOKUP(F755,données!$B$138:$E$147,4,0)),"",VLOOKUP(F755,données!$B$138:$E$147,4,0))</f>
        <v/>
      </c>
      <c r="L755" t="str">
        <f>IF(ISNA(VLOOKUP(E755,données!$A$67:$A$134,1,0)),"",VLOOKUP(E755,données!$A$67:$A$134,1,0))</f>
        <v/>
      </c>
      <c r="M755" t="str">
        <f>IF(ISNA(VLOOKUP(G755,Presta!H:I,2,0)),"",VLOOKUP(G755,Presta!H:I,2,0))</f>
        <v/>
      </c>
    </row>
    <row r="756" spans="1:13" x14ac:dyDescent="0.25">
      <c r="A756" t="s">
        <v>1142</v>
      </c>
      <c r="B756" t="s">
        <v>1319</v>
      </c>
      <c r="C756" s="99" t="s">
        <v>613</v>
      </c>
      <c r="D756" t="s">
        <v>315</v>
      </c>
      <c r="G756" t="s">
        <v>614</v>
      </c>
      <c r="H756">
        <f>VLOOKUP(A756,Users!A:F,6,0)</f>
        <v>19</v>
      </c>
      <c r="I756">
        <f t="shared" si="11"/>
        <v>3</v>
      </c>
      <c r="J756">
        <f>VLOOKUP(C756,[1]gta_prestations!$B:$D,3,0)</f>
        <v>65</v>
      </c>
      <c r="K756" t="str">
        <f>IF(ISNA(VLOOKUP(F756,données!$B$138:$E$147,4,0)),"",VLOOKUP(F756,données!$B$138:$E$147,4,0))</f>
        <v/>
      </c>
      <c r="L756" t="str">
        <f>IF(ISNA(VLOOKUP(E756,données!$A$67:$A$134,1,0)),"",VLOOKUP(E756,données!$A$67:$A$134,1,0))</f>
        <v/>
      </c>
      <c r="M756">
        <f>IF(ISNA(VLOOKUP(G756,Presta!H:I,2,0)),"",VLOOKUP(G756,Presta!H:I,2,0))</f>
        <v>16</v>
      </c>
    </row>
    <row r="757" spans="1:13" x14ac:dyDescent="0.25">
      <c r="A757" t="s">
        <v>1142</v>
      </c>
      <c r="B757" t="s">
        <v>1319</v>
      </c>
      <c r="C757" s="99" t="s">
        <v>611</v>
      </c>
      <c r="D757" t="s">
        <v>1482</v>
      </c>
      <c r="G757" t="s">
        <v>612</v>
      </c>
      <c r="H757">
        <f>VLOOKUP(A757,Users!A:F,6,0)</f>
        <v>19</v>
      </c>
      <c r="I757">
        <f t="shared" si="11"/>
        <v>3</v>
      </c>
      <c r="J757">
        <f>VLOOKUP(C757,[1]gta_prestations!$B:$D,3,0)</f>
        <v>64</v>
      </c>
      <c r="K757" t="str">
        <f>IF(ISNA(VLOOKUP(F757,données!$B$138:$E$147,4,0)),"",VLOOKUP(F757,données!$B$138:$E$147,4,0))</f>
        <v/>
      </c>
      <c r="L757" t="str">
        <f>IF(ISNA(VLOOKUP(E757,données!$A$67:$A$134,1,0)),"",VLOOKUP(E757,données!$A$67:$A$134,1,0))</f>
        <v/>
      </c>
      <c r="M757">
        <f>IF(ISNA(VLOOKUP(G757,Presta!H:I,2,0)),"",VLOOKUP(G757,Presta!H:I,2,0))</f>
        <v>14</v>
      </c>
    </row>
    <row r="758" spans="1:13" x14ac:dyDescent="0.25">
      <c r="A758" t="s">
        <v>1142</v>
      </c>
      <c r="B758" t="s">
        <v>1323</v>
      </c>
      <c r="C758" s="99" t="s">
        <v>1483</v>
      </c>
      <c r="D758" t="s">
        <v>1437</v>
      </c>
      <c r="E758" t="s">
        <v>1484</v>
      </c>
      <c r="G758" t="s">
        <v>1485</v>
      </c>
      <c r="H758">
        <f>VLOOKUP(A758,Users!A:F,6,0)</f>
        <v>19</v>
      </c>
      <c r="I758">
        <f t="shared" si="11"/>
        <v>2</v>
      </c>
      <c r="J758" t="e">
        <f>VLOOKUP(C758,[1]gta_prestations!$B:$D,3,0)</f>
        <v>#N/A</v>
      </c>
      <c r="K758" t="str">
        <f>IF(ISNA(VLOOKUP(F758,données!$B$138:$E$147,4,0)),"",VLOOKUP(F758,données!$B$138:$E$147,4,0))</f>
        <v/>
      </c>
      <c r="L758" t="str">
        <f>IF(ISNA(VLOOKUP(E758,données!$A$67:$A$134,1,0)),"",VLOOKUP(E758,données!$A$67:$A$134,1,0))</f>
        <v/>
      </c>
      <c r="M758" t="str">
        <f>IF(ISNA(VLOOKUP(G758,Presta!H:I,2,0)),"",VLOOKUP(G758,Presta!H:I,2,0))</f>
        <v/>
      </c>
    </row>
    <row r="759" spans="1:13" x14ac:dyDescent="0.25">
      <c r="A759" t="s">
        <v>1142</v>
      </c>
      <c r="B759" t="s">
        <v>1323</v>
      </c>
      <c r="C759" s="99" t="s">
        <v>1483</v>
      </c>
      <c r="D759" t="s">
        <v>257</v>
      </c>
      <c r="E759" t="s">
        <v>1484</v>
      </c>
      <c r="G759" t="s">
        <v>1485</v>
      </c>
      <c r="H759">
        <f>VLOOKUP(A759,Users!A:F,6,0)</f>
        <v>19</v>
      </c>
      <c r="I759">
        <f t="shared" si="11"/>
        <v>2</v>
      </c>
      <c r="J759" t="e">
        <f>VLOOKUP(C759,[1]gta_prestations!$B:$D,3,0)</f>
        <v>#N/A</v>
      </c>
      <c r="K759" t="str">
        <f>IF(ISNA(VLOOKUP(F759,données!$B$138:$E$147,4,0)),"",VLOOKUP(F759,données!$B$138:$E$147,4,0))</f>
        <v/>
      </c>
      <c r="L759" t="str">
        <f>IF(ISNA(VLOOKUP(E759,données!$A$67:$A$134,1,0)),"",VLOOKUP(E759,données!$A$67:$A$134,1,0))</f>
        <v/>
      </c>
      <c r="M759" t="str">
        <f>IF(ISNA(VLOOKUP(G759,Presta!H:I,2,0)),"",VLOOKUP(G759,Presta!H:I,2,0))</f>
        <v/>
      </c>
    </row>
    <row r="760" spans="1:13" x14ac:dyDescent="0.25">
      <c r="A760" t="s">
        <v>1142</v>
      </c>
      <c r="B760" t="s">
        <v>1327</v>
      </c>
      <c r="C760" s="99" t="s">
        <v>270</v>
      </c>
      <c r="D760" t="s">
        <v>271</v>
      </c>
      <c r="F760">
        <v>0</v>
      </c>
      <c r="G760" t="s">
        <v>1486</v>
      </c>
      <c r="H760">
        <f>VLOOKUP(A760,Users!A:F,6,0)</f>
        <v>19</v>
      </c>
      <c r="I760">
        <f t="shared" si="11"/>
        <v>4</v>
      </c>
      <c r="J760">
        <f>VLOOKUP(C760,[1]gta_prestations!$B:$D,3,0)</f>
        <v>373</v>
      </c>
      <c r="K760" t="str">
        <f>IF(ISNA(VLOOKUP(F760,données!$B$138:$E$147,4,0)),"",VLOOKUP(F760,données!$B$138:$E$147,4,0))</f>
        <v/>
      </c>
      <c r="L760" t="str">
        <f>IF(ISNA(VLOOKUP(E760,données!$A$67:$A$134,1,0)),"",VLOOKUP(E760,données!$A$67:$A$134,1,0))</f>
        <v/>
      </c>
      <c r="M760" t="str">
        <f>IF(ISNA(VLOOKUP(G760,Presta!H:I,2,0)),"",VLOOKUP(G760,Presta!H:I,2,0))</f>
        <v/>
      </c>
    </row>
    <row r="761" spans="1:13" x14ac:dyDescent="0.25">
      <c r="A761" t="s">
        <v>1142</v>
      </c>
      <c r="B761" t="s">
        <v>1320</v>
      </c>
      <c r="C761" s="99" t="s">
        <v>290</v>
      </c>
      <c r="D761" t="s">
        <v>1428</v>
      </c>
      <c r="H761">
        <f>VLOOKUP(A761,Users!A:F,6,0)</f>
        <v>19</v>
      </c>
      <c r="I761">
        <f t="shared" si="11"/>
        <v>6</v>
      </c>
      <c r="J761">
        <f>VLOOKUP(C761,[1]gta_prestations!$B:$D,3,0)</f>
        <v>383</v>
      </c>
      <c r="K761" t="str">
        <f>IF(ISNA(VLOOKUP(F761,données!$B$138:$E$147,4,0)),"",VLOOKUP(F761,données!$B$138:$E$147,4,0))</f>
        <v/>
      </c>
      <c r="L761" t="str">
        <f>IF(ISNA(VLOOKUP(E761,données!$A$67:$A$134,1,0)),"",VLOOKUP(E761,données!$A$67:$A$134,1,0))</f>
        <v/>
      </c>
      <c r="M761" t="str">
        <f>IF(ISNA(VLOOKUP(G761,Presta!H:I,2,0)),"",VLOOKUP(G761,Presta!H:I,2,0))</f>
        <v/>
      </c>
    </row>
    <row r="762" spans="1:13" x14ac:dyDescent="0.25">
      <c r="A762" t="s">
        <v>1142</v>
      </c>
      <c r="B762" t="s">
        <v>1323</v>
      </c>
      <c r="C762" s="99" t="s">
        <v>1487</v>
      </c>
      <c r="D762" t="s">
        <v>257</v>
      </c>
      <c r="E762" t="s">
        <v>1448</v>
      </c>
      <c r="G762" t="s">
        <v>1485</v>
      </c>
      <c r="H762">
        <f>VLOOKUP(A762,Users!A:F,6,0)</f>
        <v>19</v>
      </c>
      <c r="I762">
        <f t="shared" si="11"/>
        <v>2</v>
      </c>
      <c r="J762" t="e">
        <f>VLOOKUP(C762,[1]gta_prestations!$B:$D,3,0)</f>
        <v>#N/A</v>
      </c>
      <c r="K762" t="str">
        <f>IF(ISNA(VLOOKUP(F762,données!$B$138:$E$147,4,0)),"",VLOOKUP(F762,données!$B$138:$E$147,4,0))</f>
        <v/>
      </c>
      <c r="L762" t="str">
        <f>IF(ISNA(VLOOKUP(E762,données!$A$67:$A$134,1,0)),"",VLOOKUP(E762,données!$A$67:$A$134,1,0))</f>
        <v/>
      </c>
      <c r="M762" t="str">
        <f>IF(ISNA(VLOOKUP(G762,Presta!H:I,2,0)),"",VLOOKUP(G762,Presta!H:I,2,0))</f>
        <v/>
      </c>
    </row>
    <row r="763" spans="1:13" x14ac:dyDescent="0.25">
      <c r="A763" t="s">
        <v>1142</v>
      </c>
      <c r="B763" t="s">
        <v>1323</v>
      </c>
      <c r="C763" s="99" t="s">
        <v>1488</v>
      </c>
      <c r="D763" t="s">
        <v>257</v>
      </c>
      <c r="E763">
        <v>62012179</v>
      </c>
      <c r="G763" t="s">
        <v>906</v>
      </c>
      <c r="H763">
        <f>VLOOKUP(A763,Users!A:F,6,0)</f>
        <v>19</v>
      </c>
      <c r="I763">
        <f t="shared" si="11"/>
        <v>2</v>
      </c>
      <c r="J763" t="e">
        <f>VLOOKUP(C763,[1]gta_prestations!$B:$D,3,0)</f>
        <v>#N/A</v>
      </c>
      <c r="K763" t="str">
        <f>IF(ISNA(VLOOKUP(F763,données!$B$138:$E$147,4,0)),"",VLOOKUP(F763,données!$B$138:$E$147,4,0))</f>
        <v/>
      </c>
      <c r="L763" t="str">
        <f>IF(ISNA(VLOOKUP(E763,données!$A$67:$A$134,1,0)),"",VLOOKUP(E763,données!$A$67:$A$134,1,0))</f>
        <v/>
      </c>
      <c r="M763" t="str">
        <f>IF(ISNA(VLOOKUP(G763,Presta!H:I,2,0)),"",VLOOKUP(G763,Presta!H:I,2,0))</f>
        <v/>
      </c>
    </row>
    <row r="764" spans="1:13" x14ac:dyDescent="0.25">
      <c r="A764" t="s">
        <v>1142</v>
      </c>
      <c r="B764" t="s">
        <v>1323</v>
      </c>
      <c r="C764" s="99" t="s">
        <v>1488</v>
      </c>
      <c r="D764" t="s">
        <v>257</v>
      </c>
      <c r="F764" t="s">
        <v>906</v>
      </c>
      <c r="H764">
        <f>VLOOKUP(A764,Users!A:F,6,0)</f>
        <v>19</v>
      </c>
      <c r="I764">
        <f t="shared" si="11"/>
        <v>2</v>
      </c>
      <c r="J764" t="e">
        <f>VLOOKUP(C764,[1]gta_prestations!$B:$D,3,0)</f>
        <v>#N/A</v>
      </c>
      <c r="K764" t="str">
        <f>IF(ISNA(VLOOKUP(F764,données!$B$138:$E$147,4,0)),"",VLOOKUP(F764,données!$B$138:$E$147,4,0))</f>
        <v/>
      </c>
      <c r="L764" t="str">
        <f>IF(ISNA(VLOOKUP(E764,données!$A$67:$A$134,1,0)),"",VLOOKUP(E764,données!$A$67:$A$134,1,0))</f>
        <v/>
      </c>
      <c r="M764" t="str">
        <f>IF(ISNA(VLOOKUP(G764,Presta!H:I,2,0)),"",VLOOKUP(G764,Presta!H:I,2,0))</f>
        <v/>
      </c>
    </row>
    <row r="765" spans="1:13" x14ac:dyDescent="0.25">
      <c r="A765" t="s">
        <v>1142</v>
      </c>
      <c r="B765" t="s">
        <v>1323</v>
      </c>
      <c r="C765" s="99" t="s">
        <v>1487</v>
      </c>
      <c r="D765" t="s">
        <v>257</v>
      </c>
      <c r="E765" t="s">
        <v>1448</v>
      </c>
      <c r="G765" t="s">
        <v>1489</v>
      </c>
      <c r="H765">
        <f>VLOOKUP(A765,Users!A:F,6,0)</f>
        <v>19</v>
      </c>
      <c r="I765">
        <f t="shared" si="11"/>
        <v>2</v>
      </c>
      <c r="J765" t="e">
        <f>VLOOKUP(C765,[1]gta_prestations!$B:$D,3,0)</f>
        <v>#N/A</v>
      </c>
      <c r="K765" t="str">
        <f>IF(ISNA(VLOOKUP(F765,données!$B$138:$E$147,4,0)),"",VLOOKUP(F765,données!$B$138:$E$147,4,0))</f>
        <v/>
      </c>
      <c r="L765" t="str">
        <f>IF(ISNA(VLOOKUP(E765,données!$A$67:$A$134,1,0)),"",VLOOKUP(E765,données!$A$67:$A$134,1,0))</f>
        <v/>
      </c>
      <c r="M765" t="str">
        <f>IF(ISNA(VLOOKUP(G765,Presta!H:I,2,0)),"",VLOOKUP(G765,Presta!H:I,2,0))</f>
        <v/>
      </c>
    </row>
    <row r="766" spans="1:13" x14ac:dyDescent="0.25">
      <c r="A766" t="s">
        <v>1142</v>
      </c>
      <c r="B766" t="s">
        <v>1323</v>
      </c>
      <c r="C766" s="99" t="s">
        <v>1490</v>
      </c>
      <c r="D766" t="s">
        <v>257</v>
      </c>
      <c r="E766">
        <v>59011179</v>
      </c>
      <c r="F766" t="s">
        <v>906</v>
      </c>
      <c r="H766">
        <f>VLOOKUP(A766,Users!A:F,6,0)</f>
        <v>19</v>
      </c>
      <c r="I766">
        <f t="shared" si="11"/>
        <v>2</v>
      </c>
      <c r="J766" t="e">
        <f>VLOOKUP(C766,[1]gta_prestations!$B:$D,3,0)</f>
        <v>#N/A</v>
      </c>
      <c r="K766" t="str">
        <f>IF(ISNA(VLOOKUP(F766,données!$B$138:$E$147,4,0)),"",VLOOKUP(F766,données!$B$138:$E$147,4,0))</f>
        <v/>
      </c>
      <c r="L766" t="str">
        <f>IF(ISNA(VLOOKUP(E766,données!$A$67:$A$134,1,0)),"",VLOOKUP(E766,données!$A$67:$A$134,1,0))</f>
        <v/>
      </c>
      <c r="M766" t="str">
        <f>IF(ISNA(VLOOKUP(G766,Presta!H:I,2,0)),"",VLOOKUP(G766,Presta!H:I,2,0))</f>
        <v/>
      </c>
    </row>
    <row r="767" spans="1:13" x14ac:dyDescent="0.25">
      <c r="A767" t="s">
        <v>1142</v>
      </c>
      <c r="B767" t="s">
        <v>1323</v>
      </c>
      <c r="C767" s="99" t="s">
        <v>1491</v>
      </c>
      <c r="D767" t="s">
        <v>257</v>
      </c>
      <c r="E767">
        <v>62012179</v>
      </c>
      <c r="F767" t="s">
        <v>906</v>
      </c>
      <c r="H767">
        <f>VLOOKUP(A767,Users!A:F,6,0)</f>
        <v>19</v>
      </c>
      <c r="I767">
        <f t="shared" si="11"/>
        <v>2</v>
      </c>
      <c r="J767" t="e">
        <f>VLOOKUP(C767,[1]gta_prestations!$B:$D,3,0)</f>
        <v>#N/A</v>
      </c>
      <c r="K767" t="str">
        <f>IF(ISNA(VLOOKUP(F767,données!$B$138:$E$147,4,0)),"",VLOOKUP(F767,données!$B$138:$E$147,4,0))</f>
        <v/>
      </c>
      <c r="L767" t="str">
        <f>IF(ISNA(VLOOKUP(E767,données!$A$67:$A$134,1,0)),"",VLOOKUP(E767,données!$A$67:$A$134,1,0))</f>
        <v/>
      </c>
      <c r="M767" t="str">
        <f>IF(ISNA(VLOOKUP(G767,Presta!H:I,2,0)),"",VLOOKUP(G767,Presta!H:I,2,0))</f>
        <v/>
      </c>
    </row>
    <row r="768" spans="1:13" x14ac:dyDescent="0.25">
      <c r="A768" t="s">
        <v>1142</v>
      </c>
      <c r="B768" t="s">
        <v>1323</v>
      </c>
      <c r="C768" s="99" t="s">
        <v>1492</v>
      </c>
      <c r="D768" t="s">
        <v>257</v>
      </c>
      <c r="E768" t="s">
        <v>1448</v>
      </c>
      <c r="G768" t="s">
        <v>1449</v>
      </c>
      <c r="H768">
        <f>VLOOKUP(A768,Users!A:F,6,0)</f>
        <v>19</v>
      </c>
      <c r="I768">
        <f t="shared" si="11"/>
        <v>2</v>
      </c>
      <c r="J768" t="e">
        <f>VLOOKUP(C768,[1]gta_prestations!$B:$D,3,0)</f>
        <v>#N/A</v>
      </c>
      <c r="K768" t="str">
        <f>IF(ISNA(VLOOKUP(F768,données!$B$138:$E$147,4,0)),"",VLOOKUP(F768,données!$B$138:$E$147,4,0))</f>
        <v/>
      </c>
      <c r="L768" t="str">
        <f>IF(ISNA(VLOOKUP(E768,données!$A$67:$A$134,1,0)),"",VLOOKUP(E768,données!$A$67:$A$134,1,0))</f>
        <v/>
      </c>
      <c r="M768" t="str">
        <f>IF(ISNA(VLOOKUP(G768,Presta!H:I,2,0)),"",VLOOKUP(G768,Presta!H:I,2,0))</f>
        <v/>
      </c>
    </row>
    <row r="769" spans="1:13" x14ac:dyDescent="0.25">
      <c r="A769" t="s">
        <v>1142</v>
      </c>
      <c r="B769" t="s">
        <v>1323</v>
      </c>
      <c r="C769" s="99" t="s">
        <v>238</v>
      </c>
      <c r="D769" t="s">
        <v>239</v>
      </c>
      <c r="H769">
        <f>VLOOKUP(A769,Users!A:F,6,0)</f>
        <v>19</v>
      </c>
      <c r="I769">
        <f t="shared" si="11"/>
        <v>2</v>
      </c>
      <c r="J769">
        <f>VLOOKUP(C769,[1]gta_prestations!$B:$D,3,0)</f>
        <v>357</v>
      </c>
      <c r="K769" t="str">
        <f>IF(ISNA(VLOOKUP(F769,données!$B$138:$E$147,4,0)),"",VLOOKUP(F769,données!$B$138:$E$147,4,0))</f>
        <v/>
      </c>
      <c r="L769" t="str">
        <f>IF(ISNA(VLOOKUP(E769,données!$A$67:$A$134,1,0)),"",VLOOKUP(E769,données!$A$67:$A$134,1,0))</f>
        <v/>
      </c>
      <c r="M769" t="str">
        <f>IF(ISNA(VLOOKUP(G769,Presta!H:I,2,0)),"",VLOOKUP(G769,Presta!H:I,2,0))</f>
        <v/>
      </c>
    </row>
    <row r="770" spans="1:13" x14ac:dyDescent="0.25">
      <c r="A770" t="s">
        <v>1142</v>
      </c>
      <c r="B770" t="s">
        <v>1323</v>
      </c>
      <c r="C770" s="99" t="s">
        <v>1493</v>
      </c>
      <c r="D770" t="s">
        <v>257</v>
      </c>
      <c r="E770">
        <v>62012179</v>
      </c>
      <c r="F770" t="s">
        <v>906</v>
      </c>
      <c r="H770">
        <f>VLOOKUP(A770,Users!A:F,6,0)</f>
        <v>19</v>
      </c>
      <c r="I770">
        <f t="shared" si="11"/>
        <v>2</v>
      </c>
      <c r="J770" t="e">
        <f>VLOOKUP(C770,[1]gta_prestations!$B:$D,3,0)</f>
        <v>#N/A</v>
      </c>
      <c r="K770" t="str">
        <f>IF(ISNA(VLOOKUP(F770,données!$B$138:$E$147,4,0)),"",VLOOKUP(F770,données!$B$138:$E$147,4,0))</f>
        <v/>
      </c>
      <c r="L770" t="str">
        <f>IF(ISNA(VLOOKUP(E770,données!$A$67:$A$134,1,0)),"",VLOOKUP(E770,données!$A$67:$A$134,1,0))</f>
        <v/>
      </c>
      <c r="M770" t="str">
        <f>IF(ISNA(VLOOKUP(G770,Presta!H:I,2,0)),"",VLOOKUP(G770,Presta!H:I,2,0))</f>
        <v/>
      </c>
    </row>
    <row r="771" spans="1:13" x14ac:dyDescent="0.25">
      <c r="A771" t="s">
        <v>1142</v>
      </c>
      <c r="B771" t="s">
        <v>1323</v>
      </c>
      <c r="C771" s="99" t="s">
        <v>1494</v>
      </c>
      <c r="D771" t="s">
        <v>315</v>
      </c>
      <c r="E771" t="s">
        <v>1440</v>
      </c>
      <c r="H771">
        <f>VLOOKUP(A771,Users!A:F,6,0)</f>
        <v>19</v>
      </c>
      <c r="I771">
        <f t="shared" ref="I771:I834" si="12">RIGHT(TRIM(B771),1)+1</f>
        <v>2</v>
      </c>
      <c r="J771" t="e">
        <f>VLOOKUP(C771,[1]gta_prestations!$B:$D,3,0)</f>
        <v>#N/A</v>
      </c>
      <c r="K771" t="str">
        <f>IF(ISNA(VLOOKUP(F771,données!$B$138:$E$147,4,0)),"",VLOOKUP(F771,données!$B$138:$E$147,4,0))</f>
        <v/>
      </c>
      <c r="L771" t="str">
        <f>IF(ISNA(VLOOKUP(E771,données!$A$67:$A$134,1,0)),"",VLOOKUP(E771,données!$A$67:$A$134,1,0))</f>
        <v/>
      </c>
      <c r="M771" t="str">
        <f>IF(ISNA(VLOOKUP(G771,Presta!H:I,2,0)),"",VLOOKUP(G771,Presta!H:I,2,0))</f>
        <v/>
      </c>
    </row>
    <row r="772" spans="1:13" x14ac:dyDescent="0.25">
      <c r="A772" t="s">
        <v>1142</v>
      </c>
      <c r="B772" t="s">
        <v>1323</v>
      </c>
      <c r="C772" s="99" t="s">
        <v>1495</v>
      </c>
      <c r="D772" t="s">
        <v>257</v>
      </c>
      <c r="E772" t="s">
        <v>1448</v>
      </c>
      <c r="G772" t="s">
        <v>1449</v>
      </c>
      <c r="H772">
        <f>VLOOKUP(A772,Users!A:F,6,0)</f>
        <v>19</v>
      </c>
      <c r="I772">
        <f t="shared" si="12"/>
        <v>2</v>
      </c>
      <c r="J772" t="e">
        <f>VLOOKUP(C772,[1]gta_prestations!$B:$D,3,0)</f>
        <v>#N/A</v>
      </c>
      <c r="K772" t="str">
        <f>IF(ISNA(VLOOKUP(F772,données!$B$138:$E$147,4,0)),"",VLOOKUP(F772,données!$B$138:$E$147,4,0))</f>
        <v/>
      </c>
      <c r="L772" t="str">
        <f>IF(ISNA(VLOOKUP(E772,données!$A$67:$A$134,1,0)),"",VLOOKUP(E772,données!$A$67:$A$134,1,0))</f>
        <v/>
      </c>
      <c r="M772" t="str">
        <f>IF(ISNA(VLOOKUP(G772,Presta!H:I,2,0)),"",VLOOKUP(G772,Presta!H:I,2,0))</f>
        <v/>
      </c>
    </row>
    <row r="773" spans="1:13" x14ac:dyDescent="0.25">
      <c r="A773" t="s">
        <v>1142</v>
      </c>
      <c r="B773" t="s">
        <v>1323</v>
      </c>
      <c r="C773" s="99" t="s">
        <v>1496</v>
      </c>
      <c r="D773" t="s">
        <v>315</v>
      </c>
      <c r="E773" t="s">
        <v>1440</v>
      </c>
      <c r="H773">
        <f>VLOOKUP(A773,Users!A:F,6,0)</f>
        <v>19</v>
      </c>
      <c r="I773">
        <f t="shared" si="12"/>
        <v>2</v>
      </c>
      <c r="J773" t="e">
        <f>VLOOKUP(C773,[1]gta_prestations!$B:$D,3,0)</f>
        <v>#N/A</v>
      </c>
      <c r="K773" t="str">
        <f>IF(ISNA(VLOOKUP(F773,données!$B$138:$E$147,4,0)),"",VLOOKUP(F773,données!$B$138:$E$147,4,0))</f>
        <v/>
      </c>
      <c r="L773" t="str">
        <f>IF(ISNA(VLOOKUP(E773,données!$A$67:$A$134,1,0)),"",VLOOKUP(E773,données!$A$67:$A$134,1,0))</f>
        <v/>
      </c>
      <c r="M773" t="str">
        <f>IF(ISNA(VLOOKUP(G773,Presta!H:I,2,0)),"",VLOOKUP(G773,Presta!H:I,2,0))</f>
        <v/>
      </c>
    </row>
    <row r="774" spans="1:13" x14ac:dyDescent="0.25">
      <c r="A774" t="s">
        <v>1142</v>
      </c>
      <c r="B774" t="s">
        <v>1323</v>
      </c>
      <c r="C774" s="99" t="s">
        <v>1497</v>
      </c>
      <c r="D774" t="s">
        <v>257</v>
      </c>
      <c r="E774" t="s">
        <v>1448</v>
      </c>
      <c r="G774" t="s">
        <v>1449</v>
      </c>
      <c r="H774">
        <f>VLOOKUP(A774,Users!A:F,6,0)</f>
        <v>19</v>
      </c>
      <c r="I774">
        <f t="shared" si="12"/>
        <v>2</v>
      </c>
      <c r="J774" t="e">
        <f>VLOOKUP(C774,[1]gta_prestations!$B:$D,3,0)</f>
        <v>#N/A</v>
      </c>
      <c r="K774" t="str">
        <f>IF(ISNA(VLOOKUP(F774,données!$B$138:$E$147,4,0)),"",VLOOKUP(F774,données!$B$138:$E$147,4,0))</f>
        <v/>
      </c>
      <c r="L774" t="str">
        <f>IF(ISNA(VLOOKUP(E774,données!$A$67:$A$134,1,0)),"",VLOOKUP(E774,données!$A$67:$A$134,1,0))</f>
        <v/>
      </c>
      <c r="M774" t="str">
        <f>IF(ISNA(VLOOKUP(G774,Presta!H:I,2,0)),"",VLOOKUP(G774,Presta!H:I,2,0))</f>
        <v/>
      </c>
    </row>
    <row r="775" spans="1:13" x14ac:dyDescent="0.25">
      <c r="A775" t="s">
        <v>1142</v>
      </c>
      <c r="B775" t="s">
        <v>1323</v>
      </c>
      <c r="C775" s="99" t="s">
        <v>238</v>
      </c>
      <c r="D775" t="s">
        <v>239</v>
      </c>
      <c r="E775">
        <v>62012179</v>
      </c>
      <c r="H775">
        <f>VLOOKUP(A775,Users!A:F,6,0)</f>
        <v>19</v>
      </c>
      <c r="I775">
        <f t="shared" si="12"/>
        <v>2</v>
      </c>
      <c r="J775">
        <f>VLOOKUP(C775,[1]gta_prestations!$B:$D,3,0)</f>
        <v>357</v>
      </c>
      <c r="K775" t="str">
        <f>IF(ISNA(VLOOKUP(F775,données!$B$138:$E$147,4,0)),"",VLOOKUP(F775,données!$B$138:$E$147,4,0))</f>
        <v/>
      </c>
      <c r="L775" t="str">
        <f>IF(ISNA(VLOOKUP(E775,données!$A$67:$A$134,1,0)),"",VLOOKUP(E775,données!$A$67:$A$134,1,0))</f>
        <v/>
      </c>
      <c r="M775" t="str">
        <f>IF(ISNA(VLOOKUP(G775,Presta!H:I,2,0)),"",VLOOKUP(G775,Presta!H:I,2,0))</f>
        <v/>
      </c>
    </row>
    <row r="776" spans="1:13" x14ac:dyDescent="0.25">
      <c r="A776" t="s">
        <v>1199</v>
      </c>
      <c r="B776" t="s">
        <v>1323</v>
      </c>
      <c r="C776" s="99" t="s">
        <v>98</v>
      </c>
      <c r="D776" t="s">
        <v>99</v>
      </c>
      <c r="H776">
        <f>VLOOKUP(A776,Users!A:F,6,0)</f>
        <v>66</v>
      </c>
      <c r="I776">
        <f t="shared" si="12"/>
        <v>2</v>
      </c>
      <c r="J776">
        <f>VLOOKUP(C776,[1]gta_prestations!$B:$D,3,0)</f>
        <v>287</v>
      </c>
      <c r="K776" t="str">
        <f>IF(ISNA(VLOOKUP(F776,données!$B$138:$E$147,4,0)),"",VLOOKUP(F776,données!$B$138:$E$147,4,0))</f>
        <v/>
      </c>
      <c r="L776" t="str">
        <f>IF(ISNA(VLOOKUP(E776,données!$A$67:$A$134,1,0)),"",VLOOKUP(E776,données!$A$67:$A$134,1,0))</f>
        <v/>
      </c>
      <c r="M776" t="str">
        <f>IF(ISNA(VLOOKUP(G776,Presta!H:I,2,0)),"",VLOOKUP(G776,Presta!H:I,2,0))</f>
        <v/>
      </c>
    </row>
    <row r="777" spans="1:13" x14ac:dyDescent="0.25">
      <c r="A777" t="s">
        <v>1199</v>
      </c>
      <c r="B777" t="s">
        <v>1323</v>
      </c>
      <c r="C777" s="99" t="s">
        <v>212</v>
      </c>
      <c r="D777" t="s">
        <v>213</v>
      </c>
      <c r="G777" t="s">
        <v>1324</v>
      </c>
      <c r="H777">
        <f>VLOOKUP(A777,Users!A:F,6,0)</f>
        <v>66</v>
      </c>
      <c r="I777">
        <f t="shared" si="12"/>
        <v>2</v>
      </c>
      <c r="J777">
        <f>VLOOKUP(C777,[1]gta_prestations!$B:$D,3,0)</f>
        <v>344</v>
      </c>
      <c r="K777" t="str">
        <f>IF(ISNA(VLOOKUP(F777,données!$B$138:$E$147,4,0)),"",VLOOKUP(F777,données!$B$138:$E$147,4,0))</f>
        <v/>
      </c>
      <c r="L777" t="str">
        <f>IF(ISNA(VLOOKUP(E777,données!$A$67:$A$134,1,0)),"",VLOOKUP(E777,données!$A$67:$A$134,1,0))</f>
        <v/>
      </c>
      <c r="M777" t="str">
        <f>IF(ISNA(VLOOKUP(G777,Presta!H:I,2,0)),"",VLOOKUP(G777,Presta!H:I,2,0))</f>
        <v/>
      </c>
    </row>
    <row r="778" spans="1:13" x14ac:dyDescent="0.25">
      <c r="A778" t="s">
        <v>1199</v>
      </c>
      <c r="B778" t="s">
        <v>1320</v>
      </c>
      <c r="C778" s="99" t="s">
        <v>1321</v>
      </c>
      <c r="H778">
        <f>VLOOKUP(A778,Users!A:F,6,0)</f>
        <v>66</v>
      </c>
      <c r="I778">
        <f t="shared" si="12"/>
        <v>6</v>
      </c>
      <c r="J778" t="e">
        <f>VLOOKUP(C778,[1]gta_prestations!$B:$D,3,0)</f>
        <v>#N/A</v>
      </c>
      <c r="K778" t="str">
        <f>IF(ISNA(VLOOKUP(F778,données!$B$138:$E$147,4,0)),"",VLOOKUP(F778,données!$B$138:$E$147,4,0))</f>
        <v/>
      </c>
      <c r="L778" t="str">
        <f>IF(ISNA(VLOOKUP(E778,données!$A$67:$A$134,1,0)),"",VLOOKUP(E778,données!$A$67:$A$134,1,0))</f>
        <v/>
      </c>
      <c r="M778" t="str">
        <f>IF(ISNA(VLOOKUP(G778,Presta!H:I,2,0)),"",VLOOKUP(G778,Presta!H:I,2,0))</f>
        <v/>
      </c>
    </row>
    <row r="779" spans="1:13" x14ac:dyDescent="0.25">
      <c r="A779" t="s">
        <v>1199</v>
      </c>
      <c r="B779" t="s">
        <v>1323</v>
      </c>
      <c r="C779" s="99" t="s">
        <v>212</v>
      </c>
      <c r="D779" t="s">
        <v>213</v>
      </c>
      <c r="H779">
        <f>VLOOKUP(A779,Users!A:F,6,0)</f>
        <v>66</v>
      </c>
      <c r="I779">
        <f t="shared" si="12"/>
        <v>2</v>
      </c>
      <c r="J779">
        <f>VLOOKUP(C779,[1]gta_prestations!$B:$D,3,0)</f>
        <v>344</v>
      </c>
      <c r="K779" t="str">
        <f>IF(ISNA(VLOOKUP(F779,données!$B$138:$E$147,4,0)),"",VLOOKUP(F779,données!$B$138:$E$147,4,0))</f>
        <v/>
      </c>
      <c r="L779" t="str">
        <f>IF(ISNA(VLOOKUP(E779,données!$A$67:$A$134,1,0)),"",VLOOKUP(E779,données!$A$67:$A$134,1,0))</f>
        <v/>
      </c>
      <c r="M779" t="str">
        <f>IF(ISNA(VLOOKUP(G779,Presta!H:I,2,0)),"",VLOOKUP(G779,Presta!H:I,2,0))</f>
        <v/>
      </c>
    </row>
    <row r="780" spans="1:13" x14ac:dyDescent="0.25">
      <c r="A780" t="s">
        <v>1199</v>
      </c>
      <c r="B780" t="s">
        <v>1323</v>
      </c>
      <c r="C780" s="99" t="s">
        <v>180</v>
      </c>
      <c r="D780" t="s">
        <v>181</v>
      </c>
      <c r="H780">
        <f>VLOOKUP(A780,Users!A:F,6,0)</f>
        <v>66</v>
      </c>
      <c r="I780">
        <f t="shared" si="12"/>
        <v>2</v>
      </c>
      <c r="J780">
        <f>VLOOKUP(C780,[1]gta_prestations!$B:$D,3,0)</f>
        <v>328</v>
      </c>
      <c r="K780" t="str">
        <f>IF(ISNA(VLOOKUP(F780,données!$B$138:$E$147,4,0)),"",VLOOKUP(F780,données!$B$138:$E$147,4,0))</f>
        <v/>
      </c>
      <c r="L780" t="str">
        <f>IF(ISNA(VLOOKUP(E780,données!$A$67:$A$134,1,0)),"",VLOOKUP(E780,données!$A$67:$A$134,1,0))</f>
        <v/>
      </c>
      <c r="M780" t="str">
        <f>IF(ISNA(VLOOKUP(G780,Presta!H:I,2,0)),"",VLOOKUP(G780,Presta!H:I,2,0))</f>
        <v/>
      </c>
    </row>
    <row r="781" spans="1:13" x14ac:dyDescent="0.25">
      <c r="A781" t="s">
        <v>1199</v>
      </c>
      <c r="B781" t="s">
        <v>1323</v>
      </c>
      <c r="C781" s="99" t="s">
        <v>124</v>
      </c>
      <c r="D781" t="s">
        <v>125</v>
      </c>
      <c r="H781">
        <f>VLOOKUP(A781,Users!A:F,6,0)</f>
        <v>66</v>
      </c>
      <c r="I781">
        <f t="shared" si="12"/>
        <v>2</v>
      </c>
      <c r="J781">
        <f>VLOOKUP(C781,[1]gta_prestations!$B:$D,3,0)</f>
        <v>300</v>
      </c>
      <c r="K781" t="str">
        <f>IF(ISNA(VLOOKUP(F781,données!$B$138:$E$147,4,0)),"",VLOOKUP(F781,données!$B$138:$E$147,4,0))</f>
        <v/>
      </c>
      <c r="L781" t="str">
        <f>IF(ISNA(VLOOKUP(E781,données!$A$67:$A$134,1,0)),"",VLOOKUP(E781,données!$A$67:$A$134,1,0))</f>
        <v/>
      </c>
      <c r="M781" t="str">
        <f>IF(ISNA(VLOOKUP(G781,Presta!H:I,2,0)),"",VLOOKUP(G781,Presta!H:I,2,0))</f>
        <v/>
      </c>
    </row>
    <row r="782" spans="1:13" x14ac:dyDescent="0.25">
      <c r="A782" t="s">
        <v>1199</v>
      </c>
      <c r="B782" t="s">
        <v>1323</v>
      </c>
      <c r="C782" s="99" t="s">
        <v>180</v>
      </c>
      <c r="D782" t="s">
        <v>181</v>
      </c>
      <c r="E782">
        <v>59011139</v>
      </c>
      <c r="H782">
        <f>VLOOKUP(A782,Users!A:F,6,0)</f>
        <v>66</v>
      </c>
      <c r="I782">
        <f t="shared" si="12"/>
        <v>2</v>
      </c>
      <c r="J782">
        <f>VLOOKUP(C782,[1]gta_prestations!$B:$D,3,0)</f>
        <v>328</v>
      </c>
      <c r="K782" t="str">
        <f>IF(ISNA(VLOOKUP(F782,données!$B$138:$E$147,4,0)),"",VLOOKUP(F782,données!$B$138:$E$147,4,0))</f>
        <v/>
      </c>
      <c r="L782" t="str">
        <f>IF(ISNA(VLOOKUP(E782,données!$A$67:$A$134,1,0)),"",VLOOKUP(E782,données!$A$67:$A$134,1,0))</f>
        <v/>
      </c>
      <c r="M782" t="str">
        <f>IF(ISNA(VLOOKUP(G782,Presta!H:I,2,0)),"",VLOOKUP(G782,Presta!H:I,2,0))</f>
        <v/>
      </c>
    </row>
    <row r="783" spans="1:13" x14ac:dyDescent="0.25">
      <c r="A783" t="s">
        <v>1199</v>
      </c>
      <c r="B783" t="s">
        <v>1319</v>
      </c>
      <c r="C783" s="99" t="s">
        <v>1325</v>
      </c>
      <c r="D783" t="s">
        <v>311</v>
      </c>
      <c r="G783" t="s">
        <v>554</v>
      </c>
      <c r="H783">
        <f>VLOOKUP(A783,Users!A:F,6,0)</f>
        <v>66</v>
      </c>
      <c r="I783">
        <f t="shared" si="12"/>
        <v>3</v>
      </c>
      <c r="J783" t="e">
        <f>VLOOKUP(C783,[1]gta_prestations!$B:$D,3,0)</f>
        <v>#N/A</v>
      </c>
      <c r="K783" t="str">
        <f>IF(ISNA(VLOOKUP(F783,données!$B$138:$E$147,4,0)),"",VLOOKUP(F783,données!$B$138:$E$147,4,0))</f>
        <v/>
      </c>
      <c r="L783" t="str">
        <f>IF(ISNA(VLOOKUP(E783,données!$A$67:$A$134,1,0)),"",VLOOKUP(E783,données!$A$67:$A$134,1,0))</f>
        <v/>
      </c>
      <c r="M783">
        <f>IF(ISNA(VLOOKUP(G783,Presta!H:I,2,0)),"",VLOOKUP(G783,Presta!H:I,2,0))</f>
        <v>155</v>
      </c>
    </row>
    <row r="784" spans="1:13" x14ac:dyDescent="0.25">
      <c r="A784" t="s">
        <v>1199</v>
      </c>
      <c r="B784" t="s">
        <v>1323</v>
      </c>
      <c r="C784" s="99" t="s">
        <v>184</v>
      </c>
      <c r="D784" t="s">
        <v>185</v>
      </c>
      <c r="H784">
        <f>VLOOKUP(A784,Users!A:F,6,0)</f>
        <v>66</v>
      </c>
      <c r="I784">
        <f t="shared" si="12"/>
        <v>2</v>
      </c>
      <c r="J784">
        <f>VLOOKUP(C784,[1]gta_prestations!$B:$D,3,0)</f>
        <v>330</v>
      </c>
      <c r="K784" t="str">
        <f>IF(ISNA(VLOOKUP(F784,données!$B$138:$E$147,4,0)),"",VLOOKUP(F784,données!$B$138:$E$147,4,0))</f>
        <v/>
      </c>
      <c r="L784" t="str">
        <f>IF(ISNA(VLOOKUP(E784,données!$A$67:$A$134,1,0)),"",VLOOKUP(E784,données!$A$67:$A$134,1,0))</f>
        <v/>
      </c>
      <c r="M784" t="str">
        <f>IF(ISNA(VLOOKUP(G784,Presta!H:I,2,0)),"",VLOOKUP(G784,Presta!H:I,2,0))</f>
        <v/>
      </c>
    </row>
    <row r="785" spans="1:13" x14ac:dyDescent="0.25">
      <c r="A785" t="s">
        <v>1199</v>
      </c>
      <c r="B785" t="s">
        <v>1323</v>
      </c>
      <c r="C785" s="99" t="s">
        <v>180</v>
      </c>
      <c r="D785" t="s">
        <v>181</v>
      </c>
      <c r="G785" t="s">
        <v>1324</v>
      </c>
      <c r="H785">
        <f>VLOOKUP(A785,Users!A:F,6,0)</f>
        <v>66</v>
      </c>
      <c r="I785">
        <f t="shared" si="12"/>
        <v>2</v>
      </c>
      <c r="J785">
        <f>VLOOKUP(C785,[1]gta_prestations!$B:$D,3,0)</f>
        <v>328</v>
      </c>
      <c r="K785" t="str">
        <f>IF(ISNA(VLOOKUP(F785,données!$B$138:$E$147,4,0)),"",VLOOKUP(F785,données!$B$138:$E$147,4,0))</f>
        <v/>
      </c>
      <c r="L785" t="str">
        <f>IF(ISNA(VLOOKUP(E785,données!$A$67:$A$134,1,0)),"",VLOOKUP(E785,données!$A$67:$A$134,1,0))</f>
        <v/>
      </c>
      <c r="M785" t="str">
        <f>IF(ISNA(VLOOKUP(G785,Presta!H:I,2,0)),"",VLOOKUP(G785,Presta!H:I,2,0))</f>
        <v/>
      </c>
    </row>
    <row r="786" spans="1:13" x14ac:dyDescent="0.25">
      <c r="A786" t="s">
        <v>1199</v>
      </c>
      <c r="B786" t="s">
        <v>1327</v>
      </c>
      <c r="C786" s="99" t="s">
        <v>212</v>
      </c>
      <c r="D786" t="s">
        <v>213</v>
      </c>
      <c r="F786" t="s">
        <v>1040</v>
      </c>
      <c r="H786">
        <f>VLOOKUP(A786,Users!A:F,6,0)</f>
        <v>66</v>
      </c>
      <c r="I786">
        <f t="shared" si="12"/>
        <v>4</v>
      </c>
      <c r="J786">
        <f>VLOOKUP(C786,[1]gta_prestations!$B:$D,3,0)</f>
        <v>344</v>
      </c>
      <c r="K786">
        <f>IF(ISNA(VLOOKUP(F786,données!$B$138:$E$147,4,0)),"",VLOOKUP(F786,données!$B$138:$E$147,4,0))</f>
        <v>9</v>
      </c>
      <c r="L786" t="str">
        <f>IF(ISNA(VLOOKUP(E786,données!$A$67:$A$134,1,0)),"",VLOOKUP(E786,données!$A$67:$A$134,1,0))</f>
        <v/>
      </c>
      <c r="M786" t="str">
        <f>IF(ISNA(VLOOKUP(G786,Presta!H:I,2,0)),"",VLOOKUP(G786,Presta!H:I,2,0))</f>
        <v/>
      </c>
    </row>
    <row r="787" spans="1:13" x14ac:dyDescent="0.25">
      <c r="A787" t="s">
        <v>1199</v>
      </c>
      <c r="B787" t="s">
        <v>1319</v>
      </c>
      <c r="C787" s="99" t="s">
        <v>1325</v>
      </c>
      <c r="D787" t="s">
        <v>311</v>
      </c>
      <c r="E787" t="s">
        <v>1498</v>
      </c>
      <c r="G787" t="s">
        <v>554</v>
      </c>
      <c r="H787">
        <f>VLOOKUP(A787,Users!A:F,6,0)</f>
        <v>66</v>
      </c>
      <c r="I787">
        <f t="shared" si="12"/>
        <v>3</v>
      </c>
      <c r="J787" t="e">
        <f>VLOOKUP(C787,[1]gta_prestations!$B:$D,3,0)</f>
        <v>#N/A</v>
      </c>
      <c r="K787" t="str">
        <f>IF(ISNA(VLOOKUP(F787,données!$B$138:$E$147,4,0)),"",VLOOKUP(F787,données!$B$138:$E$147,4,0))</f>
        <v/>
      </c>
      <c r="L787" t="str">
        <f>IF(ISNA(VLOOKUP(E787,données!$A$67:$A$134,1,0)),"",VLOOKUP(E787,données!$A$67:$A$134,1,0))</f>
        <v/>
      </c>
      <c r="M787">
        <f>IF(ISNA(VLOOKUP(G787,Presta!H:I,2,0)),"",VLOOKUP(G787,Presta!H:I,2,0))</f>
        <v>155</v>
      </c>
    </row>
    <row r="788" spans="1:13" x14ac:dyDescent="0.25">
      <c r="A788" t="s">
        <v>1199</v>
      </c>
      <c r="B788" t="s">
        <v>1319</v>
      </c>
      <c r="C788" s="99" t="s">
        <v>1325</v>
      </c>
      <c r="D788" t="s">
        <v>311</v>
      </c>
      <c r="E788" t="s">
        <v>1499</v>
      </c>
      <c r="G788" t="s">
        <v>554</v>
      </c>
      <c r="H788">
        <f>VLOOKUP(A788,Users!A:F,6,0)</f>
        <v>66</v>
      </c>
      <c r="I788">
        <f t="shared" si="12"/>
        <v>3</v>
      </c>
      <c r="J788" t="e">
        <f>VLOOKUP(C788,[1]gta_prestations!$B:$D,3,0)</f>
        <v>#N/A</v>
      </c>
      <c r="K788" t="str">
        <f>IF(ISNA(VLOOKUP(F788,données!$B$138:$E$147,4,0)),"",VLOOKUP(F788,données!$B$138:$E$147,4,0))</f>
        <v/>
      </c>
      <c r="L788" t="str">
        <f>IF(ISNA(VLOOKUP(E788,données!$A$67:$A$134,1,0)),"",VLOOKUP(E788,données!$A$67:$A$134,1,0))</f>
        <v/>
      </c>
      <c r="M788">
        <f>IF(ISNA(VLOOKUP(G788,Presta!H:I,2,0)),"",VLOOKUP(G788,Presta!H:I,2,0))</f>
        <v>155</v>
      </c>
    </row>
    <row r="789" spans="1:13" x14ac:dyDescent="0.25">
      <c r="A789" t="s">
        <v>1199</v>
      </c>
      <c r="B789" t="s">
        <v>1319</v>
      </c>
      <c r="C789" s="99" t="s">
        <v>1325</v>
      </c>
      <c r="D789" t="s">
        <v>311</v>
      </c>
      <c r="E789" t="s">
        <v>1500</v>
      </c>
      <c r="G789" t="s">
        <v>554</v>
      </c>
      <c r="H789">
        <f>VLOOKUP(A789,Users!A:F,6,0)</f>
        <v>66</v>
      </c>
      <c r="I789">
        <f t="shared" si="12"/>
        <v>3</v>
      </c>
      <c r="J789" t="e">
        <f>VLOOKUP(C789,[1]gta_prestations!$B:$D,3,0)</f>
        <v>#N/A</v>
      </c>
      <c r="K789" t="str">
        <f>IF(ISNA(VLOOKUP(F789,données!$B$138:$E$147,4,0)),"",VLOOKUP(F789,données!$B$138:$E$147,4,0))</f>
        <v/>
      </c>
      <c r="L789" t="str">
        <f>IF(ISNA(VLOOKUP(E789,données!$A$67:$A$134,1,0)),"",VLOOKUP(E789,données!$A$67:$A$134,1,0))</f>
        <v/>
      </c>
      <c r="M789">
        <f>IF(ISNA(VLOOKUP(G789,Presta!H:I,2,0)),"",VLOOKUP(G789,Presta!H:I,2,0))</f>
        <v>155</v>
      </c>
    </row>
    <row r="790" spans="1:13" x14ac:dyDescent="0.25">
      <c r="A790" t="s">
        <v>1199</v>
      </c>
      <c r="B790" t="s">
        <v>1320</v>
      </c>
      <c r="C790" s="99" t="s">
        <v>296</v>
      </c>
      <c r="D790" t="s">
        <v>297</v>
      </c>
      <c r="E790" t="s">
        <v>1501</v>
      </c>
      <c r="H790">
        <f>VLOOKUP(A790,Users!A:F,6,0)</f>
        <v>66</v>
      </c>
      <c r="I790">
        <f t="shared" si="12"/>
        <v>6</v>
      </c>
      <c r="J790">
        <f>VLOOKUP(C790,[1]gta_prestations!$B:$D,3,0)</f>
        <v>386</v>
      </c>
      <c r="K790" t="str">
        <f>IF(ISNA(VLOOKUP(F790,données!$B$138:$E$147,4,0)),"",VLOOKUP(F790,données!$B$138:$E$147,4,0))</f>
        <v/>
      </c>
      <c r="L790" t="str">
        <f>IF(ISNA(VLOOKUP(E790,données!$A$67:$A$134,1,0)),"",VLOOKUP(E790,données!$A$67:$A$134,1,0))</f>
        <v/>
      </c>
      <c r="M790" t="str">
        <f>IF(ISNA(VLOOKUP(G790,Presta!H:I,2,0)),"",VLOOKUP(G790,Presta!H:I,2,0))</f>
        <v/>
      </c>
    </row>
    <row r="791" spans="1:13" x14ac:dyDescent="0.25">
      <c r="A791" t="s">
        <v>1071</v>
      </c>
      <c r="B791" t="s">
        <v>1319</v>
      </c>
      <c r="C791" s="99" t="s">
        <v>1502</v>
      </c>
      <c r="D791" t="s">
        <v>305</v>
      </c>
      <c r="G791" t="s">
        <v>507</v>
      </c>
      <c r="H791">
        <f>VLOOKUP(A791,Users!A:F,6,0)</f>
        <v>33</v>
      </c>
      <c r="I791">
        <f t="shared" si="12"/>
        <v>3</v>
      </c>
      <c r="J791" t="e">
        <f>VLOOKUP(C791,[1]gta_prestations!$B:$D,3,0)</f>
        <v>#N/A</v>
      </c>
      <c r="K791" t="str">
        <f>IF(ISNA(VLOOKUP(F791,données!$B$138:$E$147,4,0)),"",VLOOKUP(F791,données!$B$138:$E$147,4,0))</f>
        <v/>
      </c>
      <c r="L791" t="str">
        <f>IF(ISNA(VLOOKUP(E791,données!$A$67:$A$134,1,0)),"",VLOOKUP(E791,données!$A$67:$A$134,1,0))</f>
        <v/>
      </c>
      <c r="M791">
        <f>IF(ISNA(VLOOKUP(G791,Presta!H:I,2,0)),"",VLOOKUP(G791,Presta!H:I,2,0))</f>
        <v>139</v>
      </c>
    </row>
    <row r="792" spans="1:13" x14ac:dyDescent="0.25">
      <c r="A792" t="s">
        <v>1071</v>
      </c>
      <c r="B792" t="s">
        <v>1320</v>
      </c>
      <c r="C792" s="99" t="s">
        <v>296</v>
      </c>
      <c r="D792" t="s">
        <v>297</v>
      </c>
      <c r="E792" t="s">
        <v>1503</v>
      </c>
      <c r="H792">
        <f>VLOOKUP(A792,Users!A:F,6,0)</f>
        <v>33</v>
      </c>
      <c r="I792">
        <f t="shared" si="12"/>
        <v>6</v>
      </c>
      <c r="J792">
        <f>VLOOKUP(C792,[1]gta_prestations!$B:$D,3,0)</f>
        <v>386</v>
      </c>
      <c r="K792" t="str">
        <f>IF(ISNA(VLOOKUP(F792,données!$B$138:$E$147,4,0)),"",VLOOKUP(F792,données!$B$138:$E$147,4,0))</f>
        <v/>
      </c>
      <c r="L792" t="str">
        <f>IF(ISNA(VLOOKUP(E792,données!$A$67:$A$134,1,0)),"",VLOOKUP(E792,données!$A$67:$A$134,1,0))</f>
        <v/>
      </c>
      <c r="M792" t="str">
        <f>IF(ISNA(VLOOKUP(G792,Presta!H:I,2,0)),"",VLOOKUP(G792,Presta!H:I,2,0))</f>
        <v/>
      </c>
    </row>
    <row r="793" spans="1:13" x14ac:dyDescent="0.25">
      <c r="A793" t="s">
        <v>1071</v>
      </c>
      <c r="B793" t="s">
        <v>1320</v>
      </c>
      <c r="C793" s="99" t="s">
        <v>278</v>
      </c>
      <c r="D793" t="s">
        <v>279</v>
      </c>
      <c r="E793" t="s">
        <v>1504</v>
      </c>
      <c r="H793">
        <f>VLOOKUP(A793,Users!A:F,6,0)</f>
        <v>33</v>
      </c>
      <c r="I793">
        <f t="shared" si="12"/>
        <v>6</v>
      </c>
      <c r="J793">
        <f>VLOOKUP(C793,[1]gta_prestations!$B:$D,3,0)</f>
        <v>377</v>
      </c>
      <c r="K793" t="str">
        <f>IF(ISNA(VLOOKUP(F793,données!$B$138:$E$147,4,0)),"",VLOOKUP(F793,données!$B$138:$E$147,4,0))</f>
        <v/>
      </c>
      <c r="L793" t="str">
        <f>IF(ISNA(VLOOKUP(E793,données!$A$67:$A$134,1,0)),"",VLOOKUP(E793,données!$A$67:$A$134,1,0))</f>
        <v/>
      </c>
      <c r="M793" t="str">
        <f>IF(ISNA(VLOOKUP(G793,Presta!H:I,2,0)),"",VLOOKUP(G793,Presta!H:I,2,0))</f>
        <v/>
      </c>
    </row>
    <row r="794" spans="1:13" x14ac:dyDescent="0.25">
      <c r="A794" t="s">
        <v>1071</v>
      </c>
      <c r="B794" t="s">
        <v>1320</v>
      </c>
      <c r="C794" s="99" t="s">
        <v>274</v>
      </c>
      <c r="D794" t="s">
        <v>275</v>
      </c>
      <c r="E794" t="s">
        <v>1505</v>
      </c>
      <c r="H794">
        <f>VLOOKUP(A794,Users!A:F,6,0)</f>
        <v>33</v>
      </c>
      <c r="I794">
        <f t="shared" si="12"/>
        <v>6</v>
      </c>
      <c r="J794">
        <f>VLOOKUP(C794,[1]gta_prestations!$B:$D,3,0)</f>
        <v>375</v>
      </c>
      <c r="K794" t="str">
        <f>IF(ISNA(VLOOKUP(F794,données!$B$138:$E$147,4,0)),"",VLOOKUP(F794,données!$B$138:$E$147,4,0))</f>
        <v/>
      </c>
      <c r="L794" t="str">
        <f>IF(ISNA(VLOOKUP(E794,données!$A$67:$A$134,1,0)),"",VLOOKUP(E794,données!$A$67:$A$134,1,0))</f>
        <v/>
      </c>
      <c r="M794" t="str">
        <f>IF(ISNA(VLOOKUP(G794,Presta!H:I,2,0)),"",VLOOKUP(G794,Presta!H:I,2,0))</f>
        <v/>
      </c>
    </row>
    <row r="795" spans="1:13" x14ac:dyDescent="0.25">
      <c r="A795" t="s">
        <v>1071</v>
      </c>
      <c r="B795" t="s">
        <v>1320</v>
      </c>
      <c r="C795" s="99" t="s">
        <v>1321</v>
      </c>
      <c r="H795">
        <f>VLOOKUP(A795,Users!A:F,6,0)</f>
        <v>33</v>
      </c>
      <c r="I795">
        <f t="shared" si="12"/>
        <v>6</v>
      </c>
      <c r="J795" t="e">
        <f>VLOOKUP(C795,[1]gta_prestations!$B:$D,3,0)</f>
        <v>#N/A</v>
      </c>
      <c r="K795" t="str">
        <f>IF(ISNA(VLOOKUP(F795,données!$B$138:$E$147,4,0)),"",VLOOKUP(F795,données!$B$138:$E$147,4,0))</f>
        <v/>
      </c>
      <c r="L795" t="str">
        <f>IF(ISNA(VLOOKUP(E795,données!$A$67:$A$134,1,0)),"",VLOOKUP(E795,données!$A$67:$A$134,1,0))</f>
        <v/>
      </c>
      <c r="M795" t="str">
        <f>IF(ISNA(VLOOKUP(G795,Presta!H:I,2,0)),"",VLOOKUP(G795,Presta!H:I,2,0))</f>
        <v/>
      </c>
    </row>
    <row r="796" spans="1:13" x14ac:dyDescent="0.25">
      <c r="A796" t="s">
        <v>1071</v>
      </c>
      <c r="B796" t="s">
        <v>1320</v>
      </c>
      <c r="C796" s="99" t="s">
        <v>296</v>
      </c>
      <c r="D796" t="s">
        <v>297</v>
      </c>
      <c r="H796">
        <f>VLOOKUP(A796,Users!A:F,6,0)</f>
        <v>33</v>
      </c>
      <c r="I796">
        <f t="shared" si="12"/>
        <v>6</v>
      </c>
      <c r="J796">
        <f>VLOOKUP(C796,[1]gta_prestations!$B:$D,3,0)</f>
        <v>386</v>
      </c>
      <c r="K796" t="str">
        <f>IF(ISNA(VLOOKUP(F796,données!$B$138:$E$147,4,0)),"",VLOOKUP(F796,données!$B$138:$E$147,4,0))</f>
        <v/>
      </c>
      <c r="L796" t="str">
        <f>IF(ISNA(VLOOKUP(E796,données!$A$67:$A$134,1,0)),"",VLOOKUP(E796,données!$A$67:$A$134,1,0))</f>
        <v/>
      </c>
      <c r="M796" t="str">
        <f>IF(ISNA(VLOOKUP(G796,Presta!H:I,2,0)),"",VLOOKUP(G796,Presta!H:I,2,0))</f>
        <v/>
      </c>
    </row>
    <row r="797" spans="1:13" x14ac:dyDescent="0.25">
      <c r="A797" t="s">
        <v>1071</v>
      </c>
      <c r="B797" t="s">
        <v>1320</v>
      </c>
      <c r="C797" s="99" t="s">
        <v>278</v>
      </c>
      <c r="D797" t="s">
        <v>279</v>
      </c>
      <c r="H797">
        <f>VLOOKUP(A797,Users!A:F,6,0)</f>
        <v>33</v>
      </c>
      <c r="I797">
        <f t="shared" si="12"/>
        <v>6</v>
      </c>
      <c r="J797">
        <f>VLOOKUP(C797,[1]gta_prestations!$B:$D,3,0)</f>
        <v>377</v>
      </c>
      <c r="K797" t="str">
        <f>IF(ISNA(VLOOKUP(F797,données!$B$138:$E$147,4,0)),"",VLOOKUP(F797,données!$B$138:$E$147,4,0))</f>
        <v/>
      </c>
      <c r="L797" t="str">
        <f>IF(ISNA(VLOOKUP(E797,données!$A$67:$A$134,1,0)),"",VLOOKUP(E797,données!$A$67:$A$134,1,0))</f>
        <v/>
      </c>
      <c r="M797" t="str">
        <f>IF(ISNA(VLOOKUP(G797,Presta!H:I,2,0)),"",VLOOKUP(G797,Presta!H:I,2,0))</f>
        <v/>
      </c>
    </row>
    <row r="798" spans="1:13" x14ac:dyDescent="0.25">
      <c r="A798" t="s">
        <v>1071</v>
      </c>
      <c r="B798" t="s">
        <v>1320</v>
      </c>
      <c r="C798" s="99" t="s">
        <v>296</v>
      </c>
      <c r="D798" t="s">
        <v>297</v>
      </c>
      <c r="E798" t="s">
        <v>1357</v>
      </c>
      <c r="H798">
        <f>VLOOKUP(A798,Users!A:F,6,0)</f>
        <v>33</v>
      </c>
      <c r="I798">
        <f t="shared" si="12"/>
        <v>6</v>
      </c>
      <c r="J798">
        <f>VLOOKUP(C798,[1]gta_prestations!$B:$D,3,0)</f>
        <v>386</v>
      </c>
      <c r="K798" t="str">
        <f>IF(ISNA(VLOOKUP(F798,données!$B$138:$E$147,4,0)),"",VLOOKUP(F798,données!$B$138:$E$147,4,0))</f>
        <v/>
      </c>
      <c r="L798" t="str">
        <f>IF(ISNA(VLOOKUP(E798,données!$A$67:$A$134,1,0)),"",VLOOKUP(E798,données!$A$67:$A$134,1,0))</f>
        <v/>
      </c>
      <c r="M798" t="str">
        <f>IF(ISNA(VLOOKUP(G798,Presta!H:I,2,0)),"",VLOOKUP(G798,Presta!H:I,2,0))</f>
        <v/>
      </c>
    </row>
    <row r="799" spans="1:13" x14ac:dyDescent="0.25">
      <c r="A799" t="s">
        <v>1071</v>
      </c>
      <c r="B799" t="s">
        <v>1320</v>
      </c>
      <c r="C799" s="99" t="s">
        <v>278</v>
      </c>
      <c r="D799" t="s">
        <v>279</v>
      </c>
      <c r="E799" t="s">
        <v>1394</v>
      </c>
      <c r="H799">
        <f>VLOOKUP(A799,Users!A:F,6,0)</f>
        <v>33</v>
      </c>
      <c r="I799">
        <f t="shared" si="12"/>
        <v>6</v>
      </c>
      <c r="J799">
        <f>VLOOKUP(C799,[1]gta_prestations!$B:$D,3,0)</f>
        <v>377</v>
      </c>
      <c r="K799" t="str">
        <f>IF(ISNA(VLOOKUP(F799,données!$B$138:$E$147,4,0)),"",VLOOKUP(F799,données!$B$138:$E$147,4,0))</f>
        <v/>
      </c>
      <c r="L799" t="str">
        <f>IF(ISNA(VLOOKUP(E799,données!$A$67:$A$134,1,0)),"",VLOOKUP(E799,données!$A$67:$A$134,1,0))</f>
        <v/>
      </c>
      <c r="M799" t="str">
        <f>IF(ISNA(VLOOKUP(G799,Presta!H:I,2,0)),"",VLOOKUP(G799,Presta!H:I,2,0))</f>
        <v/>
      </c>
    </row>
    <row r="800" spans="1:13" x14ac:dyDescent="0.25">
      <c r="A800" t="s">
        <v>1071</v>
      </c>
      <c r="B800" t="s">
        <v>1320</v>
      </c>
      <c r="C800" s="99" t="s">
        <v>274</v>
      </c>
      <c r="D800" t="s">
        <v>275</v>
      </c>
      <c r="H800">
        <f>VLOOKUP(A800,Users!A:F,6,0)</f>
        <v>33</v>
      </c>
      <c r="I800">
        <f t="shared" si="12"/>
        <v>6</v>
      </c>
      <c r="J800">
        <f>VLOOKUP(C800,[1]gta_prestations!$B:$D,3,0)</f>
        <v>375</v>
      </c>
      <c r="K800" t="str">
        <f>IF(ISNA(VLOOKUP(F800,données!$B$138:$E$147,4,0)),"",VLOOKUP(F800,données!$B$138:$E$147,4,0))</f>
        <v/>
      </c>
      <c r="L800" t="str">
        <f>IF(ISNA(VLOOKUP(E800,données!$A$67:$A$134,1,0)),"",VLOOKUP(E800,données!$A$67:$A$134,1,0))</f>
        <v/>
      </c>
      <c r="M800" t="str">
        <f>IF(ISNA(VLOOKUP(G800,Presta!H:I,2,0)),"",VLOOKUP(G800,Presta!H:I,2,0))</f>
        <v/>
      </c>
    </row>
    <row r="801" spans="1:13" x14ac:dyDescent="0.25">
      <c r="A801" t="s">
        <v>1071</v>
      </c>
      <c r="B801" t="s">
        <v>1320</v>
      </c>
      <c r="C801" s="99" t="s">
        <v>296</v>
      </c>
      <c r="D801" t="s">
        <v>279</v>
      </c>
      <c r="E801" t="s">
        <v>1394</v>
      </c>
      <c r="H801">
        <f>VLOOKUP(A801,Users!A:F,6,0)</f>
        <v>33</v>
      </c>
      <c r="I801">
        <f t="shared" si="12"/>
        <v>6</v>
      </c>
      <c r="J801">
        <f>VLOOKUP(C801,[1]gta_prestations!$B:$D,3,0)</f>
        <v>386</v>
      </c>
      <c r="K801" t="str">
        <f>IF(ISNA(VLOOKUP(F801,données!$B$138:$E$147,4,0)),"",VLOOKUP(F801,données!$B$138:$E$147,4,0))</f>
        <v/>
      </c>
      <c r="L801" t="str">
        <f>IF(ISNA(VLOOKUP(E801,données!$A$67:$A$134,1,0)),"",VLOOKUP(E801,données!$A$67:$A$134,1,0))</f>
        <v/>
      </c>
      <c r="M801" t="str">
        <f>IF(ISNA(VLOOKUP(G801,Presta!H:I,2,0)),"",VLOOKUP(G801,Presta!H:I,2,0))</f>
        <v/>
      </c>
    </row>
    <row r="802" spans="1:13" x14ac:dyDescent="0.25">
      <c r="A802" t="s">
        <v>1071</v>
      </c>
      <c r="B802" t="s">
        <v>1320</v>
      </c>
      <c r="C802" s="99" t="s">
        <v>296</v>
      </c>
      <c r="D802" t="s">
        <v>297</v>
      </c>
      <c r="E802" t="s">
        <v>1335</v>
      </c>
      <c r="H802">
        <f>VLOOKUP(A802,Users!A:F,6,0)</f>
        <v>33</v>
      </c>
      <c r="I802">
        <f t="shared" si="12"/>
        <v>6</v>
      </c>
      <c r="J802">
        <f>VLOOKUP(C802,[1]gta_prestations!$B:$D,3,0)</f>
        <v>386</v>
      </c>
      <c r="K802" t="str">
        <f>IF(ISNA(VLOOKUP(F802,données!$B$138:$E$147,4,0)),"",VLOOKUP(F802,données!$B$138:$E$147,4,0))</f>
        <v/>
      </c>
      <c r="L802" t="str">
        <f>IF(ISNA(VLOOKUP(E802,données!$A$67:$A$134,1,0)),"",VLOOKUP(E802,données!$A$67:$A$134,1,0))</f>
        <v/>
      </c>
      <c r="M802" t="str">
        <f>IF(ISNA(VLOOKUP(G802,Presta!H:I,2,0)),"",VLOOKUP(G802,Presta!H:I,2,0))</f>
        <v/>
      </c>
    </row>
    <row r="803" spans="1:13" x14ac:dyDescent="0.25">
      <c r="A803" t="s">
        <v>1071</v>
      </c>
      <c r="B803" t="s">
        <v>1320</v>
      </c>
      <c r="C803" s="99" t="s">
        <v>278</v>
      </c>
      <c r="D803" t="s">
        <v>279</v>
      </c>
      <c r="E803" t="s">
        <v>1335</v>
      </c>
      <c r="H803">
        <f>VLOOKUP(A803,Users!A:F,6,0)</f>
        <v>33</v>
      </c>
      <c r="I803">
        <f t="shared" si="12"/>
        <v>6</v>
      </c>
      <c r="J803">
        <f>VLOOKUP(C803,[1]gta_prestations!$B:$D,3,0)</f>
        <v>377</v>
      </c>
      <c r="K803" t="str">
        <f>IF(ISNA(VLOOKUP(F803,données!$B$138:$E$147,4,0)),"",VLOOKUP(F803,données!$B$138:$E$147,4,0))</f>
        <v/>
      </c>
      <c r="L803" t="str">
        <f>IF(ISNA(VLOOKUP(E803,données!$A$67:$A$134,1,0)),"",VLOOKUP(E803,données!$A$67:$A$134,1,0))</f>
        <v/>
      </c>
      <c r="M803" t="str">
        <f>IF(ISNA(VLOOKUP(G803,Presta!H:I,2,0)),"",VLOOKUP(G803,Presta!H:I,2,0))</f>
        <v/>
      </c>
    </row>
    <row r="804" spans="1:13" x14ac:dyDescent="0.25">
      <c r="A804" t="s">
        <v>1071</v>
      </c>
      <c r="B804" t="s">
        <v>1320</v>
      </c>
      <c r="C804" s="99" t="s">
        <v>274</v>
      </c>
      <c r="D804" t="s">
        <v>275</v>
      </c>
      <c r="E804" t="s">
        <v>1335</v>
      </c>
      <c r="H804">
        <f>VLOOKUP(A804,Users!A:F,6,0)</f>
        <v>33</v>
      </c>
      <c r="I804">
        <f t="shared" si="12"/>
        <v>6</v>
      </c>
      <c r="J804">
        <f>VLOOKUP(C804,[1]gta_prestations!$B:$D,3,0)</f>
        <v>375</v>
      </c>
      <c r="K804" t="str">
        <f>IF(ISNA(VLOOKUP(F804,données!$B$138:$E$147,4,0)),"",VLOOKUP(F804,données!$B$138:$E$147,4,0))</f>
        <v/>
      </c>
      <c r="L804" t="str">
        <f>IF(ISNA(VLOOKUP(E804,données!$A$67:$A$134,1,0)),"",VLOOKUP(E804,données!$A$67:$A$134,1,0))</f>
        <v/>
      </c>
      <c r="M804" t="str">
        <f>IF(ISNA(VLOOKUP(G804,Presta!H:I,2,0)),"",VLOOKUP(G804,Presta!H:I,2,0))</f>
        <v/>
      </c>
    </row>
    <row r="805" spans="1:13" x14ac:dyDescent="0.25">
      <c r="A805" t="s">
        <v>1071</v>
      </c>
      <c r="B805" t="s">
        <v>1320</v>
      </c>
      <c r="C805" s="99" t="s">
        <v>278</v>
      </c>
      <c r="D805" t="s">
        <v>279</v>
      </c>
      <c r="E805" t="s">
        <v>1506</v>
      </c>
      <c r="H805">
        <f>VLOOKUP(A805,Users!A:F,6,0)</f>
        <v>33</v>
      </c>
      <c r="I805">
        <f t="shared" si="12"/>
        <v>6</v>
      </c>
      <c r="J805">
        <f>VLOOKUP(C805,[1]gta_prestations!$B:$D,3,0)</f>
        <v>377</v>
      </c>
      <c r="K805" t="str">
        <f>IF(ISNA(VLOOKUP(F805,données!$B$138:$E$147,4,0)),"",VLOOKUP(F805,données!$B$138:$E$147,4,0))</f>
        <v/>
      </c>
      <c r="L805" t="str">
        <f>IF(ISNA(VLOOKUP(E805,données!$A$67:$A$134,1,0)),"",VLOOKUP(E805,données!$A$67:$A$134,1,0))</f>
        <v/>
      </c>
      <c r="M805" t="str">
        <f>IF(ISNA(VLOOKUP(G805,Presta!H:I,2,0)),"",VLOOKUP(G805,Presta!H:I,2,0))</f>
        <v/>
      </c>
    </row>
    <row r="806" spans="1:13" x14ac:dyDescent="0.25">
      <c r="A806" t="s">
        <v>1091</v>
      </c>
      <c r="B806" t="s">
        <v>1323</v>
      </c>
      <c r="C806" s="99" t="s">
        <v>1507</v>
      </c>
      <c r="D806" t="s">
        <v>211</v>
      </c>
      <c r="H806">
        <f>VLOOKUP(A806,Users!A:F,6,0)</f>
        <v>20</v>
      </c>
      <c r="I806">
        <f t="shared" si="12"/>
        <v>2</v>
      </c>
      <c r="J806" t="e">
        <f>VLOOKUP(C806,[1]gta_prestations!$B:$D,3,0)</f>
        <v>#N/A</v>
      </c>
      <c r="K806" t="str">
        <f>IF(ISNA(VLOOKUP(F806,données!$B$138:$E$147,4,0)),"",VLOOKUP(F806,données!$B$138:$E$147,4,0))</f>
        <v/>
      </c>
      <c r="L806" t="str">
        <f>IF(ISNA(VLOOKUP(E806,données!$A$67:$A$134,1,0)),"",VLOOKUP(E806,données!$A$67:$A$134,1,0))</f>
        <v/>
      </c>
      <c r="M806" t="str">
        <f>IF(ISNA(VLOOKUP(G806,Presta!H:I,2,0)),"",VLOOKUP(G806,Presta!H:I,2,0))</f>
        <v/>
      </c>
    </row>
    <row r="807" spans="1:13" x14ac:dyDescent="0.25">
      <c r="A807" t="s">
        <v>1091</v>
      </c>
      <c r="B807" t="s">
        <v>1323</v>
      </c>
      <c r="C807" s="99" t="s">
        <v>96</v>
      </c>
      <c r="D807" t="s">
        <v>97</v>
      </c>
      <c r="H807">
        <f>VLOOKUP(A807,Users!A:F,6,0)</f>
        <v>20</v>
      </c>
      <c r="I807">
        <f t="shared" si="12"/>
        <v>2</v>
      </c>
      <c r="J807">
        <f>VLOOKUP(C807,[1]gta_prestations!$B:$D,3,0)</f>
        <v>286</v>
      </c>
      <c r="K807" t="str">
        <f>IF(ISNA(VLOOKUP(F807,données!$B$138:$E$147,4,0)),"",VLOOKUP(F807,données!$B$138:$E$147,4,0))</f>
        <v/>
      </c>
      <c r="L807" t="str">
        <f>IF(ISNA(VLOOKUP(E807,données!$A$67:$A$134,1,0)),"",VLOOKUP(E807,données!$A$67:$A$134,1,0))</f>
        <v/>
      </c>
      <c r="M807" t="str">
        <f>IF(ISNA(VLOOKUP(G807,Presta!H:I,2,0)),"",VLOOKUP(G807,Presta!H:I,2,0))</f>
        <v/>
      </c>
    </row>
    <row r="808" spans="1:13" x14ac:dyDescent="0.25">
      <c r="A808" t="s">
        <v>1091</v>
      </c>
      <c r="B808" t="s">
        <v>1323</v>
      </c>
      <c r="C808" s="99" t="s">
        <v>210</v>
      </c>
      <c r="D808" t="s">
        <v>211</v>
      </c>
      <c r="G808" t="s">
        <v>1324</v>
      </c>
      <c r="H808">
        <f>VLOOKUP(A808,Users!A:F,6,0)</f>
        <v>20</v>
      </c>
      <c r="I808">
        <f t="shared" si="12"/>
        <v>2</v>
      </c>
      <c r="J808">
        <f>VLOOKUP(C808,[1]gta_prestations!$B:$D,3,0)</f>
        <v>343</v>
      </c>
      <c r="K808" t="str">
        <f>IF(ISNA(VLOOKUP(F808,données!$B$138:$E$147,4,0)),"",VLOOKUP(F808,données!$B$138:$E$147,4,0))</f>
        <v/>
      </c>
      <c r="L808" t="str">
        <f>IF(ISNA(VLOOKUP(E808,données!$A$67:$A$134,1,0)),"",VLOOKUP(E808,données!$A$67:$A$134,1,0))</f>
        <v/>
      </c>
      <c r="M808" t="str">
        <f>IF(ISNA(VLOOKUP(G808,Presta!H:I,2,0)),"",VLOOKUP(G808,Presta!H:I,2,0))</f>
        <v/>
      </c>
    </row>
    <row r="809" spans="1:13" x14ac:dyDescent="0.25">
      <c r="A809" t="s">
        <v>1091</v>
      </c>
      <c r="B809" t="s">
        <v>1323</v>
      </c>
      <c r="C809" s="99" t="s">
        <v>266</v>
      </c>
      <c r="D809" t="s">
        <v>267</v>
      </c>
      <c r="H809">
        <f>VLOOKUP(A809,Users!A:F,6,0)</f>
        <v>20</v>
      </c>
      <c r="I809">
        <f t="shared" si="12"/>
        <v>2</v>
      </c>
      <c r="J809">
        <f>VLOOKUP(C809,[1]gta_prestations!$B:$D,3,0)</f>
        <v>371</v>
      </c>
      <c r="K809" t="str">
        <f>IF(ISNA(VLOOKUP(F809,données!$B$138:$E$147,4,0)),"",VLOOKUP(F809,données!$B$138:$E$147,4,0))</f>
        <v/>
      </c>
      <c r="L809" t="str">
        <f>IF(ISNA(VLOOKUP(E809,données!$A$67:$A$134,1,0)),"",VLOOKUP(E809,données!$A$67:$A$134,1,0))</f>
        <v/>
      </c>
      <c r="M809" t="str">
        <f>IF(ISNA(VLOOKUP(G809,Presta!H:I,2,0)),"",VLOOKUP(G809,Presta!H:I,2,0))</f>
        <v/>
      </c>
    </row>
    <row r="810" spans="1:13" x14ac:dyDescent="0.25">
      <c r="A810" t="s">
        <v>1091</v>
      </c>
      <c r="B810" t="s">
        <v>1323</v>
      </c>
      <c r="C810" s="99" t="s">
        <v>124</v>
      </c>
      <c r="D810" t="s">
        <v>125</v>
      </c>
      <c r="G810" t="s">
        <v>1324</v>
      </c>
      <c r="H810">
        <f>VLOOKUP(A810,Users!A:F,6,0)</f>
        <v>20</v>
      </c>
      <c r="I810">
        <f t="shared" si="12"/>
        <v>2</v>
      </c>
      <c r="J810">
        <f>VLOOKUP(C810,[1]gta_prestations!$B:$D,3,0)</f>
        <v>300</v>
      </c>
      <c r="K810" t="str">
        <f>IF(ISNA(VLOOKUP(F810,données!$B$138:$E$147,4,0)),"",VLOOKUP(F810,données!$B$138:$E$147,4,0))</f>
        <v/>
      </c>
      <c r="L810" t="str">
        <f>IF(ISNA(VLOOKUP(E810,données!$A$67:$A$134,1,0)),"",VLOOKUP(E810,données!$A$67:$A$134,1,0))</f>
        <v/>
      </c>
      <c r="M810" t="str">
        <f>IF(ISNA(VLOOKUP(G810,Presta!H:I,2,0)),"",VLOOKUP(G810,Presta!H:I,2,0))</f>
        <v/>
      </c>
    </row>
    <row r="811" spans="1:13" x14ac:dyDescent="0.25">
      <c r="A811" t="s">
        <v>1091</v>
      </c>
      <c r="B811" t="s">
        <v>1320</v>
      </c>
      <c r="C811" s="99" t="s">
        <v>1321</v>
      </c>
      <c r="H811">
        <f>VLOOKUP(A811,Users!A:F,6,0)</f>
        <v>20</v>
      </c>
      <c r="I811">
        <f t="shared" si="12"/>
        <v>6</v>
      </c>
      <c r="J811" t="e">
        <f>VLOOKUP(C811,[1]gta_prestations!$B:$D,3,0)</f>
        <v>#N/A</v>
      </c>
      <c r="K811" t="str">
        <f>IF(ISNA(VLOOKUP(F811,données!$B$138:$E$147,4,0)),"",VLOOKUP(F811,données!$B$138:$E$147,4,0))</f>
        <v/>
      </c>
      <c r="L811" t="str">
        <f>IF(ISNA(VLOOKUP(E811,données!$A$67:$A$134,1,0)),"",VLOOKUP(E811,données!$A$67:$A$134,1,0))</f>
        <v/>
      </c>
      <c r="M811" t="str">
        <f>IF(ISNA(VLOOKUP(G811,Presta!H:I,2,0)),"",VLOOKUP(G811,Presta!H:I,2,0))</f>
        <v/>
      </c>
    </row>
    <row r="812" spans="1:13" x14ac:dyDescent="0.25">
      <c r="A812" t="s">
        <v>1091</v>
      </c>
      <c r="B812" t="s">
        <v>1323</v>
      </c>
      <c r="C812" s="99" t="s">
        <v>210</v>
      </c>
      <c r="D812" t="s">
        <v>211</v>
      </c>
      <c r="H812">
        <f>VLOOKUP(A812,Users!A:F,6,0)</f>
        <v>20</v>
      </c>
      <c r="I812">
        <f t="shared" si="12"/>
        <v>2</v>
      </c>
      <c r="J812">
        <f>VLOOKUP(C812,[1]gta_prestations!$B:$D,3,0)</f>
        <v>343</v>
      </c>
      <c r="K812" t="str">
        <f>IF(ISNA(VLOOKUP(F812,données!$B$138:$E$147,4,0)),"",VLOOKUP(F812,données!$B$138:$E$147,4,0))</f>
        <v/>
      </c>
      <c r="L812" t="str">
        <f>IF(ISNA(VLOOKUP(E812,données!$A$67:$A$134,1,0)),"",VLOOKUP(E812,données!$A$67:$A$134,1,0))</f>
        <v/>
      </c>
      <c r="M812" t="str">
        <f>IF(ISNA(VLOOKUP(G812,Presta!H:I,2,0)),"",VLOOKUP(G812,Presta!H:I,2,0))</f>
        <v/>
      </c>
    </row>
    <row r="813" spans="1:13" x14ac:dyDescent="0.25">
      <c r="A813" t="s">
        <v>1091</v>
      </c>
      <c r="B813" t="s">
        <v>1323</v>
      </c>
      <c r="C813" s="99" t="s">
        <v>124</v>
      </c>
      <c r="D813" t="s">
        <v>125</v>
      </c>
      <c r="H813">
        <f>VLOOKUP(A813,Users!A:F,6,0)</f>
        <v>20</v>
      </c>
      <c r="I813">
        <f t="shared" si="12"/>
        <v>2</v>
      </c>
      <c r="J813">
        <f>VLOOKUP(C813,[1]gta_prestations!$B:$D,3,0)</f>
        <v>300</v>
      </c>
      <c r="K813" t="str">
        <f>IF(ISNA(VLOOKUP(F813,données!$B$138:$E$147,4,0)),"",VLOOKUP(F813,données!$B$138:$E$147,4,0))</f>
        <v/>
      </c>
      <c r="L813" t="str">
        <f>IF(ISNA(VLOOKUP(E813,données!$A$67:$A$134,1,0)),"",VLOOKUP(E813,données!$A$67:$A$134,1,0))</f>
        <v/>
      </c>
      <c r="M813" t="str">
        <f>IF(ISNA(VLOOKUP(G813,Presta!H:I,2,0)),"",VLOOKUP(G813,Presta!H:I,2,0))</f>
        <v/>
      </c>
    </row>
    <row r="814" spans="1:13" x14ac:dyDescent="0.25">
      <c r="A814" t="s">
        <v>1091</v>
      </c>
      <c r="B814" t="s">
        <v>1319</v>
      </c>
      <c r="C814" s="99" t="s">
        <v>656</v>
      </c>
      <c r="D814" t="s">
        <v>315</v>
      </c>
      <c r="E814">
        <v>62012191</v>
      </c>
      <c r="G814" t="s">
        <v>657</v>
      </c>
      <c r="H814">
        <f>VLOOKUP(A814,Users!A:F,6,0)</f>
        <v>20</v>
      </c>
      <c r="I814">
        <f t="shared" si="12"/>
        <v>3</v>
      </c>
      <c r="J814">
        <f>VLOOKUP(C814,[1]gta_prestations!$B:$D,3,0)</f>
        <v>90</v>
      </c>
      <c r="K814" t="str">
        <f>IF(ISNA(VLOOKUP(F814,données!$B$138:$E$147,4,0)),"",VLOOKUP(F814,données!$B$138:$E$147,4,0))</f>
        <v/>
      </c>
      <c r="L814" t="str">
        <f>IF(ISNA(VLOOKUP(E814,données!$A$67:$A$134,1,0)),"",VLOOKUP(E814,données!$A$67:$A$134,1,0))</f>
        <v/>
      </c>
      <c r="M814">
        <f>IF(ISNA(VLOOKUP(G814,Presta!H:I,2,0)),"",VLOOKUP(G814,Presta!H:I,2,0))</f>
        <v>29</v>
      </c>
    </row>
    <row r="815" spans="1:13" x14ac:dyDescent="0.25">
      <c r="A815" t="s">
        <v>1091</v>
      </c>
      <c r="B815" t="s">
        <v>1319</v>
      </c>
      <c r="C815" s="99" t="s">
        <v>656</v>
      </c>
      <c r="D815" t="s">
        <v>315</v>
      </c>
      <c r="G815" t="s">
        <v>657</v>
      </c>
      <c r="H815">
        <f>VLOOKUP(A815,Users!A:F,6,0)</f>
        <v>20</v>
      </c>
      <c r="I815">
        <f t="shared" si="12"/>
        <v>3</v>
      </c>
      <c r="J815">
        <f>VLOOKUP(C815,[1]gta_prestations!$B:$D,3,0)</f>
        <v>90</v>
      </c>
      <c r="K815" t="str">
        <f>IF(ISNA(VLOOKUP(F815,données!$B$138:$E$147,4,0)),"",VLOOKUP(F815,données!$B$138:$E$147,4,0))</f>
        <v/>
      </c>
      <c r="L815" t="str">
        <f>IF(ISNA(VLOOKUP(E815,données!$A$67:$A$134,1,0)),"",VLOOKUP(E815,données!$A$67:$A$134,1,0))</f>
        <v/>
      </c>
      <c r="M815">
        <f>IF(ISNA(VLOOKUP(G815,Presta!H:I,2,0)),"",VLOOKUP(G815,Presta!H:I,2,0))</f>
        <v>29</v>
      </c>
    </row>
    <row r="816" spans="1:13" x14ac:dyDescent="0.25">
      <c r="A816" t="s">
        <v>1091</v>
      </c>
      <c r="B816" t="s">
        <v>1319</v>
      </c>
      <c r="C816" s="99" t="s">
        <v>660</v>
      </c>
      <c r="D816" t="s">
        <v>315</v>
      </c>
      <c r="G816" t="s">
        <v>661</v>
      </c>
      <c r="H816">
        <f>VLOOKUP(A816,Users!A:F,6,0)</f>
        <v>20</v>
      </c>
      <c r="I816">
        <f t="shared" si="12"/>
        <v>3</v>
      </c>
      <c r="J816">
        <f>VLOOKUP(C816,[1]gta_prestations!$B:$D,3,0)</f>
        <v>92</v>
      </c>
      <c r="K816" t="str">
        <f>IF(ISNA(VLOOKUP(F816,données!$B$138:$E$147,4,0)),"",VLOOKUP(F816,données!$B$138:$E$147,4,0))</f>
        <v/>
      </c>
      <c r="L816" t="str">
        <f>IF(ISNA(VLOOKUP(E816,données!$A$67:$A$134,1,0)),"",VLOOKUP(E816,données!$A$67:$A$134,1,0))</f>
        <v/>
      </c>
      <c r="M816">
        <f>IF(ISNA(VLOOKUP(G816,Presta!H:I,2,0)),"",VLOOKUP(G816,Presta!H:I,2,0))</f>
        <v>173</v>
      </c>
    </row>
    <row r="817" spans="1:13" x14ac:dyDescent="0.25">
      <c r="A817" t="s">
        <v>1091</v>
      </c>
      <c r="B817" t="s">
        <v>1319</v>
      </c>
      <c r="C817" s="99" t="s">
        <v>666</v>
      </c>
      <c r="D817" t="s">
        <v>315</v>
      </c>
      <c r="G817" t="s">
        <v>667</v>
      </c>
      <c r="H817">
        <f>VLOOKUP(A817,Users!A:F,6,0)</f>
        <v>20</v>
      </c>
      <c r="I817">
        <f t="shared" si="12"/>
        <v>3</v>
      </c>
      <c r="J817">
        <f>VLOOKUP(C817,[1]gta_prestations!$B:$D,3,0)</f>
        <v>95</v>
      </c>
      <c r="K817" t="str">
        <f>IF(ISNA(VLOOKUP(F817,données!$B$138:$E$147,4,0)),"",VLOOKUP(F817,données!$B$138:$E$147,4,0))</f>
        <v/>
      </c>
      <c r="L817" t="str">
        <f>IF(ISNA(VLOOKUP(E817,données!$A$67:$A$134,1,0)),"",VLOOKUP(E817,données!$A$67:$A$134,1,0))</f>
        <v/>
      </c>
      <c r="M817">
        <f>IF(ISNA(VLOOKUP(G817,Presta!H:I,2,0)),"",VLOOKUP(G817,Presta!H:I,2,0))</f>
        <v>175</v>
      </c>
    </row>
    <row r="818" spans="1:13" x14ac:dyDescent="0.25">
      <c r="A818" t="s">
        <v>1091</v>
      </c>
      <c r="B818" t="s">
        <v>1319</v>
      </c>
      <c r="C818" s="99" t="s">
        <v>658</v>
      </c>
      <c r="D818" t="s">
        <v>315</v>
      </c>
      <c r="G818" t="s">
        <v>659</v>
      </c>
      <c r="H818">
        <f>VLOOKUP(A818,Users!A:F,6,0)</f>
        <v>20</v>
      </c>
      <c r="I818">
        <f t="shared" si="12"/>
        <v>3</v>
      </c>
      <c r="J818">
        <f>VLOOKUP(C818,[1]gta_prestations!$B:$D,3,0)</f>
        <v>91</v>
      </c>
      <c r="K818" t="str">
        <f>IF(ISNA(VLOOKUP(F818,données!$B$138:$E$147,4,0)),"",VLOOKUP(F818,données!$B$138:$E$147,4,0))</f>
        <v/>
      </c>
      <c r="L818" t="str">
        <f>IF(ISNA(VLOOKUP(E818,données!$A$67:$A$134,1,0)),"",VLOOKUP(E818,données!$A$67:$A$134,1,0))</f>
        <v/>
      </c>
      <c r="M818">
        <f>IF(ISNA(VLOOKUP(G818,Presta!H:I,2,0)),"",VLOOKUP(G818,Presta!H:I,2,0))</f>
        <v>30</v>
      </c>
    </row>
    <row r="819" spans="1:13" x14ac:dyDescent="0.25">
      <c r="A819" t="s">
        <v>1091</v>
      </c>
      <c r="B819" t="s">
        <v>1319</v>
      </c>
      <c r="C819" s="99" t="s">
        <v>662</v>
      </c>
      <c r="D819" t="s">
        <v>315</v>
      </c>
      <c r="G819" t="s">
        <v>663</v>
      </c>
      <c r="H819">
        <f>VLOOKUP(A819,Users!A:F,6,0)</f>
        <v>20</v>
      </c>
      <c r="I819">
        <f t="shared" si="12"/>
        <v>3</v>
      </c>
      <c r="J819">
        <f>VLOOKUP(C819,[1]gta_prestations!$B:$D,3,0)</f>
        <v>93</v>
      </c>
      <c r="K819" t="str">
        <f>IF(ISNA(VLOOKUP(F819,données!$B$138:$E$147,4,0)),"",VLOOKUP(F819,données!$B$138:$E$147,4,0))</f>
        <v/>
      </c>
      <c r="L819" t="str">
        <f>IF(ISNA(VLOOKUP(E819,données!$A$67:$A$134,1,0)),"",VLOOKUP(E819,données!$A$67:$A$134,1,0))</f>
        <v/>
      </c>
      <c r="M819">
        <f>IF(ISNA(VLOOKUP(G819,Presta!H:I,2,0)),"",VLOOKUP(G819,Presta!H:I,2,0))</f>
        <v>32</v>
      </c>
    </row>
    <row r="820" spans="1:13" x14ac:dyDescent="0.25">
      <c r="A820" t="s">
        <v>1091</v>
      </c>
      <c r="B820" t="s">
        <v>1319</v>
      </c>
      <c r="C820" s="99" t="s">
        <v>664</v>
      </c>
      <c r="D820" t="s">
        <v>315</v>
      </c>
      <c r="G820" t="s">
        <v>665</v>
      </c>
      <c r="H820">
        <f>VLOOKUP(A820,Users!A:F,6,0)</f>
        <v>20</v>
      </c>
      <c r="I820">
        <f t="shared" si="12"/>
        <v>3</v>
      </c>
      <c r="J820">
        <f>VLOOKUP(C820,[1]gta_prestations!$B:$D,3,0)</f>
        <v>94</v>
      </c>
      <c r="K820" t="str">
        <f>IF(ISNA(VLOOKUP(F820,données!$B$138:$E$147,4,0)),"",VLOOKUP(F820,données!$B$138:$E$147,4,0))</f>
        <v/>
      </c>
      <c r="L820" t="str">
        <f>IF(ISNA(VLOOKUP(E820,données!$A$67:$A$134,1,0)),"",VLOOKUP(E820,données!$A$67:$A$134,1,0))</f>
        <v/>
      </c>
      <c r="M820">
        <f>IF(ISNA(VLOOKUP(G820,Presta!H:I,2,0)),"",VLOOKUP(G820,Presta!H:I,2,0))</f>
        <v>174</v>
      </c>
    </row>
    <row r="821" spans="1:13" x14ac:dyDescent="0.25">
      <c r="A821" t="s">
        <v>1092</v>
      </c>
      <c r="B821" t="s">
        <v>1323</v>
      </c>
      <c r="C821" s="99" t="s">
        <v>1508</v>
      </c>
      <c r="D821">
        <v>176</v>
      </c>
      <c r="E821">
        <v>62012176</v>
      </c>
      <c r="H821">
        <f>VLOOKUP(A821,Users!A:F,6,0)</f>
        <v>65</v>
      </c>
      <c r="I821">
        <f t="shared" si="12"/>
        <v>2</v>
      </c>
      <c r="J821" t="e">
        <f>VLOOKUP(C821,[1]gta_prestations!$B:$D,3,0)</f>
        <v>#N/A</v>
      </c>
      <c r="K821" t="str">
        <f>IF(ISNA(VLOOKUP(F821,données!$B$138:$E$147,4,0)),"",VLOOKUP(F821,données!$B$138:$E$147,4,0))</f>
        <v/>
      </c>
      <c r="L821" t="str">
        <f>IF(ISNA(VLOOKUP(E821,données!$A$67:$A$134,1,0)),"",VLOOKUP(E821,données!$A$67:$A$134,1,0))</f>
        <v/>
      </c>
      <c r="M821" t="str">
        <f>IF(ISNA(VLOOKUP(G821,Presta!H:I,2,0)),"",VLOOKUP(G821,Presta!H:I,2,0))</f>
        <v/>
      </c>
    </row>
    <row r="822" spans="1:13" x14ac:dyDescent="0.25">
      <c r="A822" t="s">
        <v>1092</v>
      </c>
      <c r="B822" t="s">
        <v>1323</v>
      </c>
      <c r="C822" s="99" t="s">
        <v>118</v>
      </c>
      <c r="D822" t="s">
        <v>119</v>
      </c>
      <c r="H822">
        <f>VLOOKUP(A822,Users!A:F,6,0)</f>
        <v>65</v>
      </c>
      <c r="I822">
        <f t="shared" si="12"/>
        <v>2</v>
      </c>
      <c r="J822">
        <f>VLOOKUP(C822,[1]gta_prestations!$B:$D,3,0)</f>
        <v>297</v>
      </c>
      <c r="K822" t="str">
        <f>IF(ISNA(VLOOKUP(F822,données!$B$138:$E$147,4,0)),"",VLOOKUP(F822,données!$B$138:$E$147,4,0))</f>
        <v/>
      </c>
      <c r="L822" t="str">
        <f>IF(ISNA(VLOOKUP(E822,données!$A$67:$A$134,1,0)),"",VLOOKUP(E822,données!$A$67:$A$134,1,0))</f>
        <v/>
      </c>
      <c r="M822" t="str">
        <f>IF(ISNA(VLOOKUP(G822,Presta!H:I,2,0)),"",VLOOKUP(G822,Presta!H:I,2,0))</f>
        <v/>
      </c>
    </row>
    <row r="823" spans="1:13" x14ac:dyDescent="0.25">
      <c r="A823" t="s">
        <v>1092</v>
      </c>
      <c r="B823" t="s">
        <v>1323</v>
      </c>
      <c r="C823" s="99" t="s">
        <v>232</v>
      </c>
      <c r="D823" t="s">
        <v>233</v>
      </c>
      <c r="G823" t="s">
        <v>1324</v>
      </c>
      <c r="H823">
        <f>VLOOKUP(A823,Users!A:F,6,0)</f>
        <v>65</v>
      </c>
      <c r="I823">
        <f t="shared" si="12"/>
        <v>2</v>
      </c>
      <c r="J823">
        <f>VLOOKUP(C823,[1]gta_prestations!$B:$D,3,0)</f>
        <v>354</v>
      </c>
      <c r="K823" t="str">
        <f>IF(ISNA(VLOOKUP(F823,données!$B$138:$E$147,4,0)),"",VLOOKUP(F823,données!$B$138:$E$147,4,0))</f>
        <v/>
      </c>
      <c r="L823" t="str">
        <f>IF(ISNA(VLOOKUP(E823,données!$A$67:$A$134,1,0)),"",VLOOKUP(E823,données!$A$67:$A$134,1,0))</f>
        <v/>
      </c>
      <c r="M823" t="str">
        <f>IF(ISNA(VLOOKUP(G823,Presta!H:I,2,0)),"",VLOOKUP(G823,Presta!H:I,2,0))</f>
        <v/>
      </c>
    </row>
    <row r="824" spans="1:13" x14ac:dyDescent="0.25">
      <c r="A824" t="s">
        <v>1092</v>
      </c>
      <c r="B824" t="s">
        <v>1319</v>
      </c>
      <c r="C824" s="99" t="s">
        <v>1325</v>
      </c>
      <c r="D824" t="s">
        <v>311</v>
      </c>
      <c r="G824" t="s">
        <v>554</v>
      </c>
      <c r="H824">
        <f>VLOOKUP(A824,Users!A:F,6,0)</f>
        <v>65</v>
      </c>
      <c r="I824">
        <f t="shared" si="12"/>
        <v>3</v>
      </c>
      <c r="J824" t="e">
        <f>VLOOKUP(C824,[1]gta_prestations!$B:$D,3,0)</f>
        <v>#N/A</v>
      </c>
      <c r="K824" t="str">
        <f>IF(ISNA(VLOOKUP(F824,données!$B$138:$E$147,4,0)),"",VLOOKUP(F824,données!$B$138:$E$147,4,0))</f>
        <v/>
      </c>
      <c r="L824" t="str">
        <f>IF(ISNA(VLOOKUP(E824,données!$A$67:$A$134,1,0)),"",VLOOKUP(E824,données!$A$67:$A$134,1,0))</f>
        <v/>
      </c>
      <c r="M824">
        <f>IF(ISNA(VLOOKUP(G824,Presta!H:I,2,0)),"",VLOOKUP(G824,Presta!H:I,2,0))</f>
        <v>155</v>
      </c>
    </row>
    <row r="825" spans="1:13" x14ac:dyDescent="0.25">
      <c r="A825" t="s">
        <v>1092</v>
      </c>
      <c r="B825" t="s">
        <v>1320</v>
      </c>
      <c r="C825" s="99" t="s">
        <v>1321</v>
      </c>
      <c r="H825">
        <f>VLOOKUP(A825,Users!A:F,6,0)</f>
        <v>65</v>
      </c>
      <c r="I825">
        <f t="shared" si="12"/>
        <v>6</v>
      </c>
      <c r="J825" t="e">
        <f>VLOOKUP(C825,[1]gta_prestations!$B:$D,3,0)</f>
        <v>#N/A</v>
      </c>
      <c r="K825" t="str">
        <f>IF(ISNA(VLOOKUP(F825,données!$B$138:$E$147,4,0)),"",VLOOKUP(F825,données!$B$138:$E$147,4,0))</f>
        <v/>
      </c>
      <c r="L825" t="str">
        <f>IF(ISNA(VLOOKUP(E825,données!$A$67:$A$134,1,0)),"",VLOOKUP(E825,données!$A$67:$A$134,1,0))</f>
        <v/>
      </c>
      <c r="M825" t="str">
        <f>IF(ISNA(VLOOKUP(G825,Presta!H:I,2,0)),"",VLOOKUP(G825,Presta!H:I,2,0))</f>
        <v/>
      </c>
    </row>
    <row r="826" spans="1:13" x14ac:dyDescent="0.25">
      <c r="A826" t="s">
        <v>1092</v>
      </c>
      <c r="B826" t="s">
        <v>1323</v>
      </c>
      <c r="C826" s="99" t="s">
        <v>1509</v>
      </c>
      <c r="D826" t="s">
        <v>1360</v>
      </c>
      <c r="H826">
        <f>VLOOKUP(A826,Users!A:F,6,0)</f>
        <v>65</v>
      </c>
      <c r="I826">
        <f t="shared" si="12"/>
        <v>2</v>
      </c>
      <c r="J826" t="e">
        <f>VLOOKUP(C826,[1]gta_prestations!$B:$D,3,0)</f>
        <v>#N/A</v>
      </c>
      <c r="K826" t="str">
        <f>IF(ISNA(VLOOKUP(F826,données!$B$138:$E$147,4,0)),"",VLOOKUP(F826,données!$B$138:$E$147,4,0))</f>
        <v/>
      </c>
      <c r="L826" t="str">
        <f>IF(ISNA(VLOOKUP(E826,données!$A$67:$A$134,1,0)),"",VLOOKUP(E826,données!$A$67:$A$134,1,0))</f>
        <v/>
      </c>
      <c r="M826" t="str">
        <f>IF(ISNA(VLOOKUP(G826,Presta!H:I,2,0)),"",VLOOKUP(G826,Presta!H:I,2,0))</f>
        <v/>
      </c>
    </row>
    <row r="827" spans="1:13" x14ac:dyDescent="0.25">
      <c r="A827" t="s">
        <v>1092</v>
      </c>
      <c r="B827" t="s">
        <v>1323</v>
      </c>
      <c r="C827" s="99" t="s">
        <v>232</v>
      </c>
      <c r="D827" t="s">
        <v>233</v>
      </c>
      <c r="H827">
        <f>VLOOKUP(A827,Users!A:F,6,0)</f>
        <v>65</v>
      </c>
      <c r="I827">
        <f t="shared" si="12"/>
        <v>2</v>
      </c>
      <c r="J827">
        <f>VLOOKUP(C827,[1]gta_prestations!$B:$D,3,0)</f>
        <v>354</v>
      </c>
      <c r="K827" t="str">
        <f>IF(ISNA(VLOOKUP(F827,données!$B$138:$E$147,4,0)),"",VLOOKUP(F827,données!$B$138:$E$147,4,0))</f>
        <v/>
      </c>
      <c r="L827" t="str">
        <f>IF(ISNA(VLOOKUP(E827,données!$A$67:$A$134,1,0)),"",VLOOKUP(E827,données!$A$67:$A$134,1,0))</f>
        <v/>
      </c>
      <c r="M827" t="str">
        <f>IF(ISNA(VLOOKUP(G827,Presta!H:I,2,0)),"",VLOOKUP(G827,Presta!H:I,2,0))</f>
        <v/>
      </c>
    </row>
    <row r="828" spans="1:13" x14ac:dyDescent="0.25">
      <c r="A828" t="s">
        <v>1092</v>
      </c>
      <c r="B828" t="s">
        <v>1320</v>
      </c>
      <c r="C828" s="99" t="s">
        <v>296</v>
      </c>
      <c r="D828" t="s">
        <v>297</v>
      </c>
      <c r="H828">
        <f>VLOOKUP(A828,Users!A:F,6,0)</f>
        <v>65</v>
      </c>
      <c r="I828">
        <f t="shared" si="12"/>
        <v>6</v>
      </c>
      <c r="J828">
        <f>VLOOKUP(C828,[1]gta_prestations!$B:$D,3,0)</f>
        <v>386</v>
      </c>
      <c r="K828" t="str">
        <f>IF(ISNA(VLOOKUP(F828,données!$B$138:$E$147,4,0)),"",VLOOKUP(F828,données!$B$138:$E$147,4,0))</f>
        <v/>
      </c>
      <c r="L828" t="str">
        <f>IF(ISNA(VLOOKUP(E828,données!$A$67:$A$134,1,0)),"",VLOOKUP(E828,données!$A$67:$A$134,1,0))</f>
        <v/>
      </c>
      <c r="M828" t="str">
        <f>IF(ISNA(VLOOKUP(G828,Presta!H:I,2,0)),"",VLOOKUP(G828,Presta!H:I,2,0))</f>
        <v/>
      </c>
    </row>
    <row r="829" spans="1:13" x14ac:dyDescent="0.25">
      <c r="A829" t="s">
        <v>1092</v>
      </c>
      <c r="B829" t="s">
        <v>1323</v>
      </c>
      <c r="C829" s="99" t="s">
        <v>232</v>
      </c>
      <c r="D829" t="s">
        <v>233</v>
      </c>
      <c r="E829">
        <v>62012176</v>
      </c>
      <c r="H829">
        <f>VLOOKUP(A829,Users!A:F,6,0)</f>
        <v>65</v>
      </c>
      <c r="I829">
        <f t="shared" si="12"/>
        <v>2</v>
      </c>
      <c r="J829">
        <f>VLOOKUP(C829,[1]gta_prestations!$B:$D,3,0)</f>
        <v>354</v>
      </c>
      <c r="K829" t="str">
        <f>IF(ISNA(VLOOKUP(F829,données!$B$138:$E$147,4,0)),"",VLOOKUP(F829,données!$B$138:$E$147,4,0))</f>
        <v/>
      </c>
      <c r="L829" t="str">
        <f>IF(ISNA(VLOOKUP(E829,données!$A$67:$A$134,1,0)),"",VLOOKUP(E829,données!$A$67:$A$134,1,0))</f>
        <v/>
      </c>
      <c r="M829" t="str">
        <f>IF(ISNA(VLOOKUP(G829,Presta!H:I,2,0)),"",VLOOKUP(G829,Presta!H:I,2,0))</f>
        <v/>
      </c>
    </row>
    <row r="830" spans="1:13" x14ac:dyDescent="0.25">
      <c r="A830" t="s">
        <v>1092</v>
      </c>
      <c r="B830" t="s">
        <v>1327</v>
      </c>
      <c r="C830" s="99" t="s">
        <v>232</v>
      </c>
      <c r="D830" t="s">
        <v>233</v>
      </c>
      <c r="F830">
        <v>32</v>
      </c>
      <c r="G830">
        <v>0</v>
      </c>
      <c r="H830">
        <f>VLOOKUP(A830,Users!A:F,6,0)</f>
        <v>65</v>
      </c>
      <c r="I830">
        <f t="shared" si="12"/>
        <v>4</v>
      </c>
      <c r="J830">
        <f>VLOOKUP(C830,[1]gta_prestations!$B:$D,3,0)</f>
        <v>354</v>
      </c>
      <c r="K830" t="str">
        <f>IF(ISNA(VLOOKUP(F830,données!$B$138:$E$147,4,0)),"",VLOOKUP(F830,données!$B$138:$E$147,4,0))</f>
        <v/>
      </c>
      <c r="L830" t="str">
        <f>IF(ISNA(VLOOKUP(E830,données!$A$67:$A$134,1,0)),"",VLOOKUP(E830,données!$A$67:$A$134,1,0))</f>
        <v/>
      </c>
      <c r="M830" t="str">
        <f>IF(ISNA(VLOOKUP(G830,Presta!H:I,2,0)),"",VLOOKUP(G830,Presta!H:I,2,0))</f>
        <v/>
      </c>
    </row>
    <row r="831" spans="1:13" x14ac:dyDescent="0.25">
      <c r="A831" t="s">
        <v>1092</v>
      </c>
      <c r="B831" t="s">
        <v>1323</v>
      </c>
      <c r="C831" s="99" t="s">
        <v>1510</v>
      </c>
      <c r="D831" t="s">
        <v>119</v>
      </c>
      <c r="H831">
        <f>VLOOKUP(A831,Users!A:F,6,0)</f>
        <v>65</v>
      </c>
      <c r="I831">
        <f t="shared" si="12"/>
        <v>2</v>
      </c>
      <c r="J831" t="e">
        <f>VLOOKUP(C831,[1]gta_prestations!$B:$D,3,0)</f>
        <v>#N/A</v>
      </c>
      <c r="K831" t="str">
        <f>IF(ISNA(VLOOKUP(F831,données!$B$138:$E$147,4,0)),"",VLOOKUP(F831,données!$B$138:$E$147,4,0))</f>
        <v/>
      </c>
      <c r="L831" t="str">
        <f>IF(ISNA(VLOOKUP(E831,données!$A$67:$A$134,1,0)),"",VLOOKUP(E831,données!$A$67:$A$134,1,0))</f>
        <v/>
      </c>
      <c r="M831" t="str">
        <f>IF(ISNA(VLOOKUP(G831,Presta!H:I,2,0)),"",VLOOKUP(G831,Presta!H:I,2,0))</f>
        <v/>
      </c>
    </row>
    <row r="832" spans="1:13" x14ac:dyDescent="0.25">
      <c r="A832" t="s">
        <v>1092</v>
      </c>
      <c r="B832" t="s">
        <v>1327</v>
      </c>
      <c r="C832" s="99" t="s">
        <v>232</v>
      </c>
      <c r="D832" t="s">
        <v>233</v>
      </c>
      <c r="F832">
        <v>0</v>
      </c>
      <c r="G832">
        <v>0</v>
      </c>
      <c r="H832">
        <f>VLOOKUP(A832,Users!A:F,6,0)</f>
        <v>65</v>
      </c>
      <c r="I832">
        <f t="shared" si="12"/>
        <v>4</v>
      </c>
      <c r="J832">
        <f>VLOOKUP(C832,[1]gta_prestations!$B:$D,3,0)</f>
        <v>354</v>
      </c>
      <c r="K832" t="str">
        <f>IF(ISNA(VLOOKUP(F832,données!$B$138:$E$147,4,0)),"",VLOOKUP(F832,données!$B$138:$E$147,4,0))</f>
        <v/>
      </c>
      <c r="L832" t="str">
        <f>IF(ISNA(VLOOKUP(E832,données!$A$67:$A$134,1,0)),"",VLOOKUP(E832,données!$A$67:$A$134,1,0))</f>
        <v/>
      </c>
      <c r="M832" t="str">
        <f>IF(ISNA(VLOOKUP(G832,Presta!H:I,2,0)),"",VLOOKUP(G832,Presta!H:I,2,0))</f>
        <v/>
      </c>
    </row>
    <row r="833" spans="1:13" x14ac:dyDescent="0.25">
      <c r="A833" t="s">
        <v>1143</v>
      </c>
      <c r="B833" t="s">
        <v>1319</v>
      </c>
      <c r="C833" s="99" t="s">
        <v>1511</v>
      </c>
      <c r="D833" t="s">
        <v>315</v>
      </c>
      <c r="G833" t="s">
        <v>657</v>
      </c>
      <c r="H833">
        <f>VLOOKUP(A833,Users!A:F,6,0)</f>
        <v>91</v>
      </c>
      <c r="I833">
        <f t="shared" si="12"/>
        <v>3</v>
      </c>
      <c r="J833" t="e">
        <f>VLOOKUP(C833,[1]gta_prestations!$B:$D,3,0)</f>
        <v>#N/A</v>
      </c>
      <c r="K833" t="str">
        <f>IF(ISNA(VLOOKUP(F833,données!$B$138:$E$147,4,0)),"",VLOOKUP(F833,données!$B$138:$E$147,4,0))</f>
        <v/>
      </c>
      <c r="L833" t="str">
        <f>IF(ISNA(VLOOKUP(E833,données!$A$67:$A$134,1,0)),"",VLOOKUP(E833,données!$A$67:$A$134,1,0))</f>
        <v/>
      </c>
      <c r="M833">
        <f>IF(ISNA(VLOOKUP(G833,Presta!H:I,2,0)),"",VLOOKUP(G833,Presta!H:I,2,0))</f>
        <v>29</v>
      </c>
    </row>
    <row r="834" spans="1:13" x14ac:dyDescent="0.25">
      <c r="A834" t="s">
        <v>1143</v>
      </c>
      <c r="B834" t="s">
        <v>1319</v>
      </c>
      <c r="C834" s="99" t="s">
        <v>1512</v>
      </c>
      <c r="D834" t="s">
        <v>315</v>
      </c>
      <c r="G834" t="s">
        <v>677</v>
      </c>
      <c r="H834">
        <f>VLOOKUP(A834,Users!A:F,6,0)</f>
        <v>91</v>
      </c>
      <c r="I834">
        <f t="shared" si="12"/>
        <v>3</v>
      </c>
      <c r="J834" t="e">
        <f>VLOOKUP(C834,[1]gta_prestations!$B:$D,3,0)</f>
        <v>#N/A</v>
      </c>
      <c r="K834" t="str">
        <f>IF(ISNA(VLOOKUP(F834,données!$B$138:$E$147,4,0)),"",VLOOKUP(F834,données!$B$138:$E$147,4,0))</f>
        <v/>
      </c>
      <c r="L834" t="str">
        <f>IF(ISNA(VLOOKUP(E834,données!$A$67:$A$134,1,0)),"",VLOOKUP(E834,données!$A$67:$A$134,1,0))</f>
        <v/>
      </c>
      <c r="M834">
        <f>IF(ISNA(VLOOKUP(G834,Presta!H:I,2,0)),"",VLOOKUP(G834,Presta!H:I,2,0))</f>
        <v>61</v>
      </c>
    </row>
    <row r="835" spans="1:13" x14ac:dyDescent="0.25">
      <c r="A835" t="s">
        <v>1143</v>
      </c>
      <c r="B835" t="s">
        <v>1319</v>
      </c>
      <c r="C835" s="99" t="s">
        <v>1513</v>
      </c>
      <c r="D835" t="s">
        <v>315</v>
      </c>
      <c r="G835" t="s">
        <v>667</v>
      </c>
      <c r="H835">
        <f>VLOOKUP(A835,Users!A:F,6,0)</f>
        <v>91</v>
      </c>
      <c r="I835">
        <f t="shared" ref="I835:I898" si="13">RIGHT(TRIM(B835),1)+1</f>
        <v>3</v>
      </c>
      <c r="J835" t="e">
        <f>VLOOKUP(C835,[1]gta_prestations!$B:$D,3,0)</f>
        <v>#N/A</v>
      </c>
      <c r="K835" t="str">
        <f>IF(ISNA(VLOOKUP(F835,données!$B$138:$E$147,4,0)),"",VLOOKUP(F835,données!$B$138:$E$147,4,0))</f>
        <v/>
      </c>
      <c r="L835" t="str">
        <f>IF(ISNA(VLOOKUP(E835,données!$A$67:$A$134,1,0)),"",VLOOKUP(E835,données!$A$67:$A$134,1,0))</f>
        <v/>
      </c>
      <c r="M835">
        <f>IF(ISNA(VLOOKUP(G835,Presta!H:I,2,0)),"",VLOOKUP(G835,Presta!H:I,2,0))</f>
        <v>175</v>
      </c>
    </row>
    <row r="836" spans="1:13" x14ac:dyDescent="0.25">
      <c r="A836" t="s">
        <v>1143</v>
      </c>
      <c r="B836" t="s">
        <v>1320</v>
      </c>
      <c r="C836" s="99" t="s">
        <v>1321</v>
      </c>
      <c r="H836">
        <f>VLOOKUP(A836,Users!A:F,6,0)</f>
        <v>91</v>
      </c>
      <c r="I836">
        <f t="shared" si="13"/>
        <v>6</v>
      </c>
      <c r="J836" t="e">
        <f>VLOOKUP(C836,[1]gta_prestations!$B:$D,3,0)</f>
        <v>#N/A</v>
      </c>
      <c r="K836" t="str">
        <f>IF(ISNA(VLOOKUP(F836,données!$B$138:$E$147,4,0)),"",VLOOKUP(F836,données!$B$138:$E$147,4,0))</f>
        <v/>
      </c>
      <c r="L836" t="str">
        <f>IF(ISNA(VLOOKUP(E836,données!$A$67:$A$134,1,0)),"",VLOOKUP(E836,données!$A$67:$A$134,1,0))</f>
        <v/>
      </c>
      <c r="M836" t="str">
        <f>IF(ISNA(VLOOKUP(G836,Presta!H:I,2,0)),"",VLOOKUP(G836,Presta!H:I,2,0))</f>
        <v/>
      </c>
    </row>
    <row r="837" spans="1:13" x14ac:dyDescent="0.25">
      <c r="A837" t="s">
        <v>1143</v>
      </c>
      <c r="B837" t="s">
        <v>1319</v>
      </c>
      <c r="C837" s="99" t="s">
        <v>662</v>
      </c>
      <c r="D837" t="s">
        <v>315</v>
      </c>
      <c r="G837" t="s">
        <v>663</v>
      </c>
      <c r="H837">
        <f>VLOOKUP(A837,Users!A:F,6,0)</f>
        <v>91</v>
      </c>
      <c r="I837">
        <f t="shared" si="13"/>
        <v>3</v>
      </c>
      <c r="J837">
        <f>VLOOKUP(C837,[1]gta_prestations!$B:$D,3,0)</f>
        <v>93</v>
      </c>
      <c r="K837" t="str">
        <f>IF(ISNA(VLOOKUP(F837,données!$B$138:$E$147,4,0)),"",VLOOKUP(F837,données!$B$138:$E$147,4,0))</f>
        <v/>
      </c>
      <c r="L837" t="str">
        <f>IF(ISNA(VLOOKUP(E837,données!$A$67:$A$134,1,0)),"",VLOOKUP(E837,données!$A$67:$A$134,1,0))</f>
        <v/>
      </c>
      <c r="M837">
        <f>IF(ISNA(VLOOKUP(G837,Presta!H:I,2,0)),"",VLOOKUP(G837,Presta!H:I,2,0))</f>
        <v>32</v>
      </c>
    </row>
    <row r="838" spans="1:13" x14ac:dyDescent="0.25">
      <c r="A838" t="s">
        <v>1093</v>
      </c>
      <c r="B838" t="s">
        <v>1323</v>
      </c>
      <c r="C838" s="99" t="s">
        <v>28</v>
      </c>
      <c r="D838" t="s">
        <v>29</v>
      </c>
      <c r="H838">
        <f>VLOOKUP(A838,Users!A:F,6,0)</f>
        <v>76</v>
      </c>
      <c r="I838">
        <f t="shared" si="13"/>
        <v>2</v>
      </c>
      <c r="J838">
        <f>VLOOKUP(C838,[1]gta_prestations!$B:$D,3,0)</f>
        <v>252</v>
      </c>
      <c r="K838" t="str">
        <f>IF(ISNA(VLOOKUP(F838,données!$B$138:$E$147,4,0)),"",VLOOKUP(F838,données!$B$138:$E$147,4,0))</f>
        <v/>
      </c>
      <c r="L838" t="str">
        <f>IF(ISNA(VLOOKUP(E838,données!$A$67:$A$134,1,0)),"",VLOOKUP(E838,données!$A$67:$A$134,1,0))</f>
        <v/>
      </c>
      <c r="M838" t="str">
        <f>IF(ISNA(VLOOKUP(G838,Presta!H:I,2,0)),"",VLOOKUP(G838,Presta!H:I,2,0))</f>
        <v/>
      </c>
    </row>
    <row r="839" spans="1:13" x14ac:dyDescent="0.25">
      <c r="A839" t="s">
        <v>1093</v>
      </c>
      <c r="B839" t="s">
        <v>1323</v>
      </c>
      <c r="C839" s="99" t="s">
        <v>142</v>
      </c>
      <c r="D839" t="s">
        <v>143</v>
      </c>
      <c r="G839" t="s">
        <v>1324</v>
      </c>
      <c r="H839">
        <f>VLOOKUP(A839,Users!A:F,6,0)</f>
        <v>76</v>
      </c>
      <c r="I839">
        <f t="shared" si="13"/>
        <v>2</v>
      </c>
      <c r="J839">
        <f>VLOOKUP(C839,[1]gta_prestations!$B:$D,3,0)</f>
        <v>309</v>
      </c>
      <c r="K839" t="str">
        <f>IF(ISNA(VLOOKUP(F839,données!$B$138:$E$147,4,0)),"",VLOOKUP(F839,données!$B$138:$E$147,4,0))</f>
        <v/>
      </c>
      <c r="L839" t="str">
        <f>IF(ISNA(VLOOKUP(E839,données!$A$67:$A$134,1,0)),"",VLOOKUP(E839,données!$A$67:$A$134,1,0))</f>
        <v/>
      </c>
      <c r="M839" t="str">
        <f>IF(ISNA(VLOOKUP(G839,Presta!H:I,2,0)),"",VLOOKUP(G839,Presta!H:I,2,0))</f>
        <v/>
      </c>
    </row>
    <row r="840" spans="1:13" x14ac:dyDescent="0.25">
      <c r="A840" t="s">
        <v>1093</v>
      </c>
      <c r="B840" t="s">
        <v>1320</v>
      </c>
      <c r="C840" s="99" t="s">
        <v>1321</v>
      </c>
      <c r="H840">
        <f>VLOOKUP(A840,Users!A:F,6,0)</f>
        <v>76</v>
      </c>
      <c r="I840">
        <f t="shared" si="13"/>
        <v>6</v>
      </c>
      <c r="J840" t="e">
        <f>VLOOKUP(C840,[1]gta_prestations!$B:$D,3,0)</f>
        <v>#N/A</v>
      </c>
      <c r="K840" t="str">
        <f>IF(ISNA(VLOOKUP(F840,données!$B$138:$E$147,4,0)),"",VLOOKUP(F840,données!$B$138:$E$147,4,0))</f>
        <v/>
      </c>
      <c r="L840" t="str">
        <f>IF(ISNA(VLOOKUP(E840,données!$A$67:$A$134,1,0)),"",VLOOKUP(E840,données!$A$67:$A$134,1,0))</f>
        <v/>
      </c>
      <c r="M840" t="str">
        <f>IF(ISNA(VLOOKUP(G840,Presta!H:I,2,0)),"",VLOOKUP(G840,Presta!H:I,2,0))</f>
        <v/>
      </c>
    </row>
    <row r="841" spans="1:13" x14ac:dyDescent="0.25">
      <c r="A841" t="s">
        <v>1093</v>
      </c>
      <c r="B841" t="s">
        <v>1323</v>
      </c>
      <c r="C841" s="99" t="s">
        <v>142</v>
      </c>
      <c r="D841" t="s">
        <v>143</v>
      </c>
      <c r="H841">
        <f>VLOOKUP(A841,Users!A:F,6,0)</f>
        <v>76</v>
      </c>
      <c r="I841">
        <f t="shared" si="13"/>
        <v>2</v>
      </c>
      <c r="J841">
        <f>VLOOKUP(C841,[1]gta_prestations!$B:$D,3,0)</f>
        <v>309</v>
      </c>
      <c r="K841" t="str">
        <f>IF(ISNA(VLOOKUP(F841,données!$B$138:$E$147,4,0)),"",VLOOKUP(F841,données!$B$138:$E$147,4,0))</f>
        <v/>
      </c>
      <c r="L841" t="str">
        <f>IF(ISNA(VLOOKUP(E841,données!$A$67:$A$134,1,0)),"",VLOOKUP(E841,données!$A$67:$A$134,1,0))</f>
        <v/>
      </c>
      <c r="M841" t="str">
        <f>IF(ISNA(VLOOKUP(G841,Presta!H:I,2,0)),"",VLOOKUP(G841,Presta!H:I,2,0))</f>
        <v/>
      </c>
    </row>
    <row r="842" spans="1:13" x14ac:dyDescent="0.25">
      <c r="A842" t="s">
        <v>1093</v>
      </c>
      <c r="B842" t="s">
        <v>1327</v>
      </c>
      <c r="C842" s="99" t="s">
        <v>142</v>
      </c>
      <c r="D842" t="s">
        <v>143</v>
      </c>
      <c r="E842">
        <v>62012</v>
      </c>
      <c r="F842" t="s">
        <v>1040</v>
      </c>
      <c r="H842">
        <f>VLOOKUP(A842,Users!A:F,6,0)</f>
        <v>76</v>
      </c>
      <c r="I842">
        <f t="shared" si="13"/>
        <v>4</v>
      </c>
      <c r="J842">
        <f>VLOOKUP(C842,[1]gta_prestations!$B:$D,3,0)</f>
        <v>309</v>
      </c>
      <c r="K842">
        <f>IF(ISNA(VLOOKUP(F842,données!$B$138:$E$147,4,0)),"",VLOOKUP(F842,données!$B$138:$E$147,4,0))</f>
        <v>9</v>
      </c>
      <c r="L842" t="str">
        <f>IF(ISNA(VLOOKUP(E842,données!$A$67:$A$134,1,0)),"",VLOOKUP(E842,données!$A$67:$A$134,1,0))</f>
        <v/>
      </c>
      <c r="M842" t="str">
        <f>IF(ISNA(VLOOKUP(G842,Presta!H:I,2,0)),"",VLOOKUP(G842,Presta!H:I,2,0))</f>
        <v/>
      </c>
    </row>
    <row r="843" spans="1:13" x14ac:dyDescent="0.25">
      <c r="A843" t="s">
        <v>1093</v>
      </c>
      <c r="B843" t="s">
        <v>1319</v>
      </c>
      <c r="C843" s="99" t="s">
        <v>1325</v>
      </c>
      <c r="D843" t="s">
        <v>311</v>
      </c>
      <c r="G843" t="s">
        <v>554</v>
      </c>
      <c r="H843">
        <f>VLOOKUP(A843,Users!A:F,6,0)</f>
        <v>76</v>
      </c>
      <c r="I843">
        <f t="shared" si="13"/>
        <v>3</v>
      </c>
      <c r="J843" t="e">
        <f>VLOOKUP(C843,[1]gta_prestations!$B:$D,3,0)</f>
        <v>#N/A</v>
      </c>
      <c r="K843" t="str">
        <f>IF(ISNA(VLOOKUP(F843,données!$B$138:$E$147,4,0)),"",VLOOKUP(F843,données!$B$138:$E$147,4,0))</f>
        <v/>
      </c>
      <c r="L843" t="str">
        <f>IF(ISNA(VLOOKUP(E843,données!$A$67:$A$134,1,0)),"",VLOOKUP(E843,données!$A$67:$A$134,1,0))</f>
        <v/>
      </c>
      <c r="M843">
        <f>IF(ISNA(VLOOKUP(G843,Presta!H:I,2,0)),"",VLOOKUP(G843,Presta!H:I,2,0))</f>
        <v>155</v>
      </c>
    </row>
    <row r="844" spans="1:13" x14ac:dyDescent="0.25">
      <c r="A844" t="s">
        <v>1093</v>
      </c>
      <c r="B844" t="s">
        <v>1327</v>
      </c>
      <c r="C844" s="99" t="s">
        <v>142</v>
      </c>
      <c r="D844" t="s">
        <v>143</v>
      </c>
      <c r="F844" t="s">
        <v>1040</v>
      </c>
      <c r="H844">
        <f>VLOOKUP(A844,Users!A:F,6,0)</f>
        <v>76</v>
      </c>
      <c r="I844">
        <f t="shared" si="13"/>
        <v>4</v>
      </c>
      <c r="J844">
        <f>VLOOKUP(C844,[1]gta_prestations!$B:$D,3,0)</f>
        <v>309</v>
      </c>
      <c r="K844">
        <f>IF(ISNA(VLOOKUP(F844,données!$B$138:$E$147,4,0)),"",VLOOKUP(F844,données!$B$138:$E$147,4,0))</f>
        <v>9</v>
      </c>
      <c r="L844" t="str">
        <f>IF(ISNA(VLOOKUP(E844,données!$A$67:$A$134,1,0)),"",VLOOKUP(E844,données!$A$67:$A$134,1,0))</f>
        <v/>
      </c>
      <c r="M844" t="str">
        <f>IF(ISNA(VLOOKUP(G844,Presta!H:I,2,0)),"",VLOOKUP(G844,Presta!H:I,2,0))</f>
        <v/>
      </c>
    </row>
    <row r="845" spans="1:13" x14ac:dyDescent="0.25">
      <c r="A845" t="s">
        <v>1094</v>
      </c>
      <c r="B845" t="s">
        <v>1323</v>
      </c>
      <c r="C845" s="99" t="s">
        <v>48</v>
      </c>
      <c r="D845" t="s">
        <v>49</v>
      </c>
      <c r="H845">
        <f>VLOOKUP(A845,Users!A:F,6,0)</f>
        <v>34</v>
      </c>
      <c r="I845">
        <f t="shared" si="13"/>
        <v>2</v>
      </c>
      <c r="J845">
        <f>VLOOKUP(C845,[1]gta_prestations!$B:$D,3,0)</f>
        <v>262</v>
      </c>
      <c r="K845" t="str">
        <f>IF(ISNA(VLOOKUP(F845,données!$B$138:$E$147,4,0)),"",VLOOKUP(F845,données!$B$138:$E$147,4,0))</f>
        <v/>
      </c>
      <c r="L845" t="str">
        <f>IF(ISNA(VLOOKUP(E845,données!$A$67:$A$134,1,0)),"",VLOOKUP(E845,données!$A$67:$A$134,1,0))</f>
        <v/>
      </c>
      <c r="M845" t="str">
        <f>IF(ISNA(VLOOKUP(G845,Presta!H:I,2,0)),"",VLOOKUP(G845,Presta!H:I,2,0))</f>
        <v/>
      </c>
    </row>
    <row r="846" spans="1:13" x14ac:dyDescent="0.25">
      <c r="A846" t="s">
        <v>1094</v>
      </c>
      <c r="B846" t="s">
        <v>1323</v>
      </c>
      <c r="C846" s="99" t="s">
        <v>162</v>
      </c>
      <c r="D846" t="s">
        <v>163</v>
      </c>
      <c r="G846" t="s">
        <v>1324</v>
      </c>
      <c r="H846">
        <f>VLOOKUP(A846,Users!A:F,6,0)</f>
        <v>34</v>
      </c>
      <c r="I846">
        <f t="shared" si="13"/>
        <v>2</v>
      </c>
      <c r="J846">
        <f>VLOOKUP(C846,[1]gta_prestations!$B:$D,3,0)</f>
        <v>319</v>
      </c>
      <c r="K846" t="str">
        <f>IF(ISNA(VLOOKUP(F846,données!$B$138:$E$147,4,0)),"",VLOOKUP(F846,données!$B$138:$E$147,4,0))</f>
        <v/>
      </c>
      <c r="L846" t="str">
        <f>IF(ISNA(VLOOKUP(E846,données!$A$67:$A$134,1,0)),"",VLOOKUP(E846,données!$A$67:$A$134,1,0))</f>
        <v/>
      </c>
      <c r="M846" t="str">
        <f>IF(ISNA(VLOOKUP(G846,Presta!H:I,2,0)),"",VLOOKUP(G846,Presta!H:I,2,0))</f>
        <v/>
      </c>
    </row>
    <row r="847" spans="1:13" x14ac:dyDescent="0.25">
      <c r="A847" t="s">
        <v>1094</v>
      </c>
      <c r="B847" t="s">
        <v>1320</v>
      </c>
      <c r="C847" s="99" t="s">
        <v>1321</v>
      </c>
      <c r="H847">
        <f>VLOOKUP(A847,Users!A:F,6,0)</f>
        <v>34</v>
      </c>
      <c r="I847">
        <f t="shared" si="13"/>
        <v>6</v>
      </c>
      <c r="J847" t="e">
        <f>VLOOKUP(C847,[1]gta_prestations!$B:$D,3,0)</f>
        <v>#N/A</v>
      </c>
      <c r="K847" t="str">
        <f>IF(ISNA(VLOOKUP(F847,données!$B$138:$E$147,4,0)),"",VLOOKUP(F847,données!$B$138:$E$147,4,0))</f>
        <v/>
      </c>
      <c r="L847" t="str">
        <f>IF(ISNA(VLOOKUP(E847,données!$A$67:$A$134,1,0)),"",VLOOKUP(E847,données!$A$67:$A$134,1,0))</f>
        <v/>
      </c>
      <c r="M847" t="str">
        <f>IF(ISNA(VLOOKUP(G847,Presta!H:I,2,0)),"",VLOOKUP(G847,Presta!H:I,2,0))</f>
        <v/>
      </c>
    </row>
    <row r="848" spans="1:13" x14ac:dyDescent="0.25">
      <c r="A848" t="s">
        <v>1094</v>
      </c>
      <c r="B848" t="s">
        <v>1323</v>
      </c>
      <c r="C848" s="99" t="s">
        <v>162</v>
      </c>
      <c r="D848" t="s">
        <v>163</v>
      </c>
      <c r="H848">
        <f>VLOOKUP(A848,Users!A:F,6,0)</f>
        <v>34</v>
      </c>
      <c r="I848">
        <f t="shared" si="13"/>
        <v>2</v>
      </c>
      <c r="J848">
        <f>VLOOKUP(C848,[1]gta_prestations!$B:$D,3,0)</f>
        <v>319</v>
      </c>
      <c r="K848" t="str">
        <f>IF(ISNA(VLOOKUP(F848,données!$B$138:$E$147,4,0)),"",VLOOKUP(F848,données!$B$138:$E$147,4,0))</f>
        <v/>
      </c>
      <c r="L848" t="str">
        <f>IF(ISNA(VLOOKUP(E848,données!$A$67:$A$134,1,0)),"",VLOOKUP(E848,données!$A$67:$A$134,1,0))</f>
        <v/>
      </c>
      <c r="M848" t="str">
        <f>IF(ISNA(VLOOKUP(G848,Presta!H:I,2,0)),"",VLOOKUP(G848,Presta!H:I,2,0))</f>
        <v/>
      </c>
    </row>
    <row r="849" spans="1:13" x14ac:dyDescent="0.25">
      <c r="A849" t="s">
        <v>1094</v>
      </c>
      <c r="B849" t="s">
        <v>1327</v>
      </c>
      <c r="C849" s="99" t="s">
        <v>162</v>
      </c>
      <c r="D849" t="s">
        <v>163</v>
      </c>
      <c r="F849" t="s">
        <v>1040</v>
      </c>
      <c r="H849">
        <f>VLOOKUP(A849,Users!A:F,6,0)</f>
        <v>34</v>
      </c>
      <c r="I849">
        <f t="shared" si="13"/>
        <v>4</v>
      </c>
      <c r="J849">
        <f>VLOOKUP(C849,[1]gta_prestations!$B:$D,3,0)</f>
        <v>319</v>
      </c>
      <c r="K849">
        <f>IF(ISNA(VLOOKUP(F849,données!$B$138:$E$147,4,0)),"",VLOOKUP(F849,données!$B$138:$E$147,4,0))</f>
        <v>9</v>
      </c>
      <c r="L849" t="str">
        <f>IF(ISNA(VLOOKUP(E849,données!$A$67:$A$134,1,0)),"",VLOOKUP(E849,données!$A$67:$A$134,1,0))</f>
        <v/>
      </c>
      <c r="M849" t="str">
        <f>IF(ISNA(VLOOKUP(G849,Presta!H:I,2,0)),"",VLOOKUP(G849,Presta!H:I,2,0))</f>
        <v/>
      </c>
    </row>
    <row r="850" spans="1:13" x14ac:dyDescent="0.25">
      <c r="A850" t="s">
        <v>1094</v>
      </c>
      <c r="B850" t="s">
        <v>1323</v>
      </c>
      <c r="C850" s="99" t="s">
        <v>146</v>
      </c>
      <c r="D850" t="s">
        <v>147</v>
      </c>
      <c r="E850" t="s">
        <v>1514</v>
      </c>
      <c r="H850">
        <f>VLOOKUP(A850,Users!A:F,6,0)</f>
        <v>34</v>
      </c>
      <c r="I850">
        <f t="shared" si="13"/>
        <v>2</v>
      </c>
      <c r="J850">
        <f>VLOOKUP(C850,[1]gta_prestations!$B:$D,3,0)</f>
        <v>311</v>
      </c>
      <c r="K850" t="str">
        <f>IF(ISNA(VLOOKUP(F850,données!$B$138:$E$147,4,0)),"",VLOOKUP(F850,données!$B$138:$E$147,4,0))</f>
        <v/>
      </c>
      <c r="L850" t="str">
        <f>IF(ISNA(VLOOKUP(E850,données!$A$67:$A$134,1,0)),"",VLOOKUP(E850,données!$A$67:$A$134,1,0))</f>
        <v/>
      </c>
      <c r="M850" t="str">
        <f>IF(ISNA(VLOOKUP(G850,Presta!H:I,2,0)),"",VLOOKUP(G850,Presta!H:I,2,0))</f>
        <v/>
      </c>
    </row>
    <row r="851" spans="1:13" x14ac:dyDescent="0.25">
      <c r="A851" t="s">
        <v>1094</v>
      </c>
      <c r="B851" t="s">
        <v>1323</v>
      </c>
      <c r="C851" s="99" t="s">
        <v>124</v>
      </c>
      <c r="D851" t="s">
        <v>125</v>
      </c>
      <c r="H851">
        <f>VLOOKUP(A851,Users!A:F,6,0)</f>
        <v>34</v>
      </c>
      <c r="I851">
        <f t="shared" si="13"/>
        <v>2</v>
      </c>
      <c r="J851">
        <f>VLOOKUP(C851,[1]gta_prestations!$B:$D,3,0)</f>
        <v>300</v>
      </c>
      <c r="K851" t="str">
        <f>IF(ISNA(VLOOKUP(F851,données!$B$138:$E$147,4,0)),"",VLOOKUP(F851,données!$B$138:$E$147,4,0))</f>
        <v/>
      </c>
      <c r="L851" t="str">
        <f>IF(ISNA(VLOOKUP(E851,données!$A$67:$A$134,1,0)),"",VLOOKUP(E851,données!$A$67:$A$134,1,0))</f>
        <v/>
      </c>
      <c r="M851" t="str">
        <f>IF(ISNA(VLOOKUP(G851,Presta!H:I,2,0)),"",VLOOKUP(G851,Presta!H:I,2,0))</f>
        <v/>
      </c>
    </row>
    <row r="852" spans="1:13" x14ac:dyDescent="0.25">
      <c r="A852" t="s">
        <v>1064</v>
      </c>
      <c r="B852" t="s">
        <v>1320</v>
      </c>
      <c r="C852" s="99" t="s">
        <v>278</v>
      </c>
      <c r="D852" t="s">
        <v>279</v>
      </c>
      <c r="H852">
        <f>VLOOKUP(A852,Users!A:F,6,0)</f>
        <v>78</v>
      </c>
      <c r="I852">
        <f t="shared" si="13"/>
        <v>6</v>
      </c>
      <c r="J852">
        <f>VLOOKUP(C852,[1]gta_prestations!$B:$D,3,0)</f>
        <v>377</v>
      </c>
      <c r="K852" t="str">
        <f>IF(ISNA(VLOOKUP(F852,données!$B$138:$E$147,4,0)),"",VLOOKUP(F852,données!$B$138:$E$147,4,0))</f>
        <v/>
      </c>
      <c r="L852" t="str">
        <f>IF(ISNA(VLOOKUP(E852,données!$A$67:$A$134,1,0)),"",VLOOKUP(E852,données!$A$67:$A$134,1,0))</f>
        <v/>
      </c>
      <c r="M852" t="str">
        <f>IF(ISNA(VLOOKUP(G852,Presta!H:I,2,0)),"",VLOOKUP(G852,Presta!H:I,2,0))</f>
        <v/>
      </c>
    </row>
    <row r="853" spans="1:13" x14ac:dyDescent="0.25">
      <c r="A853" t="s">
        <v>1064</v>
      </c>
      <c r="B853" t="s">
        <v>1320</v>
      </c>
      <c r="C853" s="99" t="s">
        <v>296</v>
      </c>
      <c r="D853" t="s">
        <v>297</v>
      </c>
      <c r="H853">
        <f>VLOOKUP(A853,Users!A:F,6,0)</f>
        <v>78</v>
      </c>
      <c r="I853">
        <f t="shared" si="13"/>
        <v>6</v>
      </c>
      <c r="J853">
        <f>VLOOKUP(C853,[1]gta_prestations!$B:$D,3,0)</f>
        <v>386</v>
      </c>
      <c r="K853" t="str">
        <f>IF(ISNA(VLOOKUP(F853,données!$B$138:$E$147,4,0)),"",VLOOKUP(F853,données!$B$138:$E$147,4,0))</f>
        <v/>
      </c>
      <c r="L853" t="str">
        <f>IF(ISNA(VLOOKUP(E853,données!$A$67:$A$134,1,0)),"",VLOOKUP(E853,données!$A$67:$A$134,1,0))</f>
        <v/>
      </c>
      <c r="M853" t="str">
        <f>IF(ISNA(VLOOKUP(G853,Presta!H:I,2,0)),"",VLOOKUP(G853,Presta!H:I,2,0))</f>
        <v/>
      </c>
    </row>
    <row r="854" spans="1:13" x14ac:dyDescent="0.25">
      <c r="A854" t="s">
        <v>1064</v>
      </c>
      <c r="B854" t="s">
        <v>1320</v>
      </c>
      <c r="C854" s="99" t="s">
        <v>1321</v>
      </c>
      <c r="H854">
        <f>VLOOKUP(A854,Users!A:F,6,0)</f>
        <v>78</v>
      </c>
      <c r="I854">
        <f t="shared" si="13"/>
        <v>6</v>
      </c>
      <c r="J854" t="e">
        <f>VLOOKUP(C854,[1]gta_prestations!$B:$D,3,0)</f>
        <v>#N/A</v>
      </c>
      <c r="K854" t="str">
        <f>IF(ISNA(VLOOKUP(F854,données!$B$138:$E$147,4,0)),"",VLOOKUP(F854,données!$B$138:$E$147,4,0))</f>
        <v/>
      </c>
      <c r="L854" t="str">
        <f>IF(ISNA(VLOOKUP(E854,données!$A$67:$A$134,1,0)),"",VLOOKUP(E854,données!$A$67:$A$134,1,0))</f>
        <v/>
      </c>
      <c r="M854" t="str">
        <f>IF(ISNA(VLOOKUP(G854,Presta!H:I,2,0)),"",VLOOKUP(G854,Presta!H:I,2,0))</f>
        <v/>
      </c>
    </row>
    <row r="855" spans="1:13" x14ac:dyDescent="0.25">
      <c r="A855" t="s">
        <v>1064</v>
      </c>
      <c r="B855" t="s">
        <v>1320</v>
      </c>
      <c r="C855" s="99" t="s">
        <v>296</v>
      </c>
      <c r="D855" t="s">
        <v>297</v>
      </c>
      <c r="E855">
        <v>59010901</v>
      </c>
      <c r="H855">
        <f>VLOOKUP(A855,Users!A:F,6,0)</f>
        <v>78</v>
      </c>
      <c r="I855">
        <f t="shared" si="13"/>
        <v>6</v>
      </c>
      <c r="J855">
        <f>VLOOKUP(C855,[1]gta_prestations!$B:$D,3,0)</f>
        <v>386</v>
      </c>
      <c r="K855" t="str">
        <f>IF(ISNA(VLOOKUP(F855,données!$B$138:$E$147,4,0)),"",VLOOKUP(F855,données!$B$138:$E$147,4,0))</f>
        <v/>
      </c>
      <c r="L855" t="str">
        <f>IF(ISNA(VLOOKUP(E855,données!$A$67:$A$134,1,0)),"",VLOOKUP(E855,données!$A$67:$A$134,1,0))</f>
        <v/>
      </c>
      <c r="M855" t="str">
        <f>IF(ISNA(VLOOKUP(G855,Presta!H:I,2,0)),"",VLOOKUP(G855,Presta!H:I,2,0))</f>
        <v/>
      </c>
    </row>
    <row r="856" spans="1:13" x14ac:dyDescent="0.25">
      <c r="A856" t="s">
        <v>1123</v>
      </c>
      <c r="B856" t="s">
        <v>1323</v>
      </c>
      <c r="C856" s="99" t="s">
        <v>48</v>
      </c>
      <c r="D856" t="s">
        <v>49</v>
      </c>
      <c r="H856">
        <f>VLOOKUP(A856,Users!A:F,6,0)</f>
        <v>17</v>
      </c>
      <c r="I856">
        <f t="shared" si="13"/>
        <v>2</v>
      </c>
      <c r="J856">
        <f>VLOOKUP(C856,[1]gta_prestations!$B:$D,3,0)</f>
        <v>262</v>
      </c>
      <c r="K856" t="str">
        <f>IF(ISNA(VLOOKUP(F856,données!$B$138:$E$147,4,0)),"",VLOOKUP(F856,données!$B$138:$E$147,4,0))</f>
        <v/>
      </c>
      <c r="L856" t="str">
        <f>IF(ISNA(VLOOKUP(E856,données!$A$67:$A$134,1,0)),"",VLOOKUP(E856,données!$A$67:$A$134,1,0))</f>
        <v/>
      </c>
      <c r="M856" t="str">
        <f>IF(ISNA(VLOOKUP(G856,Presta!H:I,2,0)),"",VLOOKUP(G856,Presta!H:I,2,0))</f>
        <v/>
      </c>
    </row>
    <row r="857" spans="1:13" x14ac:dyDescent="0.25">
      <c r="A857" t="s">
        <v>1123</v>
      </c>
      <c r="B857" t="s">
        <v>1323</v>
      </c>
      <c r="C857" s="99" t="s">
        <v>162</v>
      </c>
      <c r="D857" t="s">
        <v>163</v>
      </c>
      <c r="G857" t="s">
        <v>1324</v>
      </c>
      <c r="H857">
        <f>VLOOKUP(A857,Users!A:F,6,0)</f>
        <v>17</v>
      </c>
      <c r="I857">
        <f t="shared" si="13"/>
        <v>2</v>
      </c>
      <c r="J857">
        <f>VLOOKUP(C857,[1]gta_prestations!$B:$D,3,0)</f>
        <v>319</v>
      </c>
      <c r="K857" t="str">
        <f>IF(ISNA(VLOOKUP(F857,données!$B$138:$E$147,4,0)),"",VLOOKUP(F857,données!$B$138:$E$147,4,0))</f>
        <v/>
      </c>
      <c r="L857" t="str">
        <f>IF(ISNA(VLOOKUP(E857,données!$A$67:$A$134,1,0)),"",VLOOKUP(E857,données!$A$67:$A$134,1,0))</f>
        <v/>
      </c>
      <c r="M857" t="str">
        <f>IF(ISNA(VLOOKUP(G857,Presta!H:I,2,0)),"",VLOOKUP(G857,Presta!H:I,2,0))</f>
        <v/>
      </c>
    </row>
    <row r="858" spans="1:13" x14ac:dyDescent="0.25">
      <c r="A858" t="s">
        <v>1123</v>
      </c>
      <c r="B858" t="s">
        <v>1320</v>
      </c>
      <c r="C858" s="99" t="s">
        <v>1321</v>
      </c>
      <c r="H858">
        <f>VLOOKUP(A858,Users!A:F,6,0)</f>
        <v>17</v>
      </c>
      <c r="I858">
        <f t="shared" si="13"/>
        <v>6</v>
      </c>
      <c r="J858" t="e">
        <f>VLOOKUP(C858,[1]gta_prestations!$B:$D,3,0)</f>
        <v>#N/A</v>
      </c>
      <c r="K858" t="str">
        <f>IF(ISNA(VLOOKUP(F858,données!$B$138:$E$147,4,0)),"",VLOOKUP(F858,données!$B$138:$E$147,4,0))</f>
        <v/>
      </c>
      <c r="L858" t="str">
        <f>IF(ISNA(VLOOKUP(E858,données!$A$67:$A$134,1,0)),"",VLOOKUP(E858,données!$A$67:$A$134,1,0))</f>
        <v/>
      </c>
      <c r="M858" t="str">
        <f>IF(ISNA(VLOOKUP(G858,Presta!H:I,2,0)),"",VLOOKUP(G858,Presta!H:I,2,0))</f>
        <v/>
      </c>
    </row>
    <row r="859" spans="1:13" x14ac:dyDescent="0.25">
      <c r="A859" t="s">
        <v>1123</v>
      </c>
      <c r="B859" t="s">
        <v>1323</v>
      </c>
      <c r="C859" s="99" t="s">
        <v>162</v>
      </c>
      <c r="D859" t="s">
        <v>163</v>
      </c>
      <c r="H859">
        <f>VLOOKUP(A859,Users!A:F,6,0)</f>
        <v>17</v>
      </c>
      <c r="I859">
        <f t="shared" si="13"/>
        <v>2</v>
      </c>
      <c r="J859">
        <f>VLOOKUP(C859,[1]gta_prestations!$B:$D,3,0)</f>
        <v>319</v>
      </c>
      <c r="K859" t="str">
        <f>IF(ISNA(VLOOKUP(F859,données!$B$138:$E$147,4,0)),"",VLOOKUP(F859,données!$B$138:$E$147,4,0))</f>
        <v/>
      </c>
      <c r="L859" t="str">
        <f>IF(ISNA(VLOOKUP(E859,données!$A$67:$A$134,1,0)),"",VLOOKUP(E859,données!$A$67:$A$134,1,0))</f>
        <v/>
      </c>
      <c r="M859" t="str">
        <f>IF(ISNA(VLOOKUP(G859,Presta!H:I,2,0)),"",VLOOKUP(G859,Presta!H:I,2,0))</f>
        <v/>
      </c>
    </row>
    <row r="860" spans="1:13" x14ac:dyDescent="0.25">
      <c r="A860" t="s">
        <v>1123</v>
      </c>
      <c r="B860" t="s">
        <v>1323</v>
      </c>
      <c r="C860" s="99" t="s">
        <v>124</v>
      </c>
      <c r="D860" t="s">
        <v>125</v>
      </c>
      <c r="H860">
        <f>VLOOKUP(A860,Users!A:F,6,0)</f>
        <v>17</v>
      </c>
      <c r="I860">
        <f t="shared" si="13"/>
        <v>2</v>
      </c>
      <c r="J860">
        <f>VLOOKUP(C860,[1]gta_prestations!$B:$D,3,0)</f>
        <v>300</v>
      </c>
      <c r="K860" t="str">
        <f>IF(ISNA(VLOOKUP(F860,données!$B$138:$E$147,4,0)),"",VLOOKUP(F860,données!$B$138:$E$147,4,0))</f>
        <v/>
      </c>
      <c r="L860" t="str">
        <f>IF(ISNA(VLOOKUP(E860,données!$A$67:$A$134,1,0)),"",VLOOKUP(E860,données!$A$67:$A$134,1,0))</f>
        <v/>
      </c>
      <c r="M860" t="str">
        <f>IF(ISNA(VLOOKUP(G860,Presta!H:I,2,0)),"",VLOOKUP(G860,Presta!H:I,2,0))</f>
        <v/>
      </c>
    </row>
    <row r="861" spans="1:13" x14ac:dyDescent="0.25">
      <c r="A861" t="s">
        <v>1123</v>
      </c>
      <c r="B861" t="s">
        <v>1319</v>
      </c>
      <c r="C861" s="99" t="s">
        <v>658</v>
      </c>
      <c r="D861" t="s">
        <v>315</v>
      </c>
      <c r="G861" t="s">
        <v>659</v>
      </c>
      <c r="H861">
        <f>VLOOKUP(A861,Users!A:F,6,0)</f>
        <v>17</v>
      </c>
      <c r="I861">
        <f t="shared" si="13"/>
        <v>3</v>
      </c>
      <c r="J861">
        <f>VLOOKUP(C861,[1]gta_prestations!$B:$D,3,0)</f>
        <v>91</v>
      </c>
      <c r="K861" t="str">
        <f>IF(ISNA(VLOOKUP(F861,données!$B$138:$E$147,4,0)),"",VLOOKUP(F861,données!$B$138:$E$147,4,0))</f>
        <v/>
      </c>
      <c r="L861" t="str">
        <f>IF(ISNA(VLOOKUP(E861,données!$A$67:$A$134,1,0)),"",VLOOKUP(E861,données!$A$67:$A$134,1,0))</f>
        <v/>
      </c>
      <c r="M861">
        <f>IF(ISNA(VLOOKUP(G861,Presta!H:I,2,0)),"",VLOOKUP(G861,Presta!H:I,2,0))</f>
        <v>30</v>
      </c>
    </row>
    <row r="862" spans="1:13" x14ac:dyDescent="0.25">
      <c r="A862" t="s">
        <v>1123</v>
      </c>
      <c r="B862" t="s">
        <v>1327</v>
      </c>
      <c r="C862" s="99" t="s">
        <v>162</v>
      </c>
      <c r="D862" t="s">
        <v>163</v>
      </c>
      <c r="F862" t="s">
        <v>1040</v>
      </c>
      <c r="H862">
        <f>VLOOKUP(A862,Users!A:F,6,0)</f>
        <v>17</v>
      </c>
      <c r="I862">
        <f t="shared" si="13"/>
        <v>4</v>
      </c>
      <c r="J862">
        <f>VLOOKUP(C862,[1]gta_prestations!$B:$D,3,0)</f>
        <v>319</v>
      </c>
      <c r="K862">
        <f>IF(ISNA(VLOOKUP(F862,données!$B$138:$E$147,4,0)),"",VLOOKUP(F862,données!$B$138:$E$147,4,0))</f>
        <v>9</v>
      </c>
      <c r="L862" t="str">
        <f>IF(ISNA(VLOOKUP(E862,données!$A$67:$A$134,1,0)),"",VLOOKUP(E862,données!$A$67:$A$134,1,0))</f>
        <v/>
      </c>
      <c r="M862" t="str">
        <f>IF(ISNA(VLOOKUP(G862,Presta!H:I,2,0)),"",VLOOKUP(G862,Presta!H:I,2,0))</f>
        <v/>
      </c>
    </row>
    <row r="863" spans="1:13" x14ac:dyDescent="0.25">
      <c r="A863" t="s">
        <v>1076</v>
      </c>
      <c r="B863" t="s">
        <v>1319</v>
      </c>
      <c r="C863" s="99" t="s">
        <v>780</v>
      </c>
      <c r="D863" t="s">
        <v>321</v>
      </c>
      <c r="E863" t="s">
        <v>1348</v>
      </c>
      <c r="F863" t="s">
        <v>1348</v>
      </c>
      <c r="G863" t="s">
        <v>781</v>
      </c>
      <c r="H863">
        <f>VLOOKUP(A863,Users!A:F,6,0)</f>
        <v>35</v>
      </c>
      <c r="I863">
        <f t="shared" si="13"/>
        <v>3</v>
      </c>
      <c r="J863">
        <f>VLOOKUP(C863,[1]gta_prestations!$B:$D,3,0)</f>
        <v>198</v>
      </c>
      <c r="K863" t="str">
        <f>IF(ISNA(VLOOKUP(F863,données!$B$138:$E$147,4,0)),"",VLOOKUP(F863,données!$B$138:$E$147,4,0))</f>
        <v/>
      </c>
      <c r="L863" t="str">
        <f>IF(ISNA(VLOOKUP(E863,données!$A$67:$A$134,1,0)),"",VLOOKUP(E863,données!$A$67:$A$134,1,0))</f>
        <v/>
      </c>
      <c r="M863">
        <f>IF(ISNA(VLOOKUP(G863,Presta!H:I,2,0)),"",VLOOKUP(G863,Presta!H:I,2,0))</f>
        <v>124</v>
      </c>
    </row>
    <row r="864" spans="1:13" x14ac:dyDescent="0.25">
      <c r="A864" t="s">
        <v>1076</v>
      </c>
      <c r="B864" t="s">
        <v>1319</v>
      </c>
      <c r="C864" s="99" t="s">
        <v>772</v>
      </c>
      <c r="D864" t="s">
        <v>328</v>
      </c>
      <c r="E864" t="s">
        <v>1348</v>
      </c>
      <c r="F864" t="s">
        <v>1348</v>
      </c>
      <c r="G864" t="s">
        <v>773</v>
      </c>
      <c r="H864">
        <f>VLOOKUP(A864,Users!A:F,6,0)</f>
        <v>35</v>
      </c>
      <c r="I864">
        <f t="shared" si="13"/>
        <v>3</v>
      </c>
      <c r="J864">
        <f>VLOOKUP(C864,[1]gta_prestations!$B:$D,3,0)</f>
        <v>194</v>
      </c>
      <c r="K864" t="str">
        <f>IF(ISNA(VLOOKUP(F864,données!$B$138:$E$147,4,0)),"",VLOOKUP(F864,données!$B$138:$E$147,4,0))</f>
        <v/>
      </c>
      <c r="L864" t="str">
        <f>IF(ISNA(VLOOKUP(E864,données!$A$67:$A$134,1,0)),"",VLOOKUP(E864,données!$A$67:$A$134,1,0))</f>
        <v/>
      </c>
      <c r="M864">
        <f>IF(ISNA(VLOOKUP(G864,Presta!H:I,2,0)),"",VLOOKUP(G864,Presta!H:I,2,0))</f>
        <v>120</v>
      </c>
    </row>
    <row r="865" spans="1:13" x14ac:dyDescent="0.25">
      <c r="A865" t="s">
        <v>1076</v>
      </c>
      <c r="B865" t="s">
        <v>1320</v>
      </c>
      <c r="C865" s="99" t="s">
        <v>1321</v>
      </c>
      <c r="H865">
        <f>VLOOKUP(A865,Users!A:F,6,0)</f>
        <v>35</v>
      </c>
      <c r="I865">
        <f t="shared" si="13"/>
        <v>6</v>
      </c>
      <c r="J865" t="e">
        <f>VLOOKUP(C865,[1]gta_prestations!$B:$D,3,0)</f>
        <v>#N/A</v>
      </c>
      <c r="K865" t="str">
        <f>IF(ISNA(VLOOKUP(F865,données!$B$138:$E$147,4,0)),"",VLOOKUP(F865,données!$B$138:$E$147,4,0))</f>
        <v/>
      </c>
      <c r="L865" t="str">
        <f>IF(ISNA(VLOOKUP(E865,données!$A$67:$A$134,1,0)),"",VLOOKUP(E865,données!$A$67:$A$134,1,0))</f>
        <v/>
      </c>
      <c r="M865" t="str">
        <f>IF(ISNA(VLOOKUP(G865,Presta!H:I,2,0)),"",VLOOKUP(G865,Presta!H:I,2,0))</f>
        <v/>
      </c>
    </row>
    <row r="866" spans="1:13" x14ac:dyDescent="0.25">
      <c r="A866" t="s">
        <v>1515</v>
      </c>
      <c r="B866" t="s">
        <v>1320</v>
      </c>
      <c r="C866" s="99" t="s">
        <v>1321</v>
      </c>
      <c r="H866" t="e">
        <f>VLOOKUP(A866,Users!A:F,6,0)</f>
        <v>#N/A</v>
      </c>
      <c r="I866">
        <f t="shared" si="13"/>
        <v>6</v>
      </c>
      <c r="J866" t="e">
        <f>VLOOKUP(C866,[1]gta_prestations!$B:$D,3,0)</f>
        <v>#N/A</v>
      </c>
      <c r="K866" t="str">
        <f>IF(ISNA(VLOOKUP(F866,données!$B$138:$E$147,4,0)),"",VLOOKUP(F866,données!$B$138:$E$147,4,0))</f>
        <v/>
      </c>
      <c r="L866" t="str">
        <f>IF(ISNA(VLOOKUP(E866,données!$A$67:$A$134,1,0)),"",VLOOKUP(E866,données!$A$67:$A$134,1,0))</f>
        <v/>
      </c>
      <c r="M866" t="str">
        <f>IF(ISNA(VLOOKUP(G866,Presta!H:I,2,0)),"",VLOOKUP(G866,Presta!H:I,2,0))</f>
        <v/>
      </c>
    </row>
    <row r="867" spans="1:13" x14ac:dyDescent="0.25">
      <c r="A867" t="s">
        <v>1516</v>
      </c>
      <c r="B867" t="s">
        <v>1320</v>
      </c>
      <c r="C867" s="99" t="s">
        <v>1321</v>
      </c>
      <c r="H867" t="e">
        <f>VLOOKUP(A867,Users!A:F,6,0)</f>
        <v>#N/A</v>
      </c>
      <c r="I867">
        <f t="shared" si="13"/>
        <v>6</v>
      </c>
      <c r="J867" t="e">
        <f>VLOOKUP(C867,[1]gta_prestations!$B:$D,3,0)</f>
        <v>#N/A</v>
      </c>
      <c r="K867" t="str">
        <f>IF(ISNA(VLOOKUP(F867,données!$B$138:$E$147,4,0)),"",VLOOKUP(F867,données!$B$138:$E$147,4,0))</f>
        <v/>
      </c>
      <c r="L867" t="str">
        <f>IF(ISNA(VLOOKUP(E867,données!$A$67:$A$134,1,0)),"",VLOOKUP(E867,données!$A$67:$A$134,1,0))</f>
        <v/>
      </c>
      <c r="M867" t="str">
        <f>IF(ISNA(VLOOKUP(G867,Presta!H:I,2,0)),"",VLOOKUP(G867,Presta!H:I,2,0))</f>
        <v/>
      </c>
    </row>
    <row r="868" spans="1:13" x14ac:dyDescent="0.25">
      <c r="A868" t="s">
        <v>1517</v>
      </c>
      <c r="B868" t="s">
        <v>1320</v>
      </c>
      <c r="C868" s="99" t="s">
        <v>1321</v>
      </c>
      <c r="H868" t="e">
        <f>VLOOKUP(A868,Users!A:F,6,0)</f>
        <v>#N/A</v>
      </c>
      <c r="I868">
        <f t="shared" si="13"/>
        <v>6</v>
      </c>
      <c r="J868" t="e">
        <f>VLOOKUP(C868,[1]gta_prestations!$B:$D,3,0)</f>
        <v>#N/A</v>
      </c>
      <c r="K868" t="str">
        <f>IF(ISNA(VLOOKUP(F868,données!$B$138:$E$147,4,0)),"",VLOOKUP(F868,données!$B$138:$E$147,4,0))</f>
        <v/>
      </c>
      <c r="L868" t="str">
        <f>IF(ISNA(VLOOKUP(E868,données!$A$67:$A$134,1,0)),"",VLOOKUP(E868,données!$A$67:$A$134,1,0))</f>
        <v/>
      </c>
      <c r="M868" t="str">
        <f>IF(ISNA(VLOOKUP(G868,Presta!H:I,2,0)),"",VLOOKUP(G868,Presta!H:I,2,0))</f>
        <v/>
      </c>
    </row>
    <row r="869" spans="1:13" x14ac:dyDescent="0.25">
      <c r="A869" t="s">
        <v>1124</v>
      </c>
      <c r="B869" t="s">
        <v>1323</v>
      </c>
      <c r="C869" s="99" t="s">
        <v>32</v>
      </c>
      <c r="D869" t="s">
        <v>33</v>
      </c>
      <c r="H869">
        <f>VLOOKUP(A869,Users!A:F,6,0)</f>
        <v>46</v>
      </c>
      <c r="I869">
        <f t="shared" si="13"/>
        <v>2</v>
      </c>
      <c r="J869">
        <f>VLOOKUP(C869,[1]gta_prestations!$B:$D,3,0)</f>
        <v>254</v>
      </c>
      <c r="K869" t="str">
        <f>IF(ISNA(VLOOKUP(F869,données!$B$138:$E$147,4,0)),"",VLOOKUP(F869,données!$B$138:$E$147,4,0))</f>
        <v/>
      </c>
      <c r="L869" t="str">
        <f>IF(ISNA(VLOOKUP(E869,données!$A$67:$A$134,1,0)),"",VLOOKUP(E869,données!$A$67:$A$134,1,0))</f>
        <v/>
      </c>
      <c r="M869" t="str">
        <f>IF(ISNA(VLOOKUP(G869,Presta!H:I,2,0)),"",VLOOKUP(G869,Presta!H:I,2,0))</f>
        <v/>
      </c>
    </row>
    <row r="870" spans="1:13" x14ac:dyDescent="0.25">
      <c r="A870" t="s">
        <v>1124</v>
      </c>
      <c r="B870" t="s">
        <v>1323</v>
      </c>
      <c r="C870" s="99" t="s">
        <v>146</v>
      </c>
      <c r="D870" t="s">
        <v>147</v>
      </c>
      <c r="G870" t="s">
        <v>1324</v>
      </c>
      <c r="H870">
        <f>VLOOKUP(A870,Users!A:F,6,0)</f>
        <v>46</v>
      </c>
      <c r="I870">
        <f t="shared" si="13"/>
        <v>2</v>
      </c>
      <c r="J870">
        <f>VLOOKUP(C870,[1]gta_prestations!$B:$D,3,0)</f>
        <v>311</v>
      </c>
      <c r="K870" t="str">
        <f>IF(ISNA(VLOOKUP(F870,données!$B$138:$E$147,4,0)),"",VLOOKUP(F870,données!$B$138:$E$147,4,0))</f>
        <v/>
      </c>
      <c r="L870" t="str">
        <f>IF(ISNA(VLOOKUP(E870,données!$A$67:$A$134,1,0)),"",VLOOKUP(E870,données!$A$67:$A$134,1,0))</f>
        <v/>
      </c>
      <c r="M870" t="str">
        <f>IF(ISNA(VLOOKUP(G870,Presta!H:I,2,0)),"",VLOOKUP(G870,Presta!H:I,2,0))</f>
        <v/>
      </c>
    </row>
    <row r="871" spans="1:13" x14ac:dyDescent="0.25">
      <c r="A871" t="s">
        <v>1124</v>
      </c>
      <c r="B871" t="s">
        <v>1320</v>
      </c>
      <c r="C871" s="99" t="s">
        <v>1321</v>
      </c>
      <c r="H871">
        <f>VLOOKUP(A871,Users!A:F,6,0)</f>
        <v>46</v>
      </c>
      <c r="I871">
        <f t="shared" si="13"/>
        <v>6</v>
      </c>
      <c r="J871" t="e">
        <f>VLOOKUP(C871,[1]gta_prestations!$B:$D,3,0)</f>
        <v>#N/A</v>
      </c>
      <c r="K871" t="str">
        <f>IF(ISNA(VLOOKUP(F871,données!$B$138:$E$147,4,0)),"",VLOOKUP(F871,données!$B$138:$E$147,4,0))</f>
        <v/>
      </c>
      <c r="L871" t="str">
        <f>IF(ISNA(VLOOKUP(E871,données!$A$67:$A$134,1,0)),"",VLOOKUP(E871,données!$A$67:$A$134,1,0))</f>
        <v/>
      </c>
      <c r="M871" t="str">
        <f>IF(ISNA(VLOOKUP(G871,Presta!H:I,2,0)),"",VLOOKUP(G871,Presta!H:I,2,0))</f>
        <v/>
      </c>
    </row>
    <row r="872" spans="1:13" x14ac:dyDescent="0.25">
      <c r="A872" t="s">
        <v>1124</v>
      </c>
      <c r="B872" t="s">
        <v>1323</v>
      </c>
      <c r="C872" s="99" t="s">
        <v>146</v>
      </c>
      <c r="D872" t="s">
        <v>147</v>
      </c>
      <c r="H872">
        <f>VLOOKUP(A872,Users!A:F,6,0)</f>
        <v>46</v>
      </c>
      <c r="I872">
        <f t="shared" si="13"/>
        <v>2</v>
      </c>
      <c r="J872">
        <f>VLOOKUP(C872,[1]gta_prestations!$B:$D,3,0)</f>
        <v>311</v>
      </c>
      <c r="K872" t="str">
        <f>IF(ISNA(VLOOKUP(F872,données!$B$138:$E$147,4,0)),"",VLOOKUP(F872,données!$B$138:$E$147,4,0))</f>
        <v/>
      </c>
      <c r="L872" t="str">
        <f>IF(ISNA(VLOOKUP(E872,données!$A$67:$A$134,1,0)),"",VLOOKUP(E872,données!$A$67:$A$134,1,0))</f>
        <v/>
      </c>
      <c r="M872" t="str">
        <f>IF(ISNA(VLOOKUP(G872,Presta!H:I,2,0)),"",VLOOKUP(G872,Presta!H:I,2,0))</f>
        <v/>
      </c>
    </row>
    <row r="873" spans="1:13" x14ac:dyDescent="0.25">
      <c r="A873" t="s">
        <v>1124</v>
      </c>
      <c r="B873" t="s">
        <v>1323</v>
      </c>
      <c r="C873" s="99" t="s">
        <v>124</v>
      </c>
      <c r="D873" t="s">
        <v>125</v>
      </c>
      <c r="H873">
        <f>VLOOKUP(A873,Users!A:F,6,0)</f>
        <v>46</v>
      </c>
      <c r="I873">
        <f t="shared" si="13"/>
        <v>2</v>
      </c>
      <c r="J873">
        <f>VLOOKUP(C873,[1]gta_prestations!$B:$D,3,0)</f>
        <v>300</v>
      </c>
      <c r="K873" t="str">
        <f>IF(ISNA(VLOOKUP(F873,données!$B$138:$E$147,4,0)),"",VLOOKUP(F873,données!$B$138:$E$147,4,0))</f>
        <v/>
      </c>
      <c r="L873" t="str">
        <f>IF(ISNA(VLOOKUP(E873,données!$A$67:$A$134,1,0)),"",VLOOKUP(E873,données!$A$67:$A$134,1,0))</f>
        <v/>
      </c>
      <c r="M873" t="str">
        <f>IF(ISNA(VLOOKUP(G873,Presta!H:I,2,0)),"",VLOOKUP(G873,Presta!H:I,2,0))</f>
        <v/>
      </c>
    </row>
    <row r="874" spans="1:13" x14ac:dyDescent="0.25">
      <c r="A874" t="s">
        <v>1124</v>
      </c>
      <c r="B874" t="s">
        <v>1323</v>
      </c>
      <c r="C874" s="99" t="s">
        <v>98</v>
      </c>
      <c r="D874" t="s">
        <v>99</v>
      </c>
      <c r="H874">
        <f>VLOOKUP(A874,Users!A:F,6,0)</f>
        <v>46</v>
      </c>
      <c r="I874">
        <f t="shared" si="13"/>
        <v>2</v>
      </c>
      <c r="J874">
        <f>VLOOKUP(C874,[1]gta_prestations!$B:$D,3,0)</f>
        <v>287</v>
      </c>
      <c r="K874" t="str">
        <f>IF(ISNA(VLOOKUP(F874,données!$B$138:$E$147,4,0)),"",VLOOKUP(F874,données!$B$138:$E$147,4,0))</f>
        <v/>
      </c>
      <c r="L874" t="str">
        <f>IF(ISNA(VLOOKUP(E874,données!$A$67:$A$134,1,0)),"",VLOOKUP(E874,données!$A$67:$A$134,1,0))</f>
        <v/>
      </c>
      <c r="M874" t="str">
        <f>IF(ISNA(VLOOKUP(G874,Presta!H:I,2,0)),"",VLOOKUP(G874,Presta!H:I,2,0))</f>
        <v/>
      </c>
    </row>
    <row r="875" spans="1:13" x14ac:dyDescent="0.25">
      <c r="A875" t="s">
        <v>1124</v>
      </c>
      <c r="B875" t="s">
        <v>1323</v>
      </c>
      <c r="C875" s="99" t="s">
        <v>254</v>
      </c>
      <c r="H875">
        <f>VLOOKUP(A875,Users!A:F,6,0)</f>
        <v>46</v>
      </c>
      <c r="I875">
        <f t="shared" si="13"/>
        <v>2</v>
      </c>
      <c r="J875">
        <f>VLOOKUP(C875,[1]gta_prestations!$B:$D,3,0)</f>
        <v>365</v>
      </c>
      <c r="K875" t="str">
        <f>IF(ISNA(VLOOKUP(F875,données!$B$138:$E$147,4,0)),"",VLOOKUP(F875,données!$B$138:$E$147,4,0))</f>
        <v/>
      </c>
      <c r="L875" t="str">
        <f>IF(ISNA(VLOOKUP(E875,données!$A$67:$A$134,1,0)),"",VLOOKUP(E875,données!$A$67:$A$134,1,0))</f>
        <v/>
      </c>
      <c r="M875" t="str">
        <f>IF(ISNA(VLOOKUP(G875,Presta!H:I,2,0)),"",VLOOKUP(G875,Presta!H:I,2,0))</f>
        <v/>
      </c>
    </row>
    <row r="876" spans="1:13" x14ac:dyDescent="0.25">
      <c r="A876" t="s">
        <v>1124</v>
      </c>
      <c r="B876" t="s">
        <v>1323</v>
      </c>
      <c r="C876" s="99" t="s">
        <v>124</v>
      </c>
      <c r="D876" t="s">
        <v>125</v>
      </c>
      <c r="G876" t="s">
        <v>1324</v>
      </c>
      <c r="H876">
        <f>VLOOKUP(A876,Users!A:F,6,0)</f>
        <v>46</v>
      </c>
      <c r="I876">
        <f t="shared" si="13"/>
        <v>2</v>
      </c>
      <c r="J876">
        <f>VLOOKUP(C876,[1]gta_prestations!$B:$D,3,0)</f>
        <v>300</v>
      </c>
      <c r="K876" t="str">
        <f>IF(ISNA(VLOOKUP(F876,données!$B$138:$E$147,4,0)),"",VLOOKUP(F876,données!$B$138:$E$147,4,0))</f>
        <v/>
      </c>
      <c r="L876" t="str">
        <f>IF(ISNA(VLOOKUP(E876,données!$A$67:$A$134,1,0)),"",VLOOKUP(E876,données!$A$67:$A$134,1,0))</f>
        <v/>
      </c>
      <c r="M876" t="str">
        <f>IF(ISNA(VLOOKUP(G876,Presta!H:I,2,0)),"",VLOOKUP(G876,Presta!H:I,2,0))</f>
        <v/>
      </c>
    </row>
    <row r="877" spans="1:13" x14ac:dyDescent="0.25">
      <c r="A877" t="s">
        <v>1124</v>
      </c>
      <c r="B877" t="s">
        <v>1323</v>
      </c>
      <c r="C877" s="99" t="s">
        <v>146</v>
      </c>
      <c r="D877" t="s">
        <v>147</v>
      </c>
      <c r="E877" t="s">
        <v>1355</v>
      </c>
      <c r="H877">
        <f>VLOOKUP(A877,Users!A:F,6,0)</f>
        <v>46</v>
      </c>
      <c r="I877">
        <f t="shared" si="13"/>
        <v>2</v>
      </c>
      <c r="J877">
        <f>VLOOKUP(C877,[1]gta_prestations!$B:$D,3,0)</f>
        <v>311</v>
      </c>
      <c r="K877" t="str">
        <f>IF(ISNA(VLOOKUP(F877,données!$B$138:$E$147,4,0)),"",VLOOKUP(F877,données!$B$138:$E$147,4,0))</f>
        <v/>
      </c>
      <c r="L877" t="str">
        <f>IF(ISNA(VLOOKUP(E877,données!$A$67:$A$134,1,0)),"",VLOOKUP(E877,données!$A$67:$A$134,1,0))</f>
        <v/>
      </c>
      <c r="M877" t="str">
        <f>IF(ISNA(VLOOKUP(G877,Presta!H:I,2,0)),"",VLOOKUP(G877,Presta!H:I,2,0))</f>
        <v/>
      </c>
    </row>
    <row r="878" spans="1:13" x14ac:dyDescent="0.25">
      <c r="A878" t="s">
        <v>1095</v>
      </c>
      <c r="B878" t="s">
        <v>1323</v>
      </c>
      <c r="C878" s="99" t="s">
        <v>122</v>
      </c>
      <c r="D878" t="s">
        <v>123</v>
      </c>
      <c r="H878">
        <f>VLOOKUP(A878,Users!A:F,6,0)</f>
        <v>32</v>
      </c>
      <c r="I878">
        <f t="shared" si="13"/>
        <v>2</v>
      </c>
      <c r="J878">
        <f>VLOOKUP(C878,[1]gta_prestations!$B:$D,3,0)</f>
        <v>299</v>
      </c>
      <c r="K878" t="str">
        <f>IF(ISNA(VLOOKUP(F878,données!$B$138:$E$147,4,0)),"",VLOOKUP(F878,données!$B$138:$E$147,4,0))</f>
        <v/>
      </c>
      <c r="L878" t="str">
        <f>IF(ISNA(VLOOKUP(E878,données!$A$67:$A$134,1,0)),"",VLOOKUP(E878,données!$A$67:$A$134,1,0))</f>
        <v/>
      </c>
      <c r="M878" t="str">
        <f>IF(ISNA(VLOOKUP(G878,Presta!H:I,2,0)),"",VLOOKUP(G878,Presta!H:I,2,0))</f>
        <v/>
      </c>
    </row>
    <row r="879" spans="1:13" x14ac:dyDescent="0.25">
      <c r="A879" t="s">
        <v>1095</v>
      </c>
      <c r="B879" t="s">
        <v>1323</v>
      </c>
      <c r="C879" s="99" t="s">
        <v>236</v>
      </c>
      <c r="D879" t="s">
        <v>237</v>
      </c>
      <c r="G879" t="s">
        <v>1324</v>
      </c>
      <c r="H879">
        <f>VLOOKUP(A879,Users!A:F,6,0)</f>
        <v>32</v>
      </c>
      <c r="I879">
        <f t="shared" si="13"/>
        <v>2</v>
      </c>
      <c r="J879">
        <f>VLOOKUP(C879,[1]gta_prestations!$B:$D,3,0)</f>
        <v>356</v>
      </c>
      <c r="K879" t="str">
        <f>IF(ISNA(VLOOKUP(F879,données!$B$138:$E$147,4,0)),"",VLOOKUP(F879,données!$B$138:$E$147,4,0))</f>
        <v/>
      </c>
      <c r="L879" t="str">
        <f>IF(ISNA(VLOOKUP(E879,données!$A$67:$A$134,1,0)),"",VLOOKUP(E879,données!$A$67:$A$134,1,0))</f>
        <v/>
      </c>
      <c r="M879" t="str">
        <f>IF(ISNA(VLOOKUP(G879,Presta!H:I,2,0)),"",VLOOKUP(G879,Presta!H:I,2,0))</f>
        <v/>
      </c>
    </row>
    <row r="880" spans="1:13" x14ac:dyDescent="0.25">
      <c r="A880" t="s">
        <v>1095</v>
      </c>
      <c r="B880" t="s">
        <v>1320</v>
      </c>
      <c r="C880" s="99" t="s">
        <v>1321</v>
      </c>
      <c r="H880">
        <f>VLOOKUP(A880,Users!A:F,6,0)</f>
        <v>32</v>
      </c>
      <c r="I880">
        <f t="shared" si="13"/>
        <v>6</v>
      </c>
      <c r="J880" t="e">
        <f>VLOOKUP(C880,[1]gta_prestations!$B:$D,3,0)</f>
        <v>#N/A</v>
      </c>
      <c r="K880" t="str">
        <f>IF(ISNA(VLOOKUP(F880,données!$B$138:$E$147,4,0)),"",VLOOKUP(F880,données!$B$138:$E$147,4,0))</f>
        <v/>
      </c>
      <c r="L880" t="str">
        <f>IF(ISNA(VLOOKUP(E880,données!$A$67:$A$134,1,0)),"",VLOOKUP(E880,données!$A$67:$A$134,1,0))</f>
        <v/>
      </c>
      <c r="M880" t="str">
        <f>IF(ISNA(VLOOKUP(G880,Presta!H:I,2,0)),"",VLOOKUP(G880,Presta!H:I,2,0))</f>
        <v/>
      </c>
    </row>
    <row r="881" spans="1:13" x14ac:dyDescent="0.25">
      <c r="A881" t="s">
        <v>1095</v>
      </c>
      <c r="B881" t="s">
        <v>1323</v>
      </c>
      <c r="C881" s="99" t="s">
        <v>1518</v>
      </c>
      <c r="D881">
        <v>21180</v>
      </c>
      <c r="H881">
        <f>VLOOKUP(A881,Users!A:F,6,0)</f>
        <v>32</v>
      </c>
      <c r="I881">
        <f t="shared" si="13"/>
        <v>2</v>
      </c>
      <c r="J881" t="e">
        <f>VLOOKUP(C881,[1]gta_prestations!$B:$D,3,0)</f>
        <v>#N/A</v>
      </c>
      <c r="K881" t="str">
        <f>IF(ISNA(VLOOKUP(F881,données!$B$138:$E$147,4,0)),"",VLOOKUP(F881,données!$B$138:$E$147,4,0))</f>
        <v/>
      </c>
      <c r="L881" t="str">
        <f>IF(ISNA(VLOOKUP(E881,données!$A$67:$A$134,1,0)),"",VLOOKUP(E881,données!$A$67:$A$134,1,0))</f>
        <v/>
      </c>
      <c r="M881" t="str">
        <f>IF(ISNA(VLOOKUP(G881,Presta!H:I,2,0)),"",VLOOKUP(G881,Presta!H:I,2,0))</f>
        <v/>
      </c>
    </row>
    <row r="882" spans="1:13" x14ac:dyDescent="0.25">
      <c r="A882" t="s">
        <v>1095</v>
      </c>
      <c r="B882" t="s">
        <v>1323</v>
      </c>
      <c r="C882" s="99" t="s">
        <v>236</v>
      </c>
      <c r="D882" t="s">
        <v>237</v>
      </c>
      <c r="H882">
        <f>VLOOKUP(A882,Users!A:F,6,0)</f>
        <v>32</v>
      </c>
      <c r="I882">
        <f t="shared" si="13"/>
        <v>2</v>
      </c>
      <c r="J882">
        <f>VLOOKUP(C882,[1]gta_prestations!$B:$D,3,0)</f>
        <v>356</v>
      </c>
      <c r="K882" t="str">
        <f>IF(ISNA(VLOOKUP(F882,données!$B$138:$E$147,4,0)),"",VLOOKUP(F882,données!$B$138:$E$147,4,0))</f>
        <v/>
      </c>
      <c r="L882" t="str">
        <f>IF(ISNA(VLOOKUP(E882,données!$A$67:$A$134,1,0)),"",VLOOKUP(E882,données!$A$67:$A$134,1,0))</f>
        <v/>
      </c>
      <c r="M882" t="str">
        <f>IF(ISNA(VLOOKUP(G882,Presta!H:I,2,0)),"",VLOOKUP(G882,Presta!H:I,2,0))</f>
        <v/>
      </c>
    </row>
    <row r="883" spans="1:13" x14ac:dyDescent="0.25">
      <c r="A883" t="s">
        <v>1095</v>
      </c>
      <c r="B883" t="s">
        <v>1323</v>
      </c>
      <c r="C883" s="99" t="s">
        <v>124</v>
      </c>
      <c r="D883" t="s">
        <v>125</v>
      </c>
      <c r="H883">
        <f>VLOOKUP(A883,Users!A:F,6,0)</f>
        <v>32</v>
      </c>
      <c r="I883">
        <f t="shared" si="13"/>
        <v>2</v>
      </c>
      <c r="J883">
        <f>VLOOKUP(C883,[1]gta_prestations!$B:$D,3,0)</f>
        <v>300</v>
      </c>
      <c r="K883" t="str">
        <f>IF(ISNA(VLOOKUP(F883,données!$B$138:$E$147,4,0)),"",VLOOKUP(F883,données!$B$138:$E$147,4,0))</f>
        <v/>
      </c>
      <c r="L883" t="str">
        <f>IF(ISNA(VLOOKUP(E883,données!$A$67:$A$134,1,0)),"",VLOOKUP(E883,données!$A$67:$A$134,1,0))</f>
        <v/>
      </c>
      <c r="M883" t="str">
        <f>IF(ISNA(VLOOKUP(G883,Presta!H:I,2,0)),"",VLOOKUP(G883,Presta!H:I,2,0))</f>
        <v/>
      </c>
    </row>
    <row r="884" spans="1:13" x14ac:dyDescent="0.25">
      <c r="A884" t="s">
        <v>1145</v>
      </c>
      <c r="B884" t="s">
        <v>1319</v>
      </c>
      <c r="C884" s="99" t="s">
        <v>1519</v>
      </c>
      <c r="D884" t="s">
        <v>305</v>
      </c>
      <c r="E884">
        <v>62012191</v>
      </c>
      <c r="G884" t="s">
        <v>510</v>
      </c>
      <c r="H884">
        <f>VLOOKUP(A884,Users!A:F,6,0)</f>
        <v>93</v>
      </c>
      <c r="I884">
        <f t="shared" si="13"/>
        <v>3</v>
      </c>
      <c r="J884" t="e">
        <f>VLOOKUP(C884,[1]gta_prestations!$B:$D,3,0)</f>
        <v>#N/A</v>
      </c>
      <c r="K884" t="str">
        <f>IF(ISNA(VLOOKUP(F884,données!$B$138:$E$147,4,0)),"",VLOOKUP(F884,données!$B$138:$E$147,4,0))</f>
        <v/>
      </c>
      <c r="L884" t="str">
        <f>IF(ISNA(VLOOKUP(E884,données!$A$67:$A$134,1,0)),"",VLOOKUP(E884,données!$A$67:$A$134,1,0))</f>
        <v/>
      </c>
      <c r="M884">
        <f>IF(ISNA(VLOOKUP(G884,Presta!H:I,2,0)),"",VLOOKUP(G884,Presta!H:I,2,0))</f>
        <v>140</v>
      </c>
    </row>
    <row r="885" spans="1:13" x14ac:dyDescent="0.25">
      <c r="A885" t="s">
        <v>1145</v>
      </c>
      <c r="B885" t="s">
        <v>1319</v>
      </c>
      <c r="C885" s="99" t="s">
        <v>1519</v>
      </c>
      <c r="D885" t="s">
        <v>305</v>
      </c>
      <c r="E885">
        <v>59011191</v>
      </c>
      <c r="G885" t="s">
        <v>510</v>
      </c>
      <c r="H885">
        <f>VLOOKUP(A885,Users!A:F,6,0)</f>
        <v>93</v>
      </c>
      <c r="I885">
        <f t="shared" si="13"/>
        <v>3</v>
      </c>
      <c r="J885" t="e">
        <f>VLOOKUP(C885,[1]gta_prestations!$B:$D,3,0)</f>
        <v>#N/A</v>
      </c>
      <c r="K885" t="str">
        <f>IF(ISNA(VLOOKUP(F885,données!$B$138:$E$147,4,0)),"",VLOOKUP(F885,données!$B$138:$E$147,4,0))</f>
        <v/>
      </c>
      <c r="L885" t="str">
        <f>IF(ISNA(VLOOKUP(E885,données!$A$67:$A$134,1,0)),"",VLOOKUP(E885,données!$A$67:$A$134,1,0))</f>
        <v/>
      </c>
      <c r="M885">
        <f>IF(ISNA(VLOOKUP(G885,Presta!H:I,2,0)),"",VLOOKUP(G885,Presta!H:I,2,0))</f>
        <v>140</v>
      </c>
    </row>
    <row r="886" spans="1:13" x14ac:dyDescent="0.25">
      <c r="A886" t="s">
        <v>1145</v>
      </c>
      <c r="B886" t="s">
        <v>1319</v>
      </c>
      <c r="C886" s="99" t="s">
        <v>1502</v>
      </c>
      <c r="D886" t="s">
        <v>305</v>
      </c>
      <c r="E886">
        <v>62012191</v>
      </c>
      <c r="G886" t="s">
        <v>507</v>
      </c>
      <c r="H886">
        <f>VLOOKUP(A886,Users!A:F,6,0)</f>
        <v>93</v>
      </c>
      <c r="I886">
        <f t="shared" si="13"/>
        <v>3</v>
      </c>
      <c r="J886" t="e">
        <f>VLOOKUP(C886,[1]gta_prestations!$B:$D,3,0)</f>
        <v>#N/A</v>
      </c>
      <c r="K886" t="str">
        <f>IF(ISNA(VLOOKUP(F886,données!$B$138:$E$147,4,0)),"",VLOOKUP(F886,données!$B$138:$E$147,4,0))</f>
        <v/>
      </c>
      <c r="L886" t="str">
        <f>IF(ISNA(VLOOKUP(E886,données!$A$67:$A$134,1,0)),"",VLOOKUP(E886,données!$A$67:$A$134,1,0))</f>
        <v/>
      </c>
      <c r="M886">
        <f>IF(ISNA(VLOOKUP(G886,Presta!H:I,2,0)),"",VLOOKUP(G886,Presta!H:I,2,0))</f>
        <v>139</v>
      </c>
    </row>
    <row r="887" spans="1:13" x14ac:dyDescent="0.25">
      <c r="A887" t="s">
        <v>1145</v>
      </c>
      <c r="B887" t="s">
        <v>1319</v>
      </c>
      <c r="C887" s="99" t="s">
        <v>1502</v>
      </c>
      <c r="D887" t="s">
        <v>305</v>
      </c>
      <c r="E887">
        <v>59011191</v>
      </c>
      <c r="G887" t="s">
        <v>507</v>
      </c>
      <c r="H887">
        <f>VLOOKUP(A887,Users!A:F,6,0)</f>
        <v>93</v>
      </c>
      <c r="I887">
        <f t="shared" si="13"/>
        <v>3</v>
      </c>
      <c r="J887" t="e">
        <f>VLOOKUP(C887,[1]gta_prestations!$B:$D,3,0)</f>
        <v>#N/A</v>
      </c>
      <c r="K887" t="str">
        <f>IF(ISNA(VLOOKUP(F887,données!$B$138:$E$147,4,0)),"",VLOOKUP(F887,données!$B$138:$E$147,4,0))</f>
        <v/>
      </c>
      <c r="L887" t="str">
        <f>IF(ISNA(VLOOKUP(E887,données!$A$67:$A$134,1,0)),"",VLOOKUP(E887,données!$A$67:$A$134,1,0))</f>
        <v/>
      </c>
      <c r="M887">
        <f>IF(ISNA(VLOOKUP(G887,Presta!H:I,2,0)),"",VLOOKUP(G887,Presta!H:I,2,0))</f>
        <v>139</v>
      </c>
    </row>
    <row r="888" spans="1:13" x14ac:dyDescent="0.25">
      <c r="A888" t="s">
        <v>1145</v>
      </c>
      <c r="B888" t="s">
        <v>1319</v>
      </c>
      <c r="C888" s="99" t="s">
        <v>831</v>
      </c>
      <c r="D888" t="s">
        <v>307</v>
      </c>
      <c r="E888">
        <v>62012191</v>
      </c>
      <c r="G888" t="s">
        <v>829</v>
      </c>
      <c r="H888">
        <f>VLOOKUP(A888,Users!A:F,6,0)</f>
        <v>93</v>
      </c>
      <c r="I888">
        <f t="shared" si="13"/>
        <v>3</v>
      </c>
      <c r="J888">
        <f>VLOOKUP(C888,[1]gta_prestations!$B:$D,3,0)</f>
        <v>224</v>
      </c>
      <c r="K888" t="str">
        <f>IF(ISNA(VLOOKUP(F888,données!$B$138:$E$147,4,0)),"",VLOOKUP(F888,données!$B$138:$E$147,4,0))</f>
        <v/>
      </c>
      <c r="L888" t="str">
        <f>IF(ISNA(VLOOKUP(E888,données!$A$67:$A$134,1,0)),"",VLOOKUP(E888,données!$A$67:$A$134,1,0))</f>
        <v/>
      </c>
      <c r="M888">
        <f>IF(ISNA(VLOOKUP(G888,Presta!H:I,2,0)),"",VLOOKUP(G888,Presta!H:I,2,0))</f>
        <v>102</v>
      </c>
    </row>
    <row r="889" spans="1:13" x14ac:dyDescent="0.25">
      <c r="A889" t="s">
        <v>1145</v>
      </c>
      <c r="B889" t="s">
        <v>1320</v>
      </c>
      <c r="C889" s="99" t="s">
        <v>1321</v>
      </c>
      <c r="H889">
        <f>VLOOKUP(A889,Users!A:F,6,0)</f>
        <v>93</v>
      </c>
      <c r="I889">
        <f t="shared" si="13"/>
        <v>6</v>
      </c>
      <c r="J889" t="e">
        <f>VLOOKUP(C889,[1]gta_prestations!$B:$D,3,0)</f>
        <v>#N/A</v>
      </c>
      <c r="K889" t="str">
        <f>IF(ISNA(VLOOKUP(F889,données!$B$138:$E$147,4,0)),"",VLOOKUP(F889,données!$B$138:$E$147,4,0))</f>
        <v/>
      </c>
      <c r="L889" t="str">
        <f>IF(ISNA(VLOOKUP(E889,données!$A$67:$A$134,1,0)),"",VLOOKUP(E889,données!$A$67:$A$134,1,0))</f>
        <v/>
      </c>
      <c r="M889" t="str">
        <f>IF(ISNA(VLOOKUP(G889,Presta!H:I,2,0)),"",VLOOKUP(G889,Presta!H:I,2,0))</f>
        <v/>
      </c>
    </row>
    <row r="890" spans="1:13" x14ac:dyDescent="0.25">
      <c r="A890" t="s">
        <v>1145</v>
      </c>
      <c r="B890" t="s">
        <v>1319</v>
      </c>
      <c r="C890" s="99" t="s">
        <v>1519</v>
      </c>
      <c r="D890" t="s">
        <v>305</v>
      </c>
      <c r="G890" t="s">
        <v>510</v>
      </c>
      <c r="H890">
        <f>VLOOKUP(A890,Users!A:F,6,0)</f>
        <v>93</v>
      </c>
      <c r="I890">
        <f t="shared" si="13"/>
        <v>3</v>
      </c>
      <c r="J890" t="e">
        <f>VLOOKUP(C890,[1]gta_prestations!$B:$D,3,0)</f>
        <v>#N/A</v>
      </c>
      <c r="K890" t="str">
        <f>IF(ISNA(VLOOKUP(F890,données!$B$138:$E$147,4,0)),"",VLOOKUP(F890,données!$B$138:$E$147,4,0))</f>
        <v/>
      </c>
      <c r="L890" t="str">
        <f>IF(ISNA(VLOOKUP(E890,données!$A$67:$A$134,1,0)),"",VLOOKUP(E890,données!$A$67:$A$134,1,0))</f>
        <v/>
      </c>
      <c r="M890">
        <f>IF(ISNA(VLOOKUP(G890,Presta!H:I,2,0)),"",VLOOKUP(G890,Presta!H:I,2,0))</f>
        <v>140</v>
      </c>
    </row>
    <row r="891" spans="1:13" x14ac:dyDescent="0.25">
      <c r="A891" t="s">
        <v>1145</v>
      </c>
      <c r="B891" t="s">
        <v>1319</v>
      </c>
      <c r="C891" s="99" t="s">
        <v>1502</v>
      </c>
      <c r="D891" t="s">
        <v>305</v>
      </c>
      <c r="G891" t="s">
        <v>507</v>
      </c>
      <c r="H891">
        <f>VLOOKUP(A891,Users!A:F,6,0)</f>
        <v>93</v>
      </c>
      <c r="I891">
        <f t="shared" si="13"/>
        <v>3</v>
      </c>
      <c r="J891" t="e">
        <f>VLOOKUP(C891,[1]gta_prestations!$B:$D,3,0)</f>
        <v>#N/A</v>
      </c>
      <c r="K891" t="str">
        <f>IF(ISNA(VLOOKUP(F891,données!$B$138:$E$147,4,0)),"",VLOOKUP(F891,données!$B$138:$E$147,4,0))</f>
        <v/>
      </c>
      <c r="L891" t="str">
        <f>IF(ISNA(VLOOKUP(E891,données!$A$67:$A$134,1,0)),"",VLOOKUP(E891,données!$A$67:$A$134,1,0))</f>
        <v/>
      </c>
      <c r="M891">
        <f>IF(ISNA(VLOOKUP(G891,Presta!H:I,2,0)),"",VLOOKUP(G891,Presta!H:I,2,0))</f>
        <v>139</v>
      </c>
    </row>
    <row r="892" spans="1:13" x14ac:dyDescent="0.25">
      <c r="A892" t="s">
        <v>1145</v>
      </c>
      <c r="B892" t="s">
        <v>1319</v>
      </c>
      <c r="C892" s="99" t="s">
        <v>831</v>
      </c>
      <c r="D892" t="s">
        <v>307</v>
      </c>
      <c r="G892" t="s">
        <v>829</v>
      </c>
      <c r="H892">
        <f>VLOOKUP(A892,Users!A:F,6,0)</f>
        <v>93</v>
      </c>
      <c r="I892">
        <f t="shared" si="13"/>
        <v>3</v>
      </c>
      <c r="J892">
        <f>VLOOKUP(C892,[1]gta_prestations!$B:$D,3,0)</f>
        <v>224</v>
      </c>
      <c r="K892" t="str">
        <f>IF(ISNA(VLOOKUP(F892,données!$B$138:$E$147,4,0)),"",VLOOKUP(F892,données!$B$138:$E$147,4,0))</f>
        <v/>
      </c>
      <c r="L892" t="str">
        <f>IF(ISNA(VLOOKUP(E892,données!$A$67:$A$134,1,0)),"",VLOOKUP(E892,données!$A$67:$A$134,1,0))</f>
        <v/>
      </c>
      <c r="M892">
        <f>IF(ISNA(VLOOKUP(G892,Presta!H:I,2,0)),"",VLOOKUP(G892,Presta!H:I,2,0))</f>
        <v>102</v>
      </c>
    </row>
    <row r="893" spans="1:13" x14ac:dyDescent="0.25">
      <c r="A893" t="s">
        <v>1145</v>
      </c>
      <c r="B893" t="s">
        <v>1319</v>
      </c>
      <c r="C893" s="99" t="s">
        <v>1519</v>
      </c>
      <c r="D893" t="s">
        <v>305</v>
      </c>
      <c r="E893">
        <v>62012</v>
      </c>
      <c r="G893" t="s">
        <v>510</v>
      </c>
      <c r="H893">
        <f>VLOOKUP(A893,Users!A:F,6,0)</f>
        <v>93</v>
      </c>
      <c r="I893">
        <f t="shared" si="13"/>
        <v>3</v>
      </c>
      <c r="J893" t="e">
        <f>VLOOKUP(C893,[1]gta_prestations!$B:$D,3,0)</f>
        <v>#N/A</v>
      </c>
      <c r="K893" t="str">
        <f>IF(ISNA(VLOOKUP(F893,données!$B$138:$E$147,4,0)),"",VLOOKUP(F893,données!$B$138:$E$147,4,0))</f>
        <v/>
      </c>
      <c r="L893" t="str">
        <f>IF(ISNA(VLOOKUP(E893,données!$A$67:$A$134,1,0)),"",VLOOKUP(E893,données!$A$67:$A$134,1,0))</f>
        <v/>
      </c>
      <c r="M893">
        <f>IF(ISNA(VLOOKUP(G893,Presta!H:I,2,0)),"",VLOOKUP(G893,Presta!H:I,2,0))</f>
        <v>140</v>
      </c>
    </row>
    <row r="894" spans="1:13" x14ac:dyDescent="0.25">
      <c r="A894" t="s">
        <v>1145</v>
      </c>
      <c r="B894" t="s">
        <v>1319</v>
      </c>
      <c r="C894" s="99" t="s">
        <v>1519</v>
      </c>
      <c r="D894" t="s">
        <v>305</v>
      </c>
      <c r="E894">
        <v>59011</v>
      </c>
      <c r="G894" t="s">
        <v>510</v>
      </c>
      <c r="H894">
        <f>VLOOKUP(A894,Users!A:F,6,0)</f>
        <v>93</v>
      </c>
      <c r="I894">
        <f t="shared" si="13"/>
        <v>3</v>
      </c>
      <c r="J894" t="e">
        <f>VLOOKUP(C894,[1]gta_prestations!$B:$D,3,0)</f>
        <v>#N/A</v>
      </c>
      <c r="K894" t="str">
        <f>IF(ISNA(VLOOKUP(F894,données!$B$138:$E$147,4,0)),"",VLOOKUP(F894,données!$B$138:$E$147,4,0))</f>
        <v/>
      </c>
      <c r="L894" t="str">
        <f>IF(ISNA(VLOOKUP(E894,données!$A$67:$A$134,1,0)),"",VLOOKUP(E894,données!$A$67:$A$134,1,0))</f>
        <v/>
      </c>
      <c r="M894">
        <f>IF(ISNA(VLOOKUP(G894,Presta!H:I,2,0)),"",VLOOKUP(G894,Presta!H:I,2,0))</f>
        <v>140</v>
      </c>
    </row>
    <row r="895" spans="1:13" x14ac:dyDescent="0.25">
      <c r="A895" t="s">
        <v>1145</v>
      </c>
      <c r="B895" t="s">
        <v>1319</v>
      </c>
      <c r="C895" s="99" t="s">
        <v>1502</v>
      </c>
      <c r="D895" t="s">
        <v>305</v>
      </c>
      <c r="E895">
        <v>62012</v>
      </c>
      <c r="G895" t="s">
        <v>507</v>
      </c>
      <c r="H895">
        <f>VLOOKUP(A895,Users!A:F,6,0)</f>
        <v>93</v>
      </c>
      <c r="I895">
        <f t="shared" si="13"/>
        <v>3</v>
      </c>
      <c r="J895" t="e">
        <f>VLOOKUP(C895,[1]gta_prestations!$B:$D,3,0)</f>
        <v>#N/A</v>
      </c>
      <c r="K895" t="str">
        <f>IF(ISNA(VLOOKUP(F895,données!$B$138:$E$147,4,0)),"",VLOOKUP(F895,données!$B$138:$E$147,4,0))</f>
        <v/>
      </c>
      <c r="L895" t="str">
        <f>IF(ISNA(VLOOKUP(E895,données!$A$67:$A$134,1,0)),"",VLOOKUP(E895,données!$A$67:$A$134,1,0))</f>
        <v/>
      </c>
      <c r="M895">
        <f>IF(ISNA(VLOOKUP(G895,Presta!H:I,2,0)),"",VLOOKUP(G895,Presta!H:I,2,0))</f>
        <v>139</v>
      </c>
    </row>
    <row r="896" spans="1:13" x14ac:dyDescent="0.25">
      <c r="A896" t="s">
        <v>1145</v>
      </c>
      <c r="B896" t="s">
        <v>1319</v>
      </c>
      <c r="C896" s="99" t="s">
        <v>1502</v>
      </c>
      <c r="D896" t="s">
        <v>305</v>
      </c>
      <c r="E896">
        <v>59011</v>
      </c>
      <c r="G896" t="s">
        <v>507</v>
      </c>
      <c r="H896">
        <f>VLOOKUP(A896,Users!A:F,6,0)</f>
        <v>93</v>
      </c>
      <c r="I896">
        <f t="shared" si="13"/>
        <v>3</v>
      </c>
      <c r="J896" t="e">
        <f>VLOOKUP(C896,[1]gta_prestations!$B:$D,3,0)</f>
        <v>#N/A</v>
      </c>
      <c r="K896" t="str">
        <f>IF(ISNA(VLOOKUP(F896,données!$B$138:$E$147,4,0)),"",VLOOKUP(F896,données!$B$138:$E$147,4,0))</f>
        <v/>
      </c>
      <c r="L896" t="str">
        <f>IF(ISNA(VLOOKUP(E896,données!$A$67:$A$134,1,0)),"",VLOOKUP(E896,données!$A$67:$A$134,1,0))</f>
        <v/>
      </c>
      <c r="M896">
        <f>IF(ISNA(VLOOKUP(G896,Presta!H:I,2,0)),"",VLOOKUP(G896,Presta!H:I,2,0))</f>
        <v>139</v>
      </c>
    </row>
    <row r="897" spans="1:13" x14ac:dyDescent="0.25">
      <c r="A897" t="s">
        <v>1145</v>
      </c>
      <c r="B897" t="s">
        <v>1319</v>
      </c>
      <c r="C897" s="99" t="s">
        <v>831</v>
      </c>
      <c r="D897" t="s">
        <v>307</v>
      </c>
      <c r="E897">
        <v>62012</v>
      </c>
      <c r="G897" t="s">
        <v>829</v>
      </c>
      <c r="H897">
        <f>VLOOKUP(A897,Users!A:F,6,0)</f>
        <v>93</v>
      </c>
      <c r="I897">
        <f t="shared" si="13"/>
        <v>3</v>
      </c>
      <c r="J897">
        <f>VLOOKUP(C897,[1]gta_prestations!$B:$D,3,0)</f>
        <v>224</v>
      </c>
      <c r="K897" t="str">
        <f>IF(ISNA(VLOOKUP(F897,données!$B$138:$E$147,4,0)),"",VLOOKUP(F897,données!$B$138:$E$147,4,0))</f>
        <v/>
      </c>
      <c r="L897" t="str">
        <f>IF(ISNA(VLOOKUP(E897,données!$A$67:$A$134,1,0)),"",VLOOKUP(E897,données!$A$67:$A$134,1,0))</f>
        <v/>
      </c>
      <c r="M897">
        <f>IF(ISNA(VLOOKUP(G897,Presta!H:I,2,0)),"",VLOOKUP(G897,Presta!H:I,2,0))</f>
        <v>102</v>
      </c>
    </row>
    <row r="898" spans="1:13" x14ac:dyDescent="0.25">
      <c r="A898" t="s">
        <v>1145</v>
      </c>
      <c r="B898" t="s">
        <v>1319</v>
      </c>
      <c r="C898" s="99" t="s">
        <v>1336</v>
      </c>
      <c r="D898" t="s">
        <v>301</v>
      </c>
      <c r="E898">
        <v>62012</v>
      </c>
      <c r="G898" t="s">
        <v>534</v>
      </c>
      <c r="H898">
        <f>VLOOKUP(A898,Users!A:F,6,0)</f>
        <v>93</v>
      </c>
      <c r="I898">
        <f t="shared" si="13"/>
        <v>3</v>
      </c>
      <c r="J898" t="e">
        <f>VLOOKUP(C898,[1]gta_prestations!$B:$D,3,0)</f>
        <v>#N/A</v>
      </c>
      <c r="K898" t="str">
        <f>IF(ISNA(VLOOKUP(F898,données!$B$138:$E$147,4,0)),"",VLOOKUP(F898,données!$B$138:$E$147,4,0))</f>
        <v/>
      </c>
      <c r="L898" t="str">
        <f>IF(ISNA(VLOOKUP(E898,données!$A$67:$A$134,1,0)),"",VLOOKUP(E898,données!$A$67:$A$134,1,0))</f>
        <v/>
      </c>
      <c r="M898">
        <f>IF(ISNA(VLOOKUP(G898,Presta!H:I,2,0)),"",VLOOKUP(G898,Presta!H:I,2,0))</f>
        <v>149</v>
      </c>
    </row>
    <row r="899" spans="1:13" x14ac:dyDescent="0.25">
      <c r="A899" t="s">
        <v>1145</v>
      </c>
      <c r="B899" t="s">
        <v>1319</v>
      </c>
      <c r="C899" s="99" t="s">
        <v>531</v>
      </c>
      <c r="D899" t="s">
        <v>311</v>
      </c>
      <c r="E899">
        <v>62012</v>
      </c>
      <c r="G899" t="s">
        <v>532</v>
      </c>
      <c r="H899">
        <f>VLOOKUP(A899,Users!A:F,6,0)</f>
        <v>93</v>
      </c>
      <c r="I899">
        <f t="shared" ref="I899:I962" si="14">RIGHT(TRIM(B899),1)+1</f>
        <v>3</v>
      </c>
      <c r="J899">
        <f>VLOOKUP(C899,[1]gta_prestations!$B:$D,3,0)</f>
        <v>21</v>
      </c>
      <c r="K899" t="str">
        <f>IF(ISNA(VLOOKUP(F899,données!$B$138:$E$147,4,0)),"",VLOOKUP(F899,données!$B$138:$E$147,4,0))</f>
        <v/>
      </c>
      <c r="L899" t="str">
        <f>IF(ISNA(VLOOKUP(E899,données!$A$67:$A$134,1,0)),"",VLOOKUP(E899,données!$A$67:$A$134,1,0))</f>
        <v/>
      </c>
      <c r="M899">
        <f>IF(ISNA(VLOOKUP(G899,Presta!H:I,2,0)),"",VLOOKUP(G899,Presta!H:I,2,0))</f>
        <v>148</v>
      </c>
    </row>
    <row r="900" spans="1:13" x14ac:dyDescent="0.25">
      <c r="A900" t="s">
        <v>1145</v>
      </c>
      <c r="B900" t="s">
        <v>1320</v>
      </c>
      <c r="C900" s="99" t="s">
        <v>274</v>
      </c>
      <c r="D900" t="s">
        <v>275</v>
      </c>
      <c r="H900">
        <f>VLOOKUP(A900,Users!A:F,6,0)</f>
        <v>93</v>
      </c>
      <c r="I900">
        <f t="shared" si="14"/>
        <v>6</v>
      </c>
      <c r="J900">
        <f>VLOOKUP(C900,[1]gta_prestations!$B:$D,3,0)</f>
        <v>375</v>
      </c>
      <c r="K900" t="str">
        <f>IF(ISNA(VLOOKUP(F900,données!$B$138:$E$147,4,0)),"",VLOOKUP(F900,données!$B$138:$E$147,4,0))</f>
        <v/>
      </c>
      <c r="L900" t="str">
        <f>IF(ISNA(VLOOKUP(E900,données!$A$67:$A$134,1,0)),"",VLOOKUP(E900,données!$A$67:$A$134,1,0))</f>
        <v/>
      </c>
      <c r="M900" t="str">
        <f>IF(ISNA(VLOOKUP(G900,Presta!H:I,2,0)),"",VLOOKUP(G900,Presta!H:I,2,0))</f>
        <v/>
      </c>
    </row>
    <row r="901" spans="1:13" x14ac:dyDescent="0.25">
      <c r="A901" t="s">
        <v>1145</v>
      </c>
      <c r="B901" t="s">
        <v>1319</v>
      </c>
      <c r="C901" s="99" t="s">
        <v>1344</v>
      </c>
      <c r="D901" t="s">
        <v>299</v>
      </c>
      <c r="E901">
        <v>62012</v>
      </c>
      <c r="G901" t="s">
        <v>534</v>
      </c>
      <c r="H901">
        <f>VLOOKUP(A901,Users!A:F,6,0)</f>
        <v>93</v>
      </c>
      <c r="I901">
        <f t="shared" si="14"/>
        <v>3</v>
      </c>
      <c r="J901" t="e">
        <f>VLOOKUP(C901,[1]gta_prestations!$B:$D,3,0)</f>
        <v>#N/A</v>
      </c>
      <c r="K901" t="str">
        <f>IF(ISNA(VLOOKUP(F901,données!$B$138:$E$147,4,0)),"",VLOOKUP(F901,données!$B$138:$E$147,4,0))</f>
        <v/>
      </c>
      <c r="L901" t="str">
        <f>IF(ISNA(VLOOKUP(E901,données!$A$67:$A$134,1,0)),"",VLOOKUP(E901,données!$A$67:$A$134,1,0))</f>
        <v/>
      </c>
      <c r="M901">
        <f>IF(ISNA(VLOOKUP(G901,Presta!H:I,2,0)),"",VLOOKUP(G901,Presta!H:I,2,0))</f>
        <v>149</v>
      </c>
    </row>
    <row r="902" spans="1:13" x14ac:dyDescent="0.25">
      <c r="A902" t="s">
        <v>1145</v>
      </c>
      <c r="B902" t="s">
        <v>1319</v>
      </c>
      <c r="C902" s="99" t="s">
        <v>1336</v>
      </c>
      <c r="D902" t="s">
        <v>301</v>
      </c>
      <c r="E902">
        <v>59011</v>
      </c>
      <c r="G902" t="s">
        <v>534</v>
      </c>
      <c r="H902">
        <f>VLOOKUP(A902,Users!A:F,6,0)</f>
        <v>93</v>
      </c>
      <c r="I902">
        <f t="shared" si="14"/>
        <v>3</v>
      </c>
      <c r="J902" t="e">
        <f>VLOOKUP(C902,[1]gta_prestations!$B:$D,3,0)</f>
        <v>#N/A</v>
      </c>
      <c r="K902" t="str">
        <f>IF(ISNA(VLOOKUP(F902,données!$B$138:$E$147,4,0)),"",VLOOKUP(F902,données!$B$138:$E$147,4,0))</f>
        <v/>
      </c>
      <c r="L902" t="str">
        <f>IF(ISNA(VLOOKUP(E902,données!$A$67:$A$134,1,0)),"",VLOOKUP(E902,données!$A$67:$A$134,1,0))</f>
        <v/>
      </c>
      <c r="M902">
        <f>IF(ISNA(VLOOKUP(G902,Presta!H:I,2,0)),"",VLOOKUP(G902,Presta!H:I,2,0))</f>
        <v>149</v>
      </c>
    </row>
    <row r="903" spans="1:13" x14ac:dyDescent="0.25">
      <c r="A903" t="s">
        <v>1145</v>
      </c>
      <c r="B903" t="s">
        <v>1323</v>
      </c>
      <c r="C903" s="99" t="s">
        <v>92</v>
      </c>
      <c r="D903" t="s">
        <v>93</v>
      </c>
      <c r="E903">
        <v>59011161</v>
      </c>
      <c r="H903">
        <f>VLOOKUP(A903,Users!A:F,6,0)</f>
        <v>93</v>
      </c>
      <c r="I903">
        <f t="shared" si="14"/>
        <v>2</v>
      </c>
      <c r="J903">
        <f>VLOOKUP(C903,[1]gta_prestations!$B:$D,3,0)</f>
        <v>284</v>
      </c>
      <c r="K903" t="str">
        <f>IF(ISNA(VLOOKUP(F903,données!$B$138:$E$147,4,0)),"",VLOOKUP(F903,données!$B$138:$E$147,4,0))</f>
        <v/>
      </c>
      <c r="L903" t="str">
        <f>IF(ISNA(VLOOKUP(E903,données!$A$67:$A$134,1,0)),"",VLOOKUP(E903,données!$A$67:$A$134,1,0))</f>
        <v/>
      </c>
      <c r="M903" t="str">
        <f>IF(ISNA(VLOOKUP(G903,Presta!H:I,2,0)),"",VLOOKUP(G903,Presta!H:I,2,0))</f>
        <v/>
      </c>
    </row>
    <row r="904" spans="1:13" x14ac:dyDescent="0.25">
      <c r="A904" t="s">
        <v>1145</v>
      </c>
      <c r="B904" t="s">
        <v>1319</v>
      </c>
      <c r="C904" s="99" t="s">
        <v>1336</v>
      </c>
      <c r="D904" t="s">
        <v>301</v>
      </c>
      <c r="G904" t="s">
        <v>534</v>
      </c>
      <c r="H904">
        <f>VLOOKUP(A904,Users!A:F,6,0)</f>
        <v>93</v>
      </c>
      <c r="I904">
        <f t="shared" si="14"/>
        <v>3</v>
      </c>
      <c r="J904" t="e">
        <f>VLOOKUP(C904,[1]gta_prestations!$B:$D,3,0)</f>
        <v>#N/A</v>
      </c>
      <c r="K904" t="str">
        <f>IF(ISNA(VLOOKUP(F904,données!$B$138:$E$147,4,0)),"",VLOOKUP(F904,données!$B$138:$E$147,4,0))</f>
        <v/>
      </c>
      <c r="L904" t="str">
        <f>IF(ISNA(VLOOKUP(E904,données!$A$67:$A$134,1,0)),"",VLOOKUP(E904,données!$A$67:$A$134,1,0))</f>
        <v/>
      </c>
      <c r="M904">
        <f>IF(ISNA(VLOOKUP(G904,Presta!H:I,2,0)),"",VLOOKUP(G904,Presta!H:I,2,0))</f>
        <v>149</v>
      </c>
    </row>
    <row r="905" spans="1:13" x14ac:dyDescent="0.25">
      <c r="A905" t="s">
        <v>1145</v>
      </c>
      <c r="B905" t="s">
        <v>1319</v>
      </c>
      <c r="C905" s="99" t="s">
        <v>1344</v>
      </c>
      <c r="D905" t="s">
        <v>299</v>
      </c>
      <c r="G905" t="s">
        <v>534</v>
      </c>
      <c r="H905">
        <f>VLOOKUP(A905,Users!A:F,6,0)</f>
        <v>93</v>
      </c>
      <c r="I905">
        <f t="shared" si="14"/>
        <v>3</v>
      </c>
      <c r="J905" t="e">
        <f>VLOOKUP(C905,[1]gta_prestations!$B:$D,3,0)</f>
        <v>#N/A</v>
      </c>
      <c r="K905" t="str">
        <f>IF(ISNA(VLOOKUP(F905,données!$B$138:$E$147,4,0)),"",VLOOKUP(F905,données!$B$138:$E$147,4,0))</f>
        <v/>
      </c>
      <c r="L905" t="str">
        <f>IF(ISNA(VLOOKUP(E905,données!$A$67:$A$134,1,0)),"",VLOOKUP(E905,données!$A$67:$A$134,1,0))</f>
        <v/>
      </c>
      <c r="M905">
        <f>IF(ISNA(VLOOKUP(G905,Presta!H:I,2,0)),"",VLOOKUP(G905,Presta!H:I,2,0))</f>
        <v>149</v>
      </c>
    </row>
    <row r="906" spans="1:13" x14ac:dyDescent="0.25">
      <c r="A906" t="s">
        <v>1145</v>
      </c>
      <c r="B906" t="s">
        <v>1319</v>
      </c>
      <c r="C906" s="99" t="s">
        <v>656</v>
      </c>
      <c r="D906" t="s">
        <v>315</v>
      </c>
      <c r="E906">
        <v>62012</v>
      </c>
      <c r="G906" t="s">
        <v>657</v>
      </c>
      <c r="H906">
        <f>VLOOKUP(A906,Users!A:F,6,0)</f>
        <v>93</v>
      </c>
      <c r="I906">
        <f t="shared" si="14"/>
        <v>3</v>
      </c>
      <c r="J906">
        <f>VLOOKUP(C906,[1]gta_prestations!$B:$D,3,0)</f>
        <v>90</v>
      </c>
      <c r="K906" t="str">
        <f>IF(ISNA(VLOOKUP(F906,données!$B$138:$E$147,4,0)),"",VLOOKUP(F906,données!$B$138:$E$147,4,0))</f>
        <v/>
      </c>
      <c r="L906" t="str">
        <f>IF(ISNA(VLOOKUP(E906,données!$A$67:$A$134,1,0)),"",VLOOKUP(E906,données!$A$67:$A$134,1,0))</f>
        <v/>
      </c>
      <c r="M906">
        <f>IF(ISNA(VLOOKUP(G906,Presta!H:I,2,0)),"",VLOOKUP(G906,Presta!H:I,2,0))</f>
        <v>29</v>
      </c>
    </row>
    <row r="907" spans="1:13" x14ac:dyDescent="0.25">
      <c r="A907" t="s">
        <v>1520</v>
      </c>
      <c r="B907" t="s">
        <v>1320</v>
      </c>
      <c r="C907" s="99" t="s">
        <v>1321</v>
      </c>
      <c r="H907" t="e">
        <f>VLOOKUP(A907,Users!A:F,6,0)</f>
        <v>#N/A</v>
      </c>
      <c r="I907">
        <f t="shared" si="14"/>
        <v>6</v>
      </c>
      <c r="J907" t="e">
        <f>VLOOKUP(C907,[1]gta_prestations!$B:$D,3,0)</f>
        <v>#N/A</v>
      </c>
      <c r="K907" t="str">
        <f>IF(ISNA(VLOOKUP(F907,données!$B$138:$E$147,4,0)),"",VLOOKUP(F907,données!$B$138:$E$147,4,0))</f>
        <v/>
      </c>
      <c r="L907" t="str">
        <f>IF(ISNA(VLOOKUP(E907,données!$A$67:$A$134,1,0)),"",VLOOKUP(E907,données!$A$67:$A$134,1,0))</f>
        <v/>
      </c>
      <c r="M907" t="str">
        <f>IF(ISNA(VLOOKUP(G907,Presta!H:I,2,0)),"",VLOOKUP(G907,Presta!H:I,2,0))</f>
        <v/>
      </c>
    </row>
    <row r="908" spans="1:13" x14ac:dyDescent="0.25">
      <c r="A908" t="s">
        <v>1520</v>
      </c>
      <c r="B908" t="s">
        <v>1319</v>
      </c>
      <c r="C908" s="99" t="s">
        <v>656</v>
      </c>
      <c r="D908" t="s">
        <v>315</v>
      </c>
      <c r="G908" t="s">
        <v>657</v>
      </c>
      <c r="H908" t="e">
        <f>VLOOKUP(A908,Users!A:F,6,0)</f>
        <v>#N/A</v>
      </c>
      <c r="I908">
        <f t="shared" si="14"/>
        <v>3</v>
      </c>
      <c r="J908">
        <f>VLOOKUP(C908,[1]gta_prestations!$B:$D,3,0)</f>
        <v>90</v>
      </c>
      <c r="K908" t="str">
        <f>IF(ISNA(VLOOKUP(F908,données!$B$138:$E$147,4,0)),"",VLOOKUP(F908,données!$B$138:$E$147,4,0))</f>
        <v/>
      </c>
      <c r="L908" t="str">
        <f>IF(ISNA(VLOOKUP(E908,données!$A$67:$A$134,1,0)),"",VLOOKUP(E908,données!$A$67:$A$134,1,0))</f>
        <v/>
      </c>
      <c r="M908">
        <f>IF(ISNA(VLOOKUP(G908,Presta!H:I,2,0)),"",VLOOKUP(G908,Presta!H:I,2,0))</f>
        <v>29</v>
      </c>
    </row>
    <row r="909" spans="1:13" x14ac:dyDescent="0.25">
      <c r="A909" t="s">
        <v>1520</v>
      </c>
      <c r="B909" t="s">
        <v>1319</v>
      </c>
      <c r="C909" s="99" t="s">
        <v>658</v>
      </c>
      <c r="D909" t="s">
        <v>315</v>
      </c>
      <c r="G909" t="s">
        <v>659</v>
      </c>
      <c r="H909" t="e">
        <f>VLOOKUP(A909,Users!A:F,6,0)</f>
        <v>#N/A</v>
      </c>
      <c r="I909">
        <f t="shared" si="14"/>
        <v>3</v>
      </c>
      <c r="J909">
        <f>VLOOKUP(C909,[1]gta_prestations!$B:$D,3,0)</f>
        <v>91</v>
      </c>
      <c r="K909" t="str">
        <f>IF(ISNA(VLOOKUP(F909,données!$B$138:$E$147,4,0)),"",VLOOKUP(F909,données!$B$138:$E$147,4,0))</f>
        <v/>
      </c>
      <c r="L909" t="str">
        <f>IF(ISNA(VLOOKUP(E909,données!$A$67:$A$134,1,0)),"",VLOOKUP(E909,données!$A$67:$A$134,1,0))</f>
        <v/>
      </c>
      <c r="M909">
        <f>IF(ISNA(VLOOKUP(G909,Presta!H:I,2,0)),"",VLOOKUP(G909,Presta!H:I,2,0))</f>
        <v>30</v>
      </c>
    </row>
    <row r="910" spans="1:13" x14ac:dyDescent="0.25">
      <c r="A910" t="s">
        <v>1520</v>
      </c>
      <c r="B910" t="s">
        <v>1319</v>
      </c>
      <c r="C910" s="99" t="s">
        <v>660</v>
      </c>
      <c r="D910" t="s">
        <v>315</v>
      </c>
      <c r="G910" t="s">
        <v>661</v>
      </c>
      <c r="H910" t="e">
        <f>VLOOKUP(A910,Users!A:F,6,0)</f>
        <v>#N/A</v>
      </c>
      <c r="I910">
        <f t="shared" si="14"/>
        <v>3</v>
      </c>
      <c r="J910">
        <f>VLOOKUP(C910,[1]gta_prestations!$B:$D,3,0)</f>
        <v>92</v>
      </c>
      <c r="K910" t="str">
        <f>IF(ISNA(VLOOKUP(F910,données!$B$138:$E$147,4,0)),"",VLOOKUP(F910,données!$B$138:$E$147,4,0))</f>
        <v/>
      </c>
      <c r="L910" t="str">
        <f>IF(ISNA(VLOOKUP(E910,données!$A$67:$A$134,1,0)),"",VLOOKUP(E910,données!$A$67:$A$134,1,0))</f>
        <v/>
      </c>
      <c r="M910">
        <f>IF(ISNA(VLOOKUP(G910,Presta!H:I,2,0)),"",VLOOKUP(G910,Presta!H:I,2,0))</f>
        <v>173</v>
      </c>
    </row>
    <row r="911" spans="1:13" x14ac:dyDescent="0.25">
      <c r="A911" t="s">
        <v>1520</v>
      </c>
      <c r="B911" t="s">
        <v>1319</v>
      </c>
      <c r="C911" s="99" t="s">
        <v>662</v>
      </c>
      <c r="D911" t="s">
        <v>315</v>
      </c>
      <c r="G911" t="s">
        <v>663</v>
      </c>
      <c r="H911" t="e">
        <f>VLOOKUP(A911,Users!A:F,6,0)</f>
        <v>#N/A</v>
      </c>
      <c r="I911">
        <f t="shared" si="14"/>
        <v>3</v>
      </c>
      <c r="J911">
        <f>VLOOKUP(C911,[1]gta_prestations!$B:$D,3,0)</f>
        <v>93</v>
      </c>
      <c r="K911" t="str">
        <f>IF(ISNA(VLOOKUP(F911,données!$B$138:$E$147,4,0)),"",VLOOKUP(F911,données!$B$138:$E$147,4,0))</f>
        <v/>
      </c>
      <c r="L911" t="str">
        <f>IF(ISNA(VLOOKUP(E911,données!$A$67:$A$134,1,0)),"",VLOOKUP(E911,données!$A$67:$A$134,1,0))</f>
        <v/>
      </c>
      <c r="M911">
        <f>IF(ISNA(VLOOKUP(G911,Presta!H:I,2,0)),"",VLOOKUP(G911,Presta!H:I,2,0))</f>
        <v>32</v>
      </c>
    </row>
    <row r="912" spans="1:13" x14ac:dyDescent="0.25">
      <c r="A912" t="s">
        <v>1520</v>
      </c>
      <c r="B912" t="s">
        <v>1319</v>
      </c>
      <c r="C912" s="99" t="s">
        <v>666</v>
      </c>
      <c r="D912" t="s">
        <v>315</v>
      </c>
      <c r="G912" t="s">
        <v>667</v>
      </c>
      <c r="H912" t="e">
        <f>VLOOKUP(A912,Users!A:F,6,0)</f>
        <v>#N/A</v>
      </c>
      <c r="I912">
        <f t="shared" si="14"/>
        <v>3</v>
      </c>
      <c r="J912">
        <f>VLOOKUP(C912,[1]gta_prestations!$B:$D,3,0)</f>
        <v>95</v>
      </c>
      <c r="K912" t="str">
        <f>IF(ISNA(VLOOKUP(F912,données!$B$138:$E$147,4,0)),"",VLOOKUP(F912,données!$B$138:$E$147,4,0))</f>
        <v/>
      </c>
      <c r="L912" t="str">
        <f>IF(ISNA(VLOOKUP(E912,données!$A$67:$A$134,1,0)),"",VLOOKUP(E912,données!$A$67:$A$134,1,0))</f>
        <v/>
      </c>
      <c r="M912">
        <f>IF(ISNA(VLOOKUP(G912,Presta!H:I,2,0)),"",VLOOKUP(G912,Presta!H:I,2,0))</f>
        <v>175</v>
      </c>
    </row>
    <row r="913" spans="1:13" x14ac:dyDescent="0.25">
      <c r="A913" t="s">
        <v>1520</v>
      </c>
      <c r="B913" t="s">
        <v>1319</v>
      </c>
      <c r="C913" s="99" t="s">
        <v>670</v>
      </c>
      <c r="D913" t="s">
        <v>315</v>
      </c>
      <c r="G913" t="s">
        <v>671</v>
      </c>
      <c r="H913" t="e">
        <f>VLOOKUP(A913,Users!A:F,6,0)</f>
        <v>#N/A</v>
      </c>
      <c r="I913">
        <f t="shared" si="14"/>
        <v>3</v>
      </c>
      <c r="J913">
        <f>VLOOKUP(C913,[1]gta_prestations!$B:$D,3,0)</f>
        <v>97</v>
      </c>
      <c r="K913" t="str">
        <f>IF(ISNA(VLOOKUP(F913,données!$B$138:$E$147,4,0)),"",VLOOKUP(F913,données!$B$138:$E$147,4,0))</f>
        <v/>
      </c>
      <c r="L913" t="str">
        <f>IF(ISNA(VLOOKUP(E913,données!$A$67:$A$134,1,0)),"",VLOOKUP(E913,données!$A$67:$A$134,1,0))</f>
        <v/>
      </c>
      <c r="M913">
        <f>IF(ISNA(VLOOKUP(G913,Presta!H:I,2,0)),"",VLOOKUP(G913,Presta!H:I,2,0))</f>
        <v>25</v>
      </c>
    </row>
    <row r="914" spans="1:13" x14ac:dyDescent="0.25">
      <c r="A914" t="s">
        <v>1520</v>
      </c>
      <c r="B914" t="s">
        <v>1319</v>
      </c>
      <c r="C914" s="99" t="s">
        <v>672</v>
      </c>
      <c r="D914" t="s">
        <v>315</v>
      </c>
      <c r="G914" t="s">
        <v>673</v>
      </c>
      <c r="H914" t="e">
        <f>VLOOKUP(A914,Users!A:F,6,0)</f>
        <v>#N/A</v>
      </c>
      <c r="I914">
        <f t="shared" si="14"/>
        <v>3</v>
      </c>
      <c r="J914">
        <f>VLOOKUP(C914,[1]gta_prestations!$B:$D,3,0)</f>
        <v>98</v>
      </c>
      <c r="K914" t="str">
        <f>IF(ISNA(VLOOKUP(F914,données!$B$138:$E$147,4,0)),"",VLOOKUP(F914,données!$B$138:$E$147,4,0))</f>
        <v/>
      </c>
      <c r="L914" t="str">
        <f>IF(ISNA(VLOOKUP(E914,données!$A$67:$A$134,1,0)),"",VLOOKUP(E914,données!$A$67:$A$134,1,0))</f>
        <v/>
      </c>
      <c r="M914">
        <f>IF(ISNA(VLOOKUP(G914,Presta!H:I,2,0)),"",VLOOKUP(G914,Presta!H:I,2,0))</f>
        <v>26</v>
      </c>
    </row>
    <row r="915" spans="1:13" x14ac:dyDescent="0.25">
      <c r="A915" t="s">
        <v>1520</v>
      </c>
      <c r="B915" t="s">
        <v>1319</v>
      </c>
      <c r="C915" s="99" t="s">
        <v>674</v>
      </c>
      <c r="D915" t="s">
        <v>315</v>
      </c>
      <c r="G915" t="s">
        <v>675</v>
      </c>
      <c r="H915" t="e">
        <f>VLOOKUP(A915,Users!A:F,6,0)</f>
        <v>#N/A</v>
      </c>
      <c r="I915">
        <f t="shared" si="14"/>
        <v>3</v>
      </c>
      <c r="J915">
        <f>VLOOKUP(C915,[1]gta_prestations!$B:$D,3,0)</f>
        <v>99</v>
      </c>
      <c r="K915" t="str">
        <f>IF(ISNA(VLOOKUP(F915,données!$B$138:$E$147,4,0)),"",VLOOKUP(F915,données!$B$138:$E$147,4,0))</f>
        <v/>
      </c>
      <c r="L915" t="str">
        <f>IF(ISNA(VLOOKUP(E915,données!$A$67:$A$134,1,0)),"",VLOOKUP(E915,données!$A$67:$A$134,1,0))</f>
        <v/>
      </c>
      <c r="M915">
        <f>IF(ISNA(VLOOKUP(G915,Presta!H:I,2,0)),"",VLOOKUP(G915,Presta!H:I,2,0))</f>
        <v>24</v>
      </c>
    </row>
    <row r="916" spans="1:13" x14ac:dyDescent="0.25">
      <c r="A916" t="s">
        <v>1520</v>
      </c>
      <c r="B916" t="s">
        <v>1323</v>
      </c>
      <c r="C916" s="99" t="s">
        <v>656</v>
      </c>
      <c r="D916" t="s">
        <v>315</v>
      </c>
      <c r="G916" t="s">
        <v>657</v>
      </c>
      <c r="H916" t="e">
        <f>VLOOKUP(A916,Users!A:F,6,0)</f>
        <v>#N/A</v>
      </c>
      <c r="I916">
        <f t="shared" si="14"/>
        <v>2</v>
      </c>
      <c r="J916">
        <f>VLOOKUP(C916,[1]gta_prestations!$B:$D,3,0)</f>
        <v>90</v>
      </c>
      <c r="K916" t="str">
        <f>IF(ISNA(VLOOKUP(F916,données!$B$138:$E$147,4,0)),"",VLOOKUP(F916,données!$B$138:$E$147,4,0))</f>
        <v/>
      </c>
      <c r="L916" t="str">
        <f>IF(ISNA(VLOOKUP(E916,données!$A$67:$A$134,1,0)),"",VLOOKUP(E916,données!$A$67:$A$134,1,0))</f>
        <v/>
      </c>
      <c r="M916">
        <f>IF(ISNA(VLOOKUP(G916,Presta!H:I,2,0)),"",VLOOKUP(G916,Presta!H:I,2,0))</f>
        <v>29</v>
      </c>
    </row>
    <row r="917" spans="1:13" x14ac:dyDescent="0.25">
      <c r="A917" t="s">
        <v>1520</v>
      </c>
      <c r="B917" t="s">
        <v>1323</v>
      </c>
      <c r="C917" s="99" t="s">
        <v>658</v>
      </c>
      <c r="D917" t="s">
        <v>315</v>
      </c>
      <c r="G917" t="s">
        <v>659</v>
      </c>
      <c r="H917" t="e">
        <f>VLOOKUP(A917,Users!A:F,6,0)</f>
        <v>#N/A</v>
      </c>
      <c r="I917">
        <f t="shared" si="14"/>
        <v>2</v>
      </c>
      <c r="J917">
        <f>VLOOKUP(C917,[1]gta_prestations!$B:$D,3,0)</f>
        <v>91</v>
      </c>
      <c r="K917" t="str">
        <f>IF(ISNA(VLOOKUP(F917,données!$B$138:$E$147,4,0)),"",VLOOKUP(F917,données!$B$138:$E$147,4,0))</f>
        <v/>
      </c>
      <c r="L917" t="str">
        <f>IF(ISNA(VLOOKUP(E917,données!$A$67:$A$134,1,0)),"",VLOOKUP(E917,données!$A$67:$A$134,1,0))</f>
        <v/>
      </c>
      <c r="M917">
        <f>IF(ISNA(VLOOKUP(G917,Presta!H:I,2,0)),"",VLOOKUP(G917,Presta!H:I,2,0))</f>
        <v>30</v>
      </c>
    </row>
    <row r="918" spans="1:13" x14ac:dyDescent="0.25">
      <c r="A918" t="s">
        <v>1520</v>
      </c>
      <c r="B918" t="s">
        <v>1323</v>
      </c>
      <c r="C918" s="99" t="s">
        <v>660</v>
      </c>
      <c r="D918" t="s">
        <v>315</v>
      </c>
      <c r="G918" t="s">
        <v>661</v>
      </c>
      <c r="H918" t="e">
        <f>VLOOKUP(A918,Users!A:F,6,0)</f>
        <v>#N/A</v>
      </c>
      <c r="I918">
        <f t="shared" si="14"/>
        <v>2</v>
      </c>
      <c r="J918">
        <f>VLOOKUP(C918,[1]gta_prestations!$B:$D,3,0)</f>
        <v>92</v>
      </c>
      <c r="K918" t="str">
        <f>IF(ISNA(VLOOKUP(F918,données!$B$138:$E$147,4,0)),"",VLOOKUP(F918,données!$B$138:$E$147,4,0))</f>
        <v/>
      </c>
      <c r="L918" t="str">
        <f>IF(ISNA(VLOOKUP(E918,données!$A$67:$A$134,1,0)),"",VLOOKUP(E918,données!$A$67:$A$134,1,0))</f>
        <v/>
      </c>
      <c r="M918">
        <f>IF(ISNA(VLOOKUP(G918,Presta!H:I,2,0)),"",VLOOKUP(G918,Presta!H:I,2,0))</f>
        <v>173</v>
      </c>
    </row>
    <row r="919" spans="1:13" x14ac:dyDescent="0.25">
      <c r="A919" t="s">
        <v>1520</v>
      </c>
      <c r="B919" t="s">
        <v>1323</v>
      </c>
      <c r="C919" s="99" t="s">
        <v>662</v>
      </c>
      <c r="D919" t="s">
        <v>315</v>
      </c>
      <c r="G919" t="s">
        <v>663</v>
      </c>
      <c r="H919" t="e">
        <f>VLOOKUP(A919,Users!A:F,6,0)</f>
        <v>#N/A</v>
      </c>
      <c r="I919">
        <f t="shared" si="14"/>
        <v>2</v>
      </c>
      <c r="J919">
        <f>VLOOKUP(C919,[1]gta_prestations!$B:$D,3,0)</f>
        <v>93</v>
      </c>
      <c r="K919" t="str">
        <f>IF(ISNA(VLOOKUP(F919,données!$B$138:$E$147,4,0)),"",VLOOKUP(F919,données!$B$138:$E$147,4,0))</f>
        <v/>
      </c>
      <c r="L919" t="str">
        <f>IF(ISNA(VLOOKUP(E919,données!$A$67:$A$134,1,0)),"",VLOOKUP(E919,données!$A$67:$A$134,1,0))</f>
        <v/>
      </c>
      <c r="M919">
        <f>IF(ISNA(VLOOKUP(G919,Presta!H:I,2,0)),"",VLOOKUP(G919,Presta!H:I,2,0))</f>
        <v>32</v>
      </c>
    </row>
    <row r="920" spans="1:13" x14ac:dyDescent="0.25">
      <c r="A920" t="s">
        <v>1520</v>
      </c>
      <c r="B920" t="s">
        <v>1323</v>
      </c>
      <c r="C920" s="99" t="s">
        <v>666</v>
      </c>
      <c r="D920" t="s">
        <v>315</v>
      </c>
      <c r="G920" t="s">
        <v>667</v>
      </c>
      <c r="H920" t="e">
        <f>VLOOKUP(A920,Users!A:F,6,0)</f>
        <v>#N/A</v>
      </c>
      <c r="I920">
        <f t="shared" si="14"/>
        <v>2</v>
      </c>
      <c r="J920">
        <f>VLOOKUP(C920,[1]gta_prestations!$B:$D,3,0)</f>
        <v>95</v>
      </c>
      <c r="K920" t="str">
        <f>IF(ISNA(VLOOKUP(F920,données!$B$138:$E$147,4,0)),"",VLOOKUP(F920,données!$B$138:$E$147,4,0))</f>
        <v/>
      </c>
      <c r="L920" t="str">
        <f>IF(ISNA(VLOOKUP(E920,données!$A$67:$A$134,1,0)),"",VLOOKUP(E920,données!$A$67:$A$134,1,0))</f>
        <v/>
      </c>
      <c r="M920">
        <f>IF(ISNA(VLOOKUP(G920,Presta!H:I,2,0)),"",VLOOKUP(G920,Presta!H:I,2,0))</f>
        <v>175</v>
      </c>
    </row>
    <row r="921" spans="1:13" x14ac:dyDescent="0.25">
      <c r="A921" t="s">
        <v>1520</v>
      </c>
      <c r="B921" t="s">
        <v>1323</v>
      </c>
      <c r="C921" s="99" t="s">
        <v>670</v>
      </c>
      <c r="D921" t="e">
        <v>#N/A</v>
      </c>
      <c r="G921" t="s">
        <v>1324</v>
      </c>
      <c r="H921" t="e">
        <f>VLOOKUP(A921,Users!A:F,6,0)</f>
        <v>#N/A</v>
      </c>
      <c r="I921">
        <f t="shared" si="14"/>
        <v>2</v>
      </c>
      <c r="J921">
        <f>VLOOKUP(C921,[1]gta_prestations!$B:$D,3,0)</f>
        <v>97</v>
      </c>
      <c r="K921" t="str">
        <f>IF(ISNA(VLOOKUP(F921,données!$B$138:$E$147,4,0)),"",VLOOKUP(F921,données!$B$138:$E$147,4,0))</f>
        <v/>
      </c>
      <c r="L921" t="str">
        <f>IF(ISNA(VLOOKUP(E921,données!$A$67:$A$134,1,0)),"",VLOOKUP(E921,données!$A$67:$A$134,1,0))</f>
        <v/>
      </c>
      <c r="M921" t="str">
        <f>IF(ISNA(VLOOKUP(G921,Presta!H:I,2,0)),"",VLOOKUP(G921,Presta!H:I,2,0))</f>
        <v/>
      </c>
    </row>
    <row r="922" spans="1:13" x14ac:dyDescent="0.25">
      <c r="A922" t="s">
        <v>1520</v>
      </c>
      <c r="B922" t="s">
        <v>1323</v>
      </c>
      <c r="C922" s="99" t="s">
        <v>672</v>
      </c>
      <c r="D922" t="e">
        <v>#N/A</v>
      </c>
      <c r="G922" t="s">
        <v>1324</v>
      </c>
      <c r="H922" t="e">
        <f>VLOOKUP(A922,Users!A:F,6,0)</f>
        <v>#N/A</v>
      </c>
      <c r="I922">
        <f t="shared" si="14"/>
        <v>2</v>
      </c>
      <c r="J922">
        <f>VLOOKUP(C922,[1]gta_prestations!$B:$D,3,0)</f>
        <v>98</v>
      </c>
      <c r="K922" t="str">
        <f>IF(ISNA(VLOOKUP(F922,données!$B$138:$E$147,4,0)),"",VLOOKUP(F922,données!$B$138:$E$147,4,0))</f>
        <v/>
      </c>
      <c r="L922" t="str">
        <f>IF(ISNA(VLOOKUP(E922,données!$A$67:$A$134,1,0)),"",VLOOKUP(E922,données!$A$67:$A$134,1,0))</f>
        <v/>
      </c>
      <c r="M922" t="str">
        <f>IF(ISNA(VLOOKUP(G922,Presta!H:I,2,0)),"",VLOOKUP(G922,Presta!H:I,2,0))</f>
        <v/>
      </c>
    </row>
    <row r="923" spans="1:13" x14ac:dyDescent="0.25">
      <c r="A923" t="s">
        <v>1520</v>
      </c>
      <c r="B923" t="s">
        <v>1323</v>
      </c>
      <c r="C923" s="99" t="s">
        <v>674</v>
      </c>
      <c r="D923" t="e">
        <v>#N/A</v>
      </c>
      <c r="G923" t="s">
        <v>1324</v>
      </c>
      <c r="H923" t="e">
        <f>VLOOKUP(A923,Users!A:F,6,0)</f>
        <v>#N/A</v>
      </c>
      <c r="I923">
        <f t="shared" si="14"/>
        <v>2</v>
      </c>
      <c r="J923">
        <f>VLOOKUP(C923,[1]gta_prestations!$B:$D,3,0)</f>
        <v>99</v>
      </c>
      <c r="K923" t="str">
        <f>IF(ISNA(VLOOKUP(F923,données!$B$138:$E$147,4,0)),"",VLOOKUP(F923,données!$B$138:$E$147,4,0))</f>
        <v/>
      </c>
      <c r="L923" t="str">
        <f>IF(ISNA(VLOOKUP(E923,données!$A$67:$A$134,1,0)),"",VLOOKUP(E923,données!$A$67:$A$134,1,0))</f>
        <v/>
      </c>
      <c r="M923" t="str">
        <f>IF(ISNA(VLOOKUP(G923,Presta!H:I,2,0)),"",VLOOKUP(G923,Presta!H:I,2,0))</f>
        <v/>
      </c>
    </row>
    <row r="924" spans="1:13" x14ac:dyDescent="0.25">
      <c r="A924" t="s">
        <v>1520</v>
      </c>
      <c r="B924" t="s">
        <v>1323</v>
      </c>
      <c r="C924" s="99" t="s">
        <v>656</v>
      </c>
      <c r="D924" t="s">
        <v>1360</v>
      </c>
      <c r="H924" t="e">
        <f>VLOOKUP(A924,Users!A:F,6,0)</f>
        <v>#N/A</v>
      </c>
      <c r="I924">
        <f t="shared" si="14"/>
        <v>2</v>
      </c>
      <c r="J924">
        <f>VLOOKUP(C924,[1]gta_prestations!$B:$D,3,0)</f>
        <v>90</v>
      </c>
      <c r="K924" t="str">
        <f>IF(ISNA(VLOOKUP(F924,données!$B$138:$E$147,4,0)),"",VLOOKUP(F924,données!$B$138:$E$147,4,0))</f>
        <v/>
      </c>
      <c r="L924" t="str">
        <f>IF(ISNA(VLOOKUP(E924,données!$A$67:$A$134,1,0)),"",VLOOKUP(E924,données!$A$67:$A$134,1,0))</f>
        <v/>
      </c>
      <c r="M924" t="str">
        <f>IF(ISNA(VLOOKUP(G924,Presta!H:I,2,0)),"",VLOOKUP(G924,Presta!H:I,2,0))</f>
        <v/>
      </c>
    </row>
    <row r="925" spans="1:13" x14ac:dyDescent="0.25">
      <c r="A925" t="s">
        <v>1520</v>
      </c>
      <c r="B925" t="s">
        <v>1323</v>
      </c>
      <c r="C925" s="99" t="s">
        <v>658</v>
      </c>
      <c r="D925" t="s">
        <v>1360</v>
      </c>
      <c r="H925" t="e">
        <f>VLOOKUP(A925,Users!A:F,6,0)</f>
        <v>#N/A</v>
      </c>
      <c r="I925">
        <f t="shared" si="14"/>
        <v>2</v>
      </c>
      <c r="J925">
        <f>VLOOKUP(C925,[1]gta_prestations!$B:$D,3,0)</f>
        <v>91</v>
      </c>
      <c r="K925" t="str">
        <f>IF(ISNA(VLOOKUP(F925,données!$B$138:$E$147,4,0)),"",VLOOKUP(F925,données!$B$138:$E$147,4,0))</f>
        <v/>
      </c>
      <c r="L925" t="str">
        <f>IF(ISNA(VLOOKUP(E925,données!$A$67:$A$134,1,0)),"",VLOOKUP(E925,données!$A$67:$A$134,1,0))</f>
        <v/>
      </c>
      <c r="M925" t="str">
        <f>IF(ISNA(VLOOKUP(G925,Presta!H:I,2,0)),"",VLOOKUP(G925,Presta!H:I,2,0))</f>
        <v/>
      </c>
    </row>
    <row r="926" spans="1:13" x14ac:dyDescent="0.25">
      <c r="A926" t="s">
        <v>1520</v>
      </c>
      <c r="B926" t="s">
        <v>1323</v>
      </c>
      <c r="C926" s="99" t="s">
        <v>660</v>
      </c>
      <c r="D926" t="s">
        <v>1360</v>
      </c>
      <c r="G926" t="s">
        <v>1324</v>
      </c>
      <c r="H926" t="e">
        <f>VLOOKUP(A926,Users!A:F,6,0)</f>
        <v>#N/A</v>
      </c>
      <c r="I926">
        <f t="shared" si="14"/>
        <v>2</v>
      </c>
      <c r="J926">
        <f>VLOOKUP(C926,[1]gta_prestations!$B:$D,3,0)</f>
        <v>92</v>
      </c>
      <c r="K926" t="str">
        <f>IF(ISNA(VLOOKUP(F926,données!$B$138:$E$147,4,0)),"",VLOOKUP(F926,données!$B$138:$E$147,4,0))</f>
        <v/>
      </c>
      <c r="L926" t="str">
        <f>IF(ISNA(VLOOKUP(E926,données!$A$67:$A$134,1,0)),"",VLOOKUP(E926,données!$A$67:$A$134,1,0))</f>
        <v/>
      </c>
      <c r="M926" t="str">
        <f>IF(ISNA(VLOOKUP(G926,Presta!H:I,2,0)),"",VLOOKUP(G926,Presta!H:I,2,0))</f>
        <v/>
      </c>
    </row>
    <row r="927" spans="1:13" x14ac:dyDescent="0.25">
      <c r="A927" t="s">
        <v>1520</v>
      </c>
      <c r="B927" t="s">
        <v>1323</v>
      </c>
      <c r="C927" s="99" t="s">
        <v>662</v>
      </c>
      <c r="D927" t="e">
        <v>#N/A</v>
      </c>
      <c r="H927" t="e">
        <f>VLOOKUP(A927,Users!A:F,6,0)</f>
        <v>#N/A</v>
      </c>
      <c r="I927">
        <f t="shared" si="14"/>
        <v>2</v>
      </c>
      <c r="J927">
        <f>VLOOKUP(C927,[1]gta_prestations!$B:$D,3,0)</f>
        <v>93</v>
      </c>
      <c r="K927" t="str">
        <f>IF(ISNA(VLOOKUP(F927,données!$B$138:$E$147,4,0)),"",VLOOKUP(F927,données!$B$138:$E$147,4,0))</f>
        <v/>
      </c>
      <c r="L927" t="str">
        <f>IF(ISNA(VLOOKUP(E927,données!$A$67:$A$134,1,0)),"",VLOOKUP(E927,données!$A$67:$A$134,1,0))</f>
        <v/>
      </c>
      <c r="M927" t="str">
        <f>IF(ISNA(VLOOKUP(G927,Presta!H:I,2,0)),"",VLOOKUP(G927,Presta!H:I,2,0))</f>
        <v/>
      </c>
    </row>
    <row r="928" spans="1:13" x14ac:dyDescent="0.25">
      <c r="A928" t="s">
        <v>1520</v>
      </c>
      <c r="B928" t="s">
        <v>1323</v>
      </c>
      <c r="C928" s="99" t="s">
        <v>666</v>
      </c>
      <c r="D928" t="e">
        <v>#N/A</v>
      </c>
      <c r="H928" t="e">
        <f>VLOOKUP(A928,Users!A:F,6,0)</f>
        <v>#N/A</v>
      </c>
      <c r="I928">
        <f t="shared" si="14"/>
        <v>2</v>
      </c>
      <c r="J928">
        <f>VLOOKUP(C928,[1]gta_prestations!$B:$D,3,0)</f>
        <v>95</v>
      </c>
      <c r="K928" t="str">
        <f>IF(ISNA(VLOOKUP(F928,données!$B$138:$E$147,4,0)),"",VLOOKUP(F928,données!$B$138:$E$147,4,0))</f>
        <v/>
      </c>
      <c r="L928" t="str">
        <f>IF(ISNA(VLOOKUP(E928,données!$A$67:$A$134,1,0)),"",VLOOKUP(E928,données!$A$67:$A$134,1,0))</f>
        <v/>
      </c>
      <c r="M928" t="str">
        <f>IF(ISNA(VLOOKUP(G928,Presta!H:I,2,0)),"",VLOOKUP(G928,Presta!H:I,2,0))</f>
        <v/>
      </c>
    </row>
    <row r="929" spans="1:13" x14ac:dyDescent="0.25">
      <c r="A929" t="s">
        <v>1188</v>
      </c>
      <c r="B929" t="s">
        <v>1320</v>
      </c>
      <c r="C929" s="99" t="s">
        <v>276</v>
      </c>
      <c r="D929" t="s">
        <v>277</v>
      </c>
      <c r="H929">
        <f>VLOOKUP(A929,Users!A:F,6,0)</f>
        <v>36</v>
      </c>
      <c r="I929">
        <f t="shared" si="14"/>
        <v>6</v>
      </c>
      <c r="J929">
        <f>VLOOKUP(C929,[1]gta_prestations!$B:$D,3,0)</f>
        <v>376</v>
      </c>
      <c r="K929" t="str">
        <f>IF(ISNA(VLOOKUP(F929,données!$B$138:$E$147,4,0)),"",VLOOKUP(F929,données!$B$138:$E$147,4,0))</f>
        <v/>
      </c>
      <c r="L929" t="str">
        <f>IF(ISNA(VLOOKUP(E929,données!$A$67:$A$134,1,0)),"",VLOOKUP(E929,données!$A$67:$A$134,1,0))</f>
        <v/>
      </c>
      <c r="M929" t="str">
        <f>IF(ISNA(VLOOKUP(G929,Presta!H:I,2,0)),"",VLOOKUP(G929,Presta!H:I,2,0))</f>
        <v/>
      </c>
    </row>
    <row r="930" spans="1:13" x14ac:dyDescent="0.25">
      <c r="A930" t="s">
        <v>1188</v>
      </c>
      <c r="B930" t="s">
        <v>1320</v>
      </c>
      <c r="C930" s="99" t="s">
        <v>1321</v>
      </c>
      <c r="H930">
        <f>VLOOKUP(A930,Users!A:F,6,0)</f>
        <v>36</v>
      </c>
      <c r="I930">
        <f t="shared" si="14"/>
        <v>6</v>
      </c>
      <c r="J930" t="e">
        <f>VLOOKUP(C930,[1]gta_prestations!$B:$D,3,0)</f>
        <v>#N/A</v>
      </c>
      <c r="K930" t="str">
        <f>IF(ISNA(VLOOKUP(F930,données!$B$138:$E$147,4,0)),"",VLOOKUP(F930,données!$B$138:$E$147,4,0))</f>
        <v/>
      </c>
      <c r="L930" t="str">
        <f>IF(ISNA(VLOOKUP(E930,données!$A$67:$A$134,1,0)),"",VLOOKUP(E930,données!$A$67:$A$134,1,0))</f>
        <v/>
      </c>
      <c r="M930" t="str">
        <f>IF(ISNA(VLOOKUP(G930,Presta!H:I,2,0)),"",VLOOKUP(G930,Presta!H:I,2,0))</f>
        <v/>
      </c>
    </row>
    <row r="931" spans="1:13" x14ac:dyDescent="0.25">
      <c r="A931" t="s">
        <v>1188</v>
      </c>
      <c r="B931" t="s">
        <v>1323</v>
      </c>
      <c r="C931" s="99" t="s">
        <v>258</v>
      </c>
      <c r="D931" t="s">
        <v>259</v>
      </c>
      <c r="H931">
        <f>VLOOKUP(A931,Users!A:F,6,0)</f>
        <v>36</v>
      </c>
      <c r="I931">
        <f t="shared" si="14"/>
        <v>2</v>
      </c>
      <c r="J931">
        <f>VLOOKUP(C931,[1]gta_prestations!$B:$D,3,0)</f>
        <v>367</v>
      </c>
      <c r="K931" t="str">
        <f>IF(ISNA(VLOOKUP(F931,données!$B$138:$E$147,4,0)),"",VLOOKUP(F931,données!$B$138:$E$147,4,0))</f>
        <v/>
      </c>
      <c r="L931" t="str">
        <f>IF(ISNA(VLOOKUP(E931,données!$A$67:$A$134,1,0)),"",VLOOKUP(E931,données!$A$67:$A$134,1,0))</f>
        <v/>
      </c>
      <c r="M931" t="str">
        <f>IF(ISNA(VLOOKUP(G931,Presta!H:I,2,0)),"",VLOOKUP(G931,Presta!H:I,2,0))</f>
        <v/>
      </c>
    </row>
    <row r="932" spans="1:13" x14ac:dyDescent="0.25">
      <c r="A932" t="s">
        <v>1188</v>
      </c>
      <c r="B932" t="s">
        <v>1320</v>
      </c>
      <c r="C932" s="99" t="s">
        <v>278</v>
      </c>
      <c r="D932" t="s">
        <v>279</v>
      </c>
      <c r="H932">
        <f>VLOOKUP(A932,Users!A:F,6,0)</f>
        <v>36</v>
      </c>
      <c r="I932">
        <f t="shared" si="14"/>
        <v>6</v>
      </c>
      <c r="J932">
        <f>VLOOKUP(C932,[1]gta_prestations!$B:$D,3,0)</f>
        <v>377</v>
      </c>
      <c r="K932" t="str">
        <f>IF(ISNA(VLOOKUP(F932,données!$B$138:$E$147,4,0)),"",VLOOKUP(F932,données!$B$138:$E$147,4,0))</f>
        <v/>
      </c>
      <c r="L932" t="str">
        <f>IF(ISNA(VLOOKUP(E932,données!$A$67:$A$134,1,0)),"",VLOOKUP(E932,données!$A$67:$A$134,1,0))</f>
        <v/>
      </c>
      <c r="M932" t="str">
        <f>IF(ISNA(VLOOKUP(G932,Presta!H:I,2,0)),"",VLOOKUP(G932,Presta!H:I,2,0))</f>
        <v/>
      </c>
    </row>
    <row r="933" spans="1:13" x14ac:dyDescent="0.25">
      <c r="A933" t="s">
        <v>1188</v>
      </c>
      <c r="B933" t="s">
        <v>1320</v>
      </c>
      <c r="C933" s="99" t="s">
        <v>270</v>
      </c>
      <c r="D933" t="s">
        <v>271</v>
      </c>
      <c r="H933">
        <f>VLOOKUP(A933,Users!A:F,6,0)</f>
        <v>36</v>
      </c>
      <c r="I933">
        <f t="shared" si="14"/>
        <v>6</v>
      </c>
      <c r="J933">
        <f>VLOOKUP(C933,[1]gta_prestations!$B:$D,3,0)</f>
        <v>373</v>
      </c>
      <c r="K933" t="str">
        <f>IF(ISNA(VLOOKUP(F933,données!$B$138:$E$147,4,0)),"",VLOOKUP(F933,données!$B$138:$E$147,4,0))</f>
        <v/>
      </c>
      <c r="L933" t="str">
        <f>IF(ISNA(VLOOKUP(E933,données!$A$67:$A$134,1,0)),"",VLOOKUP(E933,données!$A$67:$A$134,1,0))</f>
        <v/>
      </c>
      <c r="M933" t="str">
        <f>IF(ISNA(VLOOKUP(G933,Presta!H:I,2,0)),"",VLOOKUP(G933,Presta!H:I,2,0))</f>
        <v/>
      </c>
    </row>
    <row r="934" spans="1:13" x14ac:dyDescent="0.25">
      <c r="A934" t="s">
        <v>1188</v>
      </c>
      <c r="B934" t="s">
        <v>1319</v>
      </c>
      <c r="C934" s="99" t="s">
        <v>1336</v>
      </c>
      <c r="D934" t="s">
        <v>301</v>
      </c>
      <c r="G934" t="s">
        <v>534</v>
      </c>
      <c r="H934">
        <f>VLOOKUP(A934,Users!A:F,6,0)</f>
        <v>36</v>
      </c>
      <c r="I934">
        <f t="shared" si="14"/>
        <v>3</v>
      </c>
      <c r="J934" t="e">
        <f>VLOOKUP(C934,[1]gta_prestations!$B:$D,3,0)</f>
        <v>#N/A</v>
      </c>
      <c r="K934" t="str">
        <f>IF(ISNA(VLOOKUP(F934,données!$B$138:$E$147,4,0)),"",VLOOKUP(F934,données!$B$138:$E$147,4,0))</f>
        <v/>
      </c>
      <c r="L934" t="str">
        <f>IF(ISNA(VLOOKUP(E934,données!$A$67:$A$134,1,0)),"",VLOOKUP(E934,données!$A$67:$A$134,1,0))</f>
        <v/>
      </c>
      <c r="M934">
        <f>IF(ISNA(VLOOKUP(G934,Presta!H:I,2,0)),"",VLOOKUP(G934,Presta!H:I,2,0))</f>
        <v>149</v>
      </c>
    </row>
    <row r="935" spans="1:13" x14ac:dyDescent="0.25">
      <c r="A935" t="s">
        <v>1188</v>
      </c>
      <c r="B935" t="s">
        <v>1320</v>
      </c>
      <c r="C935" s="99" t="s">
        <v>296</v>
      </c>
      <c r="D935" t="s">
        <v>297</v>
      </c>
      <c r="H935">
        <f>VLOOKUP(A935,Users!A:F,6,0)</f>
        <v>36</v>
      </c>
      <c r="I935">
        <f t="shared" si="14"/>
        <v>6</v>
      </c>
      <c r="J935">
        <f>VLOOKUP(C935,[1]gta_prestations!$B:$D,3,0)</f>
        <v>386</v>
      </c>
      <c r="K935" t="str">
        <f>IF(ISNA(VLOOKUP(F935,données!$B$138:$E$147,4,0)),"",VLOOKUP(F935,données!$B$138:$E$147,4,0))</f>
        <v/>
      </c>
      <c r="L935" t="str">
        <f>IF(ISNA(VLOOKUP(E935,données!$A$67:$A$134,1,0)),"",VLOOKUP(E935,données!$A$67:$A$134,1,0))</f>
        <v/>
      </c>
      <c r="M935" t="str">
        <f>IF(ISNA(VLOOKUP(G935,Presta!H:I,2,0)),"",VLOOKUP(G935,Presta!H:I,2,0))</f>
        <v/>
      </c>
    </row>
    <row r="936" spans="1:13" x14ac:dyDescent="0.25">
      <c r="A936" t="s">
        <v>1188</v>
      </c>
      <c r="B936" t="s">
        <v>1320</v>
      </c>
      <c r="C936" s="99" t="s">
        <v>1321</v>
      </c>
      <c r="H936">
        <f>VLOOKUP(A936,Users!A:F,6,0)</f>
        <v>36</v>
      </c>
      <c r="I936">
        <f t="shared" si="14"/>
        <v>6</v>
      </c>
      <c r="J936" t="e">
        <f>VLOOKUP(C936,[1]gta_prestations!$B:$D,3,0)</f>
        <v>#N/A</v>
      </c>
      <c r="K936" t="str">
        <f>IF(ISNA(VLOOKUP(F936,données!$B$138:$E$147,4,0)),"",VLOOKUP(F936,données!$B$138:$E$147,4,0))</f>
        <v/>
      </c>
      <c r="L936" t="str">
        <f>IF(ISNA(VLOOKUP(E936,données!$A$67:$A$134,1,0)),"",VLOOKUP(E936,données!$A$67:$A$134,1,0))</f>
        <v/>
      </c>
      <c r="M936" t="str">
        <f>IF(ISNA(VLOOKUP(G936,Presta!H:I,2,0)),"",VLOOKUP(G936,Presta!H:I,2,0))</f>
        <v/>
      </c>
    </row>
    <row r="937" spans="1:13" x14ac:dyDescent="0.25">
      <c r="A937" t="s">
        <v>1188</v>
      </c>
      <c r="B937" t="s">
        <v>1323</v>
      </c>
      <c r="C937" s="99" t="s">
        <v>254</v>
      </c>
      <c r="D937" t="s">
        <v>255</v>
      </c>
      <c r="G937" t="s">
        <v>1324</v>
      </c>
      <c r="H937">
        <f>VLOOKUP(A937,Users!A:F,6,0)</f>
        <v>36</v>
      </c>
      <c r="I937">
        <f t="shared" si="14"/>
        <v>2</v>
      </c>
      <c r="J937">
        <f>VLOOKUP(C937,[1]gta_prestations!$B:$D,3,0)</f>
        <v>365</v>
      </c>
      <c r="K937" t="str">
        <f>IF(ISNA(VLOOKUP(F937,données!$B$138:$E$147,4,0)),"",VLOOKUP(F937,données!$B$138:$E$147,4,0))</f>
        <v/>
      </c>
      <c r="L937" t="str">
        <f>IF(ISNA(VLOOKUP(E937,données!$A$67:$A$134,1,0)),"",VLOOKUP(E937,données!$A$67:$A$134,1,0))</f>
        <v/>
      </c>
      <c r="M937" t="str">
        <f>IF(ISNA(VLOOKUP(G937,Presta!H:I,2,0)),"",VLOOKUP(G937,Presta!H:I,2,0))</f>
        <v/>
      </c>
    </row>
    <row r="938" spans="1:13" x14ac:dyDescent="0.25">
      <c r="A938" t="s">
        <v>1097</v>
      </c>
      <c r="B938" t="s">
        <v>1323</v>
      </c>
      <c r="C938" s="99" t="s">
        <v>50</v>
      </c>
      <c r="D938" t="s">
        <v>51</v>
      </c>
      <c r="H938">
        <f>VLOOKUP(A938,Users!A:F,6,0)</f>
        <v>75</v>
      </c>
      <c r="I938">
        <f t="shared" si="14"/>
        <v>2</v>
      </c>
      <c r="J938">
        <f>VLOOKUP(C938,[1]gta_prestations!$B:$D,3,0)</f>
        <v>263</v>
      </c>
      <c r="K938" t="str">
        <f>IF(ISNA(VLOOKUP(F938,données!$B$138:$E$147,4,0)),"",VLOOKUP(F938,données!$B$138:$E$147,4,0))</f>
        <v/>
      </c>
      <c r="L938" t="str">
        <f>IF(ISNA(VLOOKUP(E938,données!$A$67:$A$134,1,0)),"",VLOOKUP(E938,données!$A$67:$A$134,1,0))</f>
        <v/>
      </c>
      <c r="M938" t="str">
        <f>IF(ISNA(VLOOKUP(G938,Presta!H:I,2,0)),"",VLOOKUP(G938,Presta!H:I,2,0))</f>
        <v/>
      </c>
    </row>
    <row r="939" spans="1:13" x14ac:dyDescent="0.25">
      <c r="A939" t="s">
        <v>1097</v>
      </c>
      <c r="B939" t="s">
        <v>1323</v>
      </c>
      <c r="C939" s="99" t="s">
        <v>164</v>
      </c>
      <c r="D939" t="s">
        <v>165</v>
      </c>
      <c r="G939" t="s">
        <v>1324</v>
      </c>
      <c r="H939">
        <f>VLOOKUP(A939,Users!A:F,6,0)</f>
        <v>75</v>
      </c>
      <c r="I939">
        <f t="shared" si="14"/>
        <v>2</v>
      </c>
      <c r="J939">
        <f>VLOOKUP(C939,[1]gta_prestations!$B:$D,3,0)</f>
        <v>320</v>
      </c>
      <c r="K939" t="str">
        <f>IF(ISNA(VLOOKUP(F939,données!$B$138:$E$147,4,0)),"",VLOOKUP(F939,données!$B$138:$E$147,4,0))</f>
        <v/>
      </c>
      <c r="L939" t="str">
        <f>IF(ISNA(VLOOKUP(E939,données!$A$67:$A$134,1,0)),"",VLOOKUP(E939,données!$A$67:$A$134,1,0))</f>
        <v/>
      </c>
      <c r="M939" t="str">
        <f>IF(ISNA(VLOOKUP(G939,Presta!H:I,2,0)),"",VLOOKUP(G939,Presta!H:I,2,0))</f>
        <v/>
      </c>
    </row>
    <row r="940" spans="1:13" x14ac:dyDescent="0.25">
      <c r="A940" t="s">
        <v>1097</v>
      </c>
      <c r="B940" t="s">
        <v>1320</v>
      </c>
      <c r="C940" s="99" t="s">
        <v>1321</v>
      </c>
      <c r="H940">
        <f>VLOOKUP(A940,Users!A:F,6,0)</f>
        <v>75</v>
      </c>
      <c r="I940">
        <f t="shared" si="14"/>
        <v>6</v>
      </c>
      <c r="J940" t="e">
        <f>VLOOKUP(C940,[1]gta_prestations!$B:$D,3,0)</f>
        <v>#N/A</v>
      </c>
      <c r="K940" t="str">
        <f>IF(ISNA(VLOOKUP(F940,données!$B$138:$E$147,4,0)),"",VLOOKUP(F940,données!$B$138:$E$147,4,0))</f>
        <v/>
      </c>
      <c r="L940" t="str">
        <f>IF(ISNA(VLOOKUP(E940,données!$A$67:$A$134,1,0)),"",VLOOKUP(E940,données!$A$67:$A$134,1,0))</f>
        <v/>
      </c>
      <c r="M940" t="str">
        <f>IF(ISNA(VLOOKUP(G940,Presta!H:I,2,0)),"",VLOOKUP(G940,Presta!H:I,2,0))</f>
        <v/>
      </c>
    </row>
    <row r="941" spans="1:13" x14ac:dyDescent="0.25">
      <c r="A941" t="s">
        <v>1097</v>
      </c>
      <c r="B941" t="s">
        <v>1323</v>
      </c>
      <c r="C941" s="99" t="s">
        <v>164</v>
      </c>
      <c r="D941" t="s">
        <v>165</v>
      </c>
      <c r="H941">
        <f>VLOOKUP(A941,Users!A:F,6,0)</f>
        <v>75</v>
      </c>
      <c r="I941">
        <f t="shared" si="14"/>
        <v>2</v>
      </c>
      <c r="J941">
        <f>VLOOKUP(C941,[1]gta_prestations!$B:$D,3,0)</f>
        <v>320</v>
      </c>
      <c r="K941" t="str">
        <f>IF(ISNA(VLOOKUP(F941,données!$B$138:$E$147,4,0)),"",VLOOKUP(F941,données!$B$138:$E$147,4,0))</f>
        <v/>
      </c>
      <c r="L941" t="str">
        <f>IF(ISNA(VLOOKUP(E941,données!$A$67:$A$134,1,0)),"",VLOOKUP(E941,données!$A$67:$A$134,1,0))</f>
        <v/>
      </c>
      <c r="M941" t="str">
        <f>IF(ISNA(VLOOKUP(G941,Presta!H:I,2,0)),"",VLOOKUP(G941,Presta!H:I,2,0))</f>
        <v/>
      </c>
    </row>
    <row r="942" spans="1:13" x14ac:dyDescent="0.25">
      <c r="A942" t="s">
        <v>1125</v>
      </c>
      <c r="B942" t="s">
        <v>1323</v>
      </c>
      <c r="C942" s="99" t="s">
        <v>92</v>
      </c>
      <c r="D942" t="s">
        <v>93</v>
      </c>
      <c r="H942">
        <f>VLOOKUP(A942,Users!A:F,6,0)</f>
        <v>16</v>
      </c>
      <c r="I942">
        <f t="shared" si="14"/>
        <v>2</v>
      </c>
      <c r="J942">
        <f>VLOOKUP(C942,[1]gta_prestations!$B:$D,3,0)</f>
        <v>284</v>
      </c>
      <c r="K942" t="str">
        <f>IF(ISNA(VLOOKUP(F942,données!$B$138:$E$147,4,0)),"",VLOOKUP(F942,données!$B$138:$E$147,4,0))</f>
        <v/>
      </c>
      <c r="L942" t="str">
        <f>IF(ISNA(VLOOKUP(E942,données!$A$67:$A$134,1,0)),"",VLOOKUP(E942,données!$A$67:$A$134,1,0))</f>
        <v/>
      </c>
      <c r="M942" t="str">
        <f>IF(ISNA(VLOOKUP(G942,Presta!H:I,2,0)),"",VLOOKUP(G942,Presta!H:I,2,0))</f>
        <v/>
      </c>
    </row>
    <row r="943" spans="1:13" x14ac:dyDescent="0.25">
      <c r="A943" t="s">
        <v>1125</v>
      </c>
      <c r="B943" t="s">
        <v>1323</v>
      </c>
      <c r="C943" s="99" t="s">
        <v>206</v>
      </c>
      <c r="D943" t="s">
        <v>207</v>
      </c>
      <c r="G943" t="s">
        <v>1324</v>
      </c>
      <c r="H943">
        <f>VLOOKUP(A943,Users!A:F,6,0)</f>
        <v>16</v>
      </c>
      <c r="I943">
        <f t="shared" si="14"/>
        <v>2</v>
      </c>
      <c r="J943">
        <f>VLOOKUP(C943,[1]gta_prestations!$B:$D,3,0)</f>
        <v>341</v>
      </c>
      <c r="K943" t="str">
        <f>IF(ISNA(VLOOKUP(F943,données!$B$138:$E$147,4,0)),"",VLOOKUP(F943,données!$B$138:$E$147,4,0))</f>
        <v/>
      </c>
      <c r="L943" t="str">
        <f>IF(ISNA(VLOOKUP(E943,données!$A$67:$A$134,1,0)),"",VLOOKUP(E943,données!$A$67:$A$134,1,0))</f>
        <v/>
      </c>
      <c r="M943" t="str">
        <f>IF(ISNA(VLOOKUP(G943,Presta!H:I,2,0)),"",VLOOKUP(G943,Presta!H:I,2,0))</f>
        <v/>
      </c>
    </row>
    <row r="944" spans="1:13" x14ac:dyDescent="0.25">
      <c r="A944" t="s">
        <v>1125</v>
      </c>
      <c r="B944" t="s">
        <v>1323</v>
      </c>
      <c r="C944" s="99" t="s">
        <v>128</v>
      </c>
      <c r="D944" t="s">
        <v>129</v>
      </c>
      <c r="H944">
        <f>VLOOKUP(A944,Users!A:F,6,0)</f>
        <v>16</v>
      </c>
      <c r="I944">
        <f t="shared" si="14"/>
        <v>2</v>
      </c>
      <c r="J944">
        <f>VLOOKUP(C944,[1]gta_prestations!$B:$D,3,0)</f>
        <v>302</v>
      </c>
      <c r="K944" t="str">
        <f>IF(ISNA(VLOOKUP(F944,données!$B$138:$E$147,4,0)),"",VLOOKUP(F944,données!$B$138:$E$147,4,0))</f>
        <v/>
      </c>
      <c r="L944" t="str">
        <f>IF(ISNA(VLOOKUP(E944,données!$A$67:$A$134,1,0)),"",VLOOKUP(E944,données!$A$67:$A$134,1,0))</f>
        <v/>
      </c>
      <c r="M944" t="str">
        <f>IF(ISNA(VLOOKUP(G944,Presta!H:I,2,0)),"",VLOOKUP(G944,Presta!H:I,2,0))</f>
        <v/>
      </c>
    </row>
    <row r="945" spans="1:13" x14ac:dyDescent="0.25">
      <c r="A945" t="s">
        <v>1125</v>
      </c>
      <c r="B945" t="s">
        <v>1320</v>
      </c>
      <c r="C945" s="99" t="s">
        <v>1321</v>
      </c>
      <c r="H945">
        <f>VLOOKUP(A945,Users!A:F,6,0)</f>
        <v>16</v>
      </c>
      <c r="I945">
        <f t="shared" si="14"/>
        <v>6</v>
      </c>
      <c r="J945" t="e">
        <f>VLOOKUP(C945,[1]gta_prestations!$B:$D,3,0)</f>
        <v>#N/A</v>
      </c>
      <c r="K945" t="str">
        <f>IF(ISNA(VLOOKUP(F945,données!$B$138:$E$147,4,0)),"",VLOOKUP(F945,données!$B$138:$E$147,4,0))</f>
        <v/>
      </c>
      <c r="L945" t="str">
        <f>IF(ISNA(VLOOKUP(E945,données!$A$67:$A$134,1,0)),"",VLOOKUP(E945,données!$A$67:$A$134,1,0))</f>
        <v/>
      </c>
      <c r="M945" t="str">
        <f>IF(ISNA(VLOOKUP(G945,Presta!H:I,2,0)),"",VLOOKUP(G945,Presta!H:I,2,0))</f>
        <v/>
      </c>
    </row>
    <row r="946" spans="1:13" x14ac:dyDescent="0.25">
      <c r="A946" t="s">
        <v>1125</v>
      </c>
      <c r="B946" t="s">
        <v>1323</v>
      </c>
      <c r="C946" s="99" t="s">
        <v>206</v>
      </c>
      <c r="D946" t="s">
        <v>207</v>
      </c>
      <c r="H946">
        <f>VLOOKUP(A946,Users!A:F,6,0)</f>
        <v>16</v>
      </c>
      <c r="I946">
        <f t="shared" si="14"/>
        <v>2</v>
      </c>
      <c r="J946">
        <f>VLOOKUP(C946,[1]gta_prestations!$B:$D,3,0)</f>
        <v>341</v>
      </c>
      <c r="K946" t="str">
        <f>IF(ISNA(VLOOKUP(F946,données!$B$138:$E$147,4,0)),"",VLOOKUP(F946,données!$B$138:$E$147,4,0))</f>
        <v/>
      </c>
      <c r="L946" t="str">
        <f>IF(ISNA(VLOOKUP(E946,données!$A$67:$A$134,1,0)),"",VLOOKUP(E946,données!$A$67:$A$134,1,0))</f>
        <v/>
      </c>
      <c r="M946" t="str">
        <f>IF(ISNA(VLOOKUP(G946,Presta!H:I,2,0)),"",VLOOKUP(G946,Presta!H:I,2,0))</f>
        <v/>
      </c>
    </row>
    <row r="947" spans="1:13" x14ac:dyDescent="0.25">
      <c r="A947" t="s">
        <v>1125</v>
      </c>
      <c r="B947" t="s">
        <v>1323</v>
      </c>
      <c r="C947" s="99" t="s">
        <v>124</v>
      </c>
      <c r="D947" t="s">
        <v>125</v>
      </c>
      <c r="H947">
        <f>VLOOKUP(A947,Users!A:F,6,0)</f>
        <v>16</v>
      </c>
      <c r="I947">
        <f t="shared" si="14"/>
        <v>2</v>
      </c>
      <c r="J947">
        <f>VLOOKUP(C947,[1]gta_prestations!$B:$D,3,0)</f>
        <v>300</v>
      </c>
      <c r="K947" t="str">
        <f>IF(ISNA(VLOOKUP(F947,données!$B$138:$E$147,4,0)),"",VLOOKUP(F947,données!$B$138:$E$147,4,0))</f>
        <v/>
      </c>
      <c r="L947" t="str">
        <f>IF(ISNA(VLOOKUP(E947,données!$A$67:$A$134,1,0)),"",VLOOKUP(E947,données!$A$67:$A$134,1,0))</f>
        <v/>
      </c>
      <c r="M947" t="str">
        <f>IF(ISNA(VLOOKUP(G947,Presta!H:I,2,0)),"",VLOOKUP(G947,Presta!H:I,2,0))</f>
        <v/>
      </c>
    </row>
    <row r="948" spans="1:13" x14ac:dyDescent="0.25">
      <c r="A948" t="s">
        <v>1125</v>
      </c>
      <c r="B948" t="s">
        <v>1319</v>
      </c>
      <c r="C948" s="99" t="s">
        <v>500</v>
      </c>
      <c r="D948" t="s">
        <v>317</v>
      </c>
      <c r="G948" t="s">
        <v>501</v>
      </c>
      <c r="H948">
        <f>VLOOKUP(A948,Users!A:F,6,0)</f>
        <v>16</v>
      </c>
      <c r="I948">
        <f t="shared" si="14"/>
        <v>3</v>
      </c>
      <c r="J948">
        <f>VLOOKUP(C948,[1]gta_prestations!$B:$D,3,0)</f>
        <v>4</v>
      </c>
      <c r="K948" t="str">
        <f>IF(ISNA(VLOOKUP(F948,données!$B$138:$E$147,4,0)),"",VLOOKUP(F948,données!$B$138:$E$147,4,0))</f>
        <v/>
      </c>
      <c r="L948" t="str">
        <f>IF(ISNA(VLOOKUP(E948,données!$A$67:$A$134,1,0)),"",VLOOKUP(E948,données!$A$67:$A$134,1,0))</f>
        <v/>
      </c>
      <c r="M948">
        <f>IF(ISNA(VLOOKUP(G948,Presta!H:I,2,0)),"",VLOOKUP(G948,Presta!H:I,2,0))</f>
        <v>136</v>
      </c>
    </row>
    <row r="949" spans="1:13" x14ac:dyDescent="0.25">
      <c r="A949" t="s">
        <v>1125</v>
      </c>
      <c r="B949" t="s">
        <v>1320</v>
      </c>
      <c r="C949" s="99" t="s">
        <v>294</v>
      </c>
      <c r="D949" t="s">
        <v>295</v>
      </c>
      <c r="H949">
        <f>VLOOKUP(A949,Users!A:F,6,0)</f>
        <v>16</v>
      </c>
      <c r="I949">
        <f t="shared" si="14"/>
        <v>6</v>
      </c>
      <c r="J949">
        <f>VLOOKUP(C949,[1]gta_prestations!$B:$D,3,0)</f>
        <v>385</v>
      </c>
      <c r="K949" t="str">
        <f>IF(ISNA(VLOOKUP(F949,données!$B$138:$E$147,4,0)),"",VLOOKUP(F949,données!$B$138:$E$147,4,0))</f>
        <v/>
      </c>
      <c r="L949" t="str">
        <f>IF(ISNA(VLOOKUP(E949,données!$A$67:$A$134,1,0)),"",VLOOKUP(E949,données!$A$67:$A$134,1,0))</f>
        <v/>
      </c>
      <c r="M949" t="str">
        <f>IF(ISNA(VLOOKUP(G949,Presta!H:I,2,0)),"",VLOOKUP(G949,Presta!H:I,2,0))</f>
        <v/>
      </c>
    </row>
    <row r="950" spans="1:13" x14ac:dyDescent="0.25">
      <c r="A950" t="s">
        <v>1147</v>
      </c>
      <c r="B950" t="s">
        <v>1323</v>
      </c>
      <c r="C950" s="99" t="s">
        <v>12</v>
      </c>
      <c r="D950" t="s">
        <v>13</v>
      </c>
      <c r="G950" t="s">
        <v>1521</v>
      </c>
      <c r="H950">
        <f>VLOOKUP(A950,Users!A:F,6,0)</f>
        <v>26</v>
      </c>
      <c r="I950">
        <f t="shared" si="14"/>
        <v>2</v>
      </c>
      <c r="J950">
        <f>VLOOKUP(C950,[1]gta_prestations!$B:$D,3,0)</f>
        <v>244</v>
      </c>
      <c r="K950" t="str">
        <f>IF(ISNA(VLOOKUP(F950,données!$B$138:$E$147,4,0)),"",VLOOKUP(F950,données!$B$138:$E$147,4,0))</f>
        <v/>
      </c>
      <c r="L950" t="str">
        <f>IF(ISNA(VLOOKUP(E950,données!$A$67:$A$134,1,0)),"",VLOOKUP(E950,données!$A$67:$A$134,1,0))</f>
        <v/>
      </c>
      <c r="M950" t="str">
        <f>IF(ISNA(VLOOKUP(G950,Presta!H:I,2,0)),"",VLOOKUP(G950,Presta!H:I,2,0))</f>
        <v/>
      </c>
    </row>
    <row r="951" spans="1:13" x14ac:dyDescent="0.25">
      <c r="A951" t="s">
        <v>1147</v>
      </c>
      <c r="B951" t="s">
        <v>1323</v>
      </c>
      <c r="C951" s="99" t="s">
        <v>12</v>
      </c>
      <c r="D951" t="s">
        <v>13</v>
      </c>
      <c r="G951" t="s">
        <v>1522</v>
      </c>
      <c r="H951">
        <f>VLOOKUP(A951,Users!A:F,6,0)</f>
        <v>26</v>
      </c>
      <c r="I951">
        <f t="shared" si="14"/>
        <v>2</v>
      </c>
      <c r="J951">
        <f>VLOOKUP(C951,[1]gta_prestations!$B:$D,3,0)</f>
        <v>244</v>
      </c>
      <c r="K951" t="str">
        <f>IF(ISNA(VLOOKUP(F951,données!$B$138:$E$147,4,0)),"",VLOOKUP(F951,données!$B$138:$E$147,4,0))</f>
        <v/>
      </c>
      <c r="L951" t="str">
        <f>IF(ISNA(VLOOKUP(E951,données!$A$67:$A$134,1,0)),"",VLOOKUP(E951,données!$A$67:$A$134,1,0))</f>
        <v/>
      </c>
      <c r="M951" t="str">
        <f>IF(ISNA(VLOOKUP(G951,Presta!H:I,2,0)),"",VLOOKUP(G951,Presta!H:I,2,0))</f>
        <v/>
      </c>
    </row>
    <row r="952" spans="1:13" x14ac:dyDescent="0.25">
      <c r="A952" t="s">
        <v>1147</v>
      </c>
      <c r="B952" t="s">
        <v>1323</v>
      </c>
      <c r="C952" s="99" t="s">
        <v>12</v>
      </c>
      <c r="D952" t="s">
        <v>257</v>
      </c>
      <c r="G952" t="s">
        <v>1523</v>
      </c>
      <c r="H952">
        <f>VLOOKUP(A952,Users!A:F,6,0)</f>
        <v>26</v>
      </c>
      <c r="I952">
        <f t="shared" si="14"/>
        <v>2</v>
      </c>
      <c r="J952">
        <f>VLOOKUP(C952,[1]gta_prestations!$B:$D,3,0)</f>
        <v>244</v>
      </c>
      <c r="K952" t="str">
        <f>IF(ISNA(VLOOKUP(F952,données!$B$138:$E$147,4,0)),"",VLOOKUP(F952,données!$B$138:$E$147,4,0))</f>
        <v/>
      </c>
      <c r="L952" t="str">
        <f>IF(ISNA(VLOOKUP(E952,données!$A$67:$A$134,1,0)),"",VLOOKUP(E952,données!$A$67:$A$134,1,0))</f>
        <v/>
      </c>
      <c r="M952" t="str">
        <f>IF(ISNA(VLOOKUP(G952,Presta!H:I,2,0)),"",VLOOKUP(G952,Presta!H:I,2,0))</f>
        <v/>
      </c>
    </row>
    <row r="953" spans="1:13" x14ac:dyDescent="0.25">
      <c r="A953" t="s">
        <v>1147</v>
      </c>
      <c r="B953" t="s">
        <v>1320</v>
      </c>
      <c r="C953" s="99" t="s">
        <v>1321</v>
      </c>
      <c r="H953">
        <f>VLOOKUP(A953,Users!A:F,6,0)</f>
        <v>26</v>
      </c>
      <c r="I953">
        <f t="shared" si="14"/>
        <v>6</v>
      </c>
      <c r="J953" t="e">
        <f>VLOOKUP(C953,[1]gta_prestations!$B:$D,3,0)</f>
        <v>#N/A</v>
      </c>
      <c r="K953" t="str">
        <f>IF(ISNA(VLOOKUP(F953,données!$B$138:$E$147,4,0)),"",VLOOKUP(F953,données!$B$138:$E$147,4,0))</f>
        <v/>
      </c>
      <c r="L953" t="str">
        <f>IF(ISNA(VLOOKUP(E953,données!$A$67:$A$134,1,0)),"",VLOOKUP(E953,données!$A$67:$A$134,1,0))</f>
        <v/>
      </c>
      <c r="M953" t="str">
        <f>IF(ISNA(VLOOKUP(G953,Presta!H:I,2,0)),"",VLOOKUP(G953,Presta!H:I,2,0))</f>
        <v/>
      </c>
    </row>
    <row r="954" spans="1:13" x14ac:dyDescent="0.25">
      <c r="A954" t="s">
        <v>1147</v>
      </c>
      <c r="B954" t="s">
        <v>1323</v>
      </c>
      <c r="C954" s="99" t="s">
        <v>12</v>
      </c>
      <c r="D954" t="s">
        <v>13</v>
      </c>
      <c r="G954" t="s">
        <v>1524</v>
      </c>
      <c r="H954">
        <f>VLOOKUP(A954,Users!A:F,6,0)</f>
        <v>26</v>
      </c>
      <c r="I954">
        <f t="shared" si="14"/>
        <v>2</v>
      </c>
      <c r="J954">
        <f>VLOOKUP(C954,[1]gta_prestations!$B:$D,3,0)</f>
        <v>244</v>
      </c>
      <c r="K954" t="str">
        <f>IF(ISNA(VLOOKUP(F954,données!$B$138:$E$147,4,0)),"",VLOOKUP(F954,données!$B$138:$E$147,4,0))</f>
        <v/>
      </c>
      <c r="L954" t="str">
        <f>IF(ISNA(VLOOKUP(E954,données!$A$67:$A$134,1,0)),"",VLOOKUP(E954,données!$A$67:$A$134,1,0))</f>
        <v/>
      </c>
      <c r="M954" t="str">
        <f>IF(ISNA(VLOOKUP(G954,Presta!H:I,2,0)),"",VLOOKUP(G954,Presta!H:I,2,0))</f>
        <v/>
      </c>
    </row>
    <row r="955" spans="1:13" x14ac:dyDescent="0.25">
      <c r="A955" t="s">
        <v>1147</v>
      </c>
      <c r="B955" t="s">
        <v>1323</v>
      </c>
      <c r="C955" s="99" t="s">
        <v>12</v>
      </c>
      <c r="D955" t="s">
        <v>13</v>
      </c>
      <c r="G955" t="s">
        <v>1525</v>
      </c>
      <c r="H955">
        <f>VLOOKUP(A955,Users!A:F,6,0)</f>
        <v>26</v>
      </c>
      <c r="I955">
        <f t="shared" si="14"/>
        <v>2</v>
      </c>
      <c r="J955">
        <f>VLOOKUP(C955,[1]gta_prestations!$B:$D,3,0)</f>
        <v>244</v>
      </c>
      <c r="K955" t="str">
        <f>IF(ISNA(VLOOKUP(F955,données!$B$138:$E$147,4,0)),"",VLOOKUP(F955,données!$B$138:$E$147,4,0))</f>
        <v/>
      </c>
      <c r="L955" t="str">
        <f>IF(ISNA(VLOOKUP(E955,données!$A$67:$A$134,1,0)),"",VLOOKUP(E955,données!$A$67:$A$134,1,0))</f>
        <v/>
      </c>
      <c r="M955" t="str">
        <f>IF(ISNA(VLOOKUP(G955,Presta!H:I,2,0)),"",VLOOKUP(G955,Presta!H:I,2,0))</f>
        <v/>
      </c>
    </row>
    <row r="956" spans="1:13" x14ac:dyDescent="0.25">
      <c r="A956" t="s">
        <v>1147</v>
      </c>
      <c r="B956" t="s">
        <v>1323</v>
      </c>
      <c r="C956" s="99" t="s">
        <v>12</v>
      </c>
      <c r="D956" t="s">
        <v>13</v>
      </c>
      <c r="G956" t="s">
        <v>1523</v>
      </c>
      <c r="H956">
        <f>VLOOKUP(A956,Users!A:F,6,0)</f>
        <v>26</v>
      </c>
      <c r="I956">
        <f t="shared" si="14"/>
        <v>2</v>
      </c>
      <c r="J956">
        <f>VLOOKUP(C956,[1]gta_prestations!$B:$D,3,0)</f>
        <v>244</v>
      </c>
      <c r="K956" t="str">
        <f>IF(ISNA(VLOOKUP(F956,données!$B$138:$E$147,4,0)),"",VLOOKUP(F956,données!$B$138:$E$147,4,0))</f>
        <v/>
      </c>
      <c r="L956" t="str">
        <f>IF(ISNA(VLOOKUP(E956,données!$A$67:$A$134,1,0)),"",VLOOKUP(E956,données!$A$67:$A$134,1,0))</f>
        <v/>
      </c>
      <c r="M956" t="str">
        <f>IF(ISNA(VLOOKUP(G956,Presta!H:I,2,0)),"",VLOOKUP(G956,Presta!H:I,2,0))</f>
        <v/>
      </c>
    </row>
    <row r="957" spans="1:13" x14ac:dyDescent="0.25">
      <c r="A957" t="s">
        <v>1148</v>
      </c>
      <c r="B957" t="s">
        <v>1320</v>
      </c>
      <c r="C957" s="99" t="s">
        <v>1321</v>
      </c>
      <c r="H957">
        <f>VLOOKUP(A957,Users!A:F,6,0)</f>
        <v>21</v>
      </c>
      <c r="I957">
        <f t="shared" si="14"/>
        <v>6</v>
      </c>
      <c r="J957" t="e">
        <f>VLOOKUP(C957,[1]gta_prestations!$B:$D,3,0)</f>
        <v>#N/A</v>
      </c>
      <c r="K957" t="str">
        <f>IF(ISNA(VLOOKUP(F957,données!$B$138:$E$147,4,0)),"",VLOOKUP(F957,données!$B$138:$E$147,4,0))</f>
        <v/>
      </c>
      <c r="L957" t="str">
        <f>IF(ISNA(VLOOKUP(E957,données!$A$67:$A$134,1,0)),"",VLOOKUP(E957,données!$A$67:$A$134,1,0))</f>
        <v/>
      </c>
      <c r="M957" t="str">
        <f>IF(ISNA(VLOOKUP(G957,Presta!H:I,2,0)),"",VLOOKUP(G957,Presta!H:I,2,0))</f>
        <v/>
      </c>
    </row>
    <row r="958" spans="1:13" x14ac:dyDescent="0.25">
      <c r="A958" t="s">
        <v>1126</v>
      </c>
      <c r="B958" t="s">
        <v>1323</v>
      </c>
      <c r="C958" s="99" t="s">
        <v>1526</v>
      </c>
      <c r="D958" t="s">
        <v>143</v>
      </c>
      <c r="E958">
        <v>59011108</v>
      </c>
      <c r="H958">
        <f>VLOOKUP(A958,Users!A:F,6,0)</f>
        <v>96</v>
      </c>
      <c r="I958">
        <f t="shared" si="14"/>
        <v>2</v>
      </c>
      <c r="J958" t="e">
        <f>VLOOKUP(C958,[1]gta_prestations!$B:$D,3,0)</f>
        <v>#N/A</v>
      </c>
      <c r="K958" t="str">
        <f>IF(ISNA(VLOOKUP(F958,données!$B$138:$E$147,4,0)),"",VLOOKUP(F958,données!$B$138:$E$147,4,0))</f>
        <v/>
      </c>
      <c r="L958" t="str">
        <f>IF(ISNA(VLOOKUP(E958,données!$A$67:$A$134,1,0)),"",VLOOKUP(E958,données!$A$67:$A$134,1,0))</f>
        <v/>
      </c>
      <c r="M958" t="str">
        <f>IF(ISNA(VLOOKUP(G958,Presta!H:I,2,0)),"",VLOOKUP(G958,Presta!H:I,2,0))</f>
        <v/>
      </c>
    </row>
    <row r="959" spans="1:13" x14ac:dyDescent="0.25">
      <c r="A959" t="s">
        <v>1126</v>
      </c>
      <c r="B959" t="s">
        <v>1323</v>
      </c>
      <c r="C959" s="99" t="s">
        <v>1527</v>
      </c>
      <c r="D959" t="s">
        <v>1528</v>
      </c>
      <c r="E959">
        <v>59011108</v>
      </c>
      <c r="H959">
        <f>VLOOKUP(A959,Users!A:F,6,0)</f>
        <v>96</v>
      </c>
      <c r="I959">
        <f t="shared" si="14"/>
        <v>2</v>
      </c>
      <c r="J959" t="e">
        <f>VLOOKUP(C959,[1]gta_prestations!$B:$D,3,0)</f>
        <v>#N/A</v>
      </c>
      <c r="K959" t="str">
        <f>IF(ISNA(VLOOKUP(F959,données!$B$138:$E$147,4,0)),"",VLOOKUP(F959,données!$B$138:$E$147,4,0))</f>
        <v/>
      </c>
      <c r="L959" t="str">
        <f>IF(ISNA(VLOOKUP(E959,données!$A$67:$A$134,1,0)),"",VLOOKUP(E959,données!$A$67:$A$134,1,0))</f>
        <v/>
      </c>
      <c r="M959" t="str">
        <f>IF(ISNA(VLOOKUP(G959,Presta!H:I,2,0)),"",VLOOKUP(G959,Presta!H:I,2,0))</f>
        <v/>
      </c>
    </row>
    <row r="960" spans="1:13" x14ac:dyDescent="0.25">
      <c r="A960" t="s">
        <v>1126</v>
      </c>
      <c r="B960" t="s">
        <v>1323</v>
      </c>
      <c r="C960" s="99" t="s">
        <v>1529</v>
      </c>
      <c r="D960" t="s">
        <v>173</v>
      </c>
      <c r="G960" t="s">
        <v>1324</v>
      </c>
      <c r="H960">
        <f>VLOOKUP(A960,Users!A:F,6,0)</f>
        <v>96</v>
      </c>
      <c r="I960">
        <f t="shared" si="14"/>
        <v>2</v>
      </c>
      <c r="J960">
        <f>VLOOKUP(C960,[1]gta_prestations!$B:$D,3,0)</f>
        <v>324</v>
      </c>
      <c r="K960" t="str">
        <f>IF(ISNA(VLOOKUP(F960,données!$B$138:$E$147,4,0)),"",VLOOKUP(F960,données!$B$138:$E$147,4,0))</f>
        <v/>
      </c>
      <c r="L960" t="str">
        <f>IF(ISNA(VLOOKUP(E960,données!$A$67:$A$134,1,0)),"",VLOOKUP(E960,données!$A$67:$A$134,1,0))</f>
        <v/>
      </c>
      <c r="M960" t="str">
        <f>IF(ISNA(VLOOKUP(G960,Presta!H:I,2,0)),"",VLOOKUP(G960,Presta!H:I,2,0))</f>
        <v/>
      </c>
    </row>
    <row r="961" spans="1:13" x14ac:dyDescent="0.25">
      <c r="A961" t="s">
        <v>1126</v>
      </c>
      <c r="B961" t="s">
        <v>1323</v>
      </c>
      <c r="C961" s="99" t="s">
        <v>124</v>
      </c>
      <c r="D961" t="s">
        <v>125</v>
      </c>
      <c r="H961">
        <f>VLOOKUP(A961,Users!A:F,6,0)</f>
        <v>96</v>
      </c>
      <c r="I961">
        <f t="shared" si="14"/>
        <v>2</v>
      </c>
      <c r="J961">
        <f>VLOOKUP(C961,[1]gta_prestations!$B:$D,3,0)</f>
        <v>300</v>
      </c>
      <c r="K961" t="str">
        <f>IF(ISNA(VLOOKUP(F961,données!$B$138:$E$147,4,0)),"",VLOOKUP(F961,données!$B$138:$E$147,4,0))</f>
        <v/>
      </c>
      <c r="L961" t="str">
        <f>IF(ISNA(VLOOKUP(E961,données!$A$67:$A$134,1,0)),"",VLOOKUP(E961,données!$A$67:$A$134,1,0))</f>
        <v/>
      </c>
      <c r="M961" t="str">
        <f>IF(ISNA(VLOOKUP(G961,Presta!H:I,2,0)),"",VLOOKUP(G961,Presta!H:I,2,0))</f>
        <v/>
      </c>
    </row>
    <row r="962" spans="1:13" x14ac:dyDescent="0.25">
      <c r="A962" t="s">
        <v>1126</v>
      </c>
      <c r="B962" t="s">
        <v>1320</v>
      </c>
      <c r="C962" s="99" t="s">
        <v>1321</v>
      </c>
      <c r="H962">
        <f>VLOOKUP(A962,Users!A:F,6,0)</f>
        <v>96</v>
      </c>
      <c r="I962">
        <f t="shared" si="14"/>
        <v>6</v>
      </c>
      <c r="J962" t="e">
        <f>VLOOKUP(C962,[1]gta_prestations!$B:$D,3,0)</f>
        <v>#N/A</v>
      </c>
      <c r="K962" t="str">
        <f>IF(ISNA(VLOOKUP(F962,données!$B$138:$E$147,4,0)),"",VLOOKUP(F962,données!$B$138:$E$147,4,0))</f>
        <v/>
      </c>
      <c r="L962" t="str">
        <f>IF(ISNA(VLOOKUP(E962,données!$A$67:$A$134,1,0)),"",VLOOKUP(E962,données!$A$67:$A$134,1,0))</f>
        <v/>
      </c>
      <c r="M962" t="str">
        <f>IF(ISNA(VLOOKUP(G962,Presta!H:I,2,0)),"",VLOOKUP(G962,Presta!H:I,2,0))</f>
        <v/>
      </c>
    </row>
    <row r="963" spans="1:13" x14ac:dyDescent="0.25">
      <c r="A963" t="s">
        <v>1126</v>
      </c>
      <c r="B963" t="s">
        <v>1323</v>
      </c>
      <c r="C963" s="99" t="s">
        <v>1526</v>
      </c>
      <c r="D963" t="s">
        <v>1530</v>
      </c>
      <c r="E963">
        <v>59011108</v>
      </c>
      <c r="H963">
        <f>VLOOKUP(A963,Users!A:F,6,0)</f>
        <v>96</v>
      </c>
      <c r="I963">
        <f t="shared" ref="I963:I1000" si="15">RIGHT(TRIM(B963),1)+1</f>
        <v>2</v>
      </c>
      <c r="J963" t="e">
        <f>VLOOKUP(C963,[1]gta_prestations!$B:$D,3,0)</f>
        <v>#N/A</v>
      </c>
      <c r="K963" t="str">
        <f>IF(ISNA(VLOOKUP(F963,données!$B$138:$E$147,4,0)),"",VLOOKUP(F963,données!$B$138:$E$147,4,0))</f>
        <v/>
      </c>
      <c r="L963" t="str">
        <f>IF(ISNA(VLOOKUP(E963,données!$A$67:$A$134,1,0)),"",VLOOKUP(E963,données!$A$67:$A$134,1,0))</f>
        <v/>
      </c>
      <c r="M963" t="str">
        <f>IF(ISNA(VLOOKUP(G963,Presta!H:I,2,0)),"",VLOOKUP(G963,Presta!H:I,2,0))</f>
        <v/>
      </c>
    </row>
    <row r="964" spans="1:13" x14ac:dyDescent="0.25">
      <c r="A964" t="s">
        <v>1126</v>
      </c>
      <c r="B964" t="s">
        <v>1323</v>
      </c>
      <c r="C964" s="99" t="s">
        <v>1527</v>
      </c>
      <c r="D964" t="s">
        <v>1528</v>
      </c>
      <c r="E964">
        <v>59011</v>
      </c>
      <c r="H964">
        <f>VLOOKUP(A964,Users!A:F,6,0)</f>
        <v>96</v>
      </c>
      <c r="I964">
        <f t="shared" si="15"/>
        <v>2</v>
      </c>
      <c r="J964" t="e">
        <f>VLOOKUP(C964,[1]gta_prestations!$B:$D,3,0)</f>
        <v>#N/A</v>
      </c>
      <c r="K964" t="str">
        <f>IF(ISNA(VLOOKUP(F964,données!$B$138:$E$147,4,0)),"",VLOOKUP(F964,données!$B$138:$E$147,4,0))</f>
        <v/>
      </c>
      <c r="L964" t="str">
        <f>IF(ISNA(VLOOKUP(E964,données!$A$67:$A$134,1,0)),"",VLOOKUP(E964,données!$A$67:$A$134,1,0))</f>
        <v/>
      </c>
      <c r="M964" t="str">
        <f>IF(ISNA(VLOOKUP(G964,Presta!H:I,2,0)),"",VLOOKUP(G964,Presta!H:I,2,0))</f>
        <v/>
      </c>
    </row>
    <row r="965" spans="1:13" x14ac:dyDescent="0.25">
      <c r="A965" t="s">
        <v>1126</v>
      </c>
      <c r="B965" t="s">
        <v>1323</v>
      </c>
      <c r="C965" s="99" t="s">
        <v>1526</v>
      </c>
      <c r="D965" t="s">
        <v>1530</v>
      </c>
      <c r="E965">
        <v>59011</v>
      </c>
      <c r="H965">
        <f>VLOOKUP(A965,Users!A:F,6,0)</f>
        <v>96</v>
      </c>
      <c r="I965">
        <f t="shared" si="15"/>
        <v>2</v>
      </c>
      <c r="J965" t="e">
        <f>VLOOKUP(C965,[1]gta_prestations!$B:$D,3,0)</f>
        <v>#N/A</v>
      </c>
      <c r="K965" t="str">
        <f>IF(ISNA(VLOOKUP(F965,données!$B$138:$E$147,4,0)),"",VLOOKUP(F965,données!$B$138:$E$147,4,0))</f>
        <v/>
      </c>
      <c r="L965" t="str">
        <f>IF(ISNA(VLOOKUP(E965,données!$A$67:$A$134,1,0)),"",VLOOKUP(E965,données!$A$67:$A$134,1,0))</f>
        <v/>
      </c>
      <c r="M965" t="str">
        <f>IF(ISNA(VLOOKUP(G965,Presta!H:I,2,0)),"",VLOOKUP(G965,Presta!H:I,2,0))</f>
        <v/>
      </c>
    </row>
    <row r="966" spans="1:13" x14ac:dyDescent="0.25">
      <c r="A966" t="s">
        <v>1126</v>
      </c>
      <c r="B966" t="s">
        <v>1323</v>
      </c>
      <c r="C966" s="99" t="s">
        <v>164</v>
      </c>
      <c r="D966" t="s">
        <v>165</v>
      </c>
      <c r="E966">
        <v>62012124</v>
      </c>
      <c r="F966" t="s">
        <v>1394</v>
      </c>
      <c r="H966">
        <f>VLOOKUP(A966,Users!A:F,6,0)</f>
        <v>96</v>
      </c>
      <c r="I966">
        <f t="shared" si="15"/>
        <v>2</v>
      </c>
      <c r="J966">
        <f>VLOOKUP(C966,[1]gta_prestations!$B:$D,3,0)</f>
        <v>320</v>
      </c>
      <c r="K966" t="str">
        <f>IF(ISNA(VLOOKUP(F966,données!$B$138:$E$147,4,0)),"",VLOOKUP(F966,données!$B$138:$E$147,4,0))</f>
        <v/>
      </c>
      <c r="L966" t="str">
        <f>IF(ISNA(VLOOKUP(E966,données!$A$67:$A$134,1,0)),"",VLOOKUP(E966,données!$A$67:$A$134,1,0))</f>
        <v/>
      </c>
      <c r="M966" t="str">
        <f>IF(ISNA(VLOOKUP(G966,Presta!H:I,2,0)),"",VLOOKUP(G966,Presta!H:I,2,0))</f>
        <v/>
      </c>
    </row>
    <row r="967" spans="1:13" x14ac:dyDescent="0.25">
      <c r="A967" t="s">
        <v>1126</v>
      </c>
      <c r="B967" t="s">
        <v>1323</v>
      </c>
      <c r="C967" s="99" t="s">
        <v>164</v>
      </c>
      <c r="D967" t="s">
        <v>165</v>
      </c>
      <c r="E967">
        <v>62014124</v>
      </c>
      <c r="F967" t="s">
        <v>1531</v>
      </c>
      <c r="G967" t="s">
        <v>1324</v>
      </c>
      <c r="H967">
        <f>VLOOKUP(A967,Users!A:F,6,0)</f>
        <v>96</v>
      </c>
      <c r="I967">
        <f t="shared" si="15"/>
        <v>2</v>
      </c>
      <c r="J967">
        <f>VLOOKUP(C967,[1]gta_prestations!$B:$D,3,0)</f>
        <v>320</v>
      </c>
      <c r="K967" t="str">
        <f>IF(ISNA(VLOOKUP(F967,données!$B$138:$E$147,4,0)),"",VLOOKUP(F967,données!$B$138:$E$147,4,0))</f>
        <v/>
      </c>
      <c r="L967" t="str">
        <f>IF(ISNA(VLOOKUP(E967,données!$A$67:$A$134,1,0)),"",VLOOKUP(E967,données!$A$67:$A$134,1,0))</f>
        <v/>
      </c>
      <c r="M967" t="str">
        <f>IF(ISNA(VLOOKUP(G967,Presta!H:I,2,0)),"",VLOOKUP(G967,Presta!H:I,2,0))</f>
        <v/>
      </c>
    </row>
    <row r="968" spans="1:13" x14ac:dyDescent="0.25">
      <c r="A968" t="s">
        <v>1126</v>
      </c>
      <c r="B968" t="s">
        <v>1323</v>
      </c>
      <c r="C968" s="99" t="s">
        <v>164</v>
      </c>
      <c r="D968" t="s">
        <v>165</v>
      </c>
      <c r="E968">
        <v>59011124</v>
      </c>
      <c r="F968" t="s">
        <v>1532</v>
      </c>
      <c r="G968" t="s">
        <v>1324</v>
      </c>
      <c r="H968">
        <f>VLOOKUP(A968,Users!A:F,6,0)</f>
        <v>96</v>
      </c>
      <c r="I968">
        <f t="shared" si="15"/>
        <v>2</v>
      </c>
      <c r="J968">
        <f>VLOOKUP(C968,[1]gta_prestations!$B:$D,3,0)</f>
        <v>320</v>
      </c>
      <c r="K968" t="str">
        <f>IF(ISNA(VLOOKUP(F968,données!$B$138:$E$147,4,0)),"",VLOOKUP(F968,données!$B$138:$E$147,4,0))</f>
        <v/>
      </c>
      <c r="L968" t="str">
        <f>IF(ISNA(VLOOKUP(E968,données!$A$67:$A$134,1,0)),"",VLOOKUP(E968,données!$A$67:$A$134,1,0))</f>
        <v/>
      </c>
      <c r="M968" t="str">
        <f>IF(ISNA(VLOOKUP(G968,Presta!H:I,2,0)),"",VLOOKUP(G968,Presta!H:I,2,0))</f>
        <v/>
      </c>
    </row>
    <row r="969" spans="1:13" x14ac:dyDescent="0.25">
      <c r="A969" t="s">
        <v>1126</v>
      </c>
      <c r="B969" t="s">
        <v>1327</v>
      </c>
      <c r="C969" s="99" t="s">
        <v>142</v>
      </c>
      <c r="D969" t="s">
        <v>143</v>
      </c>
      <c r="F969">
        <v>0</v>
      </c>
      <c r="G969">
        <v>121023</v>
      </c>
      <c r="H969">
        <f>VLOOKUP(A969,Users!A:F,6,0)</f>
        <v>96</v>
      </c>
      <c r="I969">
        <f t="shared" si="15"/>
        <v>4</v>
      </c>
      <c r="J969">
        <f>VLOOKUP(C969,[1]gta_prestations!$B:$D,3,0)</f>
        <v>309</v>
      </c>
      <c r="K969" t="str">
        <f>IF(ISNA(VLOOKUP(F969,données!$B$138:$E$147,4,0)),"",VLOOKUP(F969,données!$B$138:$E$147,4,0))</f>
        <v/>
      </c>
      <c r="L969" t="str">
        <f>IF(ISNA(VLOOKUP(E969,données!$A$67:$A$134,1,0)),"",VLOOKUP(E969,données!$A$67:$A$134,1,0))</f>
        <v/>
      </c>
      <c r="M969" t="str">
        <f>IF(ISNA(VLOOKUP(G969,Presta!H:I,2,0)),"",VLOOKUP(G969,Presta!H:I,2,0))</f>
        <v/>
      </c>
    </row>
    <row r="970" spans="1:13" x14ac:dyDescent="0.25">
      <c r="A970" t="s">
        <v>1126</v>
      </c>
      <c r="B970" t="s">
        <v>1320</v>
      </c>
      <c r="C970" s="99" t="s">
        <v>296</v>
      </c>
      <c r="D970" t="s">
        <v>297</v>
      </c>
      <c r="E970" t="s">
        <v>1532</v>
      </c>
      <c r="H970">
        <f>VLOOKUP(A970,Users!A:F,6,0)</f>
        <v>96</v>
      </c>
      <c r="I970">
        <f t="shared" si="15"/>
        <v>6</v>
      </c>
      <c r="J970">
        <f>VLOOKUP(C970,[1]gta_prestations!$B:$D,3,0)</f>
        <v>386</v>
      </c>
      <c r="K970" t="str">
        <f>IF(ISNA(VLOOKUP(F970,données!$B$138:$E$147,4,0)),"",VLOOKUP(F970,données!$B$138:$E$147,4,0))</f>
        <v/>
      </c>
      <c r="L970" t="str">
        <f>IF(ISNA(VLOOKUP(E970,données!$A$67:$A$134,1,0)),"",VLOOKUP(E970,données!$A$67:$A$134,1,0))</f>
        <v/>
      </c>
      <c r="M970" t="str">
        <f>IF(ISNA(VLOOKUP(G970,Presta!H:I,2,0)),"",VLOOKUP(G970,Presta!H:I,2,0))</f>
        <v/>
      </c>
    </row>
    <row r="971" spans="1:13" x14ac:dyDescent="0.25">
      <c r="A971" t="s">
        <v>1126</v>
      </c>
      <c r="B971" t="s">
        <v>1320</v>
      </c>
      <c r="C971" s="99" t="s">
        <v>296</v>
      </c>
      <c r="D971" t="s">
        <v>297</v>
      </c>
      <c r="E971" t="s">
        <v>1394</v>
      </c>
      <c r="H971">
        <f>VLOOKUP(A971,Users!A:F,6,0)</f>
        <v>96</v>
      </c>
      <c r="I971">
        <f t="shared" si="15"/>
        <v>6</v>
      </c>
      <c r="J971">
        <f>VLOOKUP(C971,[1]gta_prestations!$B:$D,3,0)</f>
        <v>386</v>
      </c>
      <c r="K971" t="str">
        <f>IF(ISNA(VLOOKUP(F971,données!$B$138:$E$147,4,0)),"",VLOOKUP(F971,données!$B$138:$E$147,4,0))</f>
        <v/>
      </c>
      <c r="L971" t="str">
        <f>IF(ISNA(VLOOKUP(E971,données!$A$67:$A$134,1,0)),"",VLOOKUP(E971,données!$A$67:$A$134,1,0))</f>
        <v/>
      </c>
      <c r="M971" t="str">
        <f>IF(ISNA(VLOOKUP(G971,Presta!H:I,2,0)),"",VLOOKUP(G971,Presta!H:I,2,0))</f>
        <v/>
      </c>
    </row>
    <row r="972" spans="1:13" x14ac:dyDescent="0.25">
      <c r="A972" t="s">
        <v>1533</v>
      </c>
      <c r="B972" t="s">
        <v>1319</v>
      </c>
      <c r="C972" s="99" t="s">
        <v>656</v>
      </c>
      <c r="D972" t="s">
        <v>315</v>
      </c>
      <c r="G972" t="s">
        <v>657</v>
      </c>
      <c r="H972" t="e">
        <f>VLOOKUP(A972,Users!A:F,6,0)</f>
        <v>#N/A</v>
      </c>
      <c r="I972">
        <f t="shared" si="15"/>
        <v>3</v>
      </c>
      <c r="J972">
        <f>VLOOKUP(C972,[1]gta_prestations!$B:$D,3,0)</f>
        <v>90</v>
      </c>
      <c r="K972" t="str">
        <f>IF(ISNA(VLOOKUP(F972,données!$B$138:$E$147,4,0)),"",VLOOKUP(F972,données!$B$138:$E$147,4,0))</f>
        <v/>
      </c>
      <c r="L972" t="str">
        <f>IF(ISNA(VLOOKUP(E972,données!$A$67:$A$134,1,0)),"",VLOOKUP(E972,données!$A$67:$A$134,1,0))</f>
        <v/>
      </c>
      <c r="M972">
        <f>IF(ISNA(VLOOKUP(G972,Presta!H:I,2,0)),"",VLOOKUP(G972,Presta!H:I,2,0))</f>
        <v>29</v>
      </c>
    </row>
    <row r="973" spans="1:13" x14ac:dyDescent="0.25">
      <c r="A973" t="s">
        <v>1533</v>
      </c>
      <c r="B973" t="s">
        <v>1319</v>
      </c>
      <c r="C973" s="99" t="s">
        <v>658</v>
      </c>
      <c r="D973" t="s">
        <v>315</v>
      </c>
      <c r="G973" t="s">
        <v>659</v>
      </c>
      <c r="H973" t="e">
        <f>VLOOKUP(A973,Users!A:F,6,0)</f>
        <v>#N/A</v>
      </c>
      <c r="I973">
        <f t="shared" si="15"/>
        <v>3</v>
      </c>
      <c r="J973">
        <f>VLOOKUP(C973,[1]gta_prestations!$B:$D,3,0)</f>
        <v>91</v>
      </c>
      <c r="K973" t="str">
        <f>IF(ISNA(VLOOKUP(F973,données!$B$138:$E$147,4,0)),"",VLOOKUP(F973,données!$B$138:$E$147,4,0))</f>
        <v/>
      </c>
      <c r="L973" t="str">
        <f>IF(ISNA(VLOOKUP(E973,données!$A$67:$A$134,1,0)),"",VLOOKUP(E973,données!$A$67:$A$134,1,0))</f>
        <v/>
      </c>
      <c r="M973">
        <f>IF(ISNA(VLOOKUP(G973,Presta!H:I,2,0)),"",VLOOKUP(G973,Presta!H:I,2,0))</f>
        <v>30</v>
      </c>
    </row>
    <row r="974" spans="1:13" x14ac:dyDescent="0.25">
      <c r="A974" t="s">
        <v>1533</v>
      </c>
      <c r="B974" t="s">
        <v>1319</v>
      </c>
      <c r="C974" s="99" t="s">
        <v>660</v>
      </c>
      <c r="D974" t="s">
        <v>315</v>
      </c>
      <c r="G974" t="s">
        <v>661</v>
      </c>
      <c r="H974" t="e">
        <f>VLOOKUP(A974,Users!A:F,6,0)</f>
        <v>#N/A</v>
      </c>
      <c r="I974">
        <f t="shared" si="15"/>
        <v>3</v>
      </c>
      <c r="J974">
        <f>VLOOKUP(C974,[1]gta_prestations!$B:$D,3,0)</f>
        <v>92</v>
      </c>
      <c r="K974" t="str">
        <f>IF(ISNA(VLOOKUP(F974,données!$B$138:$E$147,4,0)),"",VLOOKUP(F974,données!$B$138:$E$147,4,0))</f>
        <v/>
      </c>
      <c r="L974" t="str">
        <f>IF(ISNA(VLOOKUP(E974,données!$A$67:$A$134,1,0)),"",VLOOKUP(E974,données!$A$67:$A$134,1,0))</f>
        <v/>
      </c>
      <c r="M974">
        <f>IF(ISNA(VLOOKUP(G974,Presta!H:I,2,0)),"",VLOOKUP(G974,Presta!H:I,2,0))</f>
        <v>173</v>
      </c>
    </row>
    <row r="975" spans="1:13" x14ac:dyDescent="0.25">
      <c r="A975" t="s">
        <v>1533</v>
      </c>
      <c r="B975" t="s">
        <v>1319</v>
      </c>
      <c r="C975" s="99" t="s">
        <v>662</v>
      </c>
      <c r="D975" t="s">
        <v>315</v>
      </c>
      <c r="G975" t="s">
        <v>663</v>
      </c>
      <c r="H975" t="e">
        <f>VLOOKUP(A975,Users!A:F,6,0)</f>
        <v>#N/A</v>
      </c>
      <c r="I975">
        <f t="shared" si="15"/>
        <v>3</v>
      </c>
      <c r="J975">
        <f>VLOOKUP(C975,[1]gta_prestations!$B:$D,3,0)</f>
        <v>93</v>
      </c>
      <c r="K975" t="str">
        <f>IF(ISNA(VLOOKUP(F975,données!$B$138:$E$147,4,0)),"",VLOOKUP(F975,données!$B$138:$E$147,4,0))</f>
        <v/>
      </c>
      <c r="L975" t="str">
        <f>IF(ISNA(VLOOKUP(E975,données!$A$67:$A$134,1,0)),"",VLOOKUP(E975,données!$A$67:$A$134,1,0))</f>
        <v/>
      </c>
      <c r="M975">
        <f>IF(ISNA(VLOOKUP(G975,Presta!H:I,2,0)),"",VLOOKUP(G975,Presta!H:I,2,0))</f>
        <v>32</v>
      </c>
    </row>
    <row r="976" spans="1:13" x14ac:dyDescent="0.25">
      <c r="A976" t="s">
        <v>1533</v>
      </c>
      <c r="B976" t="s">
        <v>1319</v>
      </c>
      <c r="C976" s="99" t="s">
        <v>666</v>
      </c>
      <c r="D976" t="s">
        <v>315</v>
      </c>
      <c r="G976" t="s">
        <v>667</v>
      </c>
      <c r="H976" t="e">
        <f>VLOOKUP(A976,Users!A:F,6,0)</f>
        <v>#N/A</v>
      </c>
      <c r="I976">
        <f t="shared" si="15"/>
        <v>3</v>
      </c>
      <c r="J976">
        <f>VLOOKUP(C976,[1]gta_prestations!$B:$D,3,0)</f>
        <v>95</v>
      </c>
      <c r="K976" t="str">
        <f>IF(ISNA(VLOOKUP(F976,données!$B$138:$E$147,4,0)),"",VLOOKUP(F976,données!$B$138:$E$147,4,0))</f>
        <v/>
      </c>
      <c r="L976" t="str">
        <f>IF(ISNA(VLOOKUP(E976,données!$A$67:$A$134,1,0)),"",VLOOKUP(E976,données!$A$67:$A$134,1,0))</f>
        <v/>
      </c>
      <c r="M976">
        <f>IF(ISNA(VLOOKUP(G976,Presta!H:I,2,0)),"",VLOOKUP(G976,Presta!H:I,2,0))</f>
        <v>175</v>
      </c>
    </row>
    <row r="977" spans="1:13" x14ac:dyDescent="0.25">
      <c r="A977" t="s">
        <v>1533</v>
      </c>
      <c r="B977" t="s">
        <v>1319</v>
      </c>
      <c r="C977" s="99" t="s">
        <v>670</v>
      </c>
      <c r="D977" t="s">
        <v>315</v>
      </c>
      <c r="G977" t="s">
        <v>671</v>
      </c>
      <c r="H977" t="e">
        <f>VLOOKUP(A977,Users!A:F,6,0)</f>
        <v>#N/A</v>
      </c>
      <c r="I977">
        <f t="shared" si="15"/>
        <v>3</v>
      </c>
      <c r="J977">
        <f>VLOOKUP(C977,[1]gta_prestations!$B:$D,3,0)</f>
        <v>97</v>
      </c>
      <c r="K977" t="str">
        <f>IF(ISNA(VLOOKUP(F977,données!$B$138:$E$147,4,0)),"",VLOOKUP(F977,données!$B$138:$E$147,4,0))</f>
        <v/>
      </c>
      <c r="L977" t="str">
        <f>IF(ISNA(VLOOKUP(E977,données!$A$67:$A$134,1,0)),"",VLOOKUP(E977,données!$A$67:$A$134,1,0))</f>
        <v/>
      </c>
      <c r="M977">
        <f>IF(ISNA(VLOOKUP(G977,Presta!H:I,2,0)),"",VLOOKUP(G977,Presta!H:I,2,0))</f>
        <v>25</v>
      </c>
    </row>
    <row r="978" spans="1:13" x14ac:dyDescent="0.25">
      <c r="A978" t="s">
        <v>1533</v>
      </c>
      <c r="B978" t="s">
        <v>1319</v>
      </c>
      <c r="C978" s="99" t="s">
        <v>672</v>
      </c>
      <c r="D978" t="s">
        <v>315</v>
      </c>
      <c r="G978" t="s">
        <v>673</v>
      </c>
      <c r="H978" t="e">
        <f>VLOOKUP(A978,Users!A:F,6,0)</f>
        <v>#N/A</v>
      </c>
      <c r="I978">
        <f t="shared" si="15"/>
        <v>3</v>
      </c>
      <c r="J978">
        <f>VLOOKUP(C978,[1]gta_prestations!$B:$D,3,0)</f>
        <v>98</v>
      </c>
      <c r="K978" t="str">
        <f>IF(ISNA(VLOOKUP(F978,données!$B$138:$E$147,4,0)),"",VLOOKUP(F978,données!$B$138:$E$147,4,0))</f>
        <v/>
      </c>
      <c r="L978" t="str">
        <f>IF(ISNA(VLOOKUP(E978,données!$A$67:$A$134,1,0)),"",VLOOKUP(E978,données!$A$67:$A$134,1,0))</f>
        <v/>
      </c>
      <c r="M978">
        <f>IF(ISNA(VLOOKUP(G978,Presta!H:I,2,0)),"",VLOOKUP(G978,Presta!H:I,2,0))</f>
        <v>26</v>
      </c>
    </row>
    <row r="979" spans="1:13" x14ac:dyDescent="0.25">
      <c r="A979" t="s">
        <v>1533</v>
      </c>
      <c r="B979" t="s">
        <v>1319</v>
      </c>
      <c r="C979" s="99" t="s">
        <v>674</v>
      </c>
      <c r="D979" t="s">
        <v>315</v>
      </c>
      <c r="G979" t="s">
        <v>675</v>
      </c>
      <c r="H979" t="e">
        <f>VLOOKUP(A979,Users!A:F,6,0)</f>
        <v>#N/A</v>
      </c>
      <c r="I979">
        <f t="shared" si="15"/>
        <v>3</v>
      </c>
      <c r="J979">
        <f>VLOOKUP(C979,[1]gta_prestations!$B:$D,3,0)</f>
        <v>99</v>
      </c>
      <c r="K979" t="str">
        <f>IF(ISNA(VLOOKUP(F979,données!$B$138:$E$147,4,0)),"",VLOOKUP(F979,données!$B$138:$E$147,4,0))</f>
        <v/>
      </c>
      <c r="L979" t="str">
        <f>IF(ISNA(VLOOKUP(E979,données!$A$67:$A$134,1,0)),"",VLOOKUP(E979,données!$A$67:$A$134,1,0))</f>
        <v/>
      </c>
      <c r="M979">
        <f>IF(ISNA(VLOOKUP(G979,Presta!H:I,2,0)),"",VLOOKUP(G979,Presta!H:I,2,0))</f>
        <v>24</v>
      </c>
    </row>
    <row r="980" spans="1:13" x14ac:dyDescent="0.25">
      <c r="A980" t="s">
        <v>1533</v>
      </c>
      <c r="B980" t="s">
        <v>1320</v>
      </c>
      <c r="C980" s="99" t="s">
        <v>1321</v>
      </c>
      <c r="H980" t="e">
        <f>VLOOKUP(A980,Users!A:F,6,0)</f>
        <v>#N/A</v>
      </c>
      <c r="I980">
        <f t="shared" si="15"/>
        <v>6</v>
      </c>
      <c r="J980" t="e">
        <f>VLOOKUP(C980,[1]gta_prestations!$B:$D,3,0)</f>
        <v>#N/A</v>
      </c>
      <c r="K980" t="str">
        <f>IF(ISNA(VLOOKUP(F980,données!$B$138:$E$147,4,0)),"",VLOOKUP(F980,données!$B$138:$E$147,4,0))</f>
        <v/>
      </c>
      <c r="L980" t="str">
        <f>IF(ISNA(VLOOKUP(E980,données!$A$67:$A$134,1,0)),"",VLOOKUP(E980,données!$A$67:$A$134,1,0))</f>
        <v/>
      </c>
      <c r="M980" t="str">
        <f>IF(ISNA(VLOOKUP(G980,Presta!H:I,2,0)),"",VLOOKUP(G980,Presta!H:I,2,0))</f>
        <v/>
      </c>
    </row>
    <row r="981" spans="1:13" x14ac:dyDescent="0.25">
      <c r="A981" t="s">
        <v>1065</v>
      </c>
      <c r="B981" t="s">
        <v>1320</v>
      </c>
      <c r="C981" s="99" t="s">
        <v>278</v>
      </c>
      <c r="D981" t="s">
        <v>279</v>
      </c>
      <c r="H981">
        <f>VLOOKUP(A981,Users!A:F,6,0)</f>
        <v>74</v>
      </c>
      <c r="I981">
        <f t="shared" si="15"/>
        <v>6</v>
      </c>
      <c r="J981">
        <f>VLOOKUP(C981,[1]gta_prestations!$B:$D,3,0)</f>
        <v>377</v>
      </c>
      <c r="K981" t="str">
        <f>IF(ISNA(VLOOKUP(F981,données!$B$138:$E$147,4,0)),"",VLOOKUP(F981,données!$B$138:$E$147,4,0))</f>
        <v/>
      </c>
      <c r="L981" t="str">
        <f>IF(ISNA(VLOOKUP(E981,données!$A$67:$A$134,1,0)),"",VLOOKUP(E981,données!$A$67:$A$134,1,0))</f>
        <v/>
      </c>
      <c r="M981" t="str">
        <f>IF(ISNA(VLOOKUP(G981,Presta!H:I,2,0)),"",VLOOKUP(G981,Presta!H:I,2,0))</f>
        <v/>
      </c>
    </row>
    <row r="982" spans="1:13" x14ac:dyDescent="0.25">
      <c r="A982" t="s">
        <v>1065</v>
      </c>
      <c r="B982" t="s">
        <v>1320</v>
      </c>
      <c r="C982" s="99" t="s">
        <v>274</v>
      </c>
      <c r="D982" t="s">
        <v>275</v>
      </c>
      <c r="H982">
        <f>VLOOKUP(A982,Users!A:F,6,0)</f>
        <v>74</v>
      </c>
      <c r="I982">
        <f t="shared" si="15"/>
        <v>6</v>
      </c>
      <c r="J982">
        <f>VLOOKUP(C982,[1]gta_prestations!$B:$D,3,0)</f>
        <v>375</v>
      </c>
      <c r="K982" t="str">
        <f>IF(ISNA(VLOOKUP(F982,données!$B$138:$E$147,4,0)),"",VLOOKUP(F982,données!$B$138:$E$147,4,0))</f>
        <v/>
      </c>
      <c r="L982" t="str">
        <f>IF(ISNA(VLOOKUP(E982,données!$A$67:$A$134,1,0)),"",VLOOKUP(E982,données!$A$67:$A$134,1,0))</f>
        <v/>
      </c>
      <c r="M982" t="str">
        <f>IF(ISNA(VLOOKUP(G982,Presta!H:I,2,0)),"",VLOOKUP(G982,Presta!H:I,2,0))</f>
        <v/>
      </c>
    </row>
    <row r="983" spans="1:13" x14ac:dyDescent="0.25">
      <c r="A983" t="s">
        <v>1065</v>
      </c>
      <c r="B983" t="s">
        <v>1320</v>
      </c>
      <c r="C983" s="99" t="s">
        <v>1321</v>
      </c>
      <c r="H983">
        <f>VLOOKUP(A983,Users!A:F,6,0)</f>
        <v>74</v>
      </c>
      <c r="I983">
        <f t="shared" si="15"/>
        <v>6</v>
      </c>
      <c r="J983" t="e">
        <f>VLOOKUP(C983,[1]gta_prestations!$B:$D,3,0)</f>
        <v>#N/A</v>
      </c>
      <c r="K983" t="str">
        <f>IF(ISNA(VLOOKUP(F983,données!$B$138:$E$147,4,0)),"",VLOOKUP(F983,données!$B$138:$E$147,4,0))</f>
        <v/>
      </c>
      <c r="L983" t="str">
        <f>IF(ISNA(VLOOKUP(E983,données!$A$67:$A$134,1,0)),"",VLOOKUP(E983,données!$A$67:$A$134,1,0))</f>
        <v/>
      </c>
      <c r="M983" t="str">
        <f>IF(ISNA(VLOOKUP(G983,Presta!H:I,2,0)),"",VLOOKUP(G983,Presta!H:I,2,0))</f>
        <v/>
      </c>
    </row>
    <row r="984" spans="1:13" x14ac:dyDescent="0.25">
      <c r="A984" t="s">
        <v>1065</v>
      </c>
      <c r="B984" t="s">
        <v>1320</v>
      </c>
      <c r="C984" s="99" t="s">
        <v>278</v>
      </c>
      <c r="H984">
        <f>VLOOKUP(A984,Users!A:F,6,0)</f>
        <v>74</v>
      </c>
      <c r="I984">
        <f t="shared" si="15"/>
        <v>6</v>
      </c>
      <c r="J984">
        <f>VLOOKUP(C984,[1]gta_prestations!$B:$D,3,0)</f>
        <v>377</v>
      </c>
      <c r="K984" t="str">
        <f>IF(ISNA(VLOOKUP(F984,données!$B$138:$E$147,4,0)),"",VLOOKUP(F984,données!$B$138:$E$147,4,0))</f>
        <v/>
      </c>
      <c r="L984" t="str">
        <f>IF(ISNA(VLOOKUP(E984,données!$A$67:$A$134,1,0)),"",VLOOKUP(E984,données!$A$67:$A$134,1,0))</f>
        <v/>
      </c>
      <c r="M984" t="str">
        <f>IF(ISNA(VLOOKUP(G984,Presta!H:I,2,0)),"",VLOOKUP(G984,Presta!H:I,2,0))</f>
        <v/>
      </c>
    </row>
    <row r="985" spans="1:13" x14ac:dyDescent="0.25">
      <c r="A985" t="s">
        <v>1096</v>
      </c>
      <c r="B985" t="s">
        <v>1323</v>
      </c>
      <c r="C985" s="99" t="s">
        <v>98</v>
      </c>
      <c r="D985" t="s">
        <v>99</v>
      </c>
      <c r="H985">
        <f>VLOOKUP(A985,Users!A:F,6,0)</f>
        <v>80</v>
      </c>
      <c r="I985">
        <f t="shared" si="15"/>
        <v>2</v>
      </c>
      <c r="J985">
        <f>VLOOKUP(C985,[1]gta_prestations!$B:$D,3,0)</f>
        <v>287</v>
      </c>
      <c r="K985" t="str">
        <f>IF(ISNA(VLOOKUP(F985,données!$B$138:$E$147,4,0)),"",VLOOKUP(F985,données!$B$138:$E$147,4,0))</f>
        <v/>
      </c>
      <c r="L985" t="str">
        <f>IF(ISNA(VLOOKUP(E985,données!$A$67:$A$134,1,0)),"",VLOOKUP(E985,données!$A$67:$A$134,1,0))</f>
        <v/>
      </c>
      <c r="M985" t="str">
        <f>IF(ISNA(VLOOKUP(G985,Presta!H:I,2,0)),"",VLOOKUP(G985,Presta!H:I,2,0))</f>
        <v/>
      </c>
    </row>
    <row r="986" spans="1:13" x14ac:dyDescent="0.25">
      <c r="A986" t="s">
        <v>1096</v>
      </c>
      <c r="B986" t="s">
        <v>1323</v>
      </c>
      <c r="C986" s="99" t="s">
        <v>212</v>
      </c>
      <c r="D986" t="s">
        <v>213</v>
      </c>
      <c r="G986" t="s">
        <v>1324</v>
      </c>
      <c r="H986">
        <f>VLOOKUP(A986,Users!A:F,6,0)</f>
        <v>80</v>
      </c>
      <c r="I986">
        <f t="shared" si="15"/>
        <v>2</v>
      </c>
      <c r="J986">
        <f>VLOOKUP(C986,[1]gta_prestations!$B:$D,3,0)</f>
        <v>344</v>
      </c>
      <c r="K986" t="str">
        <f>IF(ISNA(VLOOKUP(F986,données!$B$138:$E$147,4,0)),"",VLOOKUP(F986,données!$B$138:$E$147,4,0))</f>
        <v/>
      </c>
      <c r="L986" t="str">
        <f>IF(ISNA(VLOOKUP(E986,données!$A$67:$A$134,1,0)),"",VLOOKUP(E986,données!$A$67:$A$134,1,0))</f>
        <v/>
      </c>
      <c r="M986" t="str">
        <f>IF(ISNA(VLOOKUP(G986,Presta!H:I,2,0)),"",VLOOKUP(G986,Presta!H:I,2,0))</f>
        <v/>
      </c>
    </row>
    <row r="987" spans="1:13" x14ac:dyDescent="0.25">
      <c r="A987" t="s">
        <v>1096</v>
      </c>
      <c r="B987" t="s">
        <v>1320</v>
      </c>
      <c r="C987" s="99" t="s">
        <v>1321</v>
      </c>
      <c r="H987">
        <f>VLOOKUP(A987,Users!A:F,6,0)</f>
        <v>80</v>
      </c>
      <c r="I987">
        <f t="shared" si="15"/>
        <v>6</v>
      </c>
      <c r="J987" t="e">
        <f>VLOOKUP(C987,[1]gta_prestations!$B:$D,3,0)</f>
        <v>#N/A</v>
      </c>
      <c r="K987" t="str">
        <f>IF(ISNA(VLOOKUP(F987,données!$B$138:$E$147,4,0)),"",VLOOKUP(F987,données!$B$138:$E$147,4,0))</f>
        <v/>
      </c>
      <c r="L987" t="str">
        <f>IF(ISNA(VLOOKUP(E987,données!$A$67:$A$134,1,0)),"",VLOOKUP(E987,données!$A$67:$A$134,1,0))</f>
        <v/>
      </c>
      <c r="M987" t="str">
        <f>IF(ISNA(VLOOKUP(G987,Presta!H:I,2,0)),"",VLOOKUP(G987,Presta!H:I,2,0))</f>
        <v/>
      </c>
    </row>
    <row r="988" spans="1:13" x14ac:dyDescent="0.25">
      <c r="A988" t="s">
        <v>1096</v>
      </c>
      <c r="B988" t="s">
        <v>1323</v>
      </c>
      <c r="C988" s="99" t="s">
        <v>212</v>
      </c>
      <c r="D988" t="s">
        <v>213</v>
      </c>
      <c r="H988">
        <f>VLOOKUP(A988,Users!A:F,6,0)</f>
        <v>80</v>
      </c>
      <c r="I988">
        <f t="shared" si="15"/>
        <v>2</v>
      </c>
      <c r="J988">
        <f>VLOOKUP(C988,[1]gta_prestations!$B:$D,3,0)</f>
        <v>344</v>
      </c>
      <c r="K988" t="str">
        <f>IF(ISNA(VLOOKUP(F988,données!$B$138:$E$147,4,0)),"",VLOOKUP(F988,données!$B$138:$E$147,4,0))</f>
        <v/>
      </c>
      <c r="L988" t="str">
        <f>IF(ISNA(VLOOKUP(E988,données!$A$67:$A$134,1,0)),"",VLOOKUP(E988,données!$A$67:$A$134,1,0))</f>
        <v/>
      </c>
      <c r="M988" t="str">
        <f>IF(ISNA(VLOOKUP(G988,Presta!H:I,2,0)),"",VLOOKUP(G988,Presta!H:I,2,0))</f>
        <v/>
      </c>
    </row>
    <row r="989" spans="1:13" x14ac:dyDescent="0.25">
      <c r="A989" t="s">
        <v>1096</v>
      </c>
      <c r="B989" t="s">
        <v>1323</v>
      </c>
      <c r="C989" s="99" t="s">
        <v>212</v>
      </c>
      <c r="D989" t="s">
        <v>213</v>
      </c>
      <c r="E989" t="s">
        <v>1355</v>
      </c>
      <c r="H989">
        <f>VLOOKUP(A989,Users!A:F,6,0)</f>
        <v>80</v>
      </c>
      <c r="I989">
        <f t="shared" si="15"/>
        <v>2</v>
      </c>
      <c r="J989">
        <f>VLOOKUP(C989,[1]gta_prestations!$B:$D,3,0)</f>
        <v>344</v>
      </c>
      <c r="K989" t="str">
        <f>IF(ISNA(VLOOKUP(F989,données!$B$138:$E$147,4,0)),"",VLOOKUP(F989,données!$B$138:$E$147,4,0))</f>
        <v/>
      </c>
      <c r="L989" t="str">
        <f>IF(ISNA(VLOOKUP(E989,données!$A$67:$A$134,1,0)),"",VLOOKUP(E989,données!$A$67:$A$134,1,0))</f>
        <v/>
      </c>
      <c r="M989" t="str">
        <f>IF(ISNA(VLOOKUP(G989,Presta!H:I,2,0)),"",VLOOKUP(G989,Presta!H:I,2,0))</f>
        <v/>
      </c>
    </row>
    <row r="990" spans="1:13" x14ac:dyDescent="0.25">
      <c r="A990" t="s">
        <v>1096</v>
      </c>
      <c r="B990" t="s">
        <v>1323</v>
      </c>
      <c r="C990" s="99" t="s">
        <v>124</v>
      </c>
      <c r="D990" t="s">
        <v>125</v>
      </c>
      <c r="H990">
        <f>VLOOKUP(A990,Users!A:F,6,0)</f>
        <v>80</v>
      </c>
      <c r="I990">
        <f t="shared" si="15"/>
        <v>2</v>
      </c>
      <c r="J990">
        <f>VLOOKUP(C990,[1]gta_prestations!$B:$D,3,0)</f>
        <v>300</v>
      </c>
      <c r="K990" t="str">
        <f>IF(ISNA(VLOOKUP(F990,données!$B$138:$E$147,4,0)),"",VLOOKUP(F990,données!$B$138:$E$147,4,0))</f>
        <v/>
      </c>
      <c r="L990" t="str">
        <f>IF(ISNA(VLOOKUP(E990,données!$A$67:$A$134,1,0)),"",VLOOKUP(E990,données!$A$67:$A$134,1,0))</f>
        <v/>
      </c>
      <c r="M990" t="str">
        <f>IF(ISNA(VLOOKUP(G990,Presta!H:I,2,0)),"",VLOOKUP(G990,Presta!H:I,2,0))</f>
        <v/>
      </c>
    </row>
    <row r="991" spans="1:13" x14ac:dyDescent="0.25">
      <c r="A991" t="s">
        <v>1096</v>
      </c>
      <c r="B991" t="s">
        <v>1319</v>
      </c>
      <c r="C991" s="99" t="s">
        <v>656</v>
      </c>
      <c r="D991" t="s">
        <v>315</v>
      </c>
      <c r="G991" t="s">
        <v>657</v>
      </c>
      <c r="H991">
        <f>VLOOKUP(A991,Users!A:F,6,0)</f>
        <v>80</v>
      </c>
      <c r="I991">
        <f t="shared" si="15"/>
        <v>3</v>
      </c>
      <c r="J991">
        <f>VLOOKUP(C991,[1]gta_prestations!$B:$D,3,0)</f>
        <v>90</v>
      </c>
      <c r="K991" t="str">
        <f>IF(ISNA(VLOOKUP(F991,données!$B$138:$E$147,4,0)),"",VLOOKUP(F991,données!$B$138:$E$147,4,0))</f>
        <v/>
      </c>
      <c r="L991" t="str">
        <f>IF(ISNA(VLOOKUP(E991,données!$A$67:$A$134,1,0)),"",VLOOKUP(E991,données!$A$67:$A$134,1,0))</f>
        <v/>
      </c>
      <c r="M991">
        <f>IF(ISNA(VLOOKUP(G991,Presta!H:I,2,0)),"",VLOOKUP(G991,Presta!H:I,2,0))</f>
        <v>29</v>
      </c>
    </row>
    <row r="992" spans="1:13" x14ac:dyDescent="0.25">
      <c r="A992" t="s">
        <v>1096</v>
      </c>
      <c r="B992" t="s">
        <v>1319</v>
      </c>
      <c r="C992" s="99" t="s">
        <v>786</v>
      </c>
      <c r="D992" t="s">
        <v>328</v>
      </c>
      <c r="G992" t="s">
        <v>787</v>
      </c>
      <c r="H992">
        <f>VLOOKUP(A992,Users!A:F,6,0)</f>
        <v>80</v>
      </c>
      <c r="I992">
        <f t="shared" si="15"/>
        <v>3</v>
      </c>
      <c r="J992">
        <f>VLOOKUP(C992,[1]gta_prestations!$B:$D,3,0)</f>
        <v>201</v>
      </c>
      <c r="K992" t="str">
        <f>IF(ISNA(VLOOKUP(F992,données!$B$138:$E$147,4,0)),"",VLOOKUP(F992,données!$B$138:$E$147,4,0))</f>
        <v/>
      </c>
      <c r="L992" t="str">
        <f>IF(ISNA(VLOOKUP(E992,données!$A$67:$A$134,1,0)),"",VLOOKUP(E992,données!$A$67:$A$134,1,0))</f>
        <v/>
      </c>
      <c r="M992">
        <f>IF(ISNA(VLOOKUP(G992,Presta!H:I,2,0)),"",VLOOKUP(G992,Presta!H:I,2,0))</f>
        <v>127</v>
      </c>
    </row>
    <row r="993" spans="1:13" x14ac:dyDescent="0.25">
      <c r="A993" t="s">
        <v>1096</v>
      </c>
      <c r="B993" t="s">
        <v>1319</v>
      </c>
      <c r="C993" s="99" t="s">
        <v>603</v>
      </c>
      <c r="D993" t="s">
        <v>315</v>
      </c>
      <c r="G993" t="s">
        <v>604</v>
      </c>
      <c r="H993">
        <f>VLOOKUP(A993,Users!A:F,6,0)</f>
        <v>80</v>
      </c>
      <c r="I993">
        <f t="shared" si="15"/>
        <v>3</v>
      </c>
      <c r="J993">
        <f>VLOOKUP(C993,[1]gta_prestations!$B:$D,3,0)</f>
        <v>60</v>
      </c>
      <c r="K993" t="str">
        <f>IF(ISNA(VLOOKUP(F993,données!$B$138:$E$147,4,0)),"",VLOOKUP(F993,données!$B$138:$E$147,4,0))</f>
        <v/>
      </c>
      <c r="L993" t="str">
        <f>IF(ISNA(VLOOKUP(E993,données!$A$67:$A$134,1,0)),"",VLOOKUP(E993,données!$A$67:$A$134,1,0))</f>
        <v/>
      </c>
      <c r="M993">
        <f>IF(ISNA(VLOOKUP(G993,Presta!H:I,2,0)),"",VLOOKUP(G993,Presta!H:I,2,0))</f>
        <v>9</v>
      </c>
    </row>
    <row r="994" spans="1:13" x14ac:dyDescent="0.25">
      <c r="A994" t="s">
        <v>1149</v>
      </c>
      <c r="B994" t="s">
        <v>1320</v>
      </c>
      <c r="C994" s="99" t="s">
        <v>1321</v>
      </c>
      <c r="H994">
        <f>VLOOKUP(A994,Users!A:F,6,0)</f>
        <v>38</v>
      </c>
      <c r="I994">
        <f t="shared" si="15"/>
        <v>6</v>
      </c>
      <c r="J994" t="e">
        <f>VLOOKUP(C994,[1]gta_prestations!$B:$D,3,0)</f>
        <v>#N/A</v>
      </c>
      <c r="K994" t="str">
        <f>IF(ISNA(VLOOKUP(F994,données!$B$138:$E$147,4,0)),"",VLOOKUP(F994,données!$B$138:$E$147,4,0))</f>
        <v/>
      </c>
      <c r="L994" t="str">
        <f>IF(ISNA(VLOOKUP(E994,données!$A$67:$A$134,1,0)),"",VLOOKUP(E994,données!$A$67:$A$134,1,0))</f>
        <v/>
      </c>
      <c r="M994" t="str">
        <f>IF(ISNA(VLOOKUP(G994,Presta!H:I,2,0)),"",VLOOKUP(G994,Presta!H:I,2,0))</f>
        <v/>
      </c>
    </row>
    <row r="995" spans="1:13" x14ac:dyDescent="0.25">
      <c r="A995" t="s">
        <v>1099</v>
      </c>
      <c r="B995" t="s">
        <v>1323</v>
      </c>
      <c r="C995" s="99" t="s">
        <v>70</v>
      </c>
      <c r="D995" t="s">
        <v>71</v>
      </c>
      <c r="H995">
        <f>VLOOKUP(A995,Users!A:F,6,0)</f>
        <v>83</v>
      </c>
      <c r="I995">
        <f t="shared" si="15"/>
        <v>2</v>
      </c>
      <c r="J995">
        <f>VLOOKUP(C995,[1]gta_prestations!$B:$D,3,0)</f>
        <v>273</v>
      </c>
      <c r="K995" t="str">
        <f>IF(ISNA(VLOOKUP(F995,données!$B$138:$E$147,4,0)),"",VLOOKUP(F995,données!$B$138:$E$147,4,0))</f>
        <v/>
      </c>
      <c r="L995" t="str">
        <f>IF(ISNA(VLOOKUP(E995,données!$A$67:$A$134,1,0)),"",VLOOKUP(E995,données!$A$67:$A$134,1,0))</f>
        <v/>
      </c>
      <c r="M995" t="str">
        <f>IF(ISNA(VLOOKUP(G995,Presta!H:I,2,0)),"",VLOOKUP(G995,Presta!H:I,2,0))</f>
        <v/>
      </c>
    </row>
    <row r="996" spans="1:13" x14ac:dyDescent="0.25">
      <c r="A996" t="s">
        <v>1099</v>
      </c>
      <c r="B996" t="s">
        <v>1323</v>
      </c>
      <c r="C996" s="99" t="s">
        <v>184</v>
      </c>
      <c r="D996" t="s">
        <v>185</v>
      </c>
      <c r="G996" t="s">
        <v>1324</v>
      </c>
      <c r="H996">
        <f>VLOOKUP(A996,Users!A:F,6,0)</f>
        <v>83</v>
      </c>
      <c r="I996">
        <f t="shared" si="15"/>
        <v>2</v>
      </c>
      <c r="J996">
        <f>VLOOKUP(C996,[1]gta_prestations!$B:$D,3,0)</f>
        <v>330</v>
      </c>
      <c r="K996" t="str">
        <f>IF(ISNA(VLOOKUP(F996,données!$B$138:$E$147,4,0)),"",VLOOKUP(F996,données!$B$138:$E$147,4,0))</f>
        <v/>
      </c>
      <c r="L996" t="str">
        <f>IF(ISNA(VLOOKUP(E996,données!$A$67:$A$134,1,0)),"",VLOOKUP(E996,données!$A$67:$A$134,1,0))</f>
        <v/>
      </c>
      <c r="M996" t="str">
        <f>IF(ISNA(VLOOKUP(G996,Presta!H:I,2,0)),"",VLOOKUP(G996,Presta!H:I,2,0))</f>
        <v/>
      </c>
    </row>
    <row r="997" spans="1:13" x14ac:dyDescent="0.25">
      <c r="A997" t="s">
        <v>1099</v>
      </c>
      <c r="B997" t="s">
        <v>1320</v>
      </c>
      <c r="C997" s="99" t="s">
        <v>294</v>
      </c>
      <c r="D997" t="s">
        <v>295</v>
      </c>
      <c r="E997">
        <v>59015914</v>
      </c>
      <c r="H997">
        <f>VLOOKUP(A997,Users!A:F,6,0)</f>
        <v>83</v>
      </c>
      <c r="I997">
        <f t="shared" si="15"/>
        <v>6</v>
      </c>
      <c r="J997">
        <f>VLOOKUP(C997,[1]gta_prestations!$B:$D,3,0)</f>
        <v>385</v>
      </c>
      <c r="K997" t="str">
        <f>IF(ISNA(VLOOKUP(F997,données!$B$138:$E$147,4,0)),"",VLOOKUP(F997,données!$B$138:$E$147,4,0))</f>
        <v/>
      </c>
      <c r="L997" t="str">
        <f>IF(ISNA(VLOOKUP(E997,données!$A$67:$A$134,1,0)),"",VLOOKUP(E997,données!$A$67:$A$134,1,0))</f>
        <v/>
      </c>
      <c r="M997" t="str">
        <f>IF(ISNA(VLOOKUP(G997,Presta!H:I,2,0)),"",VLOOKUP(G997,Presta!H:I,2,0))</f>
        <v/>
      </c>
    </row>
    <row r="998" spans="1:13" x14ac:dyDescent="0.25">
      <c r="A998" t="s">
        <v>1099</v>
      </c>
      <c r="B998" t="s">
        <v>1320</v>
      </c>
      <c r="C998" s="99" t="s">
        <v>294</v>
      </c>
      <c r="D998" t="s">
        <v>295</v>
      </c>
      <c r="E998">
        <v>59016914</v>
      </c>
      <c r="H998">
        <f>VLOOKUP(A998,Users!A:F,6,0)</f>
        <v>83</v>
      </c>
      <c r="I998">
        <f t="shared" si="15"/>
        <v>6</v>
      </c>
      <c r="J998">
        <f>VLOOKUP(C998,[1]gta_prestations!$B:$D,3,0)</f>
        <v>385</v>
      </c>
      <c r="K998" t="str">
        <f>IF(ISNA(VLOOKUP(F998,données!$B$138:$E$147,4,0)),"",VLOOKUP(F998,données!$B$138:$E$147,4,0))</f>
        <v/>
      </c>
      <c r="L998" t="str">
        <f>IF(ISNA(VLOOKUP(E998,données!$A$67:$A$134,1,0)),"",VLOOKUP(E998,données!$A$67:$A$134,1,0))</f>
        <v/>
      </c>
      <c r="M998" t="str">
        <f>IF(ISNA(VLOOKUP(G998,Presta!H:I,2,0)),"",VLOOKUP(G998,Presta!H:I,2,0))</f>
        <v/>
      </c>
    </row>
    <row r="999" spans="1:13" x14ac:dyDescent="0.25">
      <c r="A999" t="s">
        <v>1099</v>
      </c>
      <c r="B999" t="s">
        <v>1320</v>
      </c>
      <c r="C999" s="99" t="s">
        <v>1321</v>
      </c>
      <c r="H999">
        <f>VLOOKUP(A999,Users!A:F,6,0)</f>
        <v>83</v>
      </c>
      <c r="I999">
        <f t="shared" si="15"/>
        <v>6</v>
      </c>
      <c r="J999" t="e">
        <f>VLOOKUP(C999,[1]gta_prestations!$B:$D,3,0)</f>
        <v>#N/A</v>
      </c>
      <c r="K999" t="str">
        <f>IF(ISNA(VLOOKUP(F999,données!$B$138:$E$147,4,0)),"",VLOOKUP(F999,données!$B$138:$E$147,4,0))</f>
        <v/>
      </c>
      <c r="L999" t="str">
        <f>IF(ISNA(VLOOKUP(E999,données!$A$67:$A$134,1,0)),"",VLOOKUP(E999,données!$A$67:$A$134,1,0))</f>
        <v/>
      </c>
      <c r="M999" t="str">
        <f>IF(ISNA(VLOOKUP(G999,Presta!H:I,2,0)),"",VLOOKUP(G999,Presta!H:I,2,0))</f>
        <v/>
      </c>
    </row>
    <row r="1000" spans="1:13" x14ac:dyDescent="0.25">
      <c r="A1000" t="s">
        <v>1099</v>
      </c>
      <c r="B1000" t="s">
        <v>1323</v>
      </c>
      <c r="C1000" s="99" t="s">
        <v>184</v>
      </c>
      <c r="D1000" t="s">
        <v>185</v>
      </c>
      <c r="H1000">
        <f>VLOOKUP(A1000,Users!A:F,6,0)</f>
        <v>83</v>
      </c>
      <c r="I1000">
        <f t="shared" si="15"/>
        <v>2</v>
      </c>
      <c r="J1000">
        <f>VLOOKUP(C1000,[1]gta_prestations!$B:$D,3,0)</f>
        <v>330</v>
      </c>
      <c r="K1000" t="str">
        <f>IF(ISNA(VLOOKUP(F1000,données!$B$138:$E$147,4,0)),"",VLOOKUP(F1000,données!$B$138:$E$147,4,0))</f>
        <v/>
      </c>
      <c r="L1000" t="str">
        <f>IF(ISNA(VLOOKUP(E1000,données!$A$67:$A$134,1,0)),"",VLOOKUP(E1000,données!$A$67:$A$134,1,0))</f>
        <v/>
      </c>
      <c r="M1000" t="str">
        <f>IF(ISNA(VLOOKUP(G1000,Presta!H:I,2,0)),"",VLOOKUP(G1000,Presta!H:I,2,0))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7</vt:i4>
      </vt:variant>
      <vt:variant>
        <vt:lpstr>Plages nommées</vt:lpstr>
      </vt:variant>
      <vt:variant>
        <vt:i4>3</vt:i4>
      </vt:variant>
    </vt:vector>
  </HeadingPairs>
  <TitlesOfParts>
    <vt:vector size="10" baseType="lpstr">
      <vt:lpstr>données</vt:lpstr>
      <vt:lpstr>Users</vt:lpstr>
      <vt:lpstr>Presta</vt:lpstr>
      <vt:lpstr>preferences</vt:lpstr>
      <vt:lpstr>Feuil3</vt:lpstr>
      <vt:lpstr>Contrat</vt:lpstr>
      <vt:lpstr>pref</vt:lpstr>
      <vt:lpstr>données!Extraire</vt:lpstr>
      <vt:lpstr>Feuil3!Extraire</vt:lpstr>
      <vt:lpstr>Presta!Extraire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Poix Martine</dc:creator>
  <cp:lastModifiedBy>Poix Martine</cp:lastModifiedBy>
  <dcterms:created xsi:type="dcterms:W3CDTF">2023-02-03T15:03:19Z</dcterms:created>
  <dcterms:modified xsi:type="dcterms:W3CDTF">2023-02-24T08:45:26Z</dcterms:modified>
</cp:coreProperties>
</file>