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701871\Documents\Pointage en ligne\"/>
    </mc:Choice>
  </mc:AlternateContent>
  <bookViews>
    <workbookView xWindow="0" yWindow="0" windowWidth="23040" windowHeight="8904" activeTab="6"/>
  </bookViews>
  <sheets>
    <sheet name="Formateur" sheetId="7" r:id="rId1"/>
    <sheet name="Formation" sheetId="3" r:id="rId2"/>
    <sheet name="Offre" sheetId="2" r:id="rId3"/>
    <sheet name="Stagiaires" sheetId="1" r:id="rId4"/>
    <sheet name="Semaine" sheetId="5" r:id="rId5"/>
    <sheet name="Journee" sheetId="4" r:id="rId6"/>
    <sheet name="Présence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1" i="6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F1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" i="5"/>
  <c r="E3" i="3"/>
  <c r="E4" i="3"/>
  <c r="E14" i="3"/>
  <c r="E5" i="3"/>
  <c r="E6" i="3"/>
  <c r="E7" i="3"/>
  <c r="E8" i="3"/>
  <c r="E9" i="3"/>
  <c r="E10" i="3"/>
  <c r="E11" i="3"/>
  <c r="E12" i="3"/>
  <c r="E13" i="3"/>
  <c r="E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B23" i="4"/>
  <c r="C23" i="4" s="1"/>
  <c r="B24" i="4"/>
  <c r="C24" i="4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" i="2"/>
  <c r="F2" i="2" s="1"/>
  <c r="E17" i="1" l="1"/>
  <c r="F17" i="1" s="1"/>
  <c r="E13" i="1"/>
  <c r="F13" i="1" s="1"/>
  <c r="E9" i="1"/>
  <c r="F9" i="1" s="1"/>
  <c r="E5" i="1"/>
  <c r="F5" i="1" s="1"/>
  <c r="E16" i="1"/>
  <c r="F16" i="1" s="1"/>
  <c r="E12" i="1"/>
  <c r="F12" i="1" s="1"/>
  <c r="E8" i="1"/>
  <c r="F8" i="1" s="1"/>
  <c r="E4" i="1"/>
  <c r="F4" i="1" s="1"/>
  <c r="E2" i="1"/>
  <c r="F2" i="1" s="1"/>
  <c r="E15" i="1"/>
  <c r="F15" i="1" s="1"/>
  <c r="E11" i="1"/>
  <c r="F11" i="1" s="1"/>
  <c r="E7" i="1"/>
  <c r="F7" i="1" s="1"/>
  <c r="E3" i="1"/>
  <c r="F3" i="1" s="1"/>
  <c r="E18" i="1"/>
  <c r="F18" i="1" s="1"/>
  <c r="E14" i="1"/>
  <c r="F14" i="1" s="1"/>
  <c r="E10" i="1"/>
  <c r="F10" i="1" s="1"/>
  <c r="E6" i="1"/>
  <c r="F6" i="1" s="1"/>
  <c r="C25" i="4"/>
  <c r="C26" i="4" s="1"/>
  <c r="C27" i="4" l="1"/>
  <c r="C28" i="4" s="1"/>
  <c r="C29" i="4" s="1"/>
  <c r="C30" i="4" l="1"/>
  <c r="C31" i="4" l="1"/>
  <c r="C32" i="4" l="1"/>
  <c r="C33" i="4" l="1"/>
  <c r="C34" i="4" l="1"/>
  <c r="C35" i="4" s="1"/>
  <c r="C36" i="4" s="1"/>
  <c r="C37" i="4" l="1"/>
  <c r="C38" i="4" l="1"/>
  <c r="C39" i="4" l="1"/>
  <c r="C40" i="4" l="1"/>
  <c r="C41" i="4" l="1"/>
  <c r="C42" i="4" s="1"/>
  <c r="C43" i="4" s="1"/>
  <c r="C44" i="4" l="1"/>
  <c r="C45" i="4" l="1"/>
  <c r="C46" i="4" l="1"/>
  <c r="C47" i="4" l="1"/>
  <c r="C48" i="4" l="1"/>
  <c r="C49" i="4" s="1"/>
  <c r="C50" i="4" s="1"/>
  <c r="C51" i="4" l="1"/>
  <c r="C52" i="4" l="1"/>
  <c r="C53" i="4" l="1"/>
  <c r="C54" i="4" l="1"/>
  <c r="C55" i="4" l="1"/>
  <c r="C56" i="4" s="1"/>
  <c r="C57" i="4" s="1"/>
  <c r="C58" i="4" l="1"/>
  <c r="C59" i="4" l="1"/>
  <c r="C60" i="4" l="1"/>
  <c r="C61" i="4" l="1"/>
  <c r="C62" i="4" l="1"/>
  <c r="C63" i="4" s="1"/>
  <c r="C64" i="4" s="1"/>
  <c r="C65" i="4" l="1"/>
  <c r="C66" i="4" l="1"/>
  <c r="C67" i="4" l="1"/>
  <c r="C68" i="4" l="1"/>
  <c r="C69" i="4" l="1"/>
  <c r="C70" i="4" s="1"/>
  <c r="C71" i="4" s="1"/>
  <c r="C72" i="4" l="1"/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D2" i="1"/>
  <c r="C2" i="1"/>
  <c r="B2" i="1"/>
  <c r="A2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3" i="4"/>
  <c r="B1" i="4"/>
</calcChain>
</file>

<file path=xl/sharedStrings.xml><?xml version="1.0" encoding="utf-8"?>
<sst xmlns="http://schemas.openxmlformats.org/spreadsheetml/2006/main" count="175" uniqueCount="143">
  <si>
    <t>Nom</t>
  </si>
  <si>
    <t>Prenom</t>
  </si>
  <si>
    <t>Matricule</t>
  </si>
  <si>
    <t>CodeFormation</t>
  </si>
  <si>
    <t>idFormation</t>
  </si>
  <si>
    <t>codeFormation</t>
  </si>
  <si>
    <t>Libelle</t>
  </si>
  <si>
    <t>id</t>
  </si>
  <si>
    <t>NumOffre</t>
  </si>
  <si>
    <t>FAD</t>
  </si>
  <si>
    <t>Formation à distance</t>
  </si>
  <si>
    <t>05GE</t>
  </si>
  <si>
    <t>05M</t>
  </si>
  <si>
    <t xml:space="preserve">Stagiaire dans l’impossibilité de suivre la formation à distance </t>
  </si>
  <si>
    <t xml:space="preserve">Stagiaire qui ne se manifeste pas </t>
  </si>
  <si>
    <t>Stagiaire  en garde d’enfant </t>
  </si>
  <si>
    <t>Stagiaire malade</t>
  </si>
  <si>
    <t>DWWM</t>
  </si>
  <si>
    <t>Developpement Web et Web Mobile</t>
  </si>
  <si>
    <t>POIX</t>
  </si>
  <si>
    <t>BOUTEILLER</t>
  </si>
  <si>
    <t>DELNATTE</t>
  </si>
  <si>
    <t>MELSEN</t>
  </si>
  <si>
    <t>VASSEUR</t>
  </si>
  <si>
    <t>BATSIK</t>
  </si>
  <si>
    <t>STERCKEMAN</t>
  </si>
  <si>
    <t>DUBOIS</t>
  </si>
  <si>
    <t>GHARBI</t>
  </si>
  <si>
    <t>TAILAME</t>
  </si>
  <si>
    <t>KUNZ</t>
  </si>
  <si>
    <t>BUTTERDROGHE</t>
  </si>
  <si>
    <t>FICQUET</t>
  </si>
  <si>
    <t>ARH</t>
  </si>
  <si>
    <t>GCF</t>
  </si>
  <si>
    <t>GDP</t>
  </si>
  <si>
    <t>TSAII</t>
  </si>
  <si>
    <t>TSSR</t>
  </si>
  <si>
    <t>TRTE</t>
  </si>
  <si>
    <t>TAI</t>
  </si>
  <si>
    <t>SOUDEUR</t>
  </si>
  <si>
    <t>EMI</t>
  </si>
  <si>
    <t>EIMSA</t>
  </si>
  <si>
    <t>TMI</t>
  </si>
  <si>
    <t>CIMA</t>
  </si>
  <si>
    <t>Assistant Ressource Humaine</t>
  </si>
  <si>
    <t>GESTIONNAIRE COMPTABLE ET FISCAL</t>
  </si>
  <si>
    <t>GESTIONNAIRE DE PAIE</t>
  </si>
  <si>
    <t>Technicien Supérieur en Automatisme et Informatique Industriel</t>
  </si>
  <si>
    <t>Technicien Assistance Informatique</t>
  </si>
  <si>
    <t>Soudeur</t>
  </si>
  <si>
    <t>Electricien Maintenance Industriel</t>
  </si>
  <si>
    <t>Technicien en Maintenance Industriel</t>
  </si>
  <si>
    <t>role</t>
  </si>
  <si>
    <t>DISTANTI</t>
  </si>
  <si>
    <t>WALLOT</t>
  </si>
  <si>
    <t>0803161</t>
  </si>
  <si>
    <t>02BX015</t>
  </si>
  <si>
    <t>0503241</t>
  </si>
  <si>
    <t>0700665</t>
  </si>
  <si>
    <t>99AY013</t>
  </si>
  <si>
    <t>00CN003</t>
  </si>
  <si>
    <t>0502772</t>
  </si>
  <si>
    <t>98CD008</t>
  </si>
  <si>
    <t>95BX011</t>
  </si>
  <si>
    <t>0603230</t>
  </si>
  <si>
    <t>0902067</t>
  </si>
  <si>
    <t>94A0021</t>
  </si>
  <si>
    <t>0801355</t>
  </si>
  <si>
    <t>0600941</t>
  </si>
  <si>
    <t>0700366</t>
  </si>
  <si>
    <t>89CN003</t>
  </si>
  <si>
    <t>03CF044</t>
  </si>
  <si>
    <t>91CN005</t>
  </si>
  <si>
    <t>95BX019</t>
  </si>
  <si>
    <t>01BX008</t>
  </si>
  <si>
    <t>88CN001</t>
  </si>
  <si>
    <t>83CN008</t>
  </si>
  <si>
    <t>BAERT</t>
  </si>
  <si>
    <t>STEPHANE</t>
  </si>
  <si>
    <t>BALLET</t>
  </si>
  <si>
    <t>BARBIER</t>
  </si>
  <si>
    <t>STELLA</t>
  </si>
  <si>
    <t>EMMANUEL</t>
  </si>
  <si>
    <t>HERVE</t>
  </si>
  <si>
    <t>PIERRE</t>
  </si>
  <si>
    <t>DEGROOTE</t>
  </si>
  <si>
    <t>ELODIE</t>
  </si>
  <si>
    <t>DELESCLUSE</t>
  </si>
  <si>
    <t>FREDERIC</t>
  </si>
  <si>
    <t>LAURENT</t>
  </si>
  <si>
    <t>DEREBREU</t>
  </si>
  <si>
    <t>AMELIE</t>
  </si>
  <si>
    <t>DEWET</t>
  </si>
  <si>
    <t>VIRGINIE</t>
  </si>
  <si>
    <t>ANNE</t>
  </si>
  <si>
    <t>THOMAS</t>
  </si>
  <si>
    <t>DUCHESNE</t>
  </si>
  <si>
    <t>OLIVIER</t>
  </si>
  <si>
    <t>FERAND</t>
  </si>
  <si>
    <t>FRANCK</t>
  </si>
  <si>
    <t>CHRISTOPHE</t>
  </si>
  <si>
    <t>FONTOWICZ</t>
  </si>
  <si>
    <t>FOURNET</t>
  </si>
  <si>
    <t>HELENE</t>
  </si>
  <si>
    <t>KARIM</t>
  </si>
  <si>
    <t>HAVARD</t>
  </si>
  <si>
    <t>FRANCIS</t>
  </si>
  <si>
    <t>KOWALEWSKI</t>
  </si>
  <si>
    <t>CEDRIC</t>
  </si>
  <si>
    <t>LUC</t>
  </si>
  <si>
    <t>LAFORCE</t>
  </si>
  <si>
    <t>ALBERT</t>
  </si>
  <si>
    <t>LOGEZ</t>
  </si>
  <si>
    <t>CAROLE</t>
  </si>
  <si>
    <t>MAHIEUX</t>
  </si>
  <si>
    <t>PASCAL</t>
  </si>
  <si>
    <t>MARECHAL</t>
  </si>
  <si>
    <t>MARYLINE</t>
  </si>
  <si>
    <t>MARTEL</t>
  </si>
  <si>
    <t>MICHEL</t>
  </si>
  <si>
    <t>MARTINE</t>
  </si>
  <si>
    <t>XAVIER</t>
  </si>
  <si>
    <t>REYMBAUT</t>
  </si>
  <si>
    <t>SCHMIDLIN</t>
  </si>
  <si>
    <t>SEURIOT</t>
  </si>
  <si>
    <t>ANDRE</t>
  </si>
  <si>
    <t>SINNAEVE</t>
  </si>
  <si>
    <t>ARNAUD</t>
  </si>
  <si>
    <t>TRINQUET</t>
  </si>
  <si>
    <t>LEON</t>
  </si>
  <si>
    <t>VERRAES</t>
  </si>
  <si>
    <t>DELPHINE</t>
  </si>
  <si>
    <t>VITSE</t>
  </si>
  <si>
    <t>PASCALE</t>
  </si>
  <si>
    <t>JEAN-PAUL</t>
  </si>
  <si>
    <t>JEAN-LUC</t>
  </si>
  <si>
    <t>MARIE-HELENE</t>
  </si>
  <si>
    <t>ROSE-MARIE</t>
  </si>
  <si>
    <t>idFormateur</t>
  </si>
  <si>
    <t>OFFRE</t>
  </si>
  <si>
    <t>NumBenef</t>
  </si>
  <si>
    <t>idOffre</t>
  </si>
  <si>
    <t>Technicien Réseau et Telecommunication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</si>
</sst>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pr&#233;sences%20DWWM%20offre%2019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</sheetNames>
    <sheetDataSet>
      <sheetData sheetId="0">
        <row r="25">
          <cell r="B25" t="str">
            <v>19134</v>
          </cell>
          <cell r="D25" t="str">
            <v>AMICHI</v>
          </cell>
          <cell r="E25" t="str">
            <v>NABIL</v>
          </cell>
          <cell r="G25" t="str">
            <v>19124666</v>
          </cell>
        </row>
        <row r="26">
          <cell r="B26" t="str">
            <v>19134</v>
          </cell>
          <cell r="D26" t="str">
            <v>BEN MARZOUK</v>
          </cell>
          <cell r="E26" t="str">
            <v>YOUSRA</v>
          </cell>
          <cell r="G26" t="str">
            <v>19124625</v>
          </cell>
        </row>
        <row r="27">
          <cell r="B27" t="str">
            <v>19134</v>
          </cell>
          <cell r="D27" t="str">
            <v>COLIN</v>
          </cell>
          <cell r="E27" t="str">
            <v>MATHYS</v>
          </cell>
          <cell r="G27" t="str">
            <v>19125649</v>
          </cell>
        </row>
        <row r="28">
          <cell r="B28" t="str">
            <v>19134</v>
          </cell>
          <cell r="D28" t="str">
            <v>DELEFORGE</v>
          </cell>
          <cell r="E28" t="str">
            <v>NICOLAS</v>
          </cell>
          <cell r="G28" t="str">
            <v>18056502</v>
          </cell>
        </row>
        <row r="29">
          <cell r="B29" t="str">
            <v>19134</v>
          </cell>
          <cell r="D29" t="str">
            <v>DOMAIN</v>
          </cell>
          <cell r="E29" t="str">
            <v>LOIC</v>
          </cell>
          <cell r="G29" t="str">
            <v>19124694</v>
          </cell>
        </row>
        <row r="30">
          <cell r="B30" t="str">
            <v>19134</v>
          </cell>
          <cell r="D30" t="str">
            <v>FONTAINE</v>
          </cell>
          <cell r="E30" t="str">
            <v>BENJAMIN</v>
          </cell>
          <cell r="G30" t="str">
            <v>19124703</v>
          </cell>
        </row>
        <row r="31">
          <cell r="B31" t="str">
            <v>19134</v>
          </cell>
          <cell r="D31" t="str">
            <v>MAES</v>
          </cell>
          <cell r="E31" t="str">
            <v>JASON</v>
          </cell>
          <cell r="G31" t="str">
            <v>19124617</v>
          </cell>
        </row>
        <row r="32">
          <cell r="B32" t="str">
            <v>19134</v>
          </cell>
          <cell r="D32" t="str">
            <v>MAQUINGHEN</v>
          </cell>
          <cell r="E32" t="str">
            <v>MEDERIC</v>
          </cell>
          <cell r="G32" t="str">
            <v>19126052</v>
          </cell>
        </row>
        <row r="33">
          <cell r="B33" t="str">
            <v>19134</v>
          </cell>
          <cell r="D33" t="str">
            <v>MONTIEL</v>
          </cell>
          <cell r="E33" t="str">
            <v>NATHANAEL</v>
          </cell>
          <cell r="G33" t="str">
            <v>19124671</v>
          </cell>
        </row>
        <row r="34">
          <cell r="B34" t="str">
            <v>19134</v>
          </cell>
          <cell r="D34" t="str">
            <v>POSON</v>
          </cell>
          <cell r="E34" t="str">
            <v>ALAN</v>
          </cell>
          <cell r="G34" t="str">
            <v>19124605</v>
          </cell>
        </row>
        <row r="35">
          <cell r="B35" t="str">
            <v>19134</v>
          </cell>
          <cell r="D35" t="str">
            <v>PUHETINI</v>
          </cell>
          <cell r="E35" t="str">
            <v>MAXENCE</v>
          </cell>
          <cell r="G35" t="str">
            <v>19126179</v>
          </cell>
        </row>
        <row r="36">
          <cell r="B36" t="str">
            <v>19134</v>
          </cell>
          <cell r="D36" t="str">
            <v>SAHIN</v>
          </cell>
          <cell r="E36" t="str">
            <v>VESSILYA</v>
          </cell>
          <cell r="G36" t="str">
            <v>19124701</v>
          </cell>
        </row>
        <row r="38">
          <cell r="B38" t="str">
            <v>19134</v>
          </cell>
          <cell r="D38" t="str">
            <v>VERAGHE</v>
          </cell>
          <cell r="E38" t="str">
            <v>ALISON</v>
          </cell>
          <cell r="G38" t="str">
            <v>17068850</v>
          </cell>
        </row>
        <row r="39">
          <cell r="B39" t="str">
            <v>19134</v>
          </cell>
          <cell r="D39" t="str">
            <v>WILLIART</v>
          </cell>
          <cell r="E39" t="str">
            <v>BAPTISTE</v>
          </cell>
          <cell r="G39" t="str">
            <v>19124708</v>
          </cell>
        </row>
        <row r="40">
          <cell r="B40" t="str">
            <v>19135</v>
          </cell>
          <cell r="D40" t="str">
            <v>ALLEBEE</v>
          </cell>
          <cell r="E40" t="str">
            <v>SEBASTIEN</v>
          </cell>
          <cell r="G40" t="str">
            <v>19130587</v>
          </cell>
        </row>
        <row r="41">
          <cell r="B41" t="str">
            <v>19135</v>
          </cell>
          <cell r="D41" t="str">
            <v>BOUSSALIA</v>
          </cell>
          <cell r="E41" t="str">
            <v>ZOHEIR</v>
          </cell>
          <cell r="G41" t="str">
            <v>16146185</v>
          </cell>
        </row>
        <row r="42">
          <cell r="B42" t="str">
            <v>19135</v>
          </cell>
          <cell r="D42" t="str">
            <v>DUTILLY</v>
          </cell>
          <cell r="E42" t="str">
            <v>CEDRIC</v>
          </cell>
          <cell r="G42" t="str">
            <v>19130261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6" sqref="E6"/>
    </sheetView>
  </sheetViews>
  <sheetFormatPr baseColWidth="10" defaultRowHeight="14.4" x14ac:dyDescent="0.3"/>
  <cols>
    <col min="1" max="1" width="14.6640625" bestFit="1" customWidth="1"/>
    <col min="6" max="6" width="9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52</v>
      </c>
      <c r="E1" t="s">
        <v>7</v>
      </c>
    </row>
    <row r="2" spans="1:6" x14ac:dyDescent="0.3">
      <c r="A2" s="10" t="s">
        <v>77</v>
      </c>
      <c r="B2" t="s">
        <v>78</v>
      </c>
      <c r="C2" s="9" t="s">
        <v>55</v>
      </c>
      <c r="D2">
        <v>1</v>
      </c>
      <c r="E2">
        <v>1</v>
      </c>
      <c r="F2" t="str">
        <f>"insert into formateur (idformateur,matricule,nom,prenom,role,motDePasse) values("&amp;E2&amp;",'"&amp;C2&amp;"','"&amp;A2&amp;"','"&amp;B2&amp;"',"&amp;D2&amp;",md5('"&amp;C2&amp;"'));"</f>
        <v>insert into formateur (idformateur,matricule,nom,prenom,role,motDePasse) values(1,'0803161','BAERT','STEPHANE',1,md5('0803161'));</v>
      </c>
    </row>
    <row r="3" spans="1:6" x14ac:dyDescent="0.3">
      <c r="A3" s="10" t="s">
        <v>79</v>
      </c>
      <c r="B3" t="s">
        <v>78</v>
      </c>
      <c r="C3" s="11" t="s">
        <v>56</v>
      </c>
      <c r="D3">
        <v>1</v>
      </c>
      <c r="E3">
        <v>2</v>
      </c>
      <c r="F3" t="str">
        <f t="shared" ref="F3:F41" si="0">"insert into formateur (idformateur,matricule,nom,prenom,role,motDePasse) values("&amp;E3&amp;",'"&amp;C3&amp;"','"&amp;A3&amp;"','"&amp;B3&amp;"',"&amp;D3&amp;",md5('"&amp;C3&amp;"'));"</f>
        <v>insert into formateur (idformateur,matricule,nom,prenom,role,motDePasse) values(2,'02BX015','BALLET','STEPHANE',1,md5('02BX015'));</v>
      </c>
    </row>
    <row r="4" spans="1:6" x14ac:dyDescent="0.3">
      <c r="A4" s="10" t="s">
        <v>80</v>
      </c>
      <c r="B4" t="s">
        <v>81</v>
      </c>
      <c r="C4" s="11">
        <v>1900858</v>
      </c>
      <c r="D4">
        <v>1</v>
      </c>
      <c r="E4">
        <v>3</v>
      </c>
      <c r="F4" t="str">
        <f t="shared" si="0"/>
        <v>insert into formateur (idformateur,matricule,nom,prenom,role,motDePasse) values(3,'1900858','BARBIER','STELLA',1,md5('1900858'));</v>
      </c>
    </row>
    <row r="5" spans="1:6" x14ac:dyDescent="0.3">
      <c r="A5" s="10" t="s">
        <v>24</v>
      </c>
      <c r="B5" t="s">
        <v>134</v>
      </c>
      <c r="C5" s="11">
        <v>1000435</v>
      </c>
      <c r="D5">
        <v>1</v>
      </c>
      <c r="E5">
        <v>4</v>
      </c>
      <c r="F5" t="str">
        <f t="shared" si="0"/>
        <v>insert into formateur (idformateur,matricule,nom,prenom,role,motDePasse) values(4,'1000435','BATSIK','JEAN-PAUL',1,md5('1000435'));</v>
      </c>
    </row>
    <row r="6" spans="1:6" x14ac:dyDescent="0.3">
      <c r="A6" s="10" t="s">
        <v>20</v>
      </c>
      <c r="B6" t="s">
        <v>82</v>
      </c>
      <c r="C6" s="11">
        <v>1903375</v>
      </c>
      <c r="D6">
        <v>1</v>
      </c>
      <c r="E6">
        <v>5</v>
      </c>
      <c r="F6" t="str">
        <f t="shared" si="0"/>
        <v>insert into formateur (idformateur,matricule,nom,prenom,role,motDePasse) values(5,'1903375','BOUTEILLER','EMMANUEL',1,md5('1903375'));</v>
      </c>
    </row>
    <row r="7" spans="1:6" x14ac:dyDescent="0.3">
      <c r="A7" s="10" t="s">
        <v>30</v>
      </c>
      <c r="B7" t="s">
        <v>83</v>
      </c>
      <c r="C7" s="9" t="s">
        <v>57</v>
      </c>
      <c r="D7">
        <v>1</v>
      </c>
      <c r="E7">
        <v>6</v>
      </c>
      <c r="F7" t="str">
        <f t="shared" si="0"/>
        <v>insert into formateur (idformateur,matricule,nom,prenom,role,motDePasse) values(6,'0503241','BUTTERDROGHE','HERVE',1,md5('0503241'));</v>
      </c>
    </row>
    <row r="8" spans="1:6" x14ac:dyDescent="0.3">
      <c r="A8" s="10" t="s">
        <v>85</v>
      </c>
      <c r="B8" t="s">
        <v>86</v>
      </c>
      <c r="C8" s="9" t="s">
        <v>58</v>
      </c>
      <c r="D8">
        <v>1</v>
      </c>
      <c r="E8">
        <v>7</v>
      </c>
      <c r="F8" t="str">
        <f t="shared" si="0"/>
        <v>insert into formateur (idformateur,matricule,nom,prenom,role,motDePasse) values(7,'0700665','DEGROOTE','ELODIE',1,md5('0700665'));</v>
      </c>
    </row>
    <row r="9" spans="1:6" x14ac:dyDescent="0.3">
      <c r="A9" s="10" t="s">
        <v>87</v>
      </c>
      <c r="B9" t="s">
        <v>88</v>
      </c>
      <c r="C9" s="11" t="s">
        <v>59</v>
      </c>
      <c r="D9">
        <v>2</v>
      </c>
      <c r="E9">
        <v>8</v>
      </c>
      <c r="F9" t="str">
        <f t="shared" si="0"/>
        <v>insert into formateur (idformateur,matricule,nom,prenom,role,motDePasse) values(8,'99AY013','DELESCLUSE','FREDERIC',2,md5('99AY013'));</v>
      </c>
    </row>
    <row r="10" spans="1:6" x14ac:dyDescent="0.3">
      <c r="A10" s="10" t="s">
        <v>21</v>
      </c>
      <c r="B10" t="s">
        <v>89</v>
      </c>
      <c r="C10" s="11" t="s">
        <v>60</v>
      </c>
      <c r="D10">
        <v>1</v>
      </c>
      <c r="E10">
        <v>9</v>
      </c>
      <c r="F10" t="str">
        <f t="shared" si="0"/>
        <v>insert into formateur (idformateur,matricule,nom,prenom,role,motDePasse) values(9,'00CN003','DELNATTE','LAURENT',1,md5('00CN003'));</v>
      </c>
    </row>
    <row r="11" spans="1:6" x14ac:dyDescent="0.3">
      <c r="A11" s="10" t="s">
        <v>90</v>
      </c>
      <c r="B11" t="s">
        <v>91</v>
      </c>
      <c r="C11" s="11">
        <v>1301971</v>
      </c>
      <c r="D11">
        <v>1</v>
      </c>
      <c r="E11">
        <v>10</v>
      </c>
      <c r="F11" t="str">
        <f t="shared" si="0"/>
        <v>insert into formateur (idformateur,matricule,nom,prenom,role,motDePasse) values(10,'1301971','DEREBREU','AMELIE',1,md5('1301971'));</v>
      </c>
    </row>
    <row r="12" spans="1:6" x14ac:dyDescent="0.3">
      <c r="A12" s="10" t="s">
        <v>92</v>
      </c>
      <c r="B12" t="s">
        <v>93</v>
      </c>
      <c r="C12" s="11">
        <v>1800315</v>
      </c>
      <c r="D12">
        <v>1</v>
      </c>
      <c r="E12">
        <v>11</v>
      </c>
      <c r="F12" t="str">
        <f t="shared" si="0"/>
        <v>insert into formateur (idformateur,matricule,nom,prenom,role,motDePasse) values(11,'1800315','DEWET','VIRGINIE',1,md5('1800315'));</v>
      </c>
    </row>
    <row r="13" spans="1:6" x14ac:dyDescent="0.3">
      <c r="A13" s="10" t="s">
        <v>53</v>
      </c>
      <c r="B13" t="s">
        <v>94</v>
      </c>
      <c r="C13" s="9" t="s">
        <v>61</v>
      </c>
      <c r="D13">
        <v>2</v>
      </c>
      <c r="E13">
        <v>12</v>
      </c>
      <c r="F13" t="str">
        <f t="shared" si="0"/>
        <v>insert into formateur (idformateur,matricule,nom,prenom,role,motDePasse) values(12,'0502772','DISTANTI','ANNE',2,md5('0502772'));</v>
      </c>
    </row>
    <row r="14" spans="1:6" x14ac:dyDescent="0.3">
      <c r="A14" s="10" t="s">
        <v>26</v>
      </c>
      <c r="B14" t="s">
        <v>95</v>
      </c>
      <c r="C14" s="11">
        <v>1900865</v>
      </c>
      <c r="D14">
        <v>1</v>
      </c>
      <c r="E14">
        <v>13</v>
      </c>
      <c r="F14" t="str">
        <f t="shared" si="0"/>
        <v>insert into formateur (idformateur,matricule,nom,prenom,role,motDePasse) values(13,'1900865','DUBOIS','THOMAS',1,md5('1900865'));</v>
      </c>
    </row>
    <row r="15" spans="1:6" x14ac:dyDescent="0.3">
      <c r="A15" s="10" t="s">
        <v>96</v>
      </c>
      <c r="B15" t="s">
        <v>97</v>
      </c>
      <c r="C15" s="11" t="s">
        <v>62</v>
      </c>
      <c r="D15">
        <v>1</v>
      </c>
      <c r="E15">
        <v>14</v>
      </c>
      <c r="F15" t="str">
        <f t="shared" si="0"/>
        <v>insert into formateur (idformateur,matricule,nom,prenom,role,motDePasse) values(14,'98CD008','DUCHESNE','OLIVIER',1,md5('98CD008'));</v>
      </c>
    </row>
    <row r="16" spans="1:6" x14ac:dyDescent="0.3">
      <c r="A16" s="10" t="s">
        <v>98</v>
      </c>
      <c r="B16" t="s">
        <v>99</v>
      </c>
      <c r="C16" s="11" t="s">
        <v>63</v>
      </c>
      <c r="D16">
        <v>1</v>
      </c>
      <c r="E16">
        <v>15</v>
      </c>
      <c r="F16" t="str">
        <f t="shared" si="0"/>
        <v>insert into formateur (idformateur,matricule,nom,prenom,role,motDePasse) values(15,'95BX011','FERAND','FRANCK',1,md5('95BX011'));</v>
      </c>
    </row>
    <row r="17" spans="1:6" x14ac:dyDescent="0.3">
      <c r="A17" s="10" t="s">
        <v>31</v>
      </c>
      <c r="B17" t="s">
        <v>100</v>
      </c>
      <c r="C17" s="11">
        <v>1700978</v>
      </c>
      <c r="D17">
        <v>1</v>
      </c>
      <c r="E17">
        <v>16</v>
      </c>
      <c r="F17" t="str">
        <f t="shared" si="0"/>
        <v>insert into formateur (idformateur,matricule,nom,prenom,role,motDePasse) values(16,'1700978','FICQUET','CHRISTOPHE',1,md5('1700978'));</v>
      </c>
    </row>
    <row r="18" spans="1:6" x14ac:dyDescent="0.3">
      <c r="A18" s="10" t="s">
        <v>101</v>
      </c>
      <c r="B18" t="s">
        <v>88</v>
      </c>
      <c r="C18" s="9" t="s">
        <v>64</v>
      </c>
      <c r="D18">
        <v>1</v>
      </c>
      <c r="E18">
        <v>17</v>
      </c>
      <c r="F18" t="str">
        <f t="shared" si="0"/>
        <v>insert into formateur (idformateur,matricule,nom,prenom,role,motDePasse) values(17,'0603230','FONTOWICZ','FREDERIC',1,md5('0603230'));</v>
      </c>
    </row>
    <row r="19" spans="1:6" x14ac:dyDescent="0.3">
      <c r="A19" s="10" t="s">
        <v>102</v>
      </c>
      <c r="B19" t="s">
        <v>103</v>
      </c>
      <c r="C19" s="9">
        <v>1802963</v>
      </c>
      <c r="D19">
        <v>1</v>
      </c>
      <c r="E19">
        <v>18</v>
      </c>
      <c r="F19" t="str">
        <f t="shared" si="0"/>
        <v>insert into formateur (idformateur,matricule,nom,prenom,role,motDePasse) values(18,'1802963','FOURNET','HELENE',1,md5('1802963'));</v>
      </c>
    </row>
    <row r="20" spans="1:6" x14ac:dyDescent="0.3">
      <c r="A20" s="10" t="s">
        <v>27</v>
      </c>
      <c r="B20" t="s">
        <v>104</v>
      </c>
      <c r="C20" s="9" t="s">
        <v>65</v>
      </c>
      <c r="D20">
        <v>1</v>
      </c>
      <c r="E20">
        <v>19</v>
      </c>
      <c r="F20" t="str">
        <f t="shared" si="0"/>
        <v>insert into formateur (idformateur,matricule,nom,prenom,role,motDePasse) values(19,'0902067','GHARBI','KARIM',1,md5('0902067'));</v>
      </c>
    </row>
    <row r="21" spans="1:6" x14ac:dyDescent="0.3">
      <c r="A21" s="12" t="s">
        <v>105</v>
      </c>
      <c r="B21" t="s">
        <v>106</v>
      </c>
      <c r="C21" s="11" t="s">
        <v>66</v>
      </c>
      <c r="D21">
        <v>1</v>
      </c>
      <c r="E21">
        <v>20</v>
      </c>
      <c r="F21" t="str">
        <f t="shared" si="0"/>
        <v>insert into formateur (idformateur,matricule,nom,prenom,role,motDePasse) values(20,'94A0021','HAVARD','FRANCIS',1,md5('94A0021'));</v>
      </c>
    </row>
    <row r="22" spans="1:6" x14ac:dyDescent="0.3">
      <c r="A22" s="10" t="s">
        <v>107</v>
      </c>
      <c r="B22" t="s">
        <v>108</v>
      </c>
      <c r="C22" s="9" t="s">
        <v>67</v>
      </c>
      <c r="D22">
        <v>1</v>
      </c>
      <c r="E22">
        <v>21</v>
      </c>
      <c r="F22" t="str">
        <f t="shared" si="0"/>
        <v>insert into formateur (idformateur,matricule,nom,prenom,role,motDePasse) values(21,'0801355','KOWALEWSKI','CEDRIC',1,md5('0801355'));</v>
      </c>
    </row>
    <row r="23" spans="1:6" x14ac:dyDescent="0.3">
      <c r="A23" s="12" t="s">
        <v>29</v>
      </c>
      <c r="B23" t="s">
        <v>135</v>
      </c>
      <c r="C23" s="11">
        <v>1403021</v>
      </c>
      <c r="D23">
        <v>1</v>
      </c>
      <c r="E23">
        <v>22</v>
      </c>
      <c r="F23" t="str">
        <f t="shared" si="0"/>
        <v>insert into formateur (idformateur,matricule,nom,prenom,role,motDePasse) values(22,'1403021','KUNZ','JEAN-LUC',1,md5('1403021'));</v>
      </c>
    </row>
    <row r="24" spans="1:6" x14ac:dyDescent="0.3">
      <c r="A24" s="10" t="s">
        <v>110</v>
      </c>
      <c r="B24" t="s">
        <v>111</v>
      </c>
      <c r="C24" s="9" t="s">
        <v>68</v>
      </c>
      <c r="D24">
        <v>1</v>
      </c>
      <c r="E24">
        <v>23</v>
      </c>
      <c r="F24" t="str">
        <f t="shared" si="0"/>
        <v>insert into formateur (idformateur,matricule,nom,prenom,role,motDePasse) values(23,'0600941','LAFORCE','ALBERT',1,md5('0600941'));</v>
      </c>
    </row>
    <row r="25" spans="1:6" x14ac:dyDescent="0.3">
      <c r="A25" s="10" t="s">
        <v>112</v>
      </c>
      <c r="B25" t="s">
        <v>113</v>
      </c>
      <c r="C25" s="9" t="s">
        <v>69</v>
      </c>
      <c r="D25">
        <v>1</v>
      </c>
      <c r="E25">
        <v>24</v>
      </c>
      <c r="F25" t="str">
        <f t="shared" si="0"/>
        <v>insert into formateur (idformateur,matricule,nom,prenom,role,motDePasse) values(24,'0700366','LOGEZ','CAROLE',1,md5('0700366'));</v>
      </c>
    </row>
    <row r="26" spans="1:6" x14ac:dyDescent="0.3">
      <c r="A26" s="10" t="s">
        <v>114</v>
      </c>
      <c r="B26" t="s">
        <v>115</v>
      </c>
      <c r="C26" s="11">
        <v>190001</v>
      </c>
      <c r="D26">
        <v>1</v>
      </c>
      <c r="E26">
        <v>25</v>
      </c>
      <c r="F26" t="str">
        <f t="shared" si="0"/>
        <v>insert into formateur (idformateur,matricule,nom,prenom,role,motDePasse) values(25,'190001','MAHIEUX','PASCAL',1,md5('190001'));</v>
      </c>
    </row>
    <row r="27" spans="1:6" x14ac:dyDescent="0.3">
      <c r="A27" s="10" t="s">
        <v>116</v>
      </c>
      <c r="B27" t="s">
        <v>117</v>
      </c>
      <c r="C27" s="11" t="s">
        <v>70</v>
      </c>
      <c r="D27">
        <v>2</v>
      </c>
      <c r="E27">
        <v>26</v>
      </c>
      <c r="F27" t="str">
        <f t="shared" si="0"/>
        <v>insert into formateur (idformateur,matricule,nom,prenom,role,motDePasse) values(26,'89CN003','MARECHAL','MARYLINE',2,md5('89CN003'));</v>
      </c>
    </row>
    <row r="28" spans="1:6" x14ac:dyDescent="0.3">
      <c r="A28" s="10" t="s">
        <v>118</v>
      </c>
      <c r="B28" t="s">
        <v>119</v>
      </c>
      <c r="C28" s="11">
        <v>1301180</v>
      </c>
      <c r="D28">
        <v>1</v>
      </c>
      <c r="E28">
        <v>27</v>
      </c>
      <c r="F28" t="str">
        <f t="shared" si="0"/>
        <v>insert into formateur (idformateur,matricule,nom,prenom,role,motDePasse) values(27,'1301180','MARTEL','MICHEL',1,md5('1301180'));</v>
      </c>
    </row>
    <row r="29" spans="1:6" x14ac:dyDescent="0.3">
      <c r="A29" s="10" t="s">
        <v>22</v>
      </c>
      <c r="B29" t="s">
        <v>117</v>
      </c>
      <c r="C29" s="11">
        <v>1701467</v>
      </c>
      <c r="D29">
        <v>1</v>
      </c>
      <c r="E29">
        <v>28</v>
      </c>
      <c r="F29" t="str">
        <f t="shared" si="0"/>
        <v>insert into formateur (idformateur,matricule,nom,prenom,role,motDePasse) values(28,'1701467','MELSEN','MARYLINE',1,md5('1701467'));</v>
      </c>
    </row>
    <row r="30" spans="1:6" x14ac:dyDescent="0.3">
      <c r="A30" s="10" t="s">
        <v>19</v>
      </c>
      <c r="B30" t="s">
        <v>120</v>
      </c>
      <c r="C30" s="11">
        <v>1701871</v>
      </c>
      <c r="D30">
        <v>1</v>
      </c>
      <c r="E30">
        <v>29</v>
      </c>
      <c r="F30" t="str">
        <f t="shared" si="0"/>
        <v>insert into formateur (idformateur,matricule,nom,prenom,role,motDePasse) values(29,'1701871','POIX','MARTINE',1,md5('1701871'));</v>
      </c>
    </row>
    <row r="31" spans="1:6" x14ac:dyDescent="0.3">
      <c r="A31" s="10" t="s">
        <v>122</v>
      </c>
      <c r="B31" t="s">
        <v>136</v>
      </c>
      <c r="C31" s="11" t="s">
        <v>71</v>
      </c>
      <c r="D31">
        <v>1</v>
      </c>
      <c r="E31">
        <v>30</v>
      </c>
      <c r="F31" t="str">
        <f t="shared" si="0"/>
        <v>insert into formateur (idformateur,matricule,nom,prenom,role,motDePasse) values(30,'03CF044','REYMBAUT','MARIE-HELENE',1,md5('03CF044'));</v>
      </c>
    </row>
    <row r="32" spans="1:6" x14ac:dyDescent="0.3">
      <c r="A32" s="10" t="s">
        <v>123</v>
      </c>
      <c r="B32" t="s">
        <v>137</v>
      </c>
      <c r="C32" s="11" t="s">
        <v>72</v>
      </c>
      <c r="D32">
        <v>2</v>
      </c>
      <c r="E32">
        <v>31</v>
      </c>
      <c r="F32" t="str">
        <f t="shared" si="0"/>
        <v>insert into formateur (idformateur,matricule,nom,prenom,role,motDePasse) values(31,'91CN005','SCHMIDLIN','ROSE-MARIE',2,md5('91CN005'));</v>
      </c>
    </row>
    <row r="33" spans="1:6" x14ac:dyDescent="0.3">
      <c r="A33" s="10" t="s">
        <v>124</v>
      </c>
      <c r="B33" t="s">
        <v>125</v>
      </c>
      <c r="C33" s="11">
        <v>1200591</v>
      </c>
      <c r="D33">
        <v>1</v>
      </c>
      <c r="E33">
        <v>32</v>
      </c>
      <c r="F33" t="str">
        <f t="shared" si="0"/>
        <v>insert into formateur (idformateur,matricule,nom,prenom,role,motDePasse) values(32,'1200591','SEURIOT','ANDRE',1,md5('1200591'));</v>
      </c>
    </row>
    <row r="34" spans="1:6" x14ac:dyDescent="0.3">
      <c r="A34" s="10" t="s">
        <v>126</v>
      </c>
      <c r="B34" t="s">
        <v>127</v>
      </c>
      <c r="C34" s="11">
        <v>1703666</v>
      </c>
      <c r="D34">
        <v>1</v>
      </c>
      <c r="E34">
        <v>33</v>
      </c>
      <c r="F34" t="str">
        <f t="shared" si="0"/>
        <v>insert into formateur (idformateur,matricule,nom,prenom,role,motDePasse) values(33,'1703666','SINNAEVE','ARNAUD',1,md5('1703666'));</v>
      </c>
    </row>
    <row r="35" spans="1:6" x14ac:dyDescent="0.3">
      <c r="A35" s="10" t="s">
        <v>25</v>
      </c>
      <c r="B35" t="s">
        <v>111</v>
      </c>
      <c r="C35" s="11" t="s">
        <v>73</v>
      </c>
      <c r="D35">
        <v>1</v>
      </c>
      <c r="E35">
        <v>34</v>
      </c>
      <c r="F35" t="str">
        <f t="shared" si="0"/>
        <v>insert into formateur (idformateur,matricule,nom,prenom,role,motDePasse) values(34,'95BX019','STERCKEMAN','ALBERT',1,md5('95BX019'));</v>
      </c>
    </row>
    <row r="36" spans="1:6" x14ac:dyDescent="0.3">
      <c r="A36" s="10" t="s">
        <v>28</v>
      </c>
      <c r="B36" t="s">
        <v>84</v>
      </c>
      <c r="C36" s="11" t="s">
        <v>74</v>
      </c>
      <c r="D36">
        <v>1</v>
      </c>
      <c r="E36">
        <v>35</v>
      </c>
      <c r="F36" t="str">
        <f t="shared" si="0"/>
        <v>insert into formateur (idformateur,matricule,nom,prenom,role,motDePasse) values(35,'01BX008','TAILAME','PIERRE',1,md5('01BX008'));</v>
      </c>
    </row>
    <row r="37" spans="1:6" x14ac:dyDescent="0.3">
      <c r="A37" s="10" t="s">
        <v>128</v>
      </c>
      <c r="B37" t="s">
        <v>109</v>
      </c>
      <c r="C37" s="11">
        <v>1103706</v>
      </c>
      <c r="D37">
        <v>1</v>
      </c>
      <c r="E37">
        <v>36</v>
      </c>
      <c r="F37" t="str">
        <f t="shared" si="0"/>
        <v>insert into formateur (idformateur,matricule,nom,prenom,role,motDePasse) values(36,'1103706','TRINQUET','LUC',1,md5('1103706'));</v>
      </c>
    </row>
    <row r="38" spans="1:6" x14ac:dyDescent="0.3">
      <c r="A38" s="10" t="s">
        <v>23</v>
      </c>
      <c r="B38" t="s">
        <v>129</v>
      </c>
      <c r="C38" s="11" t="s">
        <v>75</v>
      </c>
      <c r="D38">
        <v>1</v>
      </c>
      <c r="E38">
        <v>37</v>
      </c>
      <c r="F38" t="str">
        <f t="shared" si="0"/>
        <v>insert into formateur (idformateur,matricule,nom,prenom,role,motDePasse) values(37,'88CN001','VASSEUR','LEON',1,md5('88CN001'));</v>
      </c>
    </row>
    <row r="39" spans="1:6" x14ac:dyDescent="0.3">
      <c r="A39" s="10" t="s">
        <v>130</v>
      </c>
      <c r="B39" t="s">
        <v>131</v>
      </c>
      <c r="C39" s="11">
        <v>601295</v>
      </c>
      <c r="D39">
        <v>2</v>
      </c>
      <c r="E39">
        <v>38</v>
      </c>
      <c r="F39" t="str">
        <f t="shared" si="0"/>
        <v>insert into formateur (idformateur,matricule,nom,prenom,role,motDePasse) values(38,'601295','VERRAES','DELPHINE',2,md5('601295'));</v>
      </c>
    </row>
    <row r="40" spans="1:6" x14ac:dyDescent="0.3">
      <c r="A40" s="10" t="s">
        <v>132</v>
      </c>
      <c r="B40" t="s">
        <v>121</v>
      </c>
      <c r="C40" s="11">
        <v>1200897</v>
      </c>
      <c r="D40">
        <v>1</v>
      </c>
      <c r="E40">
        <v>39</v>
      </c>
      <c r="F40" t="str">
        <f t="shared" si="0"/>
        <v>insert into formateur (idformateur,matricule,nom,prenom,role,motDePasse) values(39,'1200897','VITSE','XAVIER',1,md5('1200897'));</v>
      </c>
    </row>
    <row r="41" spans="1:6" x14ac:dyDescent="0.3">
      <c r="A41" s="10" t="s">
        <v>54</v>
      </c>
      <c r="B41" t="s">
        <v>133</v>
      </c>
      <c r="C41" s="11" t="s">
        <v>76</v>
      </c>
      <c r="D41">
        <v>2</v>
      </c>
      <c r="E41">
        <v>40</v>
      </c>
      <c r="F41" t="str">
        <f t="shared" si="0"/>
        <v>insert into formateur (idformateur,matricule,nom,prenom,role,motDePasse) values(40,'83CN008','WALLOT','PASCALE',2,md5('83CN008'));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32"/>
  <sheetViews>
    <sheetView workbookViewId="0">
      <selection activeCell="E6" sqref="E6:E14"/>
    </sheetView>
  </sheetViews>
  <sheetFormatPr baseColWidth="10" defaultRowHeight="14.4" x14ac:dyDescent="0.3"/>
  <cols>
    <col min="1" max="1" width="13.44140625" bestFit="1" customWidth="1"/>
    <col min="2" max="2" width="53.6640625" bestFit="1" customWidth="1"/>
    <col min="3" max="3" width="11" bestFit="1" customWidth="1"/>
    <col min="4" max="4" width="9.21875" customWidth="1"/>
  </cols>
  <sheetData>
    <row r="1" spans="1:8" x14ac:dyDescent="0.3">
      <c r="A1" t="s">
        <v>5</v>
      </c>
      <c r="B1" t="s">
        <v>6</v>
      </c>
      <c r="C1" t="s">
        <v>138</v>
      </c>
      <c r="D1" t="s">
        <v>7</v>
      </c>
    </row>
    <row r="2" spans="1:8" x14ac:dyDescent="0.3">
      <c r="A2" t="s">
        <v>17</v>
      </c>
      <c r="B2" t="s">
        <v>18</v>
      </c>
      <c r="C2">
        <v>29</v>
      </c>
      <c r="D2">
        <v>1</v>
      </c>
      <c r="E2" t="str">
        <f>"insert into formation (idFormation,CodeFormation, LibelleFormation,idFormateur) values ("&amp;D2&amp;",'"&amp;A2&amp;"','"&amp;B2&amp;"',"&amp;C2&amp;");"</f>
        <v>insert into formation (idFormation,CodeFormation, LibelleFormation,idFormateur) values (1,'DWWM','Developpement Web et Web Mobile',29);</v>
      </c>
    </row>
    <row r="3" spans="1:8" x14ac:dyDescent="0.3">
      <c r="A3" t="s">
        <v>32</v>
      </c>
      <c r="B3" t="s">
        <v>44</v>
      </c>
      <c r="C3">
        <v>5</v>
      </c>
      <c r="D3">
        <v>2</v>
      </c>
      <c r="E3" t="str">
        <f t="shared" ref="E3:E13" si="0">"insert into formation (idFormation,CodeFormation, LibelleFormation,idFormateur) values ("&amp;D3&amp;",'"&amp;A3&amp;"','"&amp;B3&amp;"',"&amp;C3&amp;");"</f>
        <v>insert into formation (idFormation,CodeFormation, LibelleFormation,idFormateur) values (2,'ARH','Assistant Ressource Humaine',5);</v>
      </c>
    </row>
    <row r="4" spans="1:8" x14ac:dyDescent="0.3">
      <c r="A4" t="s">
        <v>33</v>
      </c>
      <c r="B4" t="s">
        <v>45</v>
      </c>
      <c r="C4">
        <v>9</v>
      </c>
      <c r="D4">
        <v>3</v>
      </c>
      <c r="E4" t="str">
        <f t="shared" si="0"/>
        <v>insert into formation (idFormation,CodeFormation, LibelleFormation,idFormateur) values (3,'GCF','GESTIONNAIRE COMPTABLE ET FISCAL',9);</v>
      </c>
    </row>
    <row r="5" spans="1:8" x14ac:dyDescent="0.3">
      <c r="A5" t="s">
        <v>35</v>
      </c>
      <c r="B5" t="s">
        <v>47</v>
      </c>
      <c r="C5">
        <v>37</v>
      </c>
      <c r="D5">
        <v>4</v>
      </c>
      <c r="E5" t="str">
        <f t="shared" si="0"/>
        <v>insert into formation (idFormation,CodeFormation, LibelleFormation,idFormateur) values (4,'TSAII','Technicien Supérieur en Automatisme et Informatique Industriel',37);</v>
      </c>
    </row>
    <row r="6" spans="1:8" x14ac:dyDescent="0.3">
      <c r="A6" t="s">
        <v>36</v>
      </c>
      <c r="B6" t="s">
        <v>36</v>
      </c>
      <c r="C6">
        <v>4</v>
      </c>
      <c r="D6">
        <v>5</v>
      </c>
      <c r="E6" t="str">
        <f t="shared" si="0"/>
        <v>insert into formation (idFormation,CodeFormation, LibelleFormation,idFormateur) values (5,'TSSR','TSSR',4);</v>
      </c>
    </row>
    <row r="7" spans="1:8" x14ac:dyDescent="0.3">
      <c r="A7" t="s">
        <v>37</v>
      </c>
      <c r="B7" t="s">
        <v>142</v>
      </c>
      <c r="C7">
        <v>34</v>
      </c>
      <c r="D7">
        <v>6</v>
      </c>
      <c r="E7" t="str">
        <f t="shared" si="0"/>
        <v>insert into formation (idFormation,CodeFormation, LibelleFormation,idFormateur) values (6,'TRTE','Technicien Réseau et Telecommunication Entreprise',34);</v>
      </c>
    </row>
    <row r="8" spans="1:8" x14ac:dyDescent="0.3">
      <c r="A8" t="s">
        <v>38</v>
      </c>
      <c r="B8" t="s">
        <v>48</v>
      </c>
      <c r="C8">
        <v>13</v>
      </c>
      <c r="D8">
        <v>7</v>
      </c>
      <c r="E8" t="str">
        <f t="shared" si="0"/>
        <v>insert into formation (idFormation,CodeFormation, LibelleFormation,idFormateur) values (7,'TAI','Technicien Assistance Informatique',13);</v>
      </c>
    </row>
    <row r="9" spans="1:8" x14ac:dyDescent="0.3">
      <c r="A9" t="s">
        <v>39</v>
      </c>
      <c r="B9" t="s">
        <v>49</v>
      </c>
      <c r="C9">
        <v>19</v>
      </c>
      <c r="D9">
        <v>8</v>
      </c>
      <c r="E9" t="str">
        <f t="shared" si="0"/>
        <v>insert into formation (idFormation,CodeFormation, LibelleFormation,idFormateur) values (8,'SOUDEUR','Soudeur',19);</v>
      </c>
    </row>
    <row r="10" spans="1:8" x14ac:dyDescent="0.3">
      <c r="A10" t="s">
        <v>40</v>
      </c>
      <c r="B10" t="s">
        <v>50</v>
      </c>
      <c r="C10">
        <v>22</v>
      </c>
      <c r="D10">
        <v>9</v>
      </c>
      <c r="E10" t="str">
        <f t="shared" si="0"/>
        <v>insert into formation (idFormation,CodeFormation, LibelleFormation,idFormateur) values (9,'EMI','Electricien Maintenance Industriel',22);</v>
      </c>
    </row>
    <row r="11" spans="1:8" x14ac:dyDescent="0.3">
      <c r="A11" t="s">
        <v>41</v>
      </c>
      <c r="B11" t="s">
        <v>41</v>
      </c>
      <c r="C11">
        <v>6</v>
      </c>
      <c r="D11">
        <v>10</v>
      </c>
      <c r="E11" t="str">
        <f t="shared" si="0"/>
        <v>insert into formation (idFormation,CodeFormation, LibelleFormation,idFormateur) values (10,'EIMSA','EIMSA',6);</v>
      </c>
    </row>
    <row r="12" spans="1:8" x14ac:dyDescent="0.3">
      <c r="A12" t="s">
        <v>42</v>
      </c>
      <c r="B12" t="s">
        <v>51</v>
      </c>
      <c r="C12">
        <v>22</v>
      </c>
      <c r="D12">
        <v>11</v>
      </c>
      <c r="E12" t="str">
        <f t="shared" si="0"/>
        <v>insert into formation (idFormation,CodeFormation, LibelleFormation,idFormateur) values (11,'TMI','Technicien en Maintenance Industriel',22);</v>
      </c>
      <c r="F12" s="3"/>
      <c r="G12" s="3"/>
      <c r="H12" s="3"/>
    </row>
    <row r="13" spans="1:8" x14ac:dyDescent="0.3">
      <c r="A13" t="s">
        <v>43</v>
      </c>
      <c r="B13" t="s">
        <v>43</v>
      </c>
      <c r="C13">
        <v>16</v>
      </c>
      <c r="D13">
        <v>12</v>
      </c>
      <c r="E13" t="str">
        <f t="shared" si="0"/>
        <v>insert into formation (idFormation,CodeFormation, LibelleFormation,idFormateur) values (12,'CIMA','CIMA',16);</v>
      </c>
      <c r="F13" s="5"/>
      <c r="G13" s="3"/>
      <c r="H13" s="3"/>
    </row>
    <row r="14" spans="1:8" x14ac:dyDescent="0.3">
      <c r="A14" t="s">
        <v>34</v>
      </c>
      <c r="B14" t="s">
        <v>46</v>
      </c>
      <c r="C14">
        <v>28</v>
      </c>
      <c r="D14">
        <v>13</v>
      </c>
      <c r="E14" t="str">
        <f>"insert into formation (idFormation,CodeFormation, LibelleFormation,idFormateur) values ("&amp;D14&amp;",'"&amp;A14&amp;"','"&amp;B14&amp;"',"&amp;C14&amp;");"</f>
        <v>insert into formation (idFormation,CodeFormation, LibelleFormation,idFormateur) values (13,'GDP','GESTIONNAIRE DE PAIE',28);</v>
      </c>
    </row>
    <row r="15" spans="1:8" x14ac:dyDescent="0.3">
      <c r="D15" s="4"/>
      <c r="E15" s="3"/>
      <c r="F15" s="5"/>
      <c r="G15" s="3"/>
      <c r="H15" s="3"/>
    </row>
    <row r="16" spans="1:8" x14ac:dyDescent="0.3">
      <c r="D16" s="4"/>
      <c r="E16" s="3"/>
      <c r="F16" s="5"/>
      <c r="G16" s="3"/>
      <c r="H16" s="3"/>
    </row>
    <row r="17" spans="4:8" x14ac:dyDescent="0.3">
      <c r="D17" s="4"/>
      <c r="E17" s="3"/>
      <c r="F17" s="5"/>
      <c r="G17" s="3"/>
      <c r="H17" s="3"/>
    </row>
    <row r="18" spans="4:8" x14ac:dyDescent="0.3">
      <c r="D18" s="4"/>
      <c r="E18" s="3"/>
      <c r="F18" s="5"/>
      <c r="G18" s="3"/>
      <c r="H18" s="3"/>
    </row>
    <row r="19" spans="4:8" x14ac:dyDescent="0.3">
      <c r="D19" s="4"/>
      <c r="E19" s="3"/>
      <c r="F19" s="5"/>
      <c r="G19" s="3"/>
      <c r="H19" s="3"/>
    </row>
    <row r="20" spans="4:8" x14ac:dyDescent="0.3">
      <c r="D20" s="4"/>
      <c r="E20" s="3"/>
      <c r="F20" s="5"/>
      <c r="G20" s="3"/>
      <c r="H20" s="3"/>
    </row>
    <row r="21" spans="4:8" x14ac:dyDescent="0.3">
      <c r="D21" s="4"/>
      <c r="E21" s="3"/>
      <c r="F21" s="5"/>
      <c r="G21" s="3"/>
      <c r="H21" s="3"/>
    </row>
    <row r="22" spans="4:8" x14ac:dyDescent="0.3">
      <c r="D22" s="4"/>
      <c r="E22" s="3"/>
      <c r="F22" s="5"/>
      <c r="G22" s="3"/>
      <c r="H22" s="3"/>
    </row>
    <row r="23" spans="4:8" x14ac:dyDescent="0.3">
      <c r="D23" s="4"/>
      <c r="E23" s="3"/>
      <c r="F23" s="5"/>
      <c r="G23" s="3"/>
      <c r="H23" s="3"/>
    </row>
    <row r="24" spans="4:8" x14ac:dyDescent="0.3">
      <c r="D24" s="4"/>
      <c r="E24" s="3"/>
      <c r="F24" s="5"/>
      <c r="G24" s="3"/>
      <c r="H24" s="3"/>
    </row>
    <row r="25" spans="4:8" x14ac:dyDescent="0.3">
      <c r="D25" s="4"/>
      <c r="E25" s="3"/>
      <c r="F25" s="5"/>
      <c r="G25" s="3"/>
      <c r="H25" s="3"/>
    </row>
    <row r="26" spans="4:8" x14ac:dyDescent="0.3">
      <c r="D26" s="4"/>
      <c r="E26" s="3"/>
      <c r="F26" s="5"/>
      <c r="G26" s="3"/>
      <c r="H26" s="3"/>
    </row>
    <row r="27" spans="4:8" x14ac:dyDescent="0.3">
      <c r="D27" s="6"/>
      <c r="E27" s="3"/>
      <c r="F27" s="7"/>
      <c r="G27" s="3"/>
      <c r="H27" s="3"/>
    </row>
    <row r="28" spans="4:8" x14ac:dyDescent="0.3">
      <c r="D28" s="8"/>
      <c r="E28" s="3"/>
      <c r="F28" s="5"/>
      <c r="G28" s="3"/>
      <c r="H28" s="3"/>
    </row>
    <row r="29" spans="4:8" x14ac:dyDescent="0.3">
      <c r="D29" s="8"/>
      <c r="E29" s="3"/>
      <c r="F29" s="5"/>
      <c r="G29" s="3"/>
      <c r="H29" s="3"/>
    </row>
    <row r="30" spans="4:8" x14ac:dyDescent="0.3">
      <c r="D30" s="8"/>
      <c r="E30" s="3"/>
      <c r="F30" s="5"/>
      <c r="G30" s="3"/>
      <c r="H30" s="3"/>
    </row>
    <row r="31" spans="4:8" x14ac:dyDescent="0.3">
      <c r="D31" s="6"/>
      <c r="E31" s="3"/>
      <c r="F31" s="5"/>
      <c r="G31" s="3"/>
      <c r="H31" s="3"/>
    </row>
    <row r="32" spans="4:8" x14ac:dyDescent="0.3">
      <c r="D32" s="4"/>
      <c r="E32" s="3"/>
      <c r="F32" s="5"/>
      <c r="G32" s="3"/>
      <c r="H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2"/>
  <sheetViews>
    <sheetView workbookViewId="0">
      <selection activeCell="F6" sqref="F6:F22"/>
    </sheetView>
  </sheetViews>
  <sheetFormatPr baseColWidth="10" defaultRowHeight="14.4" x14ac:dyDescent="0.3"/>
  <cols>
    <col min="3" max="3" width="13.6640625" bestFit="1" customWidth="1"/>
  </cols>
  <sheetData>
    <row r="1" spans="1:6" x14ac:dyDescent="0.3">
      <c r="B1" t="s">
        <v>8</v>
      </c>
      <c r="C1" t="s">
        <v>3</v>
      </c>
      <c r="D1" t="s">
        <v>4</v>
      </c>
      <c r="E1" t="s">
        <v>141</v>
      </c>
    </row>
    <row r="2" spans="1:6" x14ac:dyDescent="0.3">
      <c r="A2" t="str">
        <f>B2&amp;""</f>
        <v>19134</v>
      </c>
      <c r="B2" s="3">
        <v>19134</v>
      </c>
      <c r="C2" s="3" t="s">
        <v>17</v>
      </c>
      <c r="D2" s="3">
        <f>VLOOKUP(C2,Formation!A:E,4,0)</f>
        <v>1</v>
      </c>
      <c r="E2" s="3">
        <v>1</v>
      </c>
      <c r="F2" t="str">
        <f>"insert into Offre (idOffre,numOffre,idFormation) values ("&amp;E2&amp;","&amp;B2&amp;",'"&amp;D2&amp;"');"</f>
        <v>insert into Offre (idOffre,numOffre,idFormation) values (1,19134,'1');</v>
      </c>
    </row>
    <row r="3" spans="1:6" x14ac:dyDescent="0.3">
      <c r="A3" t="str">
        <f t="shared" ref="A3:A22" si="0">B3&amp;""</f>
        <v>19137</v>
      </c>
      <c r="B3" s="5">
        <v>19137</v>
      </c>
      <c r="C3" s="3" t="s">
        <v>32</v>
      </c>
      <c r="D3" s="3">
        <f>VLOOKUP(C3,Formation!A:E,4,0)</f>
        <v>2</v>
      </c>
      <c r="E3" s="3">
        <v>2</v>
      </c>
      <c r="F3" t="str">
        <f t="shared" ref="F3:F22" si="1">"insert into Offre (idOffre,numOffre,idFormation) values ("&amp;E3&amp;","&amp;B3&amp;",'"&amp;D3&amp;"');"</f>
        <v>insert into Offre (idOffre,numOffre,idFormation) values (2,19137,'2');</v>
      </c>
    </row>
    <row r="4" spans="1:6" x14ac:dyDescent="0.3">
      <c r="A4" t="str">
        <f t="shared" si="0"/>
        <v>19139</v>
      </c>
      <c r="B4" s="5">
        <v>19139</v>
      </c>
      <c r="C4" s="3" t="s">
        <v>33</v>
      </c>
      <c r="D4" s="3">
        <f>VLOOKUP(C4,Formation!A:E,4,0)</f>
        <v>3</v>
      </c>
      <c r="E4" s="3">
        <v>3</v>
      </c>
      <c r="F4" t="str">
        <f t="shared" si="1"/>
        <v>insert into Offre (idOffre,numOffre,idFormation) values (3,19139,'3');</v>
      </c>
    </row>
    <row r="5" spans="1:6" x14ac:dyDescent="0.3">
      <c r="A5" t="str">
        <f t="shared" si="0"/>
        <v>19260</v>
      </c>
      <c r="B5" s="5">
        <v>19260</v>
      </c>
      <c r="C5" s="3" t="s">
        <v>33</v>
      </c>
      <c r="D5" s="3">
        <f>VLOOKUP(C5,Formation!A:E,4,0)</f>
        <v>3</v>
      </c>
      <c r="E5" s="3">
        <v>4</v>
      </c>
      <c r="F5" t="str">
        <f t="shared" si="1"/>
        <v>insert into Offre (idOffre,numOffre,idFormation) values (4,19260,'3');</v>
      </c>
    </row>
    <row r="6" spans="1:6" x14ac:dyDescent="0.3">
      <c r="A6" t="str">
        <f t="shared" si="0"/>
        <v>19225</v>
      </c>
      <c r="B6" s="5">
        <v>19225</v>
      </c>
      <c r="C6" s="3" t="s">
        <v>34</v>
      </c>
      <c r="D6" s="3">
        <f>VLOOKUP(C6,Formation!A:E,4,0)</f>
        <v>13</v>
      </c>
      <c r="E6" s="3">
        <v>5</v>
      </c>
      <c r="F6" t="str">
        <f t="shared" si="1"/>
        <v>insert into Offre (idOffre,numOffre,idFormation) values (5,19225,'13');</v>
      </c>
    </row>
    <row r="7" spans="1:6" x14ac:dyDescent="0.3">
      <c r="A7" t="str">
        <f t="shared" si="0"/>
        <v>19141</v>
      </c>
      <c r="B7" s="5">
        <v>19141</v>
      </c>
      <c r="C7" s="3" t="s">
        <v>34</v>
      </c>
      <c r="D7" s="3">
        <f>VLOOKUP(C7,Formation!A:E,4,0)</f>
        <v>13</v>
      </c>
      <c r="E7" s="3">
        <v>6</v>
      </c>
      <c r="F7" t="str">
        <f t="shared" si="1"/>
        <v>insert into Offre (idOffre,numOffre,idFormation) values (6,19141,'13');</v>
      </c>
    </row>
    <row r="8" spans="1:6" x14ac:dyDescent="0.3">
      <c r="A8" t="str">
        <f t="shared" si="0"/>
        <v>18166</v>
      </c>
      <c r="B8" s="5">
        <v>18166</v>
      </c>
      <c r="C8" s="3" t="s">
        <v>35</v>
      </c>
      <c r="D8" s="3">
        <f>VLOOKUP(C8,Formation!A:E,4,0)</f>
        <v>4</v>
      </c>
      <c r="E8" s="3">
        <v>7</v>
      </c>
      <c r="F8" t="str">
        <f t="shared" si="1"/>
        <v>insert into Offre (idOffre,numOffre,idFormation) values (7,18166,'4');</v>
      </c>
    </row>
    <row r="9" spans="1:6" x14ac:dyDescent="0.3">
      <c r="A9" t="str">
        <f t="shared" si="0"/>
        <v>19135</v>
      </c>
      <c r="B9" s="5">
        <v>19135</v>
      </c>
      <c r="C9" s="3" t="s">
        <v>36</v>
      </c>
      <c r="D9" s="3">
        <f>VLOOKUP(C9,Formation!A:E,4,0)</f>
        <v>5</v>
      </c>
      <c r="E9" s="3">
        <v>8</v>
      </c>
      <c r="F9" t="str">
        <f t="shared" si="1"/>
        <v>insert into Offre (idOffre,numOffre,idFormation) values (8,19135,'5');</v>
      </c>
    </row>
    <row r="10" spans="1:6" x14ac:dyDescent="0.3">
      <c r="A10" t="str">
        <f t="shared" si="0"/>
        <v>19028</v>
      </c>
      <c r="B10" s="5">
        <v>19028</v>
      </c>
      <c r="C10" s="3" t="s">
        <v>37</v>
      </c>
      <c r="D10" s="3">
        <f>VLOOKUP(C10,Formation!A:E,4,0)</f>
        <v>6</v>
      </c>
      <c r="E10" s="3">
        <v>9</v>
      </c>
      <c r="F10" t="str">
        <f t="shared" si="1"/>
        <v>insert into Offre (idOffre,numOffre,idFormation) values (9,19028,'6');</v>
      </c>
    </row>
    <row r="11" spans="1:6" x14ac:dyDescent="0.3">
      <c r="A11" t="str">
        <f t="shared" si="0"/>
        <v>19181</v>
      </c>
      <c r="B11" s="5">
        <v>19181</v>
      </c>
      <c r="C11" s="3" t="s">
        <v>37</v>
      </c>
      <c r="D11" s="3">
        <f>VLOOKUP(C11,Formation!A:E,4,0)</f>
        <v>6</v>
      </c>
      <c r="E11" s="3">
        <v>10</v>
      </c>
      <c r="F11" t="str">
        <f t="shared" si="1"/>
        <v>insert into Offre (idOffre,numOffre,idFormation) values (10,19181,'6');</v>
      </c>
    </row>
    <row r="12" spans="1:6" x14ac:dyDescent="0.3">
      <c r="A12" t="str">
        <f t="shared" si="0"/>
        <v>19149</v>
      </c>
      <c r="B12" s="5">
        <v>19149</v>
      </c>
      <c r="C12" s="3" t="s">
        <v>38</v>
      </c>
      <c r="D12" s="3">
        <f>VLOOKUP(C12,Formation!A:E,4,0)</f>
        <v>7</v>
      </c>
      <c r="E12" s="3">
        <v>11</v>
      </c>
      <c r="F12" t="str">
        <f t="shared" si="1"/>
        <v>insert into Offre (idOffre,numOffre,idFormation) values (11,19149,'7');</v>
      </c>
    </row>
    <row r="13" spans="1:6" x14ac:dyDescent="0.3">
      <c r="A13" t="str">
        <f t="shared" si="0"/>
        <v>20002</v>
      </c>
      <c r="B13" s="5">
        <v>20002</v>
      </c>
      <c r="C13" s="3" t="s">
        <v>38</v>
      </c>
      <c r="D13" s="3">
        <f>VLOOKUP(C13,Formation!A:E,4,0)</f>
        <v>7</v>
      </c>
      <c r="E13" s="3">
        <v>12</v>
      </c>
      <c r="F13" t="str">
        <f t="shared" si="1"/>
        <v>insert into Offre (idOffre,numOffre,idFormation) values (12,20002,'7');</v>
      </c>
    </row>
    <row r="14" spans="1:6" x14ac:dyDescent="0.3">
      <c r="A14" t="str">
        <f t="shared" si="0"/>
        <v>19245</v>
      </c>
      <c r="B14" s="5">
        <v>19245</v>
      </c>
      <c r="C14" s="3" t="s">
        <v>39</v>
      </c>
      <c r="D14" s="3">
        <f>VLOOKUP(C14,Formation!A:E,4,0)</f>
        <v>8</v>
      </c>
      <c r="E14" s="3">
        <v>13</v>
      </c>
      <c r="F14" t="str">
        <f t="shared" si="1"/>
        <v>insert into Offre (idOffre,numOffre,idFormation) values (13,19245,'8');</v>
      </c>
    </row>
    <row r="15" spans="1:6" x14ac:dyDescent="0.3">
      <c r="A15" t="str">
        <f t="shared" si="0"/>
        <v>19140</v>
      </c>
      <c r="B15" s="5">
        <v>19140</v>
      </c>
      <c r="C15" s="3" t="s">
        <v>39</v>
      </c>
      <c r="D15" s="3">
        <f>VLOOKUP(C15,Formation!A:E,4,0)</f>
        <v>8</v>
      </c>
      <c r="E15" s="3">
        <v>14</v>
      </c>
      <c r="F15" t="str">
        <f t="shared" si="1"/>
        <v>insert into Offre (idOffre,numOffre,idFormation) values (14,19140,'8');</v>
      </c>
    </row>
    <row r="16" spans="1:6" x14ac:dyDescent="0.3">
      <c r="A16" t="str">
        <f t="shared" si="0"/>
        <v>19243</v>
      </c>
      <c r="B16" s="5">
        <v>19243</v>
      </c>
      <c r="C16" s="3" t="s">
        <v>39</v>
      </c>
      <c r="D16" s="3">
        <f>VLOOKUP(C16,Formation!A:E,4,0)</f>
        <v>8</v>
      </c>
      <c r="E16" s="3">
        <v>15</v>
      </c>
      <c r="F16" t="str">
        <f t="shared" si="1"/>
        <v>insert into Offre (idOffre,numOffre,idFormation) values (15,19243,'8');</v>
      </c>
    </row>
    <row r="17" spans="1:6" x14ac:dyDescent="0.3">
      <c r="A17" t="str">
        <f t="shared" si="0"/>
        <v>19129</v>
      </c>
      <c r="B17" s="7">
        <v>19129</v>
      </c>
      <c r="C17" s="3" t="s">
        <v>40</v>
      </c>
      <c r="D17" s="3">
        <f>VLOOKUP(C17,Formation!A:E,4,0)</f>
        <v>9</v>
      </c>
      <c r="E17" s="3">
        <v>16</v>
      </c>
      <c r="F17" t="str">
        <f t="shared" si="1"/>
        <v>insert into Offre (idOffre,numOffre,idFormation) values (16,19129,'9');</v>
      </c>
    </row>
    <row r="18" spans="1:6" x14ac:dyDescent="0.3">
      <c r="A18" t="str">
        <f t="shared" si="0"/>
        <v>19030</v>
      </c>
      <c r="B18" s="5">
        <v>19030</v>
      </c>
      <c r="C18" s="3" t="s">
        <v>41</v>
      </c>
      <c r="D18" s="3">
        <f>VLOOKUP(C18,Formation!A:E,4,0)</f>
        <v>10</v>
      </c>
      <c r="E18" s="3">
        <v>17</v>
      </c>
      <c r="F18" t="str">
        <f t="shared" si="1"/>
        <v>insert into Offre (idOffre,numOffre,idFormation) values (17,19030,'10');</v>
      </c>
    </row>
    <row r="19" spans="1:6" x14ac:dyDescent="0.3">
      <c r="A19" t="str">
        <f t="shared" si="0"/>
        <v>19201</v>
      </c>
      <c r="B19" s="5">
        <v>19201</v>
      </c>
      <c r="C19" s="3" t="s">
        <v>41</v>
      </c>
      <c r="D19" s="3">
        <f>VLOOKUP(C19,Formation!A:E,4,0)</f>
        <v>10</v>
      </c>
      <c r="E19" s="3">
        <v>18</v>
      </c>
      <c r="F19" t="str">
        <f t="shared" si="1"/>
        <v>insert into Offre (idOffre,numOffre,idFormation) values (18,19201,'10');</v>
      </c>
    </row>
    <row r="20" spans="1:6" x14ac:dyDescent="0.3">
      <c r="A20" t="str">
        <f t="shared" si="0"/>
        <v>19229</v>
      </c>
      <c r="B20" s="5">
        <v>19229</v>
      </c>
      <c r="C20" s="3" t="s">
        <v>41</v>
      </c>
      <c r="D20" s="3">
        <f>VLOOKUP(C20,Formation!A:E,4,0)</f>
        <v>10</v>
      </c>
      <c r="E20" s="3">
        <v>19</v>
      </c>
      <c r="F20" t="str">
        <f t="shared" si="1"/>
        <v>insert into Offre (idOffre,numOffre,idFormation) values (19,19229,'10');</v>
      </c>
    </row>
    <row r="21" spans="1:6" x14ac:dyDescent="0.3">
      <c r="A21" t="str">
        <f t="shared" si="0"/>
        <v>20004</v>
      </c>
      <c r="B21" s="5">
        <v>20004</v>
      </c>
      <c r="C21" s="3" t="s">
        <v>42</v>
      </c>
      <c r="D21" s="3">
        <f>VLOOKUP(C21,Formation!A:E,4,0)</f>
        <v>11</v>
      </c>
      <c r="E21" s="3">
        <v>20</v>
      </c>
      <c r="F21" t="str">
        <f t="shared" si="1"/>
        <v>insert into Offre (idOffre,numOffre,idFormation) values (20,20004,'11');</v>
      </c>
    </row>
    <row r="22" spans="1:6" x14ac:dyDescent="0.3">
      <c r="A22" t="str">
        <f t="shared" si="0"/>
        <v>19022</v>
      </c>
      <c r="B22" s="5">
        <v>19022</v>
      </c>
      <c r="C22" s="3" t="s">
        <v>43</v>
      </c>
      <c r="D22" s="3">
        <f>VLOOKUP(C22,Formation!A:E,4,0)</f>
        <v>12</v>
      </c>
      <c r="E22" s="3">
        <v>21</v>
      </c>
      <c r="F22" t="str">
        <f t="shared" si="1"/>
        <v>insert into Offre (idOffre,numOffre,idFormation) values (21,19022,'12');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18"/>
  <sheetViews>
    <sheetView workbookViewId="0">
      <selection activeCell="F2" sqref="F2:F18"/>
    </sheetView>
  </sheetViews>
  <sheetFormatPr baseColWidth="10" defaultRowHeight="14.4" x14ac:dyDescent="0.3"/>
  <sheetData>
    <row r="1" spans="1:6" x14ac:dyDescent="0.3">
      <c r="A1" t="s">
        <v>139</v>
      </c>
      <c r="B1" t="s">
        <v>0</v>
      </c>
      <c r="C1" t="s">
        <v>1</v>
      </c>
      <c r="D1" t="s">
        <v>140</v>
      </c>
      <c r="E1" t="s">
        <v>141</v>
      </c>
    </row>
    <row r="2" spans="1:6" x14ac:dyDescent="0.3">
      <c r="A2" t="str">
        <f>[1]dashboard!$B25</f>
        <v>19134</v>
      </c>
      <c r="B2" t="str">
        <f>[1]dashboard!$D25</f>
        <v>AMICHI</v>
      </c>
      <c r="C2" t="str">
        <f>[1]dashboard!$E25</f>
        <v>NABIL</v>
      </c>
      <c r="D2" t="str">
        <f>[1]dashboard!$G25</f>
        <v>19124666</v>
      </c>
      <c r="E2">
        <f>VLOOKUP(A2,Offre!$A$2:$E$22,4,0)</f>
        <v>1</v>
      </c>
      <c r="F2" t="str">
        <f>"insert into stagiaire (numBenef,Nom,Prenom,idOffre,motDePasse,role) values('"&amp;D2&amp;"','"&amp;B2&amp;"','"&amp;C2&amp;"','"&amp;E2&amp;"',md5('"&amp;D2&amp;"'),1);"</f>
        <v>insert into stagiaire (numBenef,Nom,Prenom,idOffre,motDePasse,role) values('19124666','AMICHI','NABIL','1',md5('19124666'),1);</v>
      </c>
    </row>
    <row r="3" spans="1:6" x14ac:dyDescent="0.3">
      <c r="A3" t="str">
        <f>[1]dashboard!$B26</f>
        <v>19134</v>
      </c>
      <c r="B3" t="str">
        <f>[1]dashboard!$D26</f>
        <v>BEN MARZOUK</v>
      </c>
      <c r="C3" t="str">
        <f>[1]dashboard!$E26</f>
        <v>YOUSRA</v>
      </c>
      <c r="D3" t="str">
        <f>[1]dashboard!$G26</f>
        <v>19124625</v>
      </c>
      <c r="E3">
        <f>VLOOKUP(A3,Offre!$A$2:$E$22,4,0)</f>
        <v>1</v>
      </c>
      <c r="F3" t="str">
        <f t="shared" ref="F3:F18" si="0">"insert into stagiaire (numBenef,Nom,Prenom,idOffre,motDePasse,role) values('"&amp;D3&amp;"','"&amp;B3&amp;"','"&amp;C3&amp;"','"&amp;E3&amp;"',md5('"&amp;D3&amp;"'),1);"</f>
        <v>insert into stagiaire (numBenef,Nom,Prenom,idOffre,motDePasse,role) values('19124625','BEN MARZOUK','YOUSRA','1',md5('19124625'),1);</v>
      </c>
    </row>
    <row r="4" spans="1:6" x14ac:dyDescent="0.3">
      <c r="A4" t="str">
        <f>[1]dashboard!$B27</f>
        <v>19134</v>
      </c>
      <c r="B4" t="str">
        <f>[1]dashboard!$D27</f>
        <v>COLIN</v>
      </c>
      <c r="C4" t="str">
        <f>[1]dashboard!$E27</f>
        <v>MATHYS</v>
      </c>
      <c r="D4" t="str">
        <f>[1]dashboard!$G27</f>
        <v>19125649</v>
      </c>
      <c r="E4">
        <f>VLOOKUP(A4,Offre!$A$2:$E$22,4,0)</f>
        <v>1</v>
      </c>
      <c r="F4" t="str">
        <f t="shared" si="0"/>
        <v>insert into stagiaire (numBenef,Nom,Prenom,idOffre,motDePasse,role) values('19125649','COLIN','MATHYS','1',md5('19125649'),1);</v>
      </c>
    </row>
    <row r="5" spans="1:6" x14ac:dyDescent="0.3">
      <c r="A5" t="str">
        <f>[1]dashboard!$B28</f>
        <v>19134</v>
      </c>
      <c r="B5" t="str">
        <f>[1]dashboard!$D28</f>
        <v>DELEFORGE</v>
      </c>
      <c r="C5" t="str">
        <f>[1]dashboard!$E28</f>
        <v>NICOLAS</v>
      </c>
      <c r="D5" t="str">
        <f>[1]dashboard!$G28</f>
        <v>18056502</v>
      </c>
      <c r="E5">
        <f>VLOOKUP(A5,Offre!$A$2:$E$22,4,0)</f>
        <v>1</v>
      </c>
      <c r="F5" t="str">
        <f t="shared" si="0"/>
        <v>insert into stagiaire (numBenef,Nom,Prenom,idOffre,motDePasse,role) values('18056502','DELEFORGE','NICOLAS','1',md5('18056502'),1);</v>
      </c>
    </row>
    <row r="6" spans="1:6" x14ac:dyDescent="0.3">
      <c r="A6" t="str">
        <f>[1]dashboard!$B29</f>
        <v>19134</v>
      </c>
      <c r="B6" t="str">
        <f>[1]dashboard!$D29</f>
        <v>DOMAIN</v>
      </c>
      <c r="C6" t="str">
        <f>[1]dashboard!$E29</f>
        <v>LOIC</v>
      </c>
      <c r="D6" t="str">
        <f>[1]dashboard!$G29</f>
        <v>19124694</v>
      </c>
      <c r="E6">
        <f>VLOOKUP(A6,Offre!$A$2:$E$22,4,0)</f>
        <v>1</v>
      </c>
      <c r="F6" t="str">
        <f t="shared" si="0"/>
        <v>insert into stagiaire (numBenef,Nom,Prenom,idOffre,motDePasse,role) values('19124694','DOMAIN','LOIC','1',md5('19124694'),1);</v>
      </c>
    </row>
    <row r="7" spans="1:6" x14ac:dyDescent="0.3">
      <c r="A7" t="str">
        <f>[1]dashboard!$B30</f>
        <v>19134</v>
      </c>
      <c r="B7" t="str">
        <f>[1]dashboard!$D30</f>
        <v>FONTAINE</v>
      </c>
      <c r="C7" t="str">
        <f>[1]dashboard!$E30</f>
        <v>BENJAMIN</v>
      </c>
      <c r="D7" t="str">
        <f>[1]dashboard!$G30</f>
        <v>19124703</v>
      </c>
      <c r="E7">
        <f>VLOOKUP(A7,Offre!$A$2:$E$22,4,0)</f>
        <v>1</v>
      </c>
      <c r="F7" t="str">
        <f t="shared" si="0"/>
        <v>insert into stagiaire (numBenef,Nom,Prenom,idOffre,motDePasse,role) values('19124703','FONTAINE','BENJAMIN','1',md5('19124703'),1);</v>
      </c>
    </row>
    <row r="8" spans="1:6" x14ac:dyDescent="0.3">
      <c r="A8" t="str">
        <f>[1]dashboard!$B31</f>
        <v>19134</v>
      </c>
      <c r="B8" t="str">
        <f>[1]dashboard!$D31</f>
        <v>MAES</v>
      </c>
      <c r="C8" t="str">
        <f>[1]dashboard!$E31</f>
        <v>JASON</v>
      </c>
      <c r="D8" t="str">
        <f>[1]dashboard!$G31</f>
        <v>19124617</v>
      </c>
      <c r="E8">
        <f>VLOOKUP(A8,Offre!$A$2:$E$22,4,0)</f>
        <v>1</v>
      </c>
      <c r="F8" t="str">
        <f t="shared" si="0"/>
        <v>insert into stagiaire (numBenef,Nom,Prenom,idOffre,motDePasse,role) values('19124617','MAES','JASON','1',md5('19124617'),1);</v>
      </c>
    </row>
    <row r="9" spans="1:6" x14ac:dyDescent="0.3">
      <c r="A9" t="str">
        <f>[1]dashboard!$B32</f>
        <v>19134</v>
      </c>
      <c r="B9" t="str">
        <f>[1]dashboard!$D32</f>
        <v>MAQUINGHEN</v>
      </c>
      <c r="C9" t="str">
        <f>[1]dashboard!$E32</f>
        <v>MEDERIC</v>
      </c>
      <c r="D9" t="str">
        <f>[1]dashboard!$G32</f>
        <v>19126052</v>
      </c>
      <c r="E9">
        <f>VLOOKUP(A9,Offre!$A$2:$E$22,4,0)</f>
        <v>1</v>
      </c>
      <c r="F9" t="str">
        <f t="shared" si="0"/>
        <v>insert into stagiaire (numBenef,Nom,Prenom,idOffre,motDePasse,role) values('19126052','MAQUINGHEN','MEDERIC','1',md5('19126052'),1);</v>
      </c>
    </row>
    <row r="10" spans="1:6" x14ac:dyDescent="0.3">
      <c r="A10" t="str">
        <f>[1]dashboard!$B33</f>
        <v>19134</v>
      </c>
      <c r="B10" t="str">
        <f>[1]dashboard!$D33</f>
        <v>MONTIEL</v>
      </c>
      <c r="C10" t="str">
        <f>[1]dashboard!$E33</f>
        <v>NATHANAEL</v>
      </c>
      <c r="D10" t="str">
        <f>[1]dashboard!$G33</f>
        <v>19124671</v>
      </c>
      <c r="E10">
        <f>VLOOKUP(A10,Offre!$A$2:$E$22,4,0)</f>
        <v>1</v>
      </c>
      <c r="F10" t="str">
        <f t="shared" si="0"/>
        <v>insert into stagiaire (numBenef,Nom,Prenom,idOffre,motDePasse,role) values('19124671','MONTIEL','NATHANAEL','1',md5('19124671'),1);</v>
      </c>
    </row>
    <row r="11" spans="1:6" x14ac:dyDescent="0.3">
      <c r="A11" t="str">
        <f>[1]dashboard!$B34</f>
        <v>19134</v>
      </c>
      <c r="B11" t="str">
        <f>[1]dashboard!$D34</f>
        <v>POSON</v>
      </c>
      <c r="C11" t="str">
        <f>[1]dashboard!$E34</f>
        <v>ALAN</v>
      </c>
      <c r="D11" t="str">
        <f>[1]dashboard!$G34</f>
        <v>19124605</v>
      </c>
      <c r="E11">
        <f>VLOOKUP(A11,Offre!$A$2:$E$22,4,0)</f>
        <v>1</v>
      </c>
      <c r="F11" t="str">
        <f t="shared" si="0"/>
        <v>insert into stagiaire (numBenef,Nom,Prenom,idOffre,motDePasse,role) values('19124605','POSON','ALAN','1',md5('19124605'),1);</v>
      </c>
    </row>
    <row r="12" spans="1:6" x14ac:dyDescent="0.3">
      <c r="A12" t="str">
        <f>[1]dashboard!$B35</f>
        <v>19134</v>
      </c>
      <c r="B12" t="str">
        <f>[1]dashboard!$D35</f>
        <v>PUHETINI</v>
      </c>
      <c r="C12" t="str">
        <f>[1]dashboard!$E35</f>
        <v>MAXENCE</v>
      </c>
      <c r="D12" t="str">
        <f>[1]dashboard!$G35</f>
        <v>19126179</v>
      </c>
      <c r="E12">
        <f>VLOOKUP(A12,Offre!$A$2:$E$22,4,0)</f>
        <v>1</v>
      </c>
      <c r="F12" t="str">
        <f t="shared" si="0"/>
        <v>insert into stagiaire (numBenef,Nom,Prenom,idOffre,motDePasse,role) values('19126179','PUHETINI','MAXENCE','1',md5('19126179'),1);</v>
      </c>
    </row>
    <row r="13" spans="1:6" x14ac:dyDescent="0.3">
      <c r="A13" t="str">
        <f>[1]dashboard!$B36</f>
        <v>19134</v>
      </c>
      <c r="B13" t="str">
        <f>[1]dashboard!$D36</f>
        <v>SAHIN</v>
      </c>
      <c r="C13" t="str">
        <f>[1]dashboard!$E36</f>
        <v>VESSILYA</v>
      </c>
      <c r="D13" t="str">
        <f>[1]dashboard!$G36</f>
        <v>19124701</v>
      </c>
      <c r="E13">
        <f>VLOOKUP(A13,Offre!$A$2:$E$22,4,0)</f>
        <v>1</v>
      </c>
      <c r="F13" t="str">
        <f t="shared" si="0"/>
        <v>insert into stagiaire (numBenef,Nom,Prenom,idOffre,motDePasse,role) values('19124701','SAHIN','VESSILYA','1',md5('19124701'),1);</v>
      </c>
    </row>
    <row r="14" spans="1:6" x14ac:dyDescent="0.3">
      <c r="A14" t="str">
        <f>[1]dashboard!$B38</f>
        <v>19134</v>
      </c>
      <c r="B14" t="str">
        <f>[1]dashboard!$D38</f>
        <v>VERAGHE</v>
      </c>
      <c r="C14" t="str">
        <f>[1]dashboard!$E38</f>
        <v>ALISON</v>
      </c>
      <c r="D14" t="str">
        <f>[1]dashboard!$G38</f>
        <v>17068850</v>
      </c>
      <c r="E14">
        <f>VLOOKUP(A14,Offre!$A$2:$E$22,4,0)</f>
        <v>1</v>
      </c>
      <c r="F14" t="str">
        <f t="shared" si="0"/>
        <v>insert into stagiaire (numBenef,Nom,Prenom,idOffre,motDePasse,role) values('17068850','VERAGHE','ALISON','1',md5('17068850'),1);</v>
      </c>
    </row>
    <row r="15" spans="1:6" x14ac:dyDescent="0.3">
      <c r="A15" t="str">
        <f>[1]dashboard!$B39</f>
        <v>19134</v>
      </c>
      <c r="B15" t="str">
        <f>[1]dashboard!$D39</f>
        <v>WILLIART</v>
      </c>
      <c r="C15" t="str">
        <f>[1]dashboard!$E39</f>
        <v>BAPTISTE</v>
      </c>
      <c r="D15" t="str">
        <f>[1]dashboard!$G39</f>
        <v>19124708</v>
      </c>
      <c r="E15">
        <f>VLOOKUP(A15,Offre!$A$2:$E$22,4,0)</f>
        <v>1</v>
      </c>
      <c r="F15" t="str">
        <f t="shared" si="0"/>
        <v>insert into stagiaire (numBenef,Nom,Prenom,idOffre,motDePasse,role) values('19124708','WILLIART','BAPTISTE','1',md5('19124708'),1);</v>
      </c>
    </row>
    <row r="16" spans="1:6" x14ac:dyDescent="0.3">
      <c r="A16" t="str">
        <f>[1]dashboard!$B40</f>
        <v>19135</v>
      </c>
      <c r="B16" t="str">
        <f>[1]dashboard!$D40</f>
        <v>ALLEBEE</v>
      </c>
      <c r="C16" t="str">
        <f>[1]dashboard!$E40</f>
        <v>SEBASTIEN</v>
      </c>
      <c r="D16" t="str">
        <f>[1]dashboard!$G40</f>
        <v>19130587</v>
      </c>
      <c r="E16">
        <f>VLOOKUP(A16,Offre!$A$2:$E$22,4,0)</f>
        <v>5</v>
      </c>
      <c r="F16" t="str">
        <f t="shared" si="0"/>
        <v>insert into stagiaire (numBenef,Nom,Prenom,idOffre,motDePasse,role) values('19130587','ALLEBEE','SEBASTIEN','5',md5('19130587'),1);</v>
      </c>
    </row>
    <row r="17" spans="1:6" x14ac:dyDescent="0.3">
      <c r="A17" t="str">
        <f>[1]dashboard!$B41</f>
        <v>19135</v>
      </c>
      <c r="B17" t="str">
        <f>[1]dashboard!$D41</f>
        <v>BOUSSALIA</v>
      </c>
      <c r="C17" t="str">
        <f>[1]dashboard!$E41</f>
        <v>ZOHEIR</v>
      </c>
      <c r="D17" t="str">
        <f>[1]dashboard!$G41</f>
        <v>16146185</v>
      </c>
      <c r="E17">
        <f>VLOOKUP(A17,Offre!$A$2:$E$22,4,0)</f>
        <v>5</v>
      </c>
      <c r="F17" t="str">
        <f t="shared" si="0"/>
        <v>insert into stagiaire (numBenef,Nom,Prenom,idOffre,motDePasse,role) values('16146185','BOUSSALIA','ZOHEIR','5',md5('16146185'),1);</v>
      </c>
    </row>
    <row r="18" spans="1:6" x14ac:dyDescent="0.3">
      <c r="A18" t="str">
        <f>[1]dashboard!$B42</f>
        <v>19135</v>
      </c>
      <c r="B18" t="str">
        <f>[1]dashboard!$D42</f>
        <v>DUTILLY</v>
      </c>
      <c r="C18" t="str">
        <f>[1]dashboard!$E42</f>
        <v>CEDRIC</v>
      </c>
      <c r="D18" t="str">
        <f>[1]dashboard!$G42</f>
        <v>19130261</v>
      </c>
      <c r="E18">
        <f>VLOOKUP(A18,Offre!$A$2:$E$22,4,0)</f>
        <v>5</v>
      </c>
      <c r="F18" t="str">
        <f t="shared" si="0"/>
        <v>insert into stagiaire (numBenef,Nom,Prenom,idOffre,motDePasse,role) values('19130261','DUTILLY','CEDRIC','5',md5('19130261'),1);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:E18"/>
    </sheetView>
  </sheetViews>
  <sheetFormatPr baseColWidth="10" defaultRowHeight="14.4" x14ac:dyDescent="0.3"/>
  <sheetData>
    <row r="1" spans="1:5" x14ac:dyDescent="0.3">
      <c r="A1">
        <v>14</v>
      </c>
      <c r="B1" s="2">
        <v>43922</v>
      </c>
      <c r="C1" s="2" t="str">
        <f>TEXT(B1,"mmmm-aa")</f>
        <v>avril-20</v>
      </c>
      <c r="D1">
        <v>1</v>
      </c>
      <c r="E1" t="str">
        <f>"insert into semaine(idsemaine,numsemaine,mois) values("&amp;D1&amp;","&amp;A1&amp;",'"&amp;C1&amp;"');"</f>
        <v>insert into semaine(idsemaine,numsemaine,mois) values(1,14,'avril-20');</v>
      </c>
    </row>
    <row r="2" spans="1:5" x14ac:dyDescent="0.3">
      <c r="A2">
        <v>15</v>
      </c>
      <c r="B2" s="2">
        <v>43923</v>
      </c>
      <c r="C2" s="2" t="str">
        <f t="shared" ref="C2:C18" si="0">TEXT(B2,"mmmm-aa")</f>
        <v>avril-20</v>
      </c>
      <c r="D2">
        <v>2</v>
      </c>
      <c r="E2" t="str">
        <f t="shared" ref="E2:E18" si="1">"insert into semaine(idsemaine,numsemaine,mois) values("&amp;D2&amp;","&amp;A2&amp;",'"&amp;C2&amp;"');"</f>
        <v>insert into semaine(idsemaine,numsemaine,mois) values(2,15,'avril-20');</v>
      </c>
    </row>
    <row r="3" spans="1:5" x14ac:dyDescent="0.3">
      <c r="A3">
        <v>16</v>
      </c>
      <c r="B3" s="2">
        <v>43924</v>
      </c>
      <c r="C3" s="2" t="str">
        <f t="shared" si="0"/>
        <v>avril-20</v>
      </c>
      <c r="D3">
        <v>3</v>
      </c>
      <c r="E3" t="str">
        <f t="shared" si="1"/>
        <v>insert into semaine(idsemaine,numsemaine,mois) values(3,16,'avril-20');</v>
      </c>
    </row>
    <row r="4" spans="1:5" x14ac:dyDescent="0.3">
      <c r="A4">
        <v>17</v>
      </c>
      <c r="B4" s="2">
        <v>43925</v>
      </c>
      <c r="C4" s="2" t="str">
        <f t="shared" si="0"/>
        <v>avril-20</v>
      </c>
      <c r="D4">
        <v>4</v>
      </c>
      <c r="E4" t="str">
        <f t="shared" si="1"/>
        <v>insert into semaine(idsemaine,numsemaine,mois) values(4,17,'avril-20');</v>
      </c>
    </row>
    <row r="5" spans="1:5" x14ac:dyDescent="0.3">
      <c r="A5">
        <v>18</v>
      </c>
      <c r="B5" s="2">
        <v>43926</v>
      </c>
      <c r="C5" s="2" t="str">
        <f t="shared" si="0"/>
        <v>avril-20</v>
      </c>
      <c r="D5">
        <v>5</v>
      </c>
      <c r="E5" t="str">
        <f t="shared" si="1"/>
        <v>insert into semaine(idsemaine,numsemaine,mois) values(5,18,'avril-20');</v>
      </c>
    </row>
    <row r="6" spans="1:5" x14ac:dyDescent="0.3">
      <c r="A6">
        <v>19</v>
      </c>
      <c r="B6" s="2">
        <v>43952</v>
      </c>
      <c r="C6" s="2" t="str">
        <f t="shared" si="0"/>
        <v>mai-20</v>
      </c>
      <c r="D6">
        <v>6</v>
      </c>
      <c r="E6" t="str">
        <f t="shared" si="1"/>
        <v>insert into semaine(idsemaine,numsemaine,mois) values(6,19,'mai-20');</v>
      </c>
    </row>
    <row r="7" spans="1:5" x14ac:dyDescent="0.3">
      <c r="A7">
        <v>20</v>
      </c>
      <c r="B7" s="2">
        <v>43953</v>
      </c>
      <c r="C7" s="2" t="str">
        <f t="shared" si="0"/>
        <v>mai-20</v>
      </c>
      <c r="D7">
        <v>7</v>
      </c>
      <c r="E7" t="str">
        <f t="shared" si="1"/>
        <v>insert into semaine(idsemaine,numsemaine,mois) values(7,20,'mai-20');</v>
      </c>
    </row>
    <row r="8" spans="1:5" x14ac:dyDescent="0.3">
      <c r="A8">
        <v>21</v>
      </c>
      <c r="B8" s="2">
        <v>43954</v>
      </c>
      <c r="C8" s="2" t="str">
        <f t="shared" si="0"/>
        <v>mai-20</v>
      </c>
      <c r="D8">
        <v>8</v>
      </c>
      <c r="E8" t="str">
        <f t="shared" si="1"/>
        <v>insert into semaine(idsemaine,numsemaine,mois) values(8,21,'mai-20');</v>
      </c>
    </row>
    <row r="9" spans="1:5" x14ac:dyDescent="0.3">
      <c r="A9">
        <v>22</v>
      </c>
      <c r="B9" s="2">
        <v>43955</v>
      </c>
      <c r="C9" s="2" t="str">
        <f t="shared" si="0"/>
        <v>mai-20</v>
      </c>
      <c r="D9">
        <v>9</v>
      </c>
      <c r="E9" t="str">
        <f t="shared" si="1"/>
        <v>insert into semaine(idsemaine,numsemaine,mois) values(9,22,'mai-20');</v>
      </c>
    </row>
    <row r="10" spans="1:5" x14ac:dyDescent="0.3">
      <c r="A10">
        <v>23</v>
      </c>
      <c r="B10" s="2">
        <v>43983</v>
      </c>
      <c r="C10" s="2" t="str">
        <f t="shared" si="0"/>
        <v>juin-20</v>
      </c>
      <c r="D10">
        <v>10</v>
      </c>
      <c r="E10" t="str">
        <f t="shared" si="1"/>
        <v>insert into semaine(idsemaine,numsemaine,mois) values(10,23,'juin-20');</v>
      </c>
    </row>
    <row r="11" spans="1:5" x14ac:dyDescent="0.3">
      <c r="A11">
        <v>24</v>
      </c>
      <c r="B11" s="2">
        <v>43984</v>
      </c>
      <c r="C11" s="2" t="str">
        <f t="shared" si="0"/>
        <v>juin-20</v>
      </c>
      <c r="D11">
        <v>11</v>
      </c>
      <c r="E11" t="str">
        <f t="shared" si="1"/>
        <v>insert into semaine(idsemaine,numsemaine,mois) values(11,24,'juin-20');</v>
      </c>
    </row>
    <row r="12" spans="1:5" x14ac:dyDescent="0.3">
      <c r="A12">
        <v>25</v>
      </c>
      <c r="B12" s="2">
        <v>43985</v>
      </c>
      <c r="C12" s="2" t="str">
        <f t="shared" si="0"/>
        <v>juin-20</v>
      </c>
      <c r="D12">
        <v>12</v>
      </c>
      <c r="E12" t="str">
        <f t="shared" si="1"/>
        <v>insert into semaine(idsemaine,numsemaine,mois) values(12,25,'juin-20');</v>
      </c>
    </row>
    <row r="13" spans="1:5" x14ac:dyDescent="0.3">
      <c r="A13">
        <v>26</v>
      </c>
      <c r="B13" s="2">
        <v>43986</v>
      </c>
      <c r="C13" s="2" t="str">
        <f t="shared" si="0"/>
        <v>juin-20</v>
      </c>
      <c r="D13">
        <v>13</v>
      </c>
      <c r="E13" t="str">
        <f t="shared" si="1"/>
        <v>insert into semaine(idsemaine,numsemaine,mois) values(13,26,'juin-20');</v>
      </c>
    </row>
    <row r="14" spans="1:5" x14ac:dyDescent="0.3">
      <c r="A14">
        <v>27</v>
      </c>
      <c r="B14" s="2">
        <v>44013</v>
      </c>
      <c r="C14" s="2" t="str">
        <f t="shared" si="0"/>
        <v>juillet-20</v>
      </c>
      <c r="D14">
        <v>14</v>
      </c>
      <c r="E14" t="str">
        <f t="shared" si="1"/>
        <v>insert into semaine(idsemaine,numsemaine,mois) values(14,27,'juillet-20');</v>
      </c>
    </row>
    <row r="15" spans="1:5" x14ac:dyDescent="0.3">
      <c r="A15">
        <v>28</v>
      </c>
      <c r="B15" s="2">
        <v>44014</v>
      </c>
      <c r="C15" s="2" t="str">
        <f t="shared" si="0"/>
        <v>juillet-20</v>
      </c>
      <c r="D15">
        <v>15</v>
      </c>
      <c r="E15" t="str">
        <f t="shared" si="1"/>
        <v>insert into semaine(idsemaine,numsemaine,mois) values(15,28,'juillet-20');</v>
      </c>
    </row>
    <row r="16" spans="1:5" x14ac:dyDescent="0.3">
      <c r="A16">
        <v>29</v>
      </c>
      <c r="B16" s="2">
        <v>44015</v>
      </c>
      <c r="C16" s="2" t="str">
        <f t="shared" si="0"/>
        <v>juillet-20</v>
      </c>
      <c r="D16">
        <v>16</v>
      </c>
      <c r="E16" t="str">
        <f t="shared" si="1"/>
        <v>insert into semaine(idsemaine,numsemaine,mois) values(16,29,'juillet-20');</v>
      </c>
    </row>
    <row r="17" spans="1:5" x14ac:dyDescent="0.3">
      <c r="A17">
        <v>30</v>
      </c>
      <c r="B17" s="2">
        <v>44016</v>
      </c>
      <c r="C17" s="2" t="str">
        <f t="shared" si="0"/>
        <v>juillet-20</v>
      </c>
      <c r="D17">
        <v>17</v>
      </c>
      <c r="E17" t="str">
        <f t="shared" si="1"/>
        <v>insert into semaine(idsemaine,numsemaine,mois) values(17,30,'juillet-20');</v>
      </c>
    </row>
    <row r="18" spans="1:5" x14ac:dyDescent="0.3">
      <c r="A18">
        <v>31</v>
      </c>
      <c r="B18" s="2">
        <v>44017</v>
      </c>
      <c r="C18" s="2" t="str">
        <f t="shared" si="0"/>
        <v>juillet-20</v>
      </c>
      <c r="D18">
        <v>18</v>
      </c>
      <c r="E18" t="str">
        <f t="shared" si="1"/>
        <v>insert into semaine(idsemaine,numsemaine,mois) values(18,31,'juillet-20');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F72"/>
  <sheetViews>
    <sheetView workbookViewId="0">
      <selection activeCell="E1" sqref="E1:F72"/>
    </sheetView>
  </sheetViews>
  <sheetFormatPr baseColWidth="10" defaultRowHeight="14.4" x14ac:dyDescent="0.3"/>
  <cols>
    <col min="5" max="5" width="38.77734375" customWidth="1"/>
  </cols>
  <sheetData>
    <row r="1" spans="1:6" x14ac:dyDescent="0.3">
      <c r="A1" s="1">
        <v>43920</v>
      </c>
      <c r="B1">
        <f t="shared" ref="B1:B22" si="0">WEEKDAY(A1,2)</f>
        <v>1</v>
      </c>
      <c r="C1">
        <v>14</v>
      </c>
      <c r="D1">
        <f>VLOOKUP(C1,Semaine!A:D,4,0)</f>
        <v>1</v>
      </c>
      <c r="E1" t="str">
        <f>IF(B1&lt;6,"insert into journee (jour,demijournee,idSemaine) values ('"&amp;YEAR(A1)&amp;"-"&amp;MONTH(A1)&amp;"-"&amp;DAY(A1)&amp;"','matin',"&amp;D1&amp;");","")</f>
        <v>insert into journee (jour,demijournee,idSemaine) values ('2020-3-30','matin',1);</v>
      </c>
      <c r="F1" t="str">
        <f>IF(B1&lt;5,"insert into journee (jour,demijournee,idSemaine) values ('"&amp;YEAR(A1)&amp;"-"&amp;MONTH(A1)&amp;"-"&amp;DAY(A1)&amp;"','après-midi',"&amp;D1&amp;");","")</f>
        <v>insert into journee (jour,demijournee,idSemaine) values ('2020-3-30','après-midi',1);</v>
      </c>
    </row>
    <row r="2" spans="1:6" x14ac:dyDescent="0.3">
      <c r="A2" s="1">
        <v>43921</v>
      </c>
      <c r="B2">
        <f t="shared" si="0"/>
        <v>2</v>
      </c>
      <c r="C2">
        <f>IF(B2=1,C1+1,C1)</f>
        <v>14</v>
      </c>
      <c r="D2">
        <f>VLOOKUP(C2,Semaine!A:D,4,0)</f>
        <v>1</v>
      </c>
      <c r="E2" t="str">
        <f t="shared" ref="E2:E65" si="1">IF(B2&lt;6,"insert into journee (jour,demijournee,idSemaine) values ('"&amp;YEAR(A2)&amp;"-"&amp;MONTH(A2)&amp;"-"&amp;DAY(A2)&amp;"','matin',"&amp;D2&amp;");","")</f>
        <v>insert into journee (jour,demijournee,idSemaine) values ('2020-3-31','matin',1);</v>
      </c>
      <c r="F2" t="str">
        <f t="shared" ref="F2:F65" si="2">IF(B2&lt;5,"insert into journee (jour,demijournee,idSemaine) values ('"&amp;YEAR(A2)&amp;"-"&amp;MONTH(A2)&amp;"-"&amp;DAY(A2)&amp;"','après-midi',"&amp;D2&amp;");","")</f>
        <v>insert into journee (jour,demijournee,idSemaine) values ('2020-3-31','après-midi',1);</v>
      </c>
    </row>
    <row r="3" spans="1:6" x14ac:dyDescent="0.3">
      <c r="A3" s="1">
        <v>43922</v>
      </c>
      <c r="B3">
        <f t="shared" si="0"/>
        <v>3</v>
      </c>
      <c r="C3">
        <f t="shared" ref="C3:C22" si="3">IF(B3=1,C2+1,C2)</f>
        <v>14</v>
      </c>
      <c r="D3">
        <f>VLOOKUP(C3,Semaine!A:D,4,0)</f>
        <v>1</v>
      </c>
      <c r="E3" t="str">
        <f t="shared" si="1"/>
        <v>insert into journee (jour,demijournee,idSemaine) values ('2020-4-1','matin',1);</v>
      </c>
      <c r="F3" t="str">
        <f t="shared" si="2"/>
        <v>insert into journee (jour,demijournee,idSemaine) values ('2020-4-1','après-midi',1);</v>
      </c>
    </row>
    <row r="4" spans="1:6" x14ac:dyDescent="0.3">
      <c r="A4" s="1">
        <v>43923</v>
      </c>
      <c r="B4">
        <f t="shared" si="0"/>
        <v>4</v>
      </c>
      <c r="C4">
        <f t="shared" si="3"/>
        <v>14</v>
      </c>
      <c r="D4">
        <f>VLOOKUP(C4,Semaine!A:D,4,0)</f>
        <v>1</v>
      </c>
      <c r="E4" t="str">
        <f t="shared" si="1"/>
        <v>insert into journee (jour,demijournee,idSemaine) values ('2020-4-2','matin',1);</v>
      </c>
      <c r="F4" t="str">
        <f t="shared" si="2"/>
        <v>insert into journee (jour,demijournee,idSemaine) values ('2020-4-2','après-midi',1);</v>
      </c>
    </row>
    <row r="5" spans="1:6" x14ac:dyDescent="0.3">
      <c r="A5" s="1">
        <v>43924</v>
      </c>
      <c r="B5">
        <f t="shared" si="0"/>
        <v>5</v>
      </c>
      <c r="C5">
        <f t="shared" si="3"/>
        <v>14</v>
      </c>
      <c r="D5">
        <f>VLOOKUP(C5,Semaine!A:D,4,0)</f>
        <v>1</v>
      </c>
      <c r="E5" t="str">
        <f t="shared" si="1"/>
        <v>insert into journee (jour,demijournee,idSemaine) values ('2020-4-3','matin',1);</v>
      </c>
      <c r="F5" t="str">
        <f t="shared" si="2"/>
        <v/>
      </c>
    </row>
    <row r="6" spans="1:6" x14ac:dyDescent="0.3">
      <c r="A6" s="1">
        <v>43925</v>
      </c>
      <c r="B6">
        <f t="shared" si="0"/>
        <v>6</v>
      </c>
      <c r="C6">
        <f t="shared" si="3"/>
        <v>14</v>
      </c>
      <c r="D6">
        <f>VLOOKUP(C6,Semaine!A:D,4,0)</f>
        <v>1</v>
      </c>
      <c r="E6" t="str">
        <f t="shared" si="1"/>
        <v/>
      </c>
      <c r="F6" t="str">
        <f t="shared" si="2"/>
        <v/>
      </c>
    </row>
    <row r="7" spans="1:6" x14ac:dyDescent="0.3">
      <c r="A7" s="1">
        <v>43926</v>
      </c>
      <c r="B7">
        <f t="shared" si="0"/>
        <v>7</v>
      </c>
      <c r="C7">
        <f t="shared" si="3"/>
        <v>14</v>
      </c>
      <c r="D7">
        <f>VLOOKUP(C7,Semaine!A:D,4,0)</f>
        <v>1</v>
      </c>
      <c r="E7" t="str">
        <f t="shared" si="1"/>
        <v/>
      </c>
      <c r="F7" t="str">
        <f t="shared" si="2"/>
        <v/>
      </c>
    </row>
    <row r="8" spans="1:6" x14ac:dyDescent="0.3">
      <c r="A8" s="1">
        <v>43927</v>
      </c>
      <c r="B8">
        <f t="shared" si="0"/>
        <v>1</v>
      </c>
      <c r="C8">
        <f t="shared" si="3"/>
        <v>15</v>
      </c>
      <c r="D8">
        <f>VLOOKUP(C8,Semaine!A:D,4,0)</f>
        <v>2</v>
      </c>
      <c r="E8" t="str">
        <f t="shared" si="1"/>
        <v>insert into journee (jour,demijournee,idSemaine) values ('2020-4-6','matin',2);</v>
      </c>
      <c r="F8" t="str">
        <f t="shared" si="2"/>
        <v>insert into journee (jour,demijournee,idSemaine) values ('2020-4-6','après-midi',2);</v>
      </c>
    </row>
    <row r="9" spans="1:6" x14ac:dyDescent="0.3">
      <c r="A9" s="1">
        <v>43928</v>
      </c>
      <c r="B9">
        <f t="shared" si="0"/>
        <v>2</v>
      </c>
      <c r="C9">
        <f t="shared" si="3"/>
        <v>15</v>
      </c>
      <c r="D9">
        <f>VLOOKUP(C9,Semaine!A:D,4,0)</f>
        <v>2</v>
      </c>
      <c r="E9" t="str">
        <f t="shared" si="1"/>
        <v>insert into journee (jour,demijournee,idSemaine) values ('2020-4-7','matin',2);</v>
      </c>
      <c r="F9" t="str">
        <f t="shared" si="2"/>
        <v>insert into journee (jour,demijournee,idSemaine) values ('2020-4-7','après-midi',2);</v>
      </c>
    </row>
    <row r="10" spans="1:6" x14ac:dyDescent="0.3">
      <c r="A10" s="1">
        <v>43929</v>
      </c>
      <c r="B10">
        <f t="shared" si="0"/>
        <v>3</v>
      </c>
      <c r="C10">
        <f t="shared" si="3"/>
        <v>15</v>
      </c>
      <c r="D10">
        <f>VLOOKUP(C10,Semaine!A:D,4,0)</f>
        <v>2</v>
      </c>
      <c r="E10" t="str">
        <f t="shared" si="1"/>
        <v>insert into journee (jour,demijournee,idSemaine) values ('2020-4-8','matin',2);</v>
      </c>
      <c r="F10" t="str">
        <f t="shared" si="2"/>
        <v>insert into journee (jour,demijournee,idSemaine) values ('2020-4-8','après-midi',2);</v>
      </c>
    </row>
    <row r="11" spans="1:6" x14ac:dyDescent="0.3">
      <c r="A11" s="1">
        <v>43930</v>
      </c>
      <c r="B11">
        <f t="shared" si="0"/>
        <v>4</v>
      </c>
      <c r="C11">
        <f t="shared" si="3"/>
        <v>15</v>
      </c>
      <c r="D11">
        <f>VLOOKUP(C11,Semaine!A:D,4,0)</f>
        <v>2</v>
      </c>
      <c r="E11" t="str">
        <f t="shared" si="1"/>
        <v>insert into journee (jour,demijournee,idSemaine) values ('2020-4-9','matin',2);</v>
      </c>
      <c r="F11" t="str">
        <f t="shared" si="2"/>
        <v>insert into journee (jour,demijournee,idSemaine) values ('2020-4-9','après-midi',2);</v>
      </c>
    </row>
    <row r="12" spans="1:6" x14ac:dyDescent="0.3">
      <c r="A12" s="1">
        <v>43931</v>
      </c>
      <c r="B12">
        <f t="shared" si="0"/>
        <v>5</v>
      </c>
      <c r="C12">
        <f t="shared" si="3"/>
        <v>15</v>
      </c>
      <c r="D12">
        <f>VLOOKUP(C12,Semaine!A:D,4,0)</f>
        <v>2</v>
      </c>
      <c r="E12" t="str">
        <f t="shared" si="1"/>
        <v>insert into journee (jour,demijournee,idSemaine) values ('2020-4-10','matin',2);</v>
      </c>
      <c r="F12" t="str">
        <f t="shared" si="2"/>
        <v/>
      </c>
    </row>
    <row r="13" spans="1:6" x14ac:dyDescent="0.3">
      <c r="A13" s="1">
        <v>43932</v>
      </c>
      <c r="B13">
        <f t="shared" si="0"/>
        <v>6</v>
      </c>
      <c r="C13">
        <f t="shared" si="3"/>
        <v>15</v>
      </c>
      <c r="D13">
        <f>VLOOKUP(C13,Semaine!A:D,4,0)</f>
        <v>2</v>
      </c>
      <c r="E13" t="str">
        <f t="shared" si="1"/>
        <v/>
      </c>
      <c r="F13" t="str">
        <f t="shared" si="2"/>
        <v/>
      </c>
    </row>
    <row r="14" spans="1:6" x14ac:dyDescent="0.3">
      <c r="A14" s="1">
        <v>43933</v>
      </c>
      <c r="B14">
        <f t="shared" si="0"/>
        <v>7</v>
      </c>
      <c r="C14">
        <f t="shared" si="3"/>
        <v>15</v>
      </c>
      <c r="D14">
        <f>VLOOKUP(C14,Semaine!A:D,4,0)</f>
        <v>2</v>
      </c>
      <c r="E14" t="str">
        <f t="shared" si="1"/>
        <v/>
      </c>
      <c r="F14" t="str">
        <f t="shared" si="2"/>
        <v/>
      </c>
    </row>
    <row r="15" spans="1:6" x14ac:dyDescent="0.3">
      <c r="A15" s="1">
        <v>43934</v>
      </c>
      <c r="B15">
        <f t="shared" si="0"/>
        <v>1</v>
      </c>
      <c r="C15">
        <f t="shared" si="3"/>
        <v>16</v>
      </c>
      <c r="D15">
        <f>VLOOKUP(C15,Semaine!A:D,4,0)</f>
        <v>3</v>
      </c>
      <c r="E15" t="str">
        <f t="shared" si="1"/>
        <v>insert into journee (jour,demijournee,idSemaine) values ('2020-4-13','matin',3);</v>
      </c>
      <c r="F15" t="str">
        <f t="shared" si="2"/>
        <v>insert into journee (jour,demijournee,idSemaine) values ('2020-4-13','après-midi',3);</v>
      </c>
    </row>
    <row r="16" spans="1:6" x14ac:dyDescent="0.3">
      <c r="A16" s="1">
        <v>43935</v>
      </c>
      <c r="B16">
        <f t="shared" si="0"/>
        <v>2</v>
      </c>
      <c r="C16">
        <f t="shared" si="3"/>
        <v>16</v>
      </c>
      <c r="D16">
        <f>VLOOKUP(C16,Semaine!A:D,4,0)</f>
        <v>3</v>
      </c>
      <c r="E16" t="str">
        <f t="shared" si="1"/>
        <v>insert into journee (jour,demijournee,idSemaine) values ('2020-4-14','matin',3);</v>
      </c>
      <c r="F16" t="str">
        <f t="shared" si="2"/>
        <v>insert into journee (jour,demijournee,idSemaine) values ('2020-4-14','après-midi',3);</v>
      </c>
    </row>
    <row r="17" spans="1:6" x14ac:dyDescent="0.3">
      <c r="A17" s="1">
        <v>43936</v>
      </c>
      <c r="B17">
        <f t="shared" si="0"/>
        <v>3</v>
      </c>
      <c r="C17">
        <f t="shared" si="3"/>
        <v>16</v>
      </c>
      <c r="D17">
        <f>VLOOKUP(C17,Semaine!A:D,4,0)</f>
        <v>3</v>
      </c>
      <c r="E17" t="str">
        <f t="shared" si="1"/>
        <v>insert into journee (jour,demijournee,idSemaine) values ('2020-4-15','matin',3);</v>
      </c>
      <c r="F17" t="str">
        <f t="shared" si="2"/>
        <v>insert into journee (jour,demijournee,idSemaine) values ('2020-4-15','après-midi',3);</v>
      </c>
    </row>
    <row r="18" spans="1:6" x14ac:dyDescent="0.3">
      <c r="A18" s="1">
        <v>43937</v>
      </c>
      <c r="B18">
        <f t="shared" si="0"/>
        <v>4</v>
      </c>
      <c r="C18">
        <f t="shared" si="3"/>
        <v>16</v>
      </c>
      <c r="D18">
        <f>VLOOKUP(C18,Semaine!A:D,4,0)</f>
        <v>3</v>
      </c>
      <c r="E18" t="str">
        <f t="shared" si="1"/>
        <v>insert into journee (jour,demijournee,idSemaine) values ('2020-4-16','matin',3);</v>
      </c>
      <c r="F18" t="str">
        <f t="shared" si="2"/>
        <v>insert into journee (jour,demijournee,idSemaine) values ('2020-4-16','après-midi',3);</v>
      </c>
    </row>
    <row r="19" spans="1:6" x14ac:dyDescent="0.3">
      <c r="A19" s="1">
        <v>43938</v>
      </c>
      <c r="B19">
        <f t="shared" si="0"/>
        <v>5</v>
      </c>
      <c r="C19">
        <f t="shared" si="3"/>
        <v>16</v>
      </c>
      <c r="D19">
        <f>VLOOKUP(C19,Semaine!A:D,4,0)</f>
        <v>3</v>
      </c>
      <c r="E19" t="str">
        <f t="shared" si="1"/>
        <v>insert into journee (jour,demijournee,idSemaine) values ('2020-4-17','matin',3);</v>
      </c>
      <c r="F19" t="str">
        <f t="shared" si="2"/>
        <v/>
      </c>
    </row>
    <row r="20" spans="1:6" x14ac:dyDescent="0.3">
      <c r="A20" s="1">
        <v>43939</v>
      </c>
      <c r="B20">
        <f t="shared" si="0"/>
        <v>6</v>
      </c>
      <c r="C20">
        <f t="shared" si="3"/>
        <v>16</v>
      </c>
      <c r="D20">
        <f>VLOOKUP(C20,Semaine!A:D,4,0)</f>
        <v>3</v>
      </c>
      <c r="E20" t="str">
        <f t="shared" si="1"/>
        <v/>
      </c>
      <c r="F20" t="str">
        <f t="shared" si="2"/>
        <v/>
      </c>
    </row>
    <row r="21" spans="1:6" x14ac:dyDescent="0.3">
      <c r="A21" s="1">
        <v>43940</v>
      </c>
      <c r="B21">
        <f t="shared" si="0"/>
        <v>7</v>
      </c>
      <c r="C21">
        <f t="shared" si="3"/>
        <v>16</v>
      </c>
      <c r="D21">
        <f>VLOOKUP(C21,Semaine!A:D,4,0)</f>
        <v>3</v>
      </c>
      <c r="E21" t="str">
        <f t="shared" si="1"/>
        <v/>
      </c>
      <c r="F21" t="str">
        <f t="shared" si="2"/>
        <v/>
      </c>
    </row>
    <row r="22" spans="1:6" x14ac:dyDescent="0.3">
      <c r="A22" s="1">
        <v>43941</v>
      </c>
      <c r="B22">
        <f t="shared" si="0"/>
        <v>1</v>
      </c>
      <c r="C22">
        <f t="shared" si="3"/>
        <v>17</v>
      </c>
      <c r="D22">
        <f>VLOOKUP(C22,Semaine!A:D,4,0)</f>
        <v>4</v>
      </c>
      <c r="E22" t="str">
        <f t="shared" si="1"/>
        <v>insert into journee (jour,demijournee,idSemaine) values ('2020-4-20','matin',4);</v>
      </c>
      <c r="F22" t="str">
        <f t="shared" si="2"/>
        <v>insert into journee (jour,demijournee,idSemaine) values ('2020-4-20','après-midi',4);</v>
      </c>
    </row>
    <row r="23" spans="1:6" x14ac:dyDescent="0.3">
      <c r="A23" s="1">
        <v>43942</v>
      </c>
      <c r="B23">
        <f t="shared" ref="B23:B72" si="4">WEEKDAY(A23,2)</f>
        <v>2</v>
      </c>
      <c r="C23">
        <f t="shared" ref="C23:C72" si="5">IF(B23=1,C22+1,C22)</f>
        <v>17</v>
      </c>
      <c r="D23">
        <f>VLOOKUP(C23,Semaine!A:D,4,0)</f>
        <v>4</v>
      </c>
      <c r="E23" t="str">
        <f t="shared" si="1"/>
        <v>insert into journee (jour,demijournee,idSemaine) values ('2020-4-21','matin',4);</v>
      </c>
      <c r="F23" t="str">
        <f t="shared" si="2"/>
        <v>insert into journee (jour,demijournee,idSemaine) values ('2020-4-21','après-midi',4);</v>
      </c>
    </row>
    <row r="24" spans="1:6" x14ac:dyDescent="0.3">
      <c r="A24" s="1">
        <v>43943</v>
      </c>
      <c r="B24">
        <f t="shared" si="4"/>
        <v>3</v>
      </c>
      <c r="C24">
        <f t="shared" si="5"/>
        <v>17</v>
      </c>
      <c r="D24">
        <f>VLOOKUP(C24,Semaine!A:D,4,0)</f>
        <v>4</v>
      </c>
      <c r="E24" t="str">
        <f t="shared" si="1"/>
        <v>insert into journee (jour,demijournee,idSemaine) values ('2020-4-22','matin',4);</v>
      </c>
      <c r="F24" t="str">
        <f t="shared" si="2"/>
        <v>insert into journee (jour,demijournee,idSemaine) values ('2020-4-22','après-midi',4);</v>
      </c>
    </row>
    <row r="25" spans="1:6" x14ac:dyDescent="0.3">
      <c r="A25" s="1">
        <v>43944</v>
      </c>
      <c r="B25">
        <f t="shared" si="4"/>
        <v>4</v>
      </c>
      <c r="C25">
        <f t="shared" si="5"/>
        <v>17</v>
      </c>
      <c r="D25">
        <f>VLOOKUP(C25,Semaine!A:D,4,0)</f>
        <v>4</v>
      </c>
      <c r="E25" t="str">
        <f t="shared" si="1"/>
        <v>insert into journee (jour,demijournee,idSemaine) values ('2020-4-23','matin',4);</v>
      </c>
      <c r="F25" t="str">
        <f t="shared" si="2"/>
        <v>insert into journee (jour,demijournee,idSemaine) values ('2020-4-23','après-midi',4);</v>
      </c>
    </row>
    <row r="26" spans="1:6" x14ac:dyDescent="0.3">
      <c r="A26" s="1">
        <v>43945</v>
      </c>
      <c r="B26">
        <f t="shared" si="4"/>
        <v>5</v>
      </c>
      <c r="C26">
        <f t="shared" si="5"/>
        <v>17</v>
      </c>
      <c r="D26">
        <f>VLOOKUP(C26,Semaine!A:D,4,0)</f>
        <v>4</v>
      </c>
      <c r="E26" t="str">
        <f t="shared" si="1"/>
        <v>insert into journee (jour,demijournee,idSemaine) values ('2020-4-24','matin',4);</v>
      </c>
      <c r="F26" t="str">
        <f t="shared" si="2"/>
        <v/>
      </c>
    </row>
    <row r="27" spans="1:6" x14ac:dyDescent="0.3">
      <c r="A27" s="1">
        <v>43946</v>
      </c>
      <c r="B27">
        <f t="shared" si="4"/>
        <v>6</v>
      </c>
      <c r="C27">
        <f t="shared" si="5"/>
        <v>17</v>
      </c>
      <c r="D27">
        <f>VLOOKUP(C27,Semaine!A:D,4,0)</f>
        <v>4</v>
      </c>
      <c r="E27" t="str">
        <f t="shared" si="1"/>
        <v/>
      </c>
      <c r="F27" t="str">
        <f t="shared" si="2"/>
        <v/>
      </c>
    </row>
    <row r="28" spans="1:6" x14ac:dyDescent="0.3">
      <c r="A28" s="1">
        <v>43947</v>
      </c>
      <c r="B28">
        <f t="shared" si="4"/>
        <v>7</v>
      </c>
      <c r="C28">
        <f t="shared" si="5"/>
        <v>17</v>
      </c>
      <c r="D28">
        <f>VLOOKUP(C28,Semaine!A:D,4,0)</f>
        <v>4</v>
      </c>
      <c r="E28" t="str">
        <f t="shared" si="1"/>
        <v/>
      </c>
      <c r="F28" t="str">
        <f t="shared" si="2"/>
        <v/>
      </c>
    </row>
    <row r="29" spans="1:6" x14ac:dyDescent="0.3">
      <c r="A29" s="1">
        <v>43948</v>
      </c>
      <c r="B29">
        <f t="shared" si="4"/>
        <v>1</v>
      </c>
      <c r="C29">
        <f t="shared" si="5"/>
        <v>18</v>
      </c>
      <c r="D29">
        <f>VLOOKUP(C29,Semaine!A:D,4,0)</f>
        <v>5</v>
      </c>
      <c r="E29" t="str">
        <f t="shared" si="1"/>
        <v>insert into journee (jour,demijournee,idSemaine) values ('2020-4-27','matin',5);</v>
      </c>
      <c r="F29" t="str">
        <f t="shared" si="2"/>
        <v>insert into journee (jour,demijournee,idSemaine) values ('2020-4-27','après-midi',5);</v>
      </c>
    </row>
    <row r="30" spans="1:6" x14ac:dyDescent="0.3">
      <c r="A30" s="1">
        <v>43949</v>
      </c>
      <c r="B30">
        <f t="shared" si="4"/>
        <v>2</v>
      </c>
      <c r="C30">
        <f t="shared" si="5"/>
        <v>18</v>
      </c>
      <c r="D30">
        <f>VLOOKUP(C30,Semaine!A:D,4,0)</f>
        <v>5</v>
      </c>
      <c r="E30" t="str">
        <f t="shared" si="1"/>
        <v>insert into journee (jour,demijournee,idSemaine) values ('2020-4-28','matin',5);</v>
      </c>
      <c r="F30" t="str">
        <f t="shared" si="2"/>
        <v>insert into journee (jour,demijournee,idSemaine) values ('2020-4-28','après-midi',5);</v>
      </c>
    </row>
    <row r="31" spans="1:6" x14ac:dyDescent="0.3">
      <c r="A31" s="1">
        <v>43950</v>
      </c>
      <c r="B31">
        <f t="shared" si="4"/>
        <v>3</v>
      </c>
      <c r="C31">
        <f t="shared" si="5"/>
        <v>18</v>
      </c>
      <c r="D31">
        <f>VLOOKUP(C31,Semaine!A:D,4,0)</f>
        <v>5</v>
      </c>
      <c r="E31" t="str">
        <f t="shared" si="1"/>
        <v>insert into journee (jour,demijournee,idSemaine) values ('2020-4-29','matin',5);</v>
      </c>
      <c r="F31" t="str">
        <f t="shared" si="2"/>
        <v>insert into journee (jour,demijournee,idSemaine) values ('2020-4-29','après-midi',5);</v>
      </c>
    </row>
    <row r="32" spans="1:6" x14ac:dyDescent="0.3">
      <c r="A32" s="1">
        <v>43951</v>
      </c>
      <c r="B32">
        <f t="shared" si="4"/>
        <v>4</v>
      </c>
      <c r="C32">
        <f t="shared" si="5"/>
        <v>18</v>
      </c>
      <c r="D32">
        <f>VLOOKUP(C32,Semaine!A:D,4,0)</f>
        <v>5</v>
      </c>
      <c r="E32" t="str">
        <f t="shared" si="1"/>
        <v>insert into journee (jour,demijournee,idSemaine) values ('2020-4-30','matin',5);</v>
      </c>
      <c r="F32" t="str">
        <f t="shared" si="2"/>
        <v>insert into journee (jour,demijournee,idSemaine) values ('2020-4-30','après-midi',5);</v>
      </c>
    </row>
    <row r="33" spans="1:6" x14ac:dyDescent="0.3">
      <c r="A33" s="1">
        <v>43952</v>
      </c>
      <c r="B33">
        <f t="shared" si="4"/>
        <v>5</v>
      </c>
      <c r="C33">
        <f t="shared" si="5"/>
        <v>18</v>
      </c>
      <c r="D33">
        <f>VLOOKUP(C33,Semaine!A:D,4,0)</f>
        <v>5</v>
      </c>
      <c r="E33" t="str">
        <f t="shared" si="1"/>
        <v>insert into journee (jour,demijournee,idSemaine) values ('2020-5-1','matin',5);</v>
      </c>
      <c r="F33" t="str">
        <f t="shared" si="2"/>
        <v/>
      </c>
    </row>
    <row r="34" spans="1:6" x14ac:dyDescent="0.3">
      <c r="A34" s="1">
        <v>43953</v>
      </c>
      <c r="B34">
        <f t="shared" si="4"/>
        <v>6</v>
      </c>
      <c r="C34">
        <f t="shared" si="5"/>
        <v>18</v>
      </c>
      <c r="D34">
        <f>VLOOKUP(C34,Semaine!A:D,4,0)</f>
        <v>5</v>
      </c>
      <c r="E34" t="str">
        <f t="shared" si="1"/>
        <v/>
      </c>
      <c r="F34" t="str">
        <f t="shared" si="2"/>
        <v/>
      </c>
    </row>
    <row r="35" spans="1:6" x14ac:dyDescent="0.3">
      <c r="A35" s="1">
        <v>43954</v>
      </c>
      <c r="B35">
        <f t="shared" si="4"/>
        <v>7</v>
      </c>
      <c r="C35">
        <f t="shared" si="5"/>
        <v>18</v>
      </c>
      <c r="D35">
        <f>VLOOKUP(C35,Semaine!A:D,4,0)</f>
        <v>5</v>
      </c>
      <c r="E35" t="str">
        <f t="shared" si="1"/>
        <v/>
      </c>
      <c r="F35" t="str">
        <f t="shared" si="2"/>
        <v/>
      </c>
    </row>
    <row r="36" spans="1:6" x14ac:dyDescent="0.3">
      <c r="A36" s="1">
        <v>43955</v>
      </c>
      <c r="B36">
        <f t="shared" si="4"/>
        <v>1</v>
      </c>
      <c r="C36">
        <f t="shared" si="5"/>
        <v>19</v>
      </c>
      <c r="D36">
        <f>VLOOKUP(C36,Semaine!A:D,4,0)</f>
        <v>6</v>
      </c>
      <c r="E36" t="str">
        <f t="shared" si="1"/>
        <v>insert into journee (jour,demijournee,idSemaine) values ('2020-5-4','matin',6);</v>
      </c>
      <c r="F36" t="str">
        <f t="shared" si="2"/>
        <v>insert into journee (jour,demijournee,idSemaine) values ('2020-5-4','après-midi',6);</v>
      </c>
    </row>
    <row r="37" spans="1:6" x14ac:dyDescent="0.3">
      <c r="A37" s="1">
        <v>43956</v>
      </c>
      <c r="B37">
        <f t="shared" si="4"/>
        <v>2</v>
      </c>
      <c r="C37">
        <f t="shared" si="5"/>
        <v>19</v>
      </c>
      <c r="D37">
        <f>VLOOKUP(C37,Semaine!A:D,4,0)</f>
        <v>6</v>
      </c>
      <c r="E37" t="str">
        <f t="shared" si="1"/>
        <v>insert into journee (jour,demijournee,idSemaine) values ('2020-5-5','matin',6);</v>
      </c>
      <c r="F37" t="str">
        <f t="shared" si="2"/>
        <v>insert into journee (jour,demijournee,idSemaine) values ('2020-5-5','après-midi',6);</v>
      </c>
    </row>
    <row r="38" spans="1:6" x14ac:dyDescent="0.3">
      <c r="A38" s="1">
        <v>43957</v>
      </c>
      <c r="B38">
        <f t="shared" si="4"/>
        <v>3</v>
      </c>
      <c r="C38">
        <f t="shared" si="5"/>
        <v>19</v>
      </c>
      <c r="D38">
        <f>VLOOKUP(C38,Semaine!A:D,4,0)</f>
        <v>6</v>
      </c>
      <c r="E38" t="str">
        <f t="shared" si="1"/>
        <v>insert into journee (jour,demijournee,idSemaine) values ('2020-5-6','matin',6);</v>
      </c>
      <c r="F38" t="str">
        <f t="shared" si="2"/>
        <v>insert into journee (jour,demijournee,idSemaine) values ('2020-5-6','après-midi',6);</v>
      </c>
    </row>
    <row r="39" spans="1:6" x14ac:dyDescent="0.3">
      <c r="A39" s="1">
        <v>43958</v>
      </c>
      <c r="B39">
        <f t="shared" si="4"/>
        <v>4</v>
      </c>
      <c r="C39">
        <f t="shared" si="5"/>
        <v>19</v>
      </c>
      <c r="D39">
        <f>VLOOKUP(C39,Semaine!A:D,4,0)</f>
        <v>6</v>
      </c>
      <c r="E39" t="str">
        <f t="shared" si="1"/>
        <v>insert into journee (jour,demijournee,idSemaine) values ('2020-5-7','matin',6);</v>
      </c>
      <c r="F39" t="str">
        <f t="shared" si="2"/>
        <v>insert into journee (jour,demijournee,idSemaine) values ('2020-5-7','après-midi',6);</v>
      </c>
    </row>
    <row r="40" spans="1:6" x14ac:dyDescent="0.3">
      <c r="A40" s="1">
        <v>43959</v>
      </c>
      <c r="B40">
        <f t="shared" si="4"/>
        <v>5</v>
      </c>
      <c r="C40">
        <f t="shared" si="5"/>
        <v>19</v>
      </c>
      <c r="D40">
        <f>VLOOKUP(C40,Semaine!A:D,4,0)</f>
        <v>6</v>
      </c>
      <c r="E40" t="str">
        <f t="shared" si="1"/>
        <v>insert into journee (jour,demijournee,idSemaine) values ('2020-5-8','matin',6);</v>
      </c>
      <c r="F40" t="str">
        <f t="shared" si="2"/>
        <v/>
      </c>
    </row>
    <row r="41" spans="1:6" x14ac:dyDescent="0.3">
      <c r="A41" s="1">
        <v>43960</v>
      </c>
      <c r="B41">
        <f t="shared" si="4"/>
        <v>6</v>
      </c>
      <c r="C41">
        <f t="shared" si="5"/>
        <v>19</v>
      </c>
      <c r="D41">
        <f>VLOOKUP(C41,Semaine!A:D,4,0)</f>
        <v>6</v>
      </c>
      <c r="E41" t="str">
        <f t="shared" si="1"/>
        <v/>
      </c>
      <c r="F41" t="str">
        <f t="shared" si="2"/>
        <v/>
      </c>
    </row>
    <row r="42" spans="1:6" x14ac:dyDescent="0.3">
      <c r="A42" s="1">
        <v>43961</v>
      </c>
      <c r="B42">
        <f t="shared" si="4"/>
        <v>7</v>
      </c>
      <c r="C42">
        <f t="shared" si="5"/>
        <v>19</v>
      </c>
      <c r="D42">
        <f>VLOOKUP(C42,Semaine!A:D,4,0)</f>
        <v>6</v>
      </c>
      <c r="E42" t="str">
        <f t="shared" si="1"/>
        <v/>
      </c>
      <c r="F42" t="str">
        <f t="shared" si="2"/>
        <v/>
      </c>
    </row>
    <row r="43" spans="1:6" x14ac:dyDescent="0.3">
      <c r="A43" s="1">
        <v>43962</v>
      </c>
      <c r="B43">
        <f t="shared" si="4"/>
        <v>1</v>
      </c>
      <c r="C43">
        <f t="shared" si="5"/>
        <v>20</v>
      </c>
      <c r="D43">
        <f>VLOOKUP(C43,Semaine!A:D,4,0)</f>
        <v>7</v>
      </c>
      <c r="E43" t="str">
        <f t="shared" si="1"/>
        <v>insert into journee (jour,demijournee,idSemaine) values ('2020-5-11','matin',7);</v>
      </c>
      <c r="F43" t="str">
        <f t="shared" si="2"/>
        <v>insert into journee (jour,demijournee,idSemaine) values ('2020-5-11','après-midi',7);</v>
      </c>
    </row>
    <row r="44" spans="1:6" x14ac:dyDescent="0.3">
      <c r="A44" s="1">
        <v>43963</v>
      </c>
      <c r="B44">
        <f t="shared" si="4"/>
        <v>2</v>
      </c>
      <c r="C44">
        <f t="shared" si="5"/>
        <v>20</v>
      </c>
      <c r="D44">
        <f>VLOOKUP(C44,Semaine!A:D,4,0)</f>
        <v>7</v>
      </c>
      <c r="E44" t="str">
        <f t="shared" si="1"/>
        <v>insert into journee (jour,demijournee,idSemaine) values ('2020-5-12','matin',7);</v>
      </c>
      <c r="F44" t="str">
        <f t="shared" si="2"/>
        <v>insert into journee (jour,demijournee,idSemaine) values ('2020-5-12','après-midi',7);</v>
      </c>
    </row>
    <row r="45" spans="1:6" x14ac:dyDescent="0.3">
      <c r="A45" s="1">
        <v>43964</v>
      </c>
      <c r="B45">
        <f t="shared" si="4"/>
        <v>3</v>
      </c>
      <c r="C45">
        <f t="shared" si="5"/>
        <v>20</v>
      </c>
      <c r="D45">
        <f>VLOOKUP(C45,Semaine!A:D,4,0)</f>
        <v>7</v>
      </c>
      <c r="E45" t="str">
        <f t="shared" si="1"/>
        <v>insert into journee (jour,demijournee,idSemaine) values ('2020-5-13','matin',7);</v>
      </c>
      <c r="F45" t="str">
        <f t="shared" si="2"/>
        <v>insert into journee (jour,demijournee,idSemaine) values ('2020-5-13','après-midi',7);</v>
      </c>
    </row>
    <row r="46" spans="1:6" x14ac:dyDescent="0.3">
      <c r="A46" s="1">
        <v>43965</v>
      </c>
      <c r="B46">
        <f t="shared" si="4"/>
        <v>4</v>
      </c>
      <c r="C46">
        <f t="shared" si="5"/>
        <v>20</v>
      </c>
      <c r="D46">
        <f>VLOOKUP(C46,Semaine!A:D,4,0)</f>
        <v>7</v>
      </c>
      <c r="E46" t="str">
        <f t="shared" si="1"/>
        <v>insert into journee (jour,demijournee,idSemaine) values ('2020-5-14','matin',7);</v>
      </c>
      <c r="F46" t="str">
        <f t="shared" si="2"/>
        <v>insert into journee (jour,demijournee,idSemaine) values ('2020-5-14','après-midi',7);</v>
      </c>
    </row>
    <row r="47" spans="1:6" x14ac:dyDescent="0.3">
      <c r="A47" s="1">
        <v>43966</v>
      </c>
      <c r="B47">
        <f t="shared" si="4"/>
        <v>5</v>
      </c>
      <c r="C47">
        <f t="shared" si="5"/>
        <v>20</v>
      </c>
      <c r="D47">
        <f>VLOOKUP(C47,Semaine!A:D,4,0)</f>
        <v>7</v>
      </c>
      <c r="E47" t="str">
        <f t="shared" si="1"/>
        <v>insert into journee (jour,demijournee,idSemaine) values ('2020-5-15','matin',7);</v>
      </c>
      <c r="F47" t="str">
        <f t="shared" si="2"/>
        <v/>
      </c>
    </row>
    <row r="48" spans="1:6" x14ac:dyDescent="0.3">
      <c r="A48" s="1">
        <v>43967</v>
      </c>
      <c r="B48">
        <f t="shared" si="4"/>
        <v>6</v>
      </c>
      <c r="C48">
        <f t="shared" si="5"/>
        <v>20</v>
      </c>
      <c r="D48">
        <f>VLOOKUP(C48,Semaine!A:D,4,0)</f>
        <v>7</v>
      </c>
      <c r="E48" t="str">
        <f t="shared" si="1"/>
        <v/>
      </c>
      <c r="F48" t="str">
        <f t="shared" si="2"/>
        <v/>
      </c>
    </row>
    <row r="49" spans="1:6" x14ac:dyDescent="0.3">
      <c r="A49" s="1">
        <v>43968</v>
      </c>
      <c r="B49">
        <f t="shared" si="4"/>
        <v>7</v>
      </c>
      <c r="C49">
        <f t="shared" si="5"/>
        <v>20</v>
      </c>
      <c r="D49">
        <f>VLOOKUP(C49,Semaine!A:D,4,0)</f>
        <v>7</v>
      </c>
      <c r="E49" t="str">
        <f t="shared" si="1"/>
        <v/>
      </c>
      <c r="F49" t="str">
        <f t="shared" si="2"/>
        <v/>
      </c>
    </row>
    <row r="50" spans="1:6" x14ac:dyDescent="0.3">
      <c r="A50" s="1">
        <v>43969</v>
      </c>
      <c r="B50">
        <f t="shared" si="4"/>
        <v>1</v>
      </c>
      <c r="C50">
        <f t="shared" si="5"/>
        <v>21</v>
      </c>
      <c r="D50">
        <f>VLOOKUP(C50,Semaine!A:D,4,0)</f>
        <v>8</v>
      </c>
      <c r="E50" t="str">
        <f t="shared" si="1"/>
        <v>insert into journee (jour,demijournee,idSemaine) values ('2020-5-18','matin',8);</v>
      </c>
      <c r="F50" t="str">
        <f t="shared" si="2"/>
        <v>insert into journee (jour,demijournee,idSemaine) values ('2020-5-18','après-midi',8);</v>
      </c>
    </row>
    <row r="51" spans="1:6" x14ac:dyDescent="0.3">
      <c r="A51" s="1">
        <v>43970</v>
      </c>
      <c r="B51">
        <f t="shared" si="4"/>
        <v>2</v>
      </c>
      <c r="C51">
        <f t="shared" si="5"/>
        <v>21</v>
      </c>
      <c r="D51">
        <f>VLOOKUP(C51,Semaine!A:D,4,0)</f>
        <v>8</v>
      </c>
      <c r="E51" t="str">
        <f t="shared" si="1"/>
        <v>insert into journee (jour,demijournee,idSemaine) values ('2020-5-19','matin',8);</v>
      </c>
      <c r="F51" t="str">
        <f t="shared" si="2"/>
        <v>insert into journee (jour,demijournee,idSemaine) values ('2020-5-19','après-midi',8);</v>
      </c>
    </row>
    <row r="52" spans="1:6" x14ac:dyDescent="0.3">
      <c r="A52" s="1">
        <v>43971</v>
      </c>
      <c r="B52">
        <f t="shared" si="4"/>
        <v>3</v>
      </c>
      <c r="C52">
        <f t="shared" si="5"/>
        <v>21</v>
      </c>
      <c r="D52">
        <f>VLOOKUP(C52,Semaine!A:D,4,0)</f>
        <v>8</v>
      </c>
      <c r="E52" t="str">
        <f t="shared" si="1"/>
        <v>insert into journee (jour,demijournee,idSemaine) values ('2020-5-20','matin',8);</v>
      </c>
      <c r="F52" t="str">
        <f t="shared" si="2"/>
        <v>insert into journee (jour,demijournee,idSemaine) values ('2020-5-20','après-midi',8);</v>
      </c>
    </row>
    <row r="53" spans="1:6" x14ac:dyDescent="0.3">
      <c r="A53" s="1">
        <v>43972</v>
      </c>
      <c r="B53">
        <f t="shared" si="4"/>
        <v>4</v>
      </c>
      <c r="C53">
        <f t="shared" si="5"/>
        <v>21</v>
      </c>
      <c r="D53">
        <f>VLOOKUP(C53,Semaine!A:D,4,0)</f>
        <v>8</v>
      </c>
      <c r="E53" t="str">
        <f t="shared" si="1"/>
        <v>insert into journee (jour,demijournee,idSemaine) values ('2020-5-21','matin',8);</v>
      </c>
      <c r="F53" t="str">
        <f t="shared" si="2"/>
        <v>insert into journee (jour,demijournee,idSemaine) values ('2020-5-21','après-midi',8);</v>
      </c>
    </row>
    <row r="54" spans="1:6" x14ac:dyDescent="0.3">
      <c r="A54" s="1">
        <v>43973</v>
      </c>
      <c r="B54">
        <f t="shared" si="4"/>
        <v>5</v>
      </c>
      <c r="C54">
        <f t="shared" si="5"/>
        <v>21</v>
      </c>
      <c r="D54">
        <f>VLOOKUP(C54,Semaine!A:D,4,0)</f>
        <v>8</v>
      </c>
      <c r="E54" t="str">
        <f t="shared" si="1"/>
        <v>insert into journee (jour,demijournee,idSemaine) values ('2020-5-22','matin',8);</v>
      </c>
      <c r="F54" t="str">
        <f t="shared" si="2"/>
        <v/>
      </c>
    </row>
    <row r="55" spans="1:6" x14ac:dyDescent="0.3">
      <c r="A55" s="1">
        <v>43974</v>
      </c>
      <c r="B55">
        <f t="shared" si="4"/>
        <v>6</v>
      </c>
      <c r="C55">
        <f t="shared" si="5"/>
        <v>21</v>
      </c>
      <c r="D55">
        <f>VLOOKUP(C55,Semaine!A:D,4,0)</f>
        <v>8</v>
      </c>
      <c r="E55" t="str">
        <f t="shared" si="1"/>
        <v/>
      </c>
      <c r="F55" t="str">
        <f t="shared" si="2"/>
        <v/>
      </c>
    </row>
    <row r="56" spans="1:6" x14ac:dyDescent="0.3">
      <c r="A56" s="1">
        <v>43975</v>
      </c>
      <c r="B56">
        <f t="shared" si="4"/>
        <v>7</v>
      </c>
      <c r="C56">
        <f t="shared" si="5"/>
        <v>21</v>
      </c>
      <c r="D56">
        <f>VLOOKUP(C56,Semaine!A:D,4,0)</f>
        <v>8</v>
      </c>
      <c r="E56" t="str">
        <f t="shared" si="1"/>
        <v/>
      </c>
      <c r="F56" t="str">
        <f t="shared" si="2"/>
        <v/>
      </c>
    </row>
    <row r="57" spans="1:6" x14ac:dyDescent="0.3">
      <c r="A57" s="1">
        <v>43976</v>
      </c>
      <c r="B57">
        <f t="shared" si="4"/>
        <v>1</v>
      </c>
      <c r="C57">
        <f t="shared" si="5"/>
        <v>22</v>
      </c>
      <c r="D57">
        <f>VLOOKUP(C57,Semaine!A:D,4,0)</f>
        <v>9</v>
      </c>
      <c r="E57" t="str">
        <f t="shared" si="1"/>
        <v>insert into journee (jour,demijournee,idSemaine) values ('2020-5-25','matin',9);</v>
      </c>
      <c r="F57" t="str">
        <f t="shared" si="2"/>
        <v>insert into journee (jour,demijournee,idSemaine) values ('2020-5-25','après-midi',9);</v>
      </c>
    </row>
    <row r="58" spans="1:6" x14ac:dyDescent="0.3">
      <c r="A58" s="1">
        <v>43977</v>
      </c>
      <c r="B58">
        <f t="shared" si="4"/>
        <v>2</v>
      </c>
      <c r="C58">
        <f t="shared" si="5"/>
        <v>22</v>
      </c>
      <c r="D58">
        <f>VLOOKUP(C58,Semaine!A:D,4,0)</f>
        <v>9</v>
      </c>
      <c r="E58" t="str">
        <f t="shared" si="1"/>
        <v>insert into journee (jour,demijournee,idSemaine) values ('2020-5-26','matin',9);</v>
      </c>
      <c r="F58" t="str">
        <f t="shared" si="2"/>
        <v>insert into journee (jour,demijournee,idSemaine) values ('2020-5-26','après-midi',9);</v>
      </c>
    </row>
    <row r="59" spans="1:6" x14ac:dyDescent="0.3">
      <c r="A59" s="1">
        <v>43978</v>
      </c>
      <c r="B59">
        <f t="shared" si="4"/>
        <v>3</v>
      </c>
      <c r="C59">
        <f t="shared" si="5"/>
        <v>22</v>
      </c>
      <c r="D59">
        <f>VLOOKUP(C59,Semaine!A:D,4,0)</f>
        <v>9</v>
      </c>
      <c r="E59" t="str">
        <f t="shared" si="1"/>
        <v>insert into journee (jour,demijournee,idSemaine) values ('2020-5-27','matin',9);</v>
      </c>
      <c r="F59" t="str">
        <f t="shared" si="2"/>
        <v>insert into journee (jour,demijournee,idSemaine) values ('2020-5-27','après-midi',9);</v>
      </c>
    </row>
    <row r="60" spans="1:6" x14ac:dyDescent="0.3">
      <c r="A60" s="1">
        <v>43979</v>
      </c>
      <c r="B60">
        <f t="shared" si="4"/>
        <v>4</v>
      </c>
      <c r="C60">
        <f t="shared" si="5"/>
        <v>22</v>
      </c>
      <c r="D60">
        <f>VLOOKUP(C60,Semaine!A:D,4,0)</f>
        <v>9</v>
      </c>
      <c r="E60" t="str">
        <f t="shared" si="1"/>
        <v>insert into journee (jour,demijournee,idSemaine) values ('2020-5-28','matin',9);</v>
      </c>
      <c r="F60" t="str">
        <f t="shared" si="2"/>
        <v>insert into journee (jour,demijournee,idSemaine) values ('2020-5-28','après-midi',9);</v>
      </c>
    </row>
    <row r="61" spans="1:6" x14ac:dyDescent="0.3">
      <c r="A61" s="1">
        <v>43980</v>
      </c>
      <c r="B61">
        <f t="shared" si="4"/>
        <v>5</v>
      </c>
      <c r="C61">
        <f t="shared" si="5"/>
        <v>22</v>
      </c>
      <c r="D61">
        <f>VLOOKUP(C61,Semaine!A:D,4,0)</f>
        <v>9</v>
      </c>
      <c r="E61" t="str">
        <f t="shared" si="1"/>
        <v>insert into journee (jour,demijournee,idSemaine) values ('2020-5-29','matin',9);</v>
      </c>
      <c r="F61" t="str">
        <f t="shared" si="2"/>
        <v/>
      </c>
    </row>
    <row r="62" spans="1:6" x14ac:dyDescent="0.3">
      <c r="A62" s="1">
        <v>43981</v>
      </c>
      <c r="B62">
        <f t="shared" si="4"/>
        <v>6</v>
      </c>
      <c r="C62">
        <f t="shared" si="5"/>
        <v>22</v>
      </c>
      <c r="D62">
        <f>VLOOKUP(C62,Semaine!A:D,4,0)</f>
        <v>9</v>
      </c>
      <c r="E62" t="str">
        <f t="shared" si="1"/>
        <v/>
      </c>
      <c r="F62" t="str">
        <f t="shared" si="2"/>
        <v/>
      </c>
    </row>
    <row r="63" spans="1:6" x14ac:dyDescent="0.3">
      <c r="A63" s="1">
        <v>43982</v>
      </c>
      <c r="B63">
        <f t="shared" si="4"/>
        <v>7</v>
      </c>
      <c r="C63">
        <f t="shared" si="5"/>
        <v>22</v>
      </c>
      <c r="D63">
        <f>VLOOKUP(C63,Semaine!A:D,4,0)</f>
        <v>9</v>
      </c>
      <c r="E63" t="str">
        <f t="shared" si="1"/>
        <v/>
      </c>
      <c r="F63" t="str">
        <f t="shared" si="2"/>
        <v/>
      </c>
    </row>
    <row r="64" spans="1:6" x14ac:dyDescent="0.3">
      <c r="A64" s="1">
        <v>43983</v>
      </c>
      <c r="B64">
        <f t="shared" si="4"/>
        <v>1</v>
      </c>
      <c r="C64">
        <f t="shared" si="5"/>
        <v>23</v>
      </c>
      <c r="D64">
        <f>VLOOKUP(C64,Semaine!A:D,4,0)</f>
        <v>10</v>
      </c>
      <c r="E64" t="str">
        <f t="shared" si="1"/>
        <v>insert into journee (jour,demijournee,idSemaine) values ('2020-6-1','matin',10);</v>
      </c>
      <c r="F64" t="str">
        <f t="shared" si="2"/>
        <v>insert into journee (jour,demijournee,idSemaine) values ('2020-6-1','après-midi',10);</v>
      </c>
    </row>
    <row r="65" spans="1:6" x14ac:dyDescent="0.3">
      <c r="A65" s="1">
        <v>43984</v>
      </c>
      <c r="B65">
        <f t="shared" si="4"/>
        <v>2</v>
      </c>
      <c r="C65">
        <f t="shared" si="5"/>
        <v>23</v>
      </c>
      <c r="D65">
        <f>VLOOKUP(C65,Semaine!A:D,4,0)</f>
        <v>10</v>
      </c>
      <c r="E65" t="str">
        <f t="shared" si="1"/>
        <v>insert into journee (jour,demijournee,idSemaine) values ('2020-6-2','matin',10);</v>
      </c>
      <c r="F65" t="str">
        <f t="shared" si="2"/>
        <v>insert into journee (jour,demijournee,idSemaine) values ('2020-6-2','après-midi',10);</v>
      </c>
    </row>
    <row r="66" spans="1:6" x14ac:dyDescent="0.3">
      <c r="A66" s="1">
        <v>43985</v>
      </c>
      <c r="B66">
        <f t="shared" si="4"/>
        <v>3</v>
      </c>
      <c r="C66">
        <f t="shared" si="5"/>
        <v>23</v>
      </c>
      <c r="D66">
        <f>VLOOKUP(C66,Semaine!A:D,4,0)</f>
        <v>10</v>
      </c>
      <c r="E66" t="str">
        <f t="shared" ref="E66:E72" si="6">IF(B66&lt;6,"insert into journee (jour,demijournee,idSemaine) values ('"&amp;YEAR(A66)&amp;"-"&amp;MONTH(A66)&amp;"-"&amp;DAY(A66)&amp;"','matin',"&amp;D66&amp;");","")</f>
        <v>insert into journee (jour,demijournee,idSemaine) values ('2020-6-3','matin',10);</v>
      </c>
      <c r="F66" t="str">
        <f t="shared" ref="F66:F72" si="7">IF(B66&lt;5,"insert into journee (jour,demijournee,idSemaine) values ('"&amp;YEAR(A66)&amp;"-"&amp;MONTH(A66)&amp;"-"&amp;DAY(A66)&amp;"','après-midi',"&amp;D66&amp;");","")</f>
        <v>insert into journee (jour,demijournee,idSemaine) values ('2020-6-3','après-midi',10);</v>
      </c>
    </row>
    <row r="67" spans="1:6" x14ac:dyDescent="0.3">
      <c r="A67" s="1">
        <v>43986</v>
      </c>
      <c r="B67">
        <f t="shared" si="4"/>
        <v>4</v>
      </c>
      <c r="C67">
        <f t="shared" si="5"/>
        <v>23</v>
      </c>
      <c r="D67">
        <f>VLOOKUP(C67,Semaine!A:D,4,0)</f>
        <v>10</v>
      </c>
      <c r="E67" t="str">
        <f t="shared" si="6"/>
        <v>insert into journee (jour,demijournee,idSemaine) values ('2020-6-4','matin',10);</v>
      </c>
      <c r="F67" t="str">
        <f t="shared" si="7"/>
        <v>insert into journee (jour,demijournee,idSemaine) values ('2020-6-4','après-midi',10);</v>
      </c>
    </row>
    <row r="68" spans="1:6" x14ac:dyDescent="0.3">
      <c r="A68" s="1">
        <v>43987</v>
      </c>
      <c r="B68">
        <f t="shared" si="4"/>
        <v>5</v>
      </c>
      <c r="C68">
        <f t="shared" si="5"/>
        <v>23</v>
      </c>
      <c r="D68">
        <f>VLOOKUP(C68,Semaine!A:D,4,0)</f>
        <v>10</v>
      </c>
      <c r="E68" t="str">
        <f t="shared" si="6"/>
        <v>insert into journee (jour,demijournee,idSemaine) values ('2020-6-5','matin',10);</v>
      </c>
      <c r="F68" t="str">
        <f t="shared" si="7"/>
        <v/>
      </c>
    </row>
    <row r="69" spans="1:6" x14ac:dyDescent="0.3">
      <c r="A69" s="1">
        <v>43988</v>
      </c>
      <c r="B69">
        <f t="shared" si="4"/>
        <v>6</v>
      </c>
      <c r="C69">
        <f t="shared" si="5"/>
        <v>23</v>
      </c>
      <c r="D69">
        <f>VLOOKUP(C69,Semaine!A:D,4,0)</f>
        <v>10</v>
      </c>
      <c r="E69" t="str">
        <f t="shared" si="6"/>
        <v/>
      </c>
      <c r="F69" t="str">
        <f t="shared" si="7"/>
        <v/>
      </c>
    </row>
    <row r="70" spans="1:6" x14ac:dyDescent="0.3">
      <c r="A70" s="1">
        <v>43989</v>
      </c>
      <c r="B70">
        <f t="shared" si="4"/>
        <v>7</v>
      </c>
      <c r="C70">
        <f t="shared" si="5"/>
        <v>23</v>
      </c>
      <c r="D70">
        <f>VLOOKUP(C70,Semaine!A:D,4,0)</f>
        <v>10</v>
      </c>
      <c r="E70" t="str">
        <f t="shared" si="6"/>
        <v/>
      </c>
      <c r="F70" t="str">
        <f t="shared" si="7"/>
        <v/>
      </c>
    </row>
    <row r="71" spans="1:6" x14ac:dyDescent="0.3">
      <c r="A71" s="1">
        <v>43990</v>
      </c>
      <c r="B71">
        <f t="shared" si="4"/>
        <v>1</v>
      </c>
      <c r="C71">
        <f t="shared" si="5"/>
        <v>24</v>
      </c>
      <c r="D71">
        <f>VLOOKUP(C71,Semaine!A:D,4,0)</f>
        <v>11</v>
      </c>
      <c r="E71" t="str">
        <f t="shared" si="6"/>
        <v>insert into journee (jour,demijournee,idSemaine) values ('2020-6-8','matin',11);</v>
      </c>
      <c r="F71" t="str">
        <f t="shared" si="7"/>
        <v>insert into journee (jour,demijournee,idSemaine) values ('2020-6-8','après-midi',11);</v>
      </c>
    </row>
    <row r="72" spans="1:6" x14ac:dyDescent="0.3">
      <c r="A72" s="1">
        <v>43991</v>
      </c>
      <c r="B72">
        <f t="shared" si="4"/>
        <v>2</v>
      </c>
      <c r="C72">
        <f t="shared" si="5"/>
        <v>24</v>
      </c>
      <c r="D72">
        <f>VLOOKUP(C72,Semaine!A:D,4,0)</f>
        <v>11</v>
      </c>
      <c r="E72" t="str">
        <f t="shared" si="6"/>
        <v>insert into journee (jour,demijournee,idSemaine) values ('2020-6-9','matin',11);</v>
      </c>
      <c r="F72" t="str">
        <f t="shared" si="7"/>
        <v>insert into journee (jour,demijournee,idSemaine) values ('2020-6-9','après-midi',11);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17" sqref="E17"/>
    </sheetView>
  </sheetViews>
  <sheetFormatPr baseColWidth="10" defaultRowHeight="14.4" x14ac:dyDescent="0.3"/>
  <cols>
    <col min="2" max="2" width="51.88671875" bestFit="1" customWidth="1"/>
  </cols>
  <sheetData>
    <row r="1" spans="1:3" x14ac:dyDescent="0.3">
      <c r="A1" t="s">
        <v>9</v>
      </c>
      <c r="B1" t="s">
        <v>10</v>
      </c>
      <c r="C1" t="str">
        <f>"insert into presence (refPresence,LibellePresence) values('"&amp;A1&amp;"','"&amp;B1&amp;"');"</f>
        <v>insert into presence (refPresence,LibellePresence) values('FAD','Formation à distance');</v>
      </c>
    </row>
    <row r="2" spans="1:3" x14ac:dyDescent="0.3">
      <c r="A2">
        <v>97</v>
      </c>
      <c r="B2" t="s">
        <v>13</v>
      </c>
      <c r="C2" t="str">
        <f t="shared" ref="C2:C5" si="0">"insert into presence (refPresence,LibellePresence) values('"&amp;A2&amp;"','"&amp;B2&amp;"');"</f>
        <v>insert into presence (refPresence,LibellePresence) values('97','Stagiaire dans l’impossibilité de suivre la formation à distance ');</v>
      </c>
    </row>
    <row r="3" spans="1:3" x14ac:dyDescent="0.3">
      <c r="A3">
        <v>99</v>
      </c>
      <c r="B3" t="s">
        <v>14</v>
      </c>
      <c r="C3" t="str">
        <f t="shared" si="0"/>
        <v>insert into presence (refPresence,LibellePresence) values('99','Stagiaire qui ne se manifeste pas ');</v>
      </c>
    </row>
    <row r="4" spans="1:3" x14ac:dyDescent="0.3">
      <c r="A4" t="s">
        <v>11</v>
      </c>
      <c r="B4" t="s">
        <v>15</v>
      </c>
      <c r="C4" t="str">
        <f t="shared" si="0"/>
        <v>insert into presence (refPresence,LibellePresence) values('05GE','Stagiaire  en garde d’enfant ');</v>
      </c>
    </row>
    <row r="5" spans="1:3" x14ac:dyDescent="0.3">
      <c r="A5" t="s">
        <v>12</v>
      </c>
      <c r="B5" t="s">
        <v>16</v>
      </c>
      <c r="C5" t="str">
        <f t="shared" si="0"/>
        <v>insert into presence (refPresence,LibellePresence) values('05M','Stagiaire malade');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Formateur</vt:lpstr>
      <vt:lpstr>Formation</vt:lpstr>
      <vt:lpstr>Offre</vt:lpstr>
      <vt:lpstr>Stagiaires</vt:lpstr>
      <vt:lpstr>Semaine</vt:lpstr>
      <vt:lpstr>Journee</vt:lpstr>
      <vt:lpstr>Présence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2020-04-02T14:55:56Z</dcterms:created>
  <dcterms:modified xsi:type="dcterms:W3CDTF">2020-04-03T10:15:38Z</dcterms:modified>
</cp:coreProperties>
</file>