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1701871\Documents\GIT CDA 22-23\_Reference\01 - Persistance des données\02 - Mettre en place une base de données\03 - Remplir les tables\"/>
    </mc:Choice>
  </mc:AlternateContent>
  <xr:revisionPtr revIDLastSave="0" documentId="13_ncr:1_{79C47A5F-399E-4CCF-9D9E-6B2C5422766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tagiaireafp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E24" i="1"/>
  <c r="E25" i="1"/>
  <c r="E26" i="1"/>
  <c r="E27" i="1"/>
  <c r="E23" i="1"/>
  <c r="C24" i="1"/>
  <c r="C25" i="1"/>
  <c r="C26" i="1"/>
  <c r="C27" i="1"/>
  <c r="C23" i="1"/>
  <c r="C32" i="1"/>
  <c r="C33" i="1"/>
  <c r="C31" i="1"/>
  <c r="C37" i="1"/>
  <c r="C3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D40" i="1"/>
  <c r="D41" i="1"/>
  <c r="D42" i="1"/>
  <c r="D43" i="1"/>
  <c r="C48" i="1"/>
  <c r="C49" i="1"/>
  <c r="C47" i="1"/>
</calcChain>
</file>

<file path=xl/sharedStrings.xml><?xml version="1.0" encoding="utf-8"?>
<sst xmlns="http://schemas.openxmlformats.org/spreadsheetml/2006/main" count="215" uniqueCount="113">
  <si>
    <t>adresse</t>
  </si>
  <si>
    <t>ville</t>
  </si>
  <si>
    <t>codepostal</t>
  </si>
  <si>
    <t>telephone</t>
  </si>
  <si>
    <t>dateEntree</t>
  </si>
  <si>
    <t>sexe</t>
  </si>
  <si>
    <t>dateNaissance</t>
  </si>
  <si>
    <t>roblin</t>
  </si>
  <si>
    <t>lea</t>
  </si>
  <si>
    <t>12,bd de la liberte</t>
  </si>
  <si>
    <t>calais</t>
  </si>
  <si>
    <t>F</t>
  </si>
  <si>
    <t>macarthur</t>
  </si>
  <si>
    <t>leon</t>
  </si>
  <si>
    <t>121,bd gambetta</t>
  </si>
  <si>
    <t>21-30-65-09</t>
  </si>
  <si>
    <t>M</t>
  </si>
  <si>
    <t>minol</t>
  </si>
  <si>
    <t>luc</t>
  </si>
  <si>
    <t>9,rue des prairies</t>
  </si>
  <si>
    <t>boulogne</t>
  </si>
  <si>
    <t>21-30-20-10</t>
  </si>
  <si>
    <t>sophie</t>
  </si>
  <si>
    <t>12,rue des capucines</t>
  </si>
  <si>
    <t>wimereux</t>
  </si>
  <si>
    <t>21-89-04-30</t>
  </si>
  <si>
    <t>marc</t>
  </si>
  <si>
    <t>67,allee ronde</t>
  </si>
  <si>
    <t>marcq</t>
  </si>
  <si>
    <t>21-90-87-65</t>
  </si>
  <si>
    <t>vendraux</t>
  </si>
  <si>
    <t>5,rue de marseille</t>
  </si>
  <si>
    <t>21-96-00-09</t>
  </si>
  <si>
    <t>vendermaele</t>
  </si>
  <si>
    <t>helene</t>
  </si>
  <si>
    <t>456,rue de paris</t>
  </si>
  <si>
    <t>21-45-45-60</t>
  </si>
  <si>
    <t>besson</t>
  </si>
  <si>
    <t>loic</t>
  </si>
  <si>
    <t>3,allee carpentier</t>
  </si>
  <si>
    <t>dunkerque</t>
  </si>
  <si>
    <t>28-90-89-78</t>
  </si>
  <si>
    <t>godart</t>
  </si>
  <si>
    <t>jean-paul</t>
  </si>
  <si>
    <t>123,rue de lens</t>
  </si>
  <si>
    <t>marck</t>
  </si>
  <si>
    <t>28-09-87-65</t>
  </si>
  <si>
    <t>beaux</t>
  </si>
  <si>
    <t>marie</t>
  </si>
  <si>
    <t>1,allee des cygnes</t>
  </si>
  <si>
    <t>21-30-87-90</t>
  </si>
  <si>
    <t>turini</t>
  </si>
  <si>
    <t>elsa</t>
  </si>
  <si>
    <t>12,route de paris</t>
  </si>
  <si>
    <t>21-32-47-97</t>
  </si>
  <si>
    <t>torelle</t>
  </si>
  <si>
    <t>elise</t>
  </si>
  <si>
    <t>123,vallee du denacre</t>
  </si>
  <si>
    <t>21-67-86-90</t>
  </si>
  <si>
    <t>pharis</t>
  </si>
  <si>
    <t>pierre</t>
  </si>
  <si>
    <t>12,avenue foch</t>
  </si>
  <si>
    <t>21-21-85-90</t>
  </si>
  <si>
    <t>ephyre</t>
  </si>
  <si>
    <t>12,rue de lyon</t>
  </si>
  <si>
    <t>21-35-32-90</t>
  </si>
  <si>
    <t>leclercq</t>
  </si>
  <si>
    <t>jules</t>
  </si>
  <si>
    <t>12,allee des ravins</t>
  </si>
  <si>
    <t>21-36-71-92</t>
  </si>
  <si>
    <t>dupont</t>
  </si>
  <si>
    <t>21,avenue monsigny</t>
  </si>
  <si>
    <t>21-21-34-99</t>
  </si>
  <si>
    <t>marke</t>
  </si>
  <si>
    <t>312,route de paris</t>
  </si>
  <si>
    <t>21-87-87-71</t>
  </si>
  <si>
    <t>dewa</t>
  </si>
  <si>
    <t>121,allee des eglantines</t>
  </si>
  <si>
    <t>28-30-87-90</t>
  </si>
  <si>
    <t>TSAII</t>
  </si>
  <si>
    <t>TRTE</t>
  </si>
  <si>
    <t>DWWM</t>
  </si>
  <si>
    <t>Informatique</t>
  </si>
  <si>
    <t>Automatisme</t>
  </si>
  <si>
    <t>Reseau</t>
  </si>
  <si>
    <t>AFPA</t>
  </si>
  <si>
    <t>AUTRE</t>
  </si>
  <si>
    <t>CDA</t>
  </si>
  <si>
    <t>TSSR</t>
  </si>
  <si>
    <t>Martine</t>
  </si>
  <si>
    <t>nomStagiaire</t>
  </si>
  <si>
    <t>prenomStagiaire</t>
  </si>
  <si>
    <t>Formation</t>
  </si>
  <si>
    <t>Formateur</t>
  </si>
  <si>
    <t>Hervé</t>
  </si>
  <si>
    <t>Poix</t>
  </si>
  <si>
    <t>Dubois</t>
  </si>
  <si>
    <t>Thomas</t>
  </si>
  <si>
    <t>Butterdroghe</t>
  </si>
  <si>
    <t>Batzic</t>
  </si>
  <si>
    <t>Jean Paul</t>
  </si>
  <si>
    <t>Groupe</t>
  </si>
  <si>
    <t>Hébergement</t>
  </si>
  <si>
    <t>Hebergement</t>
  </si>
  <si>
    <t>Math</t>
  </si>
  <si>
    <t>Français</t>
  </si>
  <si>
    <t>Sport</t>
  </si>
  <si>
    <t>Matières</t>
  </si>
  <si>
    <t>idMatiere</t>
  </si>
  <si>
    <t>idFormateur</t>
  </si>
  <si>
    <t>idHebergement</t>
  </si>
  <si>
    <t>idGroupe</t>
  </si>
  <si>
    <t>idFormation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</si>
</sst>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16" fillId="0" borderId="0" xfId="0" applyFont="1"/>
    <xf numFmtId="0" fontId="0" fillId="0" borderId="12" xfId="0" applyBorder="1"/>
    <xf numFmtId="14" fontId="0" fillId="0" borderId="12" xfId="0" applyNumberFormat="1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1" xfId="0" applyFont="1" applyBorder="1"/>
    <xf numFmtId="0" fontId="16" fillId="0" borderId="0" xfId="0" applyFont="1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9"/>
  <sheetViews>
    <sheetView tabSelected="1" workbookViewId="0">
      <selection activeCell="E20" sqref="E20"/>
    </sheetView>
  </sheetViews>
  <sheetFormatPr baseColWidth="10" defaultRowHeight="14.4" x14ac:dyDescent="0.3"/>
  <cols>
    <col min="1" max="1" width="12.88671875" bestFit="1" customWidth="1"/>
    <col min="2" max="2" width="15.6640625" bestFit="1" customWidth="1"/>
    <col min="3" max="3" width="22.5546875" bestFit="1" customWidth="1"/>
    <col min="4" max="5" width="10.6640625" bestFit="1" customWidth="1"/>
    <col min="6" max="6" width="11.109375" bestFit="1" customWidth="1"/>
    <col min="7" max="7" width="10.88671875" bestFit="1" customWidth="1"/>
    <col min="8" max="8" width="5.109375" bestFit="1" customWidth="1"/>
    <col min="9" max="9" width="13.88671875" bestFit="1" customWidth="1"/>
    <col min="10" max="10" width="10.109375" bestFit="1" customWidth="1"/>
    <col min="11" max="11" width="10.6640625" bestFit="1" customWidth="1"/>
    <col min="12" max="12" width="13.33203125" bestFit="1" customWidth="1"/>
    <col min="13" max="13" width="11.6640625" bestFit="1" customWidth="1"/>
    <col min="14" max="14" width="10.109375" bestFit="1" customWidth="1"/>
    <col min="15" max="15" width="13" bestFit="1" customWidth="1"/>
    <col min="16" max="16" width="12.109375" customWidth="1"/>
    <col min="17" max="17" width="13" bestFit="1" customWidth="1"/>
    <col min="18" max="18" width="4" customWidth="1"/>
    <col min="19" max="19" width="13.33203125" bestFit="1" customWidth="1"/>
    <col min="20" max="20" width="3.44140625" customWidth="1"/>
    <col min="21" max="21" width="12.88671875" bestFit="1" customWidth="1"/>
    <col min="22" max="22" width="9.33203125" bestFit="1" customWidth="1"/>
  </cols>
  <sheetData>
    <row r="1" spans="1:18" s="3" customFormat="1" ht="15" thickBot="1" x14ac:dyDescent="0.35">
      <c r="A1" s="6" t="s">
        <v>90</v>
      </c>
      <c r="B1" s="7" t="s">
        <v>91</v>
      </c>
      <c r="C1" s="7" t="s">
        <v>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92</v>
      </c>
      <c r="K1" s="7" t="s">
        <v>93</v>
      </c>
      <c r="L1" s="8" t="s">
        <v>102</v>
      </c>
      <c r="M1" s="3" t="s">
        <v>109</v>
      </c>
      <c r="N1" s="3" t="s">
        <v>112</v>
      </c>
      <c r="O1" s="3" t="s">
        <v>110</v>
      </c>
      <c r="P1" s="3" t="s">
        <v>4</v>
      </c>
      <c r="Q1" s="3" t="s">
        <v>6</v>
      </c>
    </row>
    <row r="2" spans="1:18" x14ac:dyDescent="0.3">
      <c r="A2" s="4" t="s">
        <v>7</v>
      </c>
      <c r="B2" s="4" t="s">
        <v>8</v>
      </c>
      <c r="C2" s="4" t="s">
        <v>9</v>
      </c>
      <c r="D2" s="4" t="s">
        <v>10</v>
      </c>
      <c r="E2" s="4">
        <v>62100</v>
      </c>
      <c r="F2" s="4">
        <v>21345678</v>
      </c>
      <c r="G2" s="5">
        <v>41883</v>
      </c>
      <c r="H2" s="4" t="s">
        <v>11</v>
      </c>
      <c r="I2" s="5">
        <v>34713</v>
      </c>
      <c r="J2" s="4" t="s">
        <v>88</v>
      </c>
      <c r="K2" s="4" t="s">
        <v>97</v>
      </c>
      <c r="L2" s="4" t="s">
        <v>86</v>
      </c>
      <c r="M2">
        <f>_xlfn.XLOOKUP(K2,$B$40:$B$43,$C$40:$C$43)</f>
        <v>2</v>
      </c>
      <c r="N2">
        <f>VLOOKUP(J2,$A$22:$D$27,4,0)</f>
        <v>5</v>
      </c>
      <c r="O2">
        <f>VLOOKUP(L2,$A$36:$B$37,2,0)</f>
        <v>2</v>
      </c>
      <c r="P2" t="str">
        <f>TEXT(G2,"aaaa-mm-jj")</f>
        <v>2014-09-01</v>
      </c>
      <c r="Q2" t="str">
        <f>TEXT(I2,"aaaa-mm-jj")</f>
        <v>1995-01-14</v>
      </c>
      <c r="R2" t="str">
        <f>"INSERT INTO `stagiaires`(`idStagiaire`, `nomStagiaire`, `prenomStagiaire`, `adresseStagiaire`, `ville`, `codePostal`, `telStagiaire`, `dateEntree`, `SexeStagiaire`, `dateNaissance`, `idFormation`, `idFormateur`, `idHebergement`) VALUES (null,""" &amp; A2&amp;""","""&amp;B2&amp;""","""&amp;C2&amp;""","""&amp;D2&amp;""","""&amp;E2&amp;""","""&amp;F2&amp;""","""&amp;P2&amp;""",""" &amp;H2&amp;""","""&amp;Q2&amp;""","&amp;N2&amp;","&amp;M2&amp;","&amp;O2&amp;");"</f>
        <v>INSERT INTO `stagiaires`(`idStagiaire`, `nomStagiaire`, `prenomStagiaire`, `adresseStagiaire`, `ville`, `codePostal`, `telStagiaire`, `dateEntree`, `SexeStagiaire`, `dateNaissance`, `idFormation`, `idFormateur`, `idHebergement`) VALUES (null,"roblin","lea","12,bd de la liberte","calais","62100","21345678","2014-09-01","F","1995-01-14",5,2,2);</v>
      </c>
    </row>
    <row r="3" spans="1:18" x14ac:dyDescent="0.3">
      <c r="A3" s="1" t="s">
        <v>12</v>
      </c>
      <c r="B3" s="1" t="s">
        <v>13</v>
      </c>
      <c r="C3" s="1" t="s">
        <v>14</v>
      </c>
      <c r="D3" s="1" t="s">
        <v>10</v>
      </c>
      <c r="E3" s="1">
        <v>62100</v>
      </c>
      <c r="F3" s="1" t="s">
        <v>15</v>
      </c>
      <c r="G3" s="2">
        <v>41883</v>
      </c>
      <c r="H3" s="1" t="s">
        <v>16</v>
      </c>
      <c r="I3" s="2">
        <v>34436</v>
      </c>
      <c r="J3" s="1" t="s">
        <v>81</v>
      </c>
      <c r="K3" s="1" t="s">
        <v>89</v>
      </c>
      <c r="L3" s="1" t="s">
        <v>86</v>
      </c>
      <c r="M3">
        <f t="shared" ref="M3:M19" si="0">_xlfn.XLOOKUP(K3,$B$40:$B$43,$C$40:$C$43)</f>
        <v>1</v>
      </c>
      <c r="N3">
        <f t="shared" ref="N3:N19" si="1">VLOOKUP(J3,$A$22:$D$27,4,0)</f>
        <v>3</v>
      </c>
      <c r="O3">
        <f t="shared" ref="O3:O19" si="2">VLOOKUP(L3,$A$36:$B$37,2,0)</f>
        <v>2</v>
      </c>
      <c r="P3" t="str">
        <f t="shared" ref="P3:P19" si="3">TEXT(G3,"aaaa-mm-jj")</f>
        <v>2014-09-01</v>
      </c>
      <c r="Q3" t="str">
        <f t="shared" ref="Q3:Q19" si="4">TEXT(I3,"aaaa-mm-jj")</f>
        <v>1994-04-12</v>
      </c>
      <c r="R3" t="str">
        <f t="shared" ref="R3:R19" si="5">"INSERT INTO `stagiaires`(`idStagiaire`, `nomStagiaire`, `prenomStagiaire`, `adresseStagiaire`, `ville`, `codePostal`, `telStagiaire`, `dateEntree`, `SexeStagiaire`, `dateNaissance`, `idFormation`, `idFormateur`, `idHebergement`) VALUES (null,""" &amp; A3&amp;""","""&amp;B3&amp;""","""&amp;C3&amp;""","""&amp;D3&amp;""","""&amp;E3&amp;""","""&amp;F3&amp;""","""&amp;P3&amp;""",""" &amp;H3&amp;""","""&amp;Q3&amp;""","&amp;N3&amp;","&amp;M3&amp;","&amp;O3&amp;");"</f>
        <v>INSERT INTO `stagiaires`(`idStagiaire`, `nomStagiaire`, `prenomStagiaire`, `adresseStagiaire`, `ville`, `codePostal`, `telStagiaire`, `dateEntree`, `SexeStagiaire`, `dateNaissance`, `idFormation`, `idFormateur`, `idHebergement`) VALUES (null,"macarthur","leon","121,bd gambetta","calais","62100","21-30-65-09","2014-09-01","M","1994-04-12",3,1,2);</v>
      </c>
    </row>
    <row r="4" spans="1:18" x14ac:dyDescent="0.3">
      <c r="A4" s="1" t="s">
        <v>17</v>
      </c>
      <c r="B4" s="1" t="s">
        <v>18</v>
      </c>
      <c r="C4" s="1" t="s">
        <v>19</v>
      </c>
      <c r="D4" s="1" t="s">
        <v>20</v>
      </c>
      <c r="E4" s="1">
        <v>62200</v>
      </c>
      <c r="F4" s="1" t="s">
        <v>21</v>
      </c>
      <c r="G4" s="2">
        <v>41883</v>
      </c>
      <c r="H4" s="1" t="s">
        <v>16</v>
      </c>
      <c r="I4" s="2">
        <v>35501</v>
      </c>
      <c r="J4" s="1" t="s">
        <v>80</v>
      </c>
      <c r="K4" s="1" t="s">
        <v>97</v>
      </c>
      <c r="L4" s="1" t="s">
        <v>86</v>
      </c>
      <c r="M4">
        <f t="shared" si="0"/>
        <v>2</v>
      </c>
      <c r="N4">
        <f t="shared" si="1"/>
        <v>2</v>
      </c>
      <c r="O4">
        <f t="shared" si="2"/>
        <v>2</v>
      </c>
      <c r="P4" t="str">
        <f t="shared" si="3"/>
        <v>2014-09-01</v>
      </c>
      <c r="Q4" t="str">
        <f t="shared" si="4"/>
        <v>1997-03-12</v>
      </c>
      <c r="R4" t="str">
        <f t="shared" si="5"/>
        <v>INSERT INTO `stagiaires`(`idStagiaire`, `nomStagiaire`, `prenomStagiaire`, `adresseStagiaire`, `ville`, `codePostal`, `telStagiaire`, `dateEntree`, `SexeStagiaire`, `dateNaissance`, `idFormation`, `idFormateur`, `idHebergement`) VALUES (null,"minol","luc","9,rue des prairies","boulogne","62200","21-30-20-10","2014-09-01","M","1997-03-12",2,2,2);</v>
      </c>
    </row>
    <row r="5" spans="1:18" x14ac:dyDescent="0.3">
      <c r="A5" s="1" t="s">
        <v>17</v>
      </c>
      <c r="B5" s="1" t="s">
        <v>22</v>
      </c>
      <c r="C5" s="1" t="s">
        <v>23</v>
      </c>
      <c r="D5" s="1" t="s">
        <v>24</v>
      </c>
      <c r="E5" s="1">
        <v>62930</v>
      </c>
      <c r="F5" s="1" t="s">
        <v>25</v>
      </c>
      <c r="G5" s="2">
        <v>41883</v>
      </c>
      <c r="H5" s="1" t="s">
        <v>11</v>
      </c>
      <c r="I5" s="2">
        <v>35145</v>
      </c>
      <c r="J5" s="1" t="s">
        <v>88</v>
      </c>
      <c r="K5" s="1" t="s">
        <v>100</v>
      </c>
      <c r="L5" s="1" t="s">
        <v>86</v>
      </c>
      <c r="M5">
        <f t="shared" si="0"/>
        <v>4</v>
      </c>
      <c r="N5">
        <f t="shared" si="1"/>
        <v>5</v>
      </c>
      <c r="O5">
        <f t="shared" si="2"/>
        <v>2</v>
      </c>
      <c r="P5" t="str">
        <f t="shared" si="3"/>
        <v>2014-09-01</v>
      </c>
      <c r="Q5" t="str">
        <f t="shared" si="4"/>
        <v>1996-03-21</v>
      </c>
      <c r="R5" t="str">
        <f t="shared" si="5"/>
        <v>INSERT INTO `stagiaires`(`idStagiaire`, `nomStagiaire`, `prenomStagiaire`, `adresseStagiaire`, `ville`, `codePostal`, `telStagiaire`, `dateEntree`, `SexeStagiaire`, `dateNaissance`, `idFormation`, `idFormateur`, `idHebergement`) VALUES (null,"minol","sophie","12,rue des capucines","wimereux","62930","21-89-04-30","2014-09-01","F","1996-03-21",5,4,2);</v>
      </c>
    </row>
    <row r="6" spans="1:18" x14ac:dyDescent="0.3">
      <c r="A6" s="1" t="s">
        <v>17</v>
      </c>
      <c r="B6" s="1" t="s">
        <v>26</v>
      </c>
      <c r="C6" s="1" t="s">
        <v>27</v>
      </c>
      <c r="D6" s="1" t="s">
        <v>28</v>
      </c>
      <c r="E6" s="1">
        <v>62300</v>
      </c>
      <c r="F6" s="1" t="s">
        <v>29</v>
      </c>
      <c r="G6" s="2">
        <v>41883</v>
      </c>
      <c r="H6" s="1" t="s">
        <v>16</v>
      </c>
      <c r="I6" s="2">
        <v>34005</v>
      </c>
      <c r="J6" s="1" t="s">
        <v>81</v>
      </c>
      <c r="K6" s="1" t="s">
        <v>89</v>
      </c>
      <c r="L6" s="1" t="s">
        <v>86</v>
      </c>
      <c r="M6">
        <f t="shared" si="0"/>
        <v>1</v>
      </c>
      <c r="N6">
        <f t="shared" si="1"/>
        <v>3</v>
      </c>
      <c r="O6">
        <f t="shared" si="2"/>
        <v>2</v>
      </c>
      <c r="P6" t="str">
        <f t="shared" si="3"/>
        <v>2014-09-01</v>
      </c>
      <c r="Q6" t="str">
        <f t="shared" si="4"/>
        <v>1993-02-05</v>
      </c>
      <c r="R6" t="str">
        <f t="shared" si="5"/>
        <v>INSERT INTO `stagiaires`(`idStagiaire`, `nomStagiaire`, `prenomStagiaire`, `adresseStagiaire`, `ville`, `codePostal`, `telStagiaire`, `dateEntree`, `SexeStagiaire`, `dateNaissance`, `idFormation`, `idFormateur`, `idHebergement`) VALUES (null,"minol","marc","67,allee ronde","marcq","62300","21-90-87-65","2014-09-01","M","1993-02-05",3,1,2);</v>
      </c>
    </row>
    <row r="7" spans="1:18" x14ac:dyDescent="0.3">
      <c r="A7" s="1" t="s">
        <v>30</v>
      </c>
      <c r="B7" s="1" t="s">
        <v>26</v>
      </c>
      <c r="C7" s="1" t="s">
        <v>31</v>
      </c>
      <c r="D7" s="1" t="s">
        <v>10</v>
      </c>
      <c r="E7" s="1">
        <v>62100</v>
      </c>
      <c r="F7" s="1" t="s">
        <v>32</v>
      </c>
      <c r="G7" s="2">
        <v>41518</v>
      </c>
      <c r="H7" s="1" t="s">
        <v>16</v>
      </c>
      <c r="I7" s="2">
        <v>35085</v>
      </c>
      <c r="J7" s="1" t="s">
        <v>87</v>
      </c>
      <c r="K7" s="2" t="s">
        <v>89</v>
      </c>
      <c r="L7" s="1" t="s">
        <v>86</v>
      </c>
      <c r="M7">
        <f t="shared" si="0"/>
        <v>1</v>
      </c>
      <c r="N7">
        <f t="shared" si="1"/>
        <v>4</v>
      </c>
      <c r="O7">
        <f t="shared" si="2"/>
        <v>2</v>
      </c>
      <c r="P7" t="str">
        <f t="shared" si="3"/>
        <v>2013-09-01</v>
      </c>
      <c r="Q7" t="str">
        <f t="shared" si="4"/>
        <v>1996-01-21</v>
      </c>
      <c r="R7" t="str">
        <f t="shared" si="5"/>
        <v>INSERT INTO `stagiaires`(`idStagiaire`, `nomStagiaire`, `prenomStagiaire`, `adresseStagiaire`, `ville`, `codePostal`, `telStagiaire`, `dateEntree`, `SexeStagiaire`, `dateNaissance`, `idFormation`, `idFormateur`, `idHebergement`) VALUES (null,"vendraux","marc","5,rue de marseille","calais","62100","21-96-00-09","2013-09-01","M","1996-01-21",4,1,2);</v>
      </c>
    </row>
    <row r="8" spans="1:18" x14ac:dyDescent="0.3">
      <c r="A8" s="1" t="s">
        <v>33</v>
      </c>
      <c r="B8" s="1" t="s">
        <v>34</v>
      </c>
      <c r="C8" s="1" t="s">
        <v>35</v>
      </c>
      <c r="D8" s="1" t="s">
        <v>20</v>
      </c>
      <c r="E8" s="1">
        <v>62200</v>
      </c>
      <c r="F8" s="1" t="s">
        <v>36</v>
      </c>
      <c r="G8" s="2">
        <v>41883</v>
      </c>
      <c r="H8" s="1" t="s">
        <v>11</v>
      </c>
      <c r="I8" s="2">
        <v>34788</v>
      </c>
      <c r="J8" s="1" t="s">
        <v>88</v>
      </c>
      <c r="K8" s="1" t="s">
        <v>97</v>
      </c>
      <c r="L8" s="1" t="s">
        <v>86</v>
      </c>
      <c r="M8">
        <f t="shared" si="0"/>
        <v>2</v>
      </c>
      <c r="N8">
        <f t="shared" si="1"/>
        <v>5</v>
      </c>
      <c r="O8">
        <f t="shared" si="2"/>
        <v>2</v>
      </c>
      <c r="P8" t="str">
        <f t="shared" si="3"/>
        <v>2014-09-01</v>
      </c>
      <c r="Q8" t="str">
        <f t="shared" si="4"/>
        <v>1995-03-30</v>
      </c>
      <c r="R8" t="str">
        <f t="shared" si="5"/>
        <v>INSERT INTO `stagiaires`(`idStagiaire`, `nomStagiaire`, `prenomStagiaire`, `adresseStagiaire`, `ville`, `codePostal`, `telStagiaire`, `dateEntree`, `SexeStagiaire`, `dateNaissance`, `idFormation`, `idFormateur`, `idHebergement`) VALUES (null,"vendermaele","helene","456,rue de paris","boulogne","62200","21-45-45-60","2014-09-01","F","1995-03-30",5,2,2);</v>
      </c>
    </row>
    <row r="9" spans="1:18" x14ac:dyDescent="0.3">
      <c r="A9" s="1" t="s">
        <v>37</v>
      </c>
      <c r="B9" s="1" t="s">
        <v>38</v>
      </c>
      <c r="C9" s="1" t="s">
        <v>39</v>
      </c>
      <c r="D9" s="1" t="s">
        <v>40</v>
      </c>
      <c r="E9" s="1">
        <v>59300</v>
      </c>
      <c r="F9" s="1" t="s">
        <v>41</v>
      </c>
      <c r="G9" s="2">
        <v>41883</v>
      </c>
      <c r="H9" s="1" t="s">
        <v>16</v>
      </c>
      <c r="I9" s="2">
        <v>34475</v>
      </c>
      <c r="J9" s="1" t="s">
        <v>79</v>
      </c>
      <c r="K9" s="2" t="s">
        <v>94</v>
      </c>
      <c r="L9" s="1" t="s">
        <v>85</v>
      </c>
      <c r="M9">
        <f t="shared" si="0"/>
        <v>3</v>
      </c>
      <c r="N9">
        <f t="shared" si="1"/>
        <v>1</v>
      </c>
      <c r="O9">
        <f t="shared" si="2"/>
        <v>1</v>
      </c>
      <c r="P9" t="str">
        <f t="shared" si="3"/>
        <v>2014-09-01</v>
      </c>
      <c r="Q9" t="str">
        <f t="shared" si="4"/>
        <v>1994-05-21</v>
      </c>
      <c r="R9" t="str">
        <f t="shared" si="5"/>
        <v>INSERT INTO `stagiaires`(`idStagiaire`, `nomStagiaire`, `prenomStagiaire`, `adresseStagiaire`, `ville`, `codePostal`, `telStagiaire`, `dateEntree`, `SexeStagiaire`, `dateNaissance`, `idFormation`, `idFormateur`, `idHebergement`) VALUES (null,"besson","loic","3,allee carpentier","dunkerque","59300","28-90-89-78","2014-09-01","M","1994-05-21",1,3,1);</v>
      </c>
    </row>
    <row r="10" spans="1:18" x14ac:dyDescent="0.3">
      <c r="A10" s="1" t="s">
        <v>42</v>
      </c>
      <c r="B10" s="1" t="s">
        <v>43</v>
      </c>
      <c r="C10" s="1" t="s">
        <v>44</v>
      </c>
      <c r="D10" s="1" t="s">
        <v>45</v>
      </c>
      <c r="E10" s="1">
        <v>59870</v>
      </c>
      <c r="F10" s="1" t="s">
        <v>46</v>
      </c>
      <c r="G10" s="2">
        <v>41518</v>
      </c>
      <c r="H10" s="1" t="s">
        <v>16</v>
      </c>
      <c r="I10" s="2">
        <v>33981</v>
      </c>
      <c r="J10" s="1" t="s">
        <v>79</v>
      </c>
      <c r="K10" s="1" t="s">
        <v>94</v>
      </c>
      <c r="L10" s="1" t="s">
        <v>85</v>
      </c>
      <c r="M10">
        <f t="shared" si="0"/>
        <v>3</v>
      </c>
      <c r="N10">
        <f t="shared" si="1"/>
        <v>1</v>
      </c>
      <c r="O10">
        <f t="shared" si="2"/>
        <v>1</v>
      </c>
      <c r="P10" t="str">
        <f t="shared" si="3"/>
        <v>2013-09-01</v>
      </c>
      <c r="Q10" t="str">
        <f t="shared" si="4"/>
        <v>1993-01-12</v>
      </c>
      <c r="R10" t="str">
        <f t="shared" si="5"/>
        <v>INSERT INTO `stagiaires`(`idStagiaire`, `nomStagiaire`, `prenomStagiaire`, `adresseStagiaire`, `ville`, `codePostal`, `telStagiaire`, `dateEntree`, `SexeStagiaire`, `dateNaissance`, `idFormation`, `idFormateur`, `idHebergement`) VALUES (null,"godart","jean-paul","123,rue de lens","marck","59870","28-09-87-65","2013-09-01","M","1993-01-12",1,3,1);</v>
      </c>
    </row>
    <row r="11" spans="1:18" x14ac:dyDescent="0.3">
      <c r="A11" s="1" t="s">
        <v>47</v>
      </c>
      <c r="B11" s="1" t="s">
        <v>48</v>
      </c>
      <c r="C11" s="1" t="s">
        <v>49</v>
      </c>
      <c r="D11" s="1" t="s">
        <v>40</v>
      </c>
      <c r="E11" s="1">
        <v>59100</v>
      </c>
      <c r="F11" s="1" t="s">
        <v>50</v>
      </c>
      <c r="G11" s="2">
        <v>41883</v>
      </c>
      <c r="H11" s="1" t="s">
        <v>11</v>
      </c>
      <c r="I11" s="2">
        <v>35167</v>
      </c>
      <c r="J11" s="1" t="s">
        <v>80</v>
      </c>
      <c r="K11" s="1" t="s">
        <v>97</v>
      </c>
      <c r="L11" s="1" t="s">
        <v>86</v>
      </c>
      <c r="M11">
        <f t="shared" si="0"/>
        <v>2</v>
      </c>
      <c r="N11">
        <f t="shared" si="1"/>
        <v>2</v>
      </c>
      <c r="O11">
        <f t="shared" si="2"/>
        <v>2</v>
      </c>
      <c r="P11" t="str">
        <f t="shared" si="3"/>
        <v>2014-09-01</v>
      </c>
      <c r="Q11" t="str">
        <f t="shared" si="4"/>
        <v>1996-04-12</v>
      </c>
      <c r="R11" t="str">
        <f t="shared" si="5"/>
        <v>INSERT INTO `stagiaires`(`idStagiaire`, `nomStagiaire`, `prenomStagiaire`, `adresseStagiaire`, `ville`, `codePostal`, `telStagiaire`, `dateEntree`, `SexeStagiaire`, `dateNaissance`, `idFormation`, `idFormateur`, `idHebergement`) VALUES (null,"beaux","marie","1,allee des cygnes","dunkerque","59100","21-30-87-90","2014-09-01","F","1996-04-12",2,2,2);</v>
      </c>
    </row>
    <row r="12" spans="1:18" x14ac:dyDescent="0.3">
      <c r="A12" s="1" t="s">
        <v>51</v>
      </c>
      <c r="B12" s="1" t="s">
        <v>52</v>
      </c>
      <c r="C12" s="1" t="s">
        <v>53</v>
      </c>
      <c r="D12" s="1" t="s">
        <v>20</v>
      </c>
      <c r="E12" s="1">
        <v>62200</v>
      </c>
      <c r="F12" s="1" t="s">
        <v>54</v>
      </c>
      <c r="G12" s="2">
        <v>41883</v>
      </c>
      <c r="H12" s="1" t="s">
        <v>11</v>
      </c>
      <c r="I12" s="2">
        <v>35263</v>
      </c>
      <c r="J12" s="1" t="s">
        <v>79</v>
      </c>
      <c r="K12" s="1" t="s">
        <v>94</v>
      </c>
      <c r="L12" s="1" t="s">
        <v>86</v>
      </c>
      <c r="M12">
        <f t="shared" si="0"/>
        <v>3</v>
      </c>
      <c r="N12">
        <f t="shared" si="1"/>
        <v>1</v>
      </c>
      <c r="O12">
        <f t="shared" si="2"/>
        <v>2</v>
      </c>
      <c r="P12" t="str">
        <f t="shared" si="3"/>
        <v>2014-09-01</v>
      </c>
      <c r="Q12" t="str">
        <f t="shared" si="4"/>
        <v>1996-07-17</v>
      </c>
      <c r="R12" t="str">
        <f t="shared" si="5"/>
        <v>INSERT INTO `stagiaires`(`idStagiaire`, `nomStagiaire`, `prenomStagiaire`, `adresseStagiaire`, `ville`, `codePostal`, `telStagiaire`, `dateEntree`, `SexeStagiaire`, `dateNaissance`, `idFormation`, `idFormateur`, `idHebergement`) VALUES (null,"turini","elsa","12,route de paris","boulogne","62200","21-32-47-97","2014-09-01","F","1996-07-17",1,3,2);</v>
      </c>
    </row>
    <row r="13" spans="1:18" x14ac:dyDescent="0.3">
      <c r="A13" s="1" t="s">
        <v>55</v>
      </c>
      <c r="B13" s="1" t="s">
        <v>56</v>
      </c>
      <c r="C13" s="1" t="s">
        <v>57</v>
      </c>
      <c r="D13" s="1" t="s">
        <v>20</v>
      </c>
      <c r="E13" s="1">
        <v>62200</v>
      </c>
      <c r="F13" s="1" t="s">
        <v>58</v>
      </c>
      <c r="G13" s="2">
        <v>41883</v>
      </c>
      <c r="H13" s="1" t="s">
        <v>11</v>
      </c>
      <c r="I13" s="2">
        <v>35536</v>
      </c>
      <c r="J13" s="1" t="s">
        <v>81</v>
      </c>
      <c r="K13" s="2" t="s">
        <v>89</v>
      </c>
      <c r="L13" s="1" t="s">
        <v>85</v>
      </c>
      <c r="M13">
        <f t="shared" si="0"/>
        <v>1</v>
      </c>
      <c r="N13">
        <f t="shared" si="1"/>
        <v>3</v>
      </c>
      <c r="O13">
        <f t="shared" si="2"/>
        <v>1</v>
      </c>
      <c r="P13" t="str">
        <f t="shared" si="3"/>
        <v>2014-09-01</v>
      </c>
      <c r="Q13" t="str">
        <f t="shared" si="4"/>
        <v>1997-04-16</v>
      </c>
      <c r="R13" t="str">
        <f t="shared" si="5"/>
        <v>INSERT INTO `stagiaires`(`idStagiaire`, `nomStagiaire`, `prenomStagiaire`, `adresseStagiaire`, `ville`, `codePostal`, `telStagiaire`, `dateEntree`, `SexeStagiaire`, `dateNaissance`, `idFormation`, `idFormateur`, `idHebergement`) VALUES (null,"torelle","elise","123,vallee du denacre","boulogne","62200","21-67-86-90","2014-09-01","F","1997-04-16",3,1,1);</v>
      </c>
    </row>
    <row r="14" spans="1:18" x14ac:dyDescent="0.3">
      <c r="A14" s="1" t="s">
        <v>59</v>
      </c>
      <c r="B14" s="1" t="s">
        <v>60</v>
      </c>
      <c r="C14" s="1" t="s">
        <v>61</v>
      </c>
      <c r="D14" s="1" t="s">
        <v>10</v>
      </c>
      <c r="E14" s="1">
        <v>62100</v>
      </c>
      <c r="F14" s="1" t="s">
        <v>62</v>
      </c>
      <c r="G14" s="2">
        <v>41883</v>
      </c>
      <c r="H14" s="1" t="s">
        <v>16</v>
      </c>
      <c r="I14" s="2">
        <v>35142</v>
      </c>
      <c r="J14" s="1" t="s">
        <v>87</v>
      </c>
      <c r="K14" s="1" t="s">
        <v>89</v>
      </c>
      <c r="L14" s="1" t="s">
        <v>85</v>
      </c>
      <c r="M14">
        <f t="shared" si="0"/>
        <v>1</v>
      </c>
      <c r="N14">
        <f t="shared" si="1"/>
        <v>4</v>
      </c>
      <c r="O14">
        <f t="shared" si="2"/>
        <v>1</v>
      </c>
      <c r="P14" t="str">
        <f t="shared" si="3"/>
        <v>2014-09-01</v>
      </c>
      <c r="Q14" t="str">
        <f t="shared" si="4"/>
        <v>1996-03-18</v>
      </c>
      <c r="R14" t="str">
        <f t="shared" si="5"/>
        <v>INSERT INTO `stagiaires`(`idStagiaire`, `nomStagiaire`, `prenomStagiaire`, `adresseStagiaire`, `ville`, `codePostal`, `telStagiaire`, `dateEntree`, `SexeStagiaire`, `dateNaissance`, `idFormation`, `idFormateur`, `idHebergement`) VALUES (null,"pharis","pierre","12,avenue foch","calais","62100","21-21-85-90","2014-09-01","M","1996-03-18",4,1,1);</v>
      </c>
    </row>
    <row r="15" spans="1:18" x14ac:dyDescent="0.3">
      <c r="A15" s="1" t="s">
        <v>63</v>
      </c>
      <c r="B15" s="1" t="s">
        <v>18</v>
      </c>
      <c r="C15" s="1" t="s">
        <v>64</v>
      </c>
      <c r="D15" s="1" t="s">
        <v>10</v>
      </c>
      <c r="E15" s="1">
        <v>62100</v>
      </c>
      <c r="F15" s="1" t="s">
        <v>65</v>
      </c>
      <c r="G15" s="2">
        <v>41883</v>
      </c>
      <c r="H15" s="1" t="s">
        <v>16</v>
      </c>
      <c r="I15" s="2">
        <v>34720</v>
      </c>
      <c r="J15" s="1" t="s">
        <v>81</v>
      </c>
      <c r="K15" s="1" t="s">
        <v>100</v>
      </c>
      <c r="L15" s="1" t="s">
        <v>85</v>
      </c>
      <c r="M15">
        <f t="shared" si="0"/>
        <v>4</v>
      </c>
      <c r="N15">
        <f t="shared" si="1"/>
        <v>3</v>
      </c>
      <c r="O15">
        <f t="shared" si="2"/>
        <v>1</v>
      </c>
      <c r="P15" t="str">
        <f t="shared" si="3"/>
        <v>2014-09-01</v>
      </c>
      <c r="Q15" t="str">
        <f t="shared" si="4"/>
        <v>1995-01-21</v>
      </c>
      <c r="R15" t="str">
        <f t="shared" si="5"/>
        <v>INSERT INTO `stagiaires`(`idStagiaire`, `nomStagiaire`, `prenomStagiaire`, `adresseStagiaire`, `ville`, `codePostal`, `telStagiaire`, `dateEntree`, `SexeStagiaire`, `dateNaissance`, `idFormation`, `idFormateur`, `idHebergement`) VALUES (null,"ephyre","luc","12,rue de lyon","calais","62100","21-35-32-90","2014-09-01","M","1995-01-21",3,4,1);</v>
      </c>
    </row>
    <row r="16" spans="1:18" x14ac:dyDescent="0.3">
      <c r="A16" s="1" t="s">
        <v>66</v>
      </c>
      <c r="B16" s="1" t="s">
        <v>67</v>
      </c>
      <c r="C16" s="1" t="s">
        <v>68</v>
      </c>
      <c r="D16" s="1" t="s">
        <v>20</v>
      </c>
      <c r="E16" s="1">
        <v>62200</v>
      </c>
      <c r="F16" s="1" t="s">
        <v>69</v>
      </c>
      <c r="G16" s="2">
        <v>41883</v>
      </c>
      <c r="H16" s="1" t="s">
        <v>16</v>
      </c>
      <c r="I16" s="2">
        <v>34473</v>
      </c>
      <c r="J16" s="1" t="s">
        <v>81</v>
      </c>
      <c r="K16" s="1" t="s">
        <v>89</v>
      </c>
      <c r="L16" s="1" t="s">
        <v>86</v>
      </c>
      <c r="M16">
        <f t="shared" si="0"/>
        <v>1</v>
      </c>
      <c r="N16">
        <f t="shared" si="1"/>
        <v>3</v>
      </c>
      <c r="O16">
        <f t="shared" si="2"/>
        <v>2</v>
      </c>
      <c r="P16" t="str">
        <f t="shared" si="3"/>
        <v>2014-09-01</v>
      </c>
      <c r="Q16" t="str">
        <f t="shared" si="4"/>
        <v>1994-05-19</v>
      </c>
      <c r="R16" t="str">
        <f t="shared" si="5"/>
        <v>INSERT INTO `stagiaires`(`idStagiaire`, `nomStagiaire`, `prenomStagiaire`, `adresseStagiaire`, `ville`, `codePostal`, `telStagiaire`, `dateEntree`, `SexeStagiaire`, `dateNaissance`, `idFormation`, `idFormateur`, `idHebergement`) VALUES (null,"leclercq","jules","12,allee des ravins","boulogne","62200","21-36-71-92","2014-09-01","M","1994-05-19",3,1,2);</v>
      </c>
    </row>
    <row r="17" spans="1:18" x14ac:dyDescent="0.3">
      <c r="A17" s="1" t="s">
        <v>70</v>
      </c>
      <c r="B17" s="1" t="s">
        <v>18</v>
      </c>
      <c r="C17" s="1" t="s">
        <v>71</v>
      </c>
      <c r="D17" s="1" t="s">
        <v>10</v>
      </c>
      <c r="E17" s="1">
        <v>62200</v>
      </c>
      <c r="F17" s="1" t="s">
        <v>72</v>
      </c>
      <c r="G17" s="2">
        <v>41883</v>
      </c>
      <c r="H17" s="1" t="s">
        <v>16</v>
      </c>
      <c r="I17" s="2">
        <v>35371</v>
      </c>
      <c r="J17" s="1" t="s">
        <v>80</v>
      </c>
      <c r="K17" s="1" t="s">
        <v>97</v>
      </c>
      <c r="L17" s="1" t="s">
        <v>86</v>
      </c>
      <c r="M17">
        <f t="shared" si="0"/>
        <v>2</v>
      </c>
      <c r="N17">
        <f t="shared" si="1"/>
        <v>2</v>
      </c>
      <c r="O17">
        <f t="shared" si="2"/>
        <v>2</v>
      </c>
      <c r="P17" t="str">
        <f t="shared" si="3"/>
        <v>2014-09-01</v>
      </c>
      <c r="Q17" t="str">
        <f t="shared" si="4"/>
        <v>1996-11-02</v>
      </c>
      <c r="R17" t="str">
        <f t="shared" si="5"/>
        <v>INSERT INTO `stagiaires`(`idStagiaire`, `nomStagiaire`, `prenomStagiaire`, `adresseStagiaire`, `ville`, `codePostal`, `telStagiaire`, `dateEntree`, `SexeStagiaire`, `dateNaissance`, `idFormation`, `idFormateur`, `idHebergement`) VALUES (null,"dupont","luc","21,avenue monsigny","calais","62200","21-21-34-99","2014-09-01","M","1996-11-02",2,2,2);</v>
      </c>
    </row>
    <row r="18" spans="1:18" x14ac:dyDescent="0.3">
      <c r="A18" s="1" t="s">
        <v>73</v>
      </c>
      <c r="B18" s="1" t="s">
        <v>38</v>
      </c>
      <c r="C18" s="1" t="s">
        <v>74</v>
      </c>
      <c r="D18" s="1" t="s">
        <v>24</v>
      </c>
      <c r="E18" s="1">
        <v>62930</v>
      </c>
      <c r="F18" s="1" t="s">
        <v>75</v>
      </c>
      <c r="G18" s="2">
        <v>41883</v>
      </c>
      <c r="H18" s="1" t="s">
        <v>16</v>
      </c>
      <c r="I18" s="2">
        <v>35381</v>
      </c>
      <c r="J18" s="1" t="s">
        <v>88</v>
      </c>
      <c r="K18" s="1" t="s">
        <v>100</v>
      </c>
      <c r="L18" s="1" t="s">
        <v>85</v>
      </c>
      <c r="M18">
        <f t="shared" si="0"/>
        <v>4</v>
      </c>
      <c r="N18">
        <f t="shared" si="1"/>
        <v>5</v>
      </c>
      <c r="O18">
        <f t="shared" si="2"/>
        <v>1</v>
      </c>
      <c r="P18" t="str">
        <f t="shared" si="3"/>
        <v>2014-09-01</v>
      </c>
      <c r="Q18" t="str">
        <f t="shared" si="4"/>
        <v>1996-11-12</v>
      </c>
      <c r="R18" t="str">
        <f t="shared" si="5"/>
        <v>INSERT INTO `stagiaires`(`idStagiaire`, `nomStagiaire`, `prenomStagiaire`, `adresseStagiaire`, `ville`, `codePostal`, `telStagiaire`, `dateEntree`, `SexeStagiaire`, `dateNaissance`, `idFormation`, `idFormateur`, `idHebergement`) VALUES (null,"marke","loic","312,route de paris","wimereux","62930","21-87-87-71","2014-09-01","M","1996-11-12",5,4,1);</v>
      </c>
    </row>
    <row r="19" spans="1:18" x14ac:dyDescent="0.3">
      <c r="A19" s="1" t="s">
        <v>76</v>
      </c>
      <c r="B19" s="1" t="s">
        <v>13</v>
      </c>
      <c r="C19" s="1" t="s">
        <v>77</v>
      </c>
      <c r="D19" s="1" t="s">
        <v>40</v>
      </c>
      <c r="E19" s="1">
        <v>59100</v>
      </c>
      <c r="F19" s="1" t="s">
        <v>78</v>
      </c>
      <c r="G19" s="2">
        <v>41883</v>
      </c>
      <c r="H19" s="1" t="s">
        <v>16</v>
      </c>
      <c r="I19" s="2">
        <v>35523</v>
      </c>
      <c r="J19" s="1" t="s">
        <v>80</v>
      </c>
      <c r="K19" s="1" t="s">
        <v>100</v>
      </c>
      <c r="L19" s="1" t="s">
        <v>85</v>
      </c>
      <c r="M19">
        <f t="shared" si="0"/>
        <v>4</v>
      </c>
      <c r="N19">
        <f t="shared" si="1"/>
        <v>2</v>
      </c>
      <c r="O19">
        <f t="shared" si="2"/>
        <v>1</v>
      </c>
      <c r="P19" t="str">
        <f t="shared" si="3"/>
        <v>2014-09-01</v>
      </c>
      <c r="Q19" t="str">
        <f t="shared" si="4"/>
        <v>1997-04-03</v>
      </c>
      <c r="R19" t="str">
        <f t="shared" si="5"/>
        <v>INSERT INTO `stagiaires`(`idStagiaire`, `nomStagiaire`, `prenomStagiaire`, `adresseStagiaire`, `ville`, `codePostal`, `telStagiaire`, `dateEntree`, `SexeStagiaire`, `dateNaissance`, `idFormation`, `idFormateur`, `idHebergement`) VALUES (null,"dewa","leon","121,allee des eglantines","dunkerque","59100","28-30-87-90","2014-09-01","M","1997-04-03",2,4,1);</v>
      </c>
    </row>
    <row r="21" spans="1:18" ht="15" thickBot="1" x14ac:dyDescent="0.35"/>
    <row r="22" spans="1:18" ht="15" thickBot="1" x14ac:dyDescent="0.35">
      <c r="A22" s="6" t="s">
        <v>92</v>
      </c>
      <c r="B22" s="8" t="s">
        <v>101</v>
      </c>
      <c r="C22" s="3" t="s">
        <v>111</v>
      </c>
      <c r="D22" s="10" t="s">
        <v>112</v>
      </c>
      <c r="E22" s="3"/>
      <c r="G22" s="3"/>
      <c r="J22" s="3"/>
    </row>
    <row r="23" spans="1:18" x14ac:dyDescent="0.3">
      <c r="A23" s="4" t="s">
        <v>79</v>
      </c>
      <c r="B23" s="4" t="s">
        <v>83</v>
      </c>
      <c r="C23">
        <f>VLOOKUP(B23,$A$31:$B$33,2,0)</f>
        <v>2</v>
      </c>
      <c r="D23">
        <v>1</v>
      </c>
      <c r="E23" t="str">
        <f>"INSERT INTO `formations`(`idFormation`, `libelleFormation`, `idGroupe`) VALUES ("&amp;D23&amp;","""&amp;A23&amp;""","&amp;C23&amp;");"</f>
        <v>INSERT INTO `formations`(`idFormation`, `libelleFormation`, `idGroupe`) VALUES (1,"TSAII",2);</v>
      </c>
    </row>
    <row r="24" spans="1:18" x14ac:dyDescent="0.3">
      <c r="A24" s="1" t="s">
        <v>80</v>
      </c>
      <c r="B24" s="1" t="s">
        <v>84</v>
      </c>
      <c r="C24">
        <f t="shared" ref="C24:C27" si="6">VLOOKUP(B24,$A$31:$B$33,2,0)</f>
        <v>3</v>
      </c>
      <c r="D24">
        <v>2</v>
      </c>
      <c r="E24" t="str">
        <f t="shared" ref="E24:E27" si="7">"INSERT INTO `formations`(`idFormation`, `libelleFormation`, `idGroupe`) VALUES ("&amp;D24&amp;","""&amp;A24&amp;""","&amp;C24&amp;");"</f>
        <v>INSERT INTO `formations`(`idFormation`, `libelleFormation`, `idGroupe`) VALUES (2,"TRTE",3);</v>
      </c>
    </row>
    <row r="25" spans="1:18" x14ac:dyDescent="0.3">
      <c r="A25" s="1" t="s">
        <v>81</v>
      </c>
      <c r="B25" s="1" t="s">
        <v>82</v>
      </c>
      <c r="C25">
        <f t="shared" si="6"/>
        <v>1</v>
      </c>
      <c r="D25">
        <v>3</v>
      </c>
      <c r="E25" t="str">
        <f t="shared" si="7"/>
        <v>INSERT INTO `formations`(`idFormation`, `libelleFormation`, `idGroupe`) VALUES (3,"DWWM",1);</v>
      </c>
    </row>
    <row r="26" spans="1:18" x14ac:dyDescent="0.3">
      <c r="A26" s="1" t="s">
        <v>87</v>
      </c>
      <c r="B26" s="1" t="s">
        <v>82</v>
      </c>
      <c r="C26">
        <f t="shared" si="6"/>
        <v>1</v>
      </c>
      <c r="D26">
        <v>4</v>
      </c>
      <c r="E26" t="str">
        <f t="shared" si="7"/>
        <v>INSERT INTO `formations`(`idFormation`, `libelleFormation`, `idGroupe`) VALUES (4,"CDA",1);</v>
      </c>
    </row>
    <row r="27" spans="1:18" x14ac:dyDescent="0.3">
      <c r="A27" s="1" t="s">
        <v>88</v>
      </c>
      <c r="B27" s="1" t="s">
        <v>84</v>
      </c>
      <c r="C27">
        <f t="shared" si="6"/>
        <v>3</v>
      </c>
      <c r="D27">
        <v>5</v>
      </c>
      <c r="E27" t="str">
        <f t="shared" si="7"/>
        <v>INSERT INTO `formations`(`idFormation`, `libelleFormation`, `idGroupe`) VALUES (5,"TSSR",3);</v>
      </c>
    </row>
    <row r="29" spans="1:18" ht="15" thickBot="1" x14ac:dyDescent="0.35"/>
    <row r="30" spans="1:18" ht="15" thickBot="1" x14ac:dyDescent="0.35">
      <c r="A30" s="9" t="s">
        <v>101</v>
      </c>
    </row>
    <row r="31" spans="1:18" x14ac:dyDescent="0.3">
      <c r="A31" s="4" t="s">
        <v>82</v>
      </c>
      <c r="B31">
        <v>1</v>
      </c>
      <c r="C31" t="str">
        <f>"INSERT INTO `groupes`(`idGroupe`, `libelleGroupe`) VALUES (" &amp; B31 &amp; ","""&amp;A31&amp;""");"</f>
        <v>INSERT INTO `groupes`(`idGroupe`, `libelleGroupe`) VALUES (1,"Informatique");</v>
      </c>
    </row>
    <row r="32" spans="1:18" x14ac:dyDescent="0.3">
      <c r="A32" s="1" t="s">
        <v>83</v>
      </c>
      <c r="B32">
        <v>2</v>
      </c>
      <c r="C32" t="str">
        <f t="shared" ref="C32:C33" si="8">"INSERT INTO `groupes`(`idGroupe`, `libelleGroupe`) VALUES (" &amp; B32 &amp; ","""&amp;A32&amp;""");"</f>
        <v>INSERT INTO `groupes`(`idGroupe`, `libelleGroupe`) VALUES (2,"Automatisme");</v>
      </c>
    </row>
    <row r="33" spans="1:4" x14ac:dyDescent="0.3">
      <c r="A33" s="1" t="s">
        <v>84</v>
      </c>
      <c r="B33">
        <v>3</v>
      </c>
      <c r="C33" t="str">
        <f t="shared" si="8"/>
        <v>INSERT INTO `groupes`(`idGroupe`, `libelleGroupe`) VALUES (3,"Reseau");</v>
      </c>
    </row>
    <row r="34" spans="1:4" ht="15" thickBot="1" x14ac:dyDescent="0.35"/>
    <row r="35" spans="1:4" ht="15" thickBot="1" x14ac:dyDescent="0.35">
      <c r="A35" s="9" t="s">
        <v>103</v>
      </c>
      <c r="B35" t="s">
        <v>110</v>
      </c>
    </row>
    <row r="36" spans="1:4" x14ac:dyDescent="0.3">
      <c r="A36" s="4" t="s">
        <v>85</v>
      </c>
      <c r="B36">
        <v>1</v>
      </c>
      <c r="C36" t="str">
        <f>"INSERT INTO `hebergements`(`idHebergement`, `libelleHebergement`) VALUES (" &amp; B36 &amp; ",""" &amp; A36 &amp; """);"</f>
        <v>INSERT INTO `hebergements`(`idHebergement`, `libelleHebergement`) VALUES (1,"AFPA");</v>
      </c>
    </row>
    <row r="37" spans="1:4" x14ac:dyDescent="0.3">
      <c r="A37" s="1" t="s">
        <v>86</v>
      </c>
      <c r="B37">
        <v>2</v>
      </c>
      <c r="C37" t="str">
        <f>"INSERT INTO `hebergements`(`idHebergement`, `libelleHebergement`) VALUES (" &amp; B37 &amp; ",""" &amp; A37 &amp; """);"</f>
        <v>INSERT INTO `hebergements`(`idHebergement`, `libelleHebergement`) VALUES (2,"AUTRE");</v>
      </c>
    </row>
    <row r="38" spans="1:4" ht="15" thickBot="1" x14ac:dyDescent="0.35"/>
    <row r="39" spans="1:4" ht="15" thickBot="1" x14ac:dyDescent="0.35">
      <c r="A39" s="6" t="s">
        <v>93</v>
      </c>
      <c r="B39" s="8"/>
      <c r="C39" t="s">
        <v>109</v>
      </c>
    </row>
    <row r="40" spans="1:4" x14ac:dyDescent="0.3">
      <c r="A40" s="4" t="s">
        <v>95</v>
      </c>
      <c r="B40" s="4" t="s">
        <v>89</v>
      </c>
      <c r="C40">
        <v>1</v>
      </c>
      <c r="D40" t="str">
        <f>"INSERT INTO `formateurs`(`idFormateur`, `nomFormateur`, `prenomFormateur`) VALUES ("&amp;C40&amp;","""&amp;A40 &amp; """,""" &amp; B40&amp;""");"</f>
        <v>INSERT INTO `formateurs`(`idFormateur`, `nomFormateur`, `prenomFormateur`) VALUES (1,"Poix","Martine");</v>
      </c>
    </row>
    <row r="41" spans="1:4" x14ac:dyDescent="0.3">
      <c r="A41" s="1" t="s">
        <v>96</v>
      </c>
      <c r="B41" s="1" t="s">
        <v>97</v>
      </c>
      <c r="C41">
        <v>2</v>
      </c>
      <c r="D41" t="str">
        <f>"INSERT INTO `formateurs`(`idFormateur`, `nomFormateur`, `prenomFormateur`) VALUES ("&amp;C41&amp;","""&amp;A41 &amp; """,""" &amp; B41&amp;""");"</f>
        <v>INSERT INTO `formateurs`(`idFormateur`, `nomFormateur`, `prenomFormateur`) VALUES (2,"Dubois","Thomas");</v>
      </c>
    </row>
    <row r="42" spans="1:4" x14ac:dyDescent="0.3">
      <c r="A42" s="1" t="s">
        <v>98</v>
      </c>
      <c r="B42" s="1" t="s">
        <v>94</v>
      </c>
      <c r="C42">
        <v>3</v>
      </c>
      <c r="D42" t="str">
        <f>"INSERT INTO `formateurs`(`idFormateur`, `nomFormateur`, `prenomFormateur`) VALUES ("&amp;C42&amp;","""&amp;A42 &amp; """,""" &amp; B42&amp;""");"</f>
        <v>INSERT INTO `formateurs`(`idFormateur`, `nomFormateur`, `prenomFormateur`) VALUES (3,"Butterdroghe","Hervé");</v>
      </c>
    </row>
    <row r="43" spans="1:4" x14ac:dyDescent="0.3">
      <c r="A43" s="1" t="s">
        <v>99</v>
      </c>
      <c r="B43" s="1" t="s">
        <v>100</v>
      </c>
      <c r="C43">
        <v>4</v>
      </c>
      <c r="D43" t="str">
        <f>"INSERT INTO `formateurs`(`idFormateur`, `nomFormateur`, `prenomFormateur`) VALUES ("&amp;C43&amp;","""&amp;A43 &amp; """,""" &amp; B43&amp;""");"</f>
        <v>INSERT INTO `formateurs`(`idFormateur`, `nomFormateur`, `prenomFormateur`) VALUES (4,"Batzic","Jean Paul");</v>
      </c>
    </row>
    <row r="45" spans="1:4" ht="15" thickBot="1" x14ac:dyDescent="0.35"/>
    <row r="46" spans="1:4" ht="15" thickBot="1" x14ac:dyDescent="0.35">
      <c r="A46" t="s">
        <v>108</v>
      </c>
      <c r="B46" s="9" t="s">
        <v>107</v>
      </c>
    </row>
    <row r="47" spans="1:4" x14ac:dyDescent="0.3">
      <c r="A47">
        <v>1</v>
      </c>
      <c r="B47" s="4" t="s">
        <v>106</v>
      </c>
      <c r="C47" t="str">
        <f>"INSERT INTO `matieres`(`idMatiere`, `nomMatiere`) VALUES (null,"""&amp;B47&amp;""");"</f>
        <v>INSERT INTO `matieres`(`idMatiere`, `nomMatiere`) VALUES (null,"Sport");</v>
      </c>
    </row>
    <row r="48" spans="1:4" x14ac:dyDescent="0.3">
      <c r="A48">
        <v>2</v>
      </c>
      <c r="B48" s="1" t="s">
        <v>105</v>
      </c>
      <c r="C48" t="str">
        <f t="shared" ref="C48:C49" si="9">"INSERT INTO `matieres`(`idMatiere`, `nomMatiere`) VALUES (null,"""&amp;B48&amp;""");"</f>
        <v>INSERT INTO `matieres`(`idMatiere`, `nomMatiere`) VALUES (null,"Français");</v>
      </c>
    </row>
    <row r="49" spans="1:3" x14ac:dyDescent="0.3">
      <c r="A49">
        <v>3</v>
      </c>
      <c r="B49" s="1" t="s">
        <v>104</v>
      </c>
      <c r="C49" t="str">
        <f t="shared" si="9"/>
        <v>INSERT INTO `matieres`(`idMatiere`, `nomMatiere`) VALUES (null,"Math");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stagiaireafpa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2021-03-22T08:16:23Z</dcterms:created>
  <dcterms:modified xsi:type="dcterms:W3CDTF">2022-11-22T16:25:13Z</dcterms:modified>
</cp:coreProperties>
</file>