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<sst xmlns="http://schemas.openxmlformats.org/spreadsheetml/2006/main" count="108" uniqueCount="64">
  <si>
    <t>name</t>
  </si>
  <si>
    <t>description</t>
  </si>
  <si>
    <t>formula (y~x)</t>
  </si>
  <si>
    <t>x</t>
  </si>
  <si>
    <t>x_description</t>
  </si>
  <si>
    <t>a</t>
  </si>
  <si>
    <t>a_description</t>
  </si>
  <si>
    <t>b</t>
  </si>
  <si>
    <t>b_description</t>
  </si>
  <si>
    <t>c</t>
  </si>
  <si>
    <t>c_description</t>
  </si>
  <si>
    <t>definition_type</t>
  </si>
  <si>
    <t>definition</t>
  </si>
  <si>
    <t>LinearSlopeFromGeom</t>
  </si>
  <si>
    <t>Linear profile based on the distance to an auxillary geometry</t>
  </si>
  <si>
    <t>y=ax+b</t>
  </si>
  <si>
    <t>ST_Distance(aux_1, pixel)</t>
  </si>
  <si>
    <t>Distance to aux_1</t>
  </si>
  <si>
    <t>Slope</t>
  </si>
  <si>
    <t>Elevation at aux_1</t>
  </si>
  <si>
    <t>custom</t>
  </si>
  <si>
    <t>LinearSlopeFromGeomZ</t>
  </si>
  <si>
    <t>Linear profile based on the distance to an auxillary geometry and the start value based on that auxillary geometry's Z value.</t>
  </si>
  <si>
    <t>(ST_ClosestZ(aux_1, pixel))</t>
  </si>
  <si>
    <t>Z-value at closest point on aux_1</t>
  </si>
  <si>
    <t>LinearSlopeBetweenGeoms</t>
  </si>
  <si>
    <t>Linear profile based on the relative distance between two auxillary geometries</t>
  </si>
  <si>
    <t>(ST_Distance(aux_1, pixel) / (ST_Distance(aux_1, pixel) + ST_Distance(aux_2, pixel)))</t>
  </si>
  <si>
    <t>Distance to aux_1 relative to aux_2. x = 0 for pixel at aux_1 side, x = 1 for pixel at aux_2 side.</t>
  </si>
  <si>
    <t>0.05</t>
  </si>
  <si>
    <t>Max difference in elevation</t>
  </si>
  <si>
    <t>0.35</t>
  </si>
  <si>
    <t>LinearSlopeBetweenGeomsZ</t>
  </si>
  <si>
    <t>Linear profile based on the relative distance between two auxillary geometries and the start value based on the first aux geometry's Z value</t>
  </si>
  <si>
    <t>-0.05</t>
  </si>
  <si>
    <t>LinearSlopeBetweenZs</t>
  </si>
  <si>
    <t>Linear interpolation between 2 geometry's Z values</t>
  </si>
  <si>
    <t>y=a+x*(b-a)</t>
  </si>
  <si>
    <t>Z value at closest point on aux_1</t>
  </si>
  <si>
    <t>(ST_ClosestZ(aux_2, pixel))</t>
  </si>
  <si>
    <t>Z value at closest point on aux_2</t>
  </si>
  <si>
    <t>Road</t>
  </si>
  <si>
    <t>Road with convex profile and constant elevation</t>
  </si>
  <si>
    <t>y=((ax-1) / (a-1))*b+c</t>
  </si>
  <si>
    <t>Distance to middle of the road (aux_1) relative to side of the road (aux_2). x = 0 for pixel at aux_1 side, x = 1 for pixel at aux_2 side.</t>
  </si>
  <si>
    <t>Curve steepness</t>
  </si>
  <si>
    <t>-0.5</t>
  </si>
  <si>
    <t>Difference between min and max elevation</t>
  </si>
  <si>
    <t>Elevation at middle of the road</t>
  </si>
  <si>
    <t>RoadZ</t>
  </si>
  <si>
    <t>Road with convex profile and elevation based on auxillary geometry's Z-value</t>
  </si>
  <si>
    <t>WaterwayFlatPlusSlope</t>
  </si>
  <si>
    <t>Waterway with flat bottom, then sloping upward, constant elevation</t>
  </si>
  <si>
    <t>y=greatest((x-(c/2))/a, 0) + c</t>
  </si>
  <si>
    <t>Distance to middle of the waterway (aux_1)</t>
  </si>
  <si>
    <t>Slope (1:a)</t>
  </si>
  <si>
    <t>Bottom elevation</t>
  </si>
  <si>
    <t>Bottom width</t>
  </si>
  <si>
    <t>WaterwayFlatPlusSlopeZ</t>
  </si>
  <si>
    <t>Waterway with flat bottom, then sloping upward, elevation based on auxillary geometry's Z-value</t>
  </si>
  <si>
    <t>LakeFlatPlusSlope</t>
  </si>
  <si>
    <t>Area sloping down from the sides to a fixed bottom height</t>
  </si>
  <si>
    <t>Distance to the side of the lake (aux_1)</t>
  </si>
  <si>
    <t>8.20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</si>
</sst>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88.0"/>
    <col customWidth="1" min="3" max="3" width="30.29"/>
    <col customWidth="1" min="4" max="4" width="59.43"/>
    <col customWidth="1" min="5" max="5" width="88.43"/>
    <col customWidth="1" min="7" max="7" width="32.29"/>
    <col customWidth="1" min="9" max="9" width="37.57"/>
    <col customWidth="1" min="10" max="10" width="26.43"/>
    <col customWidth="1" min="11" max="11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>
        <v>1.0</v>
      </c>
      <c r="G2" s="3" t="s">
        <v>18</v>
      </c>
      <c r="H2" s="3">
        <v>0.0</v>
      </c>
      <c r="I2" s="3" t="s">
        <v>19</v>
      </c>
      <c r="L2" s="3" t="s">
        <v>20</v>
      </c>
      <c r="M2" t="str">
        <f t="shared" ref="M2:M5" si="1">F2&amp;"*"&amp;D2&amp;"+"&amp;H2</f>
        <v>1*ST_Distance(aux_1, pixel)+0</v>
      </c>
    </row>
    <row r="3">
      <c r="A3" s="3" t="s">
        <v>21</v>
      </c>
      <c r="B3" s="3" t="s">
        <v>22</v>
      </c>
      <c r="C3" s="3" t="s">
        <v>15</v>
      </c>
      <c r="D3" s="3" t="s">
        <v>16</v>
      </c>
      <c r="E3" s="3" t="s">
        <v>17</v>
      </c>
      <c r="F3" s="3">
        <v>1.0</v>
      </c>
      <c r="G3" s="3" t="s">
        <v>18</v>
      </c>
      <c r="H3" s="3" t="s">
        <v>23</v>
      </c>
      <c r="I3" s="3" t="s">
        <v>24</v>
      </c>
      <c r="L3" s="3" t="s">
        <v>20</v>
      </c>
      <c r="M3" t="str">
        <f t="shared" si="1"/>
        <v>1*ST_Distance(aux_1, pixel)+(ST_ClosestZ(aux_1, pixel))</v>
      </c>
    </row>
    <row r="4">
      <c r="A4" s="3" t="s">
        <v>25</v>
      </c>
      <c r="B4" s="3" t="s">
        <v>26</v>
      </c>
      <c r="C4" s="3" t="s">
        <v>15</v>
      </c>
      <c r="D4" s="3" t="s">
        <v>27</v>
      </c>
      <c r="E4" s="3" t="s">
        <v>28</v>
      </c>
      <c r="F4" s="3" t="s">
        <v>29</v>
      </c>
      <c r="G4" s="3" t="s">
        <v>30</v>
      </c>
      <c r="H4" s="3" t="s">
        <v>31</v>
      </c>
      <c r="I4" s="3" t="s">
        <v>19</v>
      </c>
      <c r="L4" s="3" t="s">
        <v>20</v>
      </c>
      <c r="M4" t="str">
        <f t="shared" si="1"/>
        <v>0.05*(ST_Distance(aux_1, pixel) / (ST_Distance(aux_1, pixel) + ST_Distance(aux_2, pixel)))+0.35</v>
      </c>
    </row>
    <row r="5">
      <c r="A5" s="3" t="s">
        <v>32</v>
      </c>
      <c r="B5" s="3" t="s">
        <v>33</v>
      </c>
      <c r="C5" s="3" t="s">
        <v>15</v>
      </c>
      <c r="D5" s="3" t="s">
        <v>27</v>
      </c>
      <c r="E5" s="3" t="s">
        <v>28</v>
      </c>
      <c r="F5" s="3" t="s">
        <v>34</v>
      </c>
      <c r="G5" s="3" t="s">
        <v>30</v>
      </c>
      <c r="H5" s="3" t="s">
        <v>23</v>
      </c>
      <c r="I5" s="3" t="s">
        <v>24</v>
      </c>
      <c r="L5" s="3" t="s">
        <v>20</v>
      </c>
      <c r="M5" t="str">
        <f t="shared" si="1"/>
        <v>-0.05*(ST_Distance(aux_1, pixel) / (ST_Distance(aux_1, pixel) + ST_Distance(aux_2, pixel)))+(ST_ClosestZ(aux_1, pixel))</v>
      </c>
    </row>
    <row r="6">
      <c r="A6" s="3" t="s">
        <v>35</v>
      </c>
      <c r="B6" s="3" t="s">
        <v>36</v>
      </c>
      <c r="C6" s="3" t="s">
        <v>37</v>
      </c>
      <c r="D6" s="3" t="s">
        <v>27</v>
      </c>
      <c r="E6" s="3" t="s">
        <v>28</v>
      </c>
      <c r="F6" s="3" t="s">
        <v>23</v>
      </c>
      <c r="G6" s="3" t="s">
        <v>38</v>
      </c>
      <c r="H6" s="3" t="s">
        <v>39</v>
      </c>
      <c r="I6" s="3" t="s">
        <v>40</v>
      </c>
      <c r="J6" s="3"/>
      <c r="K6" s="3"/>
      <c r="L6" s="3" t="s">
        <v>20</v>
      </c>
      <c r="M6" s="3" t="str">
        <f>F6&amp;"+"&amp;D6&amp;"*("&amp;H6&amp;"-"&amp;F6&amp;")"</f>
        <v>(ST_ClosestZ(aux_1, pixel))+(ST_Distance(aux_1, pixel) / (ST_Distance(aux_1, pixel) + ST_Distance(aux_2, pixel)))*((ST_ClosestZ(aux_2, pixel))-(ST_ClosestZ(aux_1, pixel)))</v>
      </c>
    </row>
    <row r="7">
      <c r="A7" s="3" t="s">
        <v>41</v>
      </c>
      <c r="B7" s="3" t="s">
        <v>42</v>
      </c>
      <c r="C7" s="3" t="s">
        <v>43</v>
      </c>
      <c r="D7" s="3" t="s">
        <v>27</v>
      </c>
      <c r="E7" s="3" t="s">
        <v>44</v>
      </c>
      <c r="F7" s="3">
        <v>20.0</v>
      </c>
      <c r="G7" s="3" t="s">
        <v>45</v>
      </c>
      <c r="H7" s="3" t="s">
        <v>46</v>
      </c>
      <c r="I7" s="3" t="s">
        <v>47</v>
      </c>
      <c r="J7" s="3">
        <v>2.0</v>
      </c>
      <c r="K7" s="3" t="s">
        <v>48</v>
      </c>
      <c r="L7" s="3" t="s">
        <v>20</v>
      </c>
      <c r="M7" t="str">
        <f t="shared" ref="M7:M8" si="2">"(("&amp;F7&amp;"^"&amp;D7&amp;"-1)/("&amp;F7&amp;"-1))*"&amp;H7&amp;"+"&amp;J7</f>
        <v>((20^(ST_Distance(aux_1, pixel) / (ST_Distance(aux_1, pixel) + ST_Distance(aux_2, pixel)))-1)/(20-1))*-0.5+2</v>
      </c>
    </row>
    <row r="8">
      <c r="A8" s="3" t="s">
        <v>49</v>
      </c>
      <c r="B8" s="3" t="s">
        <v>50</v>
      </c>
      <c r="C8" s="3" t="s">
        <v>43</v>
      </c>
      <c r="D8" s="3" t="s">
        <v>27</v>
      </c>
      <c r="E8" s="3" t="s">
        <v>44</v>
      </c>
      <c r="F8" s="3">
        <v>300.0</v>
      </c>
      <c r="G8" s="3" t="s">
        <v>45</v>
      </c>
      <c r="H8" s="3" t="s">
        <v>34</v>
      </c>
      <c r="I8" s="3" t="s">
        <v>47</v>
      </c>
      <c r="J8" s="3" t="s">
        <v>23</v>
      </c>
      <c r="K8" s="3" t="s">
        <v>48</v>
      </c>
      <c r="L8" s="3" t="s">
        <v>20</v>
      </c>
      <c r="M8" t="str">
        <f t="shared" si="2"/>
        <v>((300^(ST_Distance(aux_1, pixel) / (ST_Distance(aux_1, pixel) + ST_Distance(aux_2, pixel)))-1)/(300-1))*-0.05+(ST_ClosestZ(aux_1, pixel))</v>
      </c>
    </row>
    <row r="9">
      <c r="A9" s="3" t="s">
        <v>51</v>
      </c>
      <c r="B9" s="3" t="s">
        <v>52</v>
      </c>
      <c r="C9" s="4" t="s">
        <v>53</v>
      </c>
      <c r="D9" s="3" t="s">
        <v>16</v>
      </c>
      <c r="E9" s="3" t="s">
        <v>54</v>
      </c>
      <c r="F9" s="5">
        <v>3.0</v>
      </c>
      <c r="G9" s="3" t="s">
        <v>55</v>
      </c>
      <c r="H9" s="3">
        <v>0.0</v>
      </c>
      <c r="I9" s="3" t="s">
        <v>56</v>
      </c>
      <c r="J9" s="3">
        <v>1.0</v>
      </c>
      <c r="K9" s="3" t="s">
        <v>57</v>
      </c>
      <c r="L9" s="3" t="s">
        <v>20</v>
      </c>
      <c r="M9" s="4" t="str">
        <f t="shared" ref="M9:M10" si="3">"greatest(("&amp;D9&amp;"-("&amp;H9&amp;"/2))/"&amp;F9&amp;", 0) + "&amp;J9</f>
        <v>greatest((ST_Distance(aux_1, pixel)-(0/2))/3, 0) + 1</v>
      </c>
    </row>
    <row r="10">
      <c r="A10" s="3" t="s">
        <v>58</v>
      </c>
      <c r="B10" s="3" t="s">
        <v>59</v>
      </c>
      <c r="C10" s="4" t="s">
        <v>53</v>
      </c>
      <c r="D10" s="3" t="s">
        <v>16</v>
      </c>
      <c r="E10" s="3" t="s">
        <v>54</v>
      </c>
      <c r="F10" s="5">
        <v>3.0</v>
      </c>
      <c r="G10" s="3" t="s">
        <v>55</v>
      </c>
      <c r="H10" s="3">
        <v>0.0</v>
      </c>
      <c r="I10" s="3" t="s">
        <v>56</v>
      </c>
      <c r="J10" s="3" t="s">
        <v>23</v>
      </c>
      <c r="K10" s="3" t="s">
        <v>57</v>
      </c>
      <c r="L10" s="3" t="s">
        <v>20</v>
      </c>
      <c r="M10" s="4" t="str">
        <f t="shared" si="3"/>
        <v>greatest((ST_Distance(aux_1, pixel)-(0/2))/3, 0) + (ST_ClosestZ(aux_1, pixel))</v>
      </c>
    </row>
    <row r="11">
      <c r="A11" s="3" t="s">
        <v>60</v>
      </c>
      <c r="B11" s="3" t="s">
        <v>61</v>
      </c>
      <c r="C11" s="4" t="s">
        <v>53</v>
      </c>
      <c r="D11" s="3" t="s">
        <v>16</v>
      </c>
      <c r="E11" s="3" t="s">
        <v>62</v>
      </c>
      <c r="F11" s="3">
        <v>4.0</v>
      </c>
      <c r="G11" s="3" t="s">
        <v>55</v>
      </c>
      <c r="H11" s="3" t="s">
        <v>63</v>
      </c>
      <c r="I11" s="3" t="s">
        <v>56</v>
      </c>
    </row>
  </sheetData>
  <drawing r:id="rId1"/>
</worksheet>
</file>