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mester 4\SCPK\UAS SCPK\"/>
    </mc:Choice>
  </mc:AlternateContent>
  <xr:revisionPtr revIDLastSave="0" documentId="13_ncr:1_{BABB7009-3173-42B0-A0D5-E9B492C8BB39}" xr6:coauthVersionLast="47" xr6:coauthVersionMax="47" xr10:uidLastSave="{00000000-0000-0000-0000-000000000000}"/>
  <bookViews>
    <workbookView xWindow="-108" yWindow="-108" windowWidth="23256" windowHeight="12576" xr2:uid="{970EE78E-9485-47E3-A999-985965C572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K57" i="1" s="1"/>
  <c r="D3" i="1"/>
  <c r="H57" i="1" s="1"/>
  <c r="D2" i="1"/>
  <c r="E50" i="1" s="1"/>
  <c r="D1" i="1"/>
  <c r="B53" i="1" s="1"/>
  <c r="B26" i="1" l="1"/>
  <c r="B38" i="1"/>
  <c r="H50" i="1"/>
  <c r="B11" i="1"/>
  <c r="B13" i="1"/>
  <c r="H56" i="1"/>
  <c r="B39" i="1"/>
  <c r="B51" i="1"/>
  <c r="B52" i="1"/>
  <c r="B14" i="1"/>
  <c r="B23" i="1"/>
  <c r="K11" i="1"/>
  <c r="B29" i="1"/>
  <c r="B43" i="1"/>
  <c r="B55" i="1"/>
  <c r="K19" i="1"/>
  <c r="B18" i="1"/>
  <c r="B31" i="1"/>
  <c r="B44" i="1"/>
  <c r="H15" i="1"/>
  <c r="K27" i="1"/>
  <c r="B54" i="1"/>
  <c r="B27" i="1"/>
  <c r="B15" i="1"/>
  <c r="B19" i="1"/>
  <c r="B32" i="1"/>
  <c r="H23" i="1"/>
  <c r="B8" i="1"/>
  <c r="B21" i="1"/>
  <c r="B35" i="1"/>
  <c r="B47" i="1"/>
  <c r="H31" i="1"/>
  <c r="K43" i="1"/>
  <c r="B40" i="1"/>
  <c r="B46" i="1"/>
  <c r="K35" i="1"/>
  <c r="B10" i="1"/>
  <c r="B22" i="1"/>
  <c r="B36" i="1"/>
  <c r="B48" i="1"/>
  <c r="H39" i="1"/>
  <c r="K51" i="1"/>
  <c r="H47" i="1"/>
  <c r="K10" i="1"/>
  <c r="K18" i="1"/>
  <c r="K26" i="1"/>
  <c r="K34" i="1"/>
  <c r="K42" i="1"/>
  <c r="K50" i="1"/>
  <c r="E11" i="1"/>
  <c r="E27" i="1"/>
  <c r="E43" i="1"/>
  <c r="E12" i="1"/>
  <c r="E36" i="1"/>
  <c r="E52" i="1"/>
  <c r="H24" i="1"/>
  <c r="H51" i="1"/>
  <c r="H46" i="1"/>
  <c r="B56" i="1"/>
  <c r="E21" i="1"/>
  <c r="E29" i="1"/>
  <c r="E37" i="1"/>
  <c r="E45" i="1"/>
  <c r="E53" i="1"/>
  <c r="H9" i="1"/>
  <c r="H17" i="1"/>
  <c r="H25" i="1"/>
  <c r="H33" i="1"/>
  <c r="H41" i="1"/>
  <c r="H52" i="1"/>
  <c r="H45" i="1"/>
  <c r="K12" i="1"/>
  <c r="K20" i="1"/>
  <c r="K28" i="1"/>
  <c r="K36" i="1"/>
  <c r="K44" i="1"/>
  <c r="K52" i="1"/>
  <c r="E19" i="1"/>
  <c r="E35" i="1"/>
  <c r="E51" i="1"/>
  <c r="E28" i="1"/>
  <c r="H32" i="1"/>
  <c r="G1" i="1"/>
  <c r="B16" i="1"/>
  <c r="B24" i="1"/>
  <c r="B33" i="1"/>
  <c r="B41" i="1"/>
  <c r="B49" i="1"/>
  <c r="B57" i="1"/>
  <c r="E14" i="1"/>
  <c r="E22" i="1"/>
  <c r="E30" i="1"/>
  <c r="E38" i="1"/>
  <c r="E46" i="1"/>
  <c r="E54" i="1"/>
  <c r="H10" i="1"/>
  <c r="H18" i="1"/>
  <c r="H26" i="1"/>
  <c r="H34" i="1"/>
  <c r="H42" i="1"/>
  <c r="H53" i="1"/>
  <c r="K8" i="1"/>
  <c r="K13" i="1"/>
  <c r="K21" i="1"/>
  <c r="K29" i="1"/>
  <c r="K37" i="1"/>
  <c r="K45" i="1"/>
  <c r="K53" i="1"/>
  <c r="E20" i="1"/>
  <c r="E44" i="1"/>
  <c r="H16" i="1"/>
  <c r="H40" i="1"/>
  <c r="E13" i="1"/>
  <c r="B9" i="1"/>
  <c r="B17" i="1"/>
  <c r="B25" i="1"/>
  <c r="B34" i="1"/>
  <c r="B42" i="1"/>
  <c r="B50" i="1"/>
  <c r="B30" i="1"/>
  <c r="E15" i="1"/>
  <c r="E23" i="1"/>
  <c r="E31" i="1"/>
  <c r="E39" i="1"/>
  <c r="E47" i="1"/>
  <c r="E55" i="1"/>
  <c r="H11" i="1"/>
  <c r="H19" i="1"/>
  <c r="H27" i="1"/>
  <c r="H35" i="1"/>
  <c r="H43" i="1"/>
  <c r="H54" i="1"/>
  <c r="K14" i="1"/>
  <c r="K22" i="1"/>
  <c r="K30" i="1"/>
  <c r="K38" i="1"/>
  <c r="K46" i="1"/>
  <c r="K55" i="1"/>
  <c r="H12" i="1"/>
  <c r="H20" i="1"/>
  <c r="H28" i="1"/>
  <c r="H36" i="1"/>
  <c r="H44" i="1"/>
  <c r="H55" i="1"/>
  <c r="K15" i="1"/>
  <c r="K23" i="1"/>
  <c r="K31" i="1"/>
  <c r="K39" i="1"/>
  <c r="K47" i="1"/>
  <c r="K54" i="1"/>
  <c r="K16" i="1"/>
  <c r="K24" i="1"/>
  <c r="K32" i="1"/>
  <c r="K40" i="1"/>
  <c r="K48" i="1"/>
  <c r="K56" i="1"/>
  <c r="E8" i="1"/>
  <c r="E16" i="1"/>
  <c r="E24" i="1"/>
  <c r="E32" i="1"/>
  <c r="E40" i="1"/>
  <c r="E48" i="1"/>
  <c r="E56" i="1"/>
  <c r="E9" i="1"/>
  <c r="E17" i="1"/>
  <c r="E25" i="1"/>
  <c r="E33" i="1"/>
  <c r="E41" i="1"/>
  <c r="E49" i="1"/>
  <c r="E57" i="1"/>
  <c r="H13" i="1"/>
  <c r="H21" i="1"/>
  <c r="H29" i="1"/>
  <c r="H37" i="1"/>
  <c r="H48" i="1"/>
  <c r="B12" i="1"/>
  <c r="B20" i="1"/>
  <c r="B28" i="1"/>
  <c r="B37" i="1"/>
  <c r="B45" i="1"/>
  <c r="E10" i="1"/>
  <c r="E18" i="1"/>
  <c r="E26" i="1"/>
  <c r="E34" i="1"/>
  <c r="E42" i="1"/>
  <c r="H8" i="1"/>
  <c r="H14" i="1"/>
  <c r="H22" i="1"/>
  <c r="H30" i="1"/>
  <c r="H38" i="1"/>
  <c r="H49" i="1"/>
  <c r="K9" i="1"/>
  <c r="K17" i="1"/>
  <c r="K25" i="1"/>
  <c r="K33" i="1"/>
  <c r="K41" i="1"/>
  <c r="K49" i="1"/>
  <c r="M41" i="1" l="1"/>
  <c r="M53" i="1"/>
  <c r="M22" i="1"/>
  <c r="M26" i="1"/>
  <c r="M24" i="1"/>
  <c r="M11" i="1"/>
  <c r="M14" i="1"/>
  <c r="M51" i="1"/>
  <c r="M50" i="1"/>
  <c r="M19" i="1"/>
  <c r="M18" i="1"/>
  <c r="M54" i="1"/>
  <c r="M39" i="1"/>
  <c r="M16" i="1"/>
  <c r="M21" i="1"/>
  <c r="M10" i="1"/>
  <c r="M35" i="1"/>
  <c r="M28" i="1"/>
  <c r="M17" i="1"/>
  <c r="M27" i="1"/>
  <c r="M42" i="1"/>
  <c r="M40" i="1"/>
  <c r="M23" i="1"/>
  <c r="M25" i="1"/>
  <c r="M43" i="1"/>
  <c r="M32" i="1"/>
  <c r="M46" i="1"/>
  <c r="M13" i="1"/>
  <c r="M56" i="1"/>
  <c r="M55" i="1"/>
  <c r="M8" i="1"/>
  <c r="M34" i="1"/>
  <c r="M44" i="1"/>
  <c r="M36" i="1"/>
  <c r="M48" i="1"/>
  <c r="M47" i="1"/>
  <c r="M29" i="1"/>
  <c r="M31" i="1"/>
  <c r="M9" i="1"/>
  <c r="M15" i="1"/>
  <c r="M57" i="1"/>
  <c r="M33" i="1"/>
  <c r="M30" i="1"/>
  <c r="M49" i="1"/>
  <c r="M12" i="1"/>
  <c r="M20" i="1"/>
  <c r="M45" i="1"/>
  <c r="M38" i="1"/>
  <c r="M37" i="1"/>
  <c r="M52" i="1"/>
  <c r="M58" i="1" l="1"/>
  <c r="N8" i="1" s="1"/>
  <c r="N10" i="1" l="1"/>
  <c r="N14" i="1"/>
  <c r="N15" i="1"/>
  <c r="N9" i="1"/>
  <c r="N51" i="1"/>
  <c r="N57" i="1"/>
  <c r="N31" i="1"/>
  <c r="N18" i="1"/>
  <c r="N49" i="1"/>
  <c r="N39" i="1"/>
  <c r="N41" i="1"/>
  <c r="N46" i="1"/>
  <c r="N36" i="1"/>
  <c r="N48" i="1"/>
  <c r="N28" i="1"/>
  <c r="N25" i="1"/>
  <c r="N54" i="1"/>
  <c r="N21" i="1"/>
  <c r="N20" i="1"/>
  <c r="N34" i="1"/>
  <c r="N32" i="1"/>
  <c r="N13" i="1"/>
  <c r="N29" i="1"/>
  <c r="N24" i="1"/>
  <c r="N16" i="1"/>
  <c r="N52" i="1"/>
  <c r="N22" i="1"/>
  <c r="N47" i="1"/>
  <c r="N56" i="1"/>
  <c r="N53" i="1"/>
  <c r="N33" i="1"/>
  <c r="N38" i="1"/>
  <c r="N12" i="1"/>
  <c r="N17" i="1"/>
  <c r="N40" i="1"/>
  <c r="N30" i="1"/>
  <c r="N37" i="1"/>
  <c r="N43" i="1"/>
  <c r="N35" i="1"/>
  <c r="N23" i="1"/>
  <c r="N55" i="1"/>
  <c r="N11" i="1"/>
  <c r="N26" i="1"/>
  <c r="N27" i="1"/>
  <c r="N50" i="1"/>
  <c r="N45" i="1"/>
  <c r="N44" i="1"/>
  <c r="N42" i="1"/>
  <c r="N19" i="1"/>
</calcChain>
</file>

<file path=xl/sharedStrings.xml><?xml version="1.0" encoding="utf-8"?>
<sst xmlns="http://schemas.openxmlformats.org/spreadsheetml/2006/main" count="16" uniqueCount="16">
  <si>
    <t>w1= 3/(3+5+4+1)= 3/13</t>
  </si>
  <si>
    <t>w3= 4/(3+5+4+1)= 4/13</t>
  </si>
  <si>
    <t>w2= 5/(3+5+4+1)= 5/13</t>
  </si>
  <si>
    <t>w4= 1/(3+5+4+1)= 1/13</t>
  </si>
  <si>
    <t xml:space="preserve">Wtotal = </t>
  </si>
  <si>
    <t>House Age</t>
  </si>
  <si>
    <t>(House Age)*W1</t>
  </si>
  <si>
    <t xml:space="preserve"> distance to the nearest MRT station</t>
  </si>
  <si>
    <t>( distance to the nearest MRT station)*W2</t>
  </si>
  <si>
    <t>number of convenience stores</t>
  </si>
  <si>
    <t>(number of convenience stores)*W3</t>
  </si>
  <si>
    <t>house price of unit area</t>
  </si>
  <si>
    <t>(house price of unit area)*W4</t>
  </si>
  <si>
    <t>Vektor S</t>
  </si>
  <si>
    <t>Vektor V</t>
  </si>
  <si>
    <t>Total Vektor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</si>
</sst>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新細明體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4">
    <xf numFmtId="0" fontId="0" fillId="0" borderId="0" xfId="0"/>
    <xf numFmtId="0" fontId="0" fillId="0" borderId="0" xfId="0" applyAlignment="1"/>
    <xf numFmtId="0" fontId="2" fillId="2" borderId="1" xfId="1" applyFill="1" applyBorder="1" applyAlignment="1"/>
    <xf numFmtId="0" fontId="0" fillId="2" borderId="1" xfId="0" applyFill="1" applyBorder="1" applyAlignment="1"/>
    <xf numFmtId="0" fontId="2" fillId="2" borderId="2" xfId="1" applyFill="1" applyBorder="1" applyAlignment="1"/>
    <xf numFmtId="0" fontId="0" fillId="0" borderId="1" xfId="0" applyBorder="1" applyAlignment="1"/>
    <xf numFmtId="0" fontId="0" fillId="0" borderId="1" xfId="0" applyFill="1" applyBorder="1" applyAlignment="1"/>
    <xf numFmtId="0" fontId="0" fillId="2" borderId="3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8" xfId="0" applyBorder="1" applyAlignment="1"/>
  </cellXfs>
  <cellStyles count="2">
    <cellStyle name="Normal" xfId="0" builtinId="0"/>
    <cellStyle name="一般 2" xfId="1" xr:uid="{761B6515-F556-497B-B11D-A88CDDE413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F3574-B8C5-4AA5-A377-A2B2C114F456}">
  <dimension ref="A1:O59"/>
  <sheetViews>
    <sheetView tabSelected="1" workbookViewId="0">
      <selection activeCell="A7" sqref="A7:B57"/>
    </sheetView>
  </sheetViews>
  <sheetFormatPr defaultRowHeight="14.4" x14ac:dyDescent="0.3"/>
  <cols>
    <col min="1" max="1" width="10.109375" customWidth="1"/>
    <col min="2" max="2" width="14" customWidth="1"/>
    <col min="4" max="4" width="30.6640625" customWidth="1"/>
    <col min="5" max="5" width="36" bestFit="1" customWidth="1"/>
    <col min="7" max="7" width="26" bestFit="1" customWidth="1"/>
    <col min="8" max="8" width="31" bestFit="1" customWidth="1"/>
    <col min="10" max="10" width="20.44140625" bestFit="1" customWidth="1"/>
    <col min="11" max="11" width="25.5546875" bestFit="1" customWidth="1"/>
    <col min="13" max="13" width="11" bestFit="1" customWidth="1"/>
  </cols>
  <sheetData>
    <row r="1" spans="1:14" x14ac:dyDescent="0.3">
      <c r="A1" t="s">
        <v>0</v>
      </c>
      <c r="D1">
        <f>3/13</f>
        <v>0.23076923076923078</v>
      </c>
      <c r="F1" t="s">
        <v>4</v>
      </c>
      <c r="G1">
        <f>D1+D2+D3+D4</f>
        <v>1</v>
      </c>
    </row>
    <row r="2" spans="1:14" x14ac:dyDescent="0.3">
      <c r="A2" t="s">
        <v>2</v>
      </c>
      <c r="D2">
        <f>5/13</f>
        <v>0.38461538461538464</v>
      </c>
    </row>
    <row r="3" spans="1:14" x14ac:dyDescent="0.3">
      <c r="A3" t="s">
        <v>1</v>
      </c>
      <c r="D3">
        <f>4/13</f>
        <v>0.30769230769230771</v>
      </c>
    </row>
    <row r="4" spans="1:14" x14ac:dyDescent="0.3">
      <c r="A4" t="s">
        <v>3</v>
      </c>
      <c r="D4">
        <f>1/13</f>
        <v>7.6923076923076927E-2</v>
      </c>
    </row>
    <row r="7" spans="1:14" x14ac:dyDescent="0.3">
      <c r="A7" s="1" t="s">
        <v>5</v>
      </c>
      <c r="B7" s="1" t="s">
        <v>6</v>
      </c>
      <c r="C7" s="1"/>
      <c r="D7" s="5" t="s">
        <v>7</v>
      </c>
      <c r="E7" s="5" t="s">
        <v>8</v>
      </c>
      <c r="F7" s="1"/>
      <c r="G7" s="5" t="s">
        <v>9</v>
      </c>
      <c r="H7" s="5" t="s">
        <v>10</v>
      </c>
      <c r="I7" s="1"/>
      <c r="J7" s="6" t="s">
        <v>11</v>
      </c>
      <c r="K7" s="6" t="s">
        <v>12</v>
      </c>
      <c r="L7" s="5"/>
      <c r="M7" s="6" t="s">
        <v>13</v>
      </c>
      <c r="N7" s="5" t="s">
        <v>14</v>
      </c>
    </row>
    <row r="8" spans="1:14" ht="15.6" x14ac:dyDescent="0.3">
      <c r="A8" s="2">
        <v>32</v>
      </c>
      <c r="B8" s="1">
        <f xml:space="preserve"> A8^-D1</f>
        <v>0.44942548659777087</v>
      </c>
      <c r="C8" s="1"/>
      <c r="D8" s="2">
        <v>84.878820000000005</v>
      </c>
      <c r="E8" s="5">
        <f>D8^-D2</f>
        <v>0.18119829322534764</v>
      </c>
      <c r="F8" s="1"/>
      <c r="G8" s="2">
        <v>10</v>
      </c>
      <c r="H8" s="5">
        <f>G8^-D3</f>
        <v>0.49238826317067391</v>
      </c>
      <c r="I8" s="1"/>
      <c r="J8" s="3">
        <v>37.9</v>
      </c>
      <c r="K8" s="5">
        <f>J8^D4</f>
        <v>1.3226160402572649</v>
      </c>
      <c r="L8" s="5"/>
      <c r="M8" s="5">
        <f>B8*E8*H8*K8</f>
        <v>5.3033864854618841E-2</v>
      </c>
      <c r="N8" s="5">
        <f>M8/M58</f>
        <v>2.3946927609825329E-2</v>
      </c>
    </row>
    <row r="9" spans="1:14" ht="15.6" x14ac:dyDescent="0.3">
      <c r="A9" s="2">
        <v>19.5</v>
      </c>
      <c r="B9" s="1">
        <f xml:space="preserve"> A9^-D1</f>
        <v>0.50384819267838254</v>
      </c>
      <c r="C9" s="1"/>
      <c r="D9" s="2">
        <v>306.59469999999999</v>
      </c>
      <c r="E9" s="5">
        <f>D9^-D2</f>
        <v>0.11056788020590388</v>
      </c>
      <c r="F9" s="1"/>
      <c r="G9" s="2">
        <v>9</v>
      </c>
      <c r="H9" s="5">
        <f>G9^-D3</f>
        <v>0.50861237198548326</v>
      </c>
      <c r="I9" s="1"/>
      <c r="J9" s="3">
        <v>42.2</v>
      </c>
      <c r="K9" s="5">
        <f>J9^D4</f>
        <v>1.3335952338384636</v>
      </c>
      <c r="L9" s="5"/>
      <c r="M9" s="5">
        <f>B9*E9*H9*K9</f>
        <v>3.7786758967575829E-2</v>
      </c>
      <c r="N9" s="5">
        <f>M9/M58</f>
        <v>1.7062244739035809E-2</v>
      </c>
    </row>
    <row r="10" spans="1:14" ht="15.6" x14ac:dyDescent="0.3">
      <c r="A10" s="2">
        <v>13.3</v>
      </c>
      <c r="B10" s="1">
        <f xml:space="preserve"> A10^-D1</f>
        <v>0.55036349677881313</v>
      </c>
      <c r="C10" s="1"/>
      <c r="D10" s="2">
        <v>561.98450000000003</v>
      </c>
      <c r="E10" s="5">
        <f>D10^-D2</f>
        <v>8.7581769684316912E-2</v>
      </c>
      <c r="F10" s="1"/>
      <c r="G10" s="2">
        <v>5</v>
      </c>
      <c r="H10" s="5">
        <f>G10^-D3</f>
        <v>0.60944189590222975</v>
      </c>
      <c r="I10" s="1"/>
      <c r="J10" s="3">
        <v>47.3</v>
      </c>
      <c r="K10" s="5">
        <f>J10^D4</f>
        <v>1.3453505863914248</v>
      </c>
      <c r="L10" s="5"/>
      <c r="M10" s="5">
        <f>B10*E10*H10*K10</f>
        <v>3.9521290416553716E-2</v>
      </c>
      <c r="N10" s="5">
        <f>M10/M58</f>
        <v>1.7845455601745948E-2</v>
      </c>
    </row>
    <row r="11" spans="1:14" ht="15.6" x14ac:dyDescent="0.3">
      <c r="A11" s="2">
        <v>13.3</v>
      </c>
      <c r="B11" s="1">
        <f xml:space="preserve"> A11^-D1</f>
        <v>0.55036349677881313</v>
      </c>
      <c r="C11" s="1"/>
      <c r="D11" s="2">
        <v>561.98450000000003</v>
      </c>
      <c r="E11" s="5">
        <f>D11^-D2</f>
        <v>8.7581769684316912E-2</v>
      </c>
      <c r="F11" s="1"/>
      <c r="G11" s="2">
        <v>5</v>
      </c>
      <c r="H11" s="5">
        <f>G11^-D3</f>
        <v>0.60944189590222975</v>
      </c>
      <c r="I11" s="1"/>
      <c r="J11" s="3">
        <v>54.8</v>
      </c>
      <c r="K11" s="5">
        <f>J11^D4</f>
        <v>1.3606685621394439</v>
      </c>
      <c r="L11" s="5"/>
      <c r="M11" s="5">
        <f>B11*E11*H11*K11</f>
        <v>3.9971274364421897E-2</v>
      </c>
      <c r="N11" s="5">
        <f>M11/M58</f>
        <v>1.804864149164332E-2</v>
      </c>
    </row>
    <row r="12" spans="1:14" ht="15.6" x14ac:dyDescent="0.3">
      <c r="A12" s="2">
        <v>5</v>
      </c>
      <c r="B12" s="1">
        <f xml:space="preserve"> A12^-D1</f>
        <v>0.68976194440863059</v>
      </c>
      <c r="C12" s="1"/>
      <c r="D12" s="2">
        <v>390.5684</v>
      </c>
      <c r="E12" s="5">
        <f>D12^-D2</f>
        <v>0.10073802266895132</v>
      </c>
      <c r="F12" s="1"/>
      <c r="G12" s="2">
        <v>5</v>
      </c>
      <c r="H12" s="5">
        <f>G12^-D3</f>
        <v>0.60944189590222975</v>
      </c>
      <c r="I12" s="1"/>
      <c r="J12" s="3">
        <v>43.1</v>
      </c>
      <c r="K12" s="5">
        <f>J12^D4</f>
        <v>1.3357618042788704</v>
      </c>
      <c r="L12" s="5"/>
      <c r="M12" s="5">
        <f>B12*E12*H12*K12</f>
        <v>5.6565805904518061E-2</v>
      </c>
      <c r="N12" s="5">
        <f>M12/M58</f>
        <v>2.5541741355268228E-2</v>
      </c>
    </row>
    <row r="13" spans="1:14" ht="15.6" x14ac:dyDescent="0.3">
      <c r="A13" s="2">
        <v>7.1</v>
      </c>
      <c r="B13" s="1">
        <f xml:space="preserve"> A13^-D1</f>
        <v>0.63614448386806288</v>
      </c>
      <c r="C13" s="1"/>
      <c r="D13" s="2">
        <v>2175.0300000000002</v>
      </c>
      <c r="E13" s="5">
        <f>D13^-D2</f>
        <v>5.2042663902653143E-2</v>
      </c>
      <c r="F13" s="1"/>
      <c r="G13" s="2">
        <v>3</v>
      </c>
      <c r="H13" s="5">
        <f>G13^-D3</f>
        <v>0.71317064717042522</v>
      </c>
      <c r="I13" s="1"/>
      <c r="J13" s="3">
        <v>32.1</v>
      </c>
      <c r="K13" s="5">
        <f>J13^D4</f>
        <v>1.3058250709096864</v>
      </c>
      <c r="L13" s="5"/>
      <c r="M13" s="5">
        <f>B13*E13*H13*K13</f>
        <v>3.0831435579627451E-2</v>
      </c>
      <c r="N13" s="5">
        <f>M13/M58</f>
        <v>1.392163588220989E-2</v>
      </c>
    </row>
    <row r="14" spans="1:14" ht="15.6" x14ac:dyDescent="0.3">
      <c r="A14" s="2">
        <v>34.5</v>
      </c>
      <c r="B14" s="1">
        <f xml:space="preserve"> A14^-D1</f>
        <v>0.44169112235492236</v>
      </c>
      <c r="C14" s="1"/>
      <c r="D14" s="2">
        <v>623.47310000000004</v>
      </c>
      <c r="E14" s="5">
        <f>D14^-D2</f>
        <v>8.4153097782058414E-2</v>
      </c>
      <c r="F14" s="1"/>
      <c r="G14" s="2">
        <v>7</v>
      </c>
      <c r="H14" s="5">
        <f>G14^-D3</f>
        <v>0.54950270399380807</v>
      </c>
      <c r="I14" s="1"/>
      <c r="J14" s="3">
        <v>40.299999999999997</v>
      </c>
      <c r="K14" s="5">
        <f>J14^D4</f>
        <v>1.3288776693861044</v>
      </c>
      <c r="L14" s="5"/>
      <c r="M14" s="5">
        <f>B14*E14*H14*K14</f>
        <v>2.7142110565445299E-2</v>
      </c>
      <c r="N14" s="5">
        <f>M14/M58</f>
        <v>1.2255756933241617E-2</v>
      </c>
    </row>
    <row r="15" spans="1:14" ht="15.6" x14ac:dyDescent="0.3">
      <c r="A15" s="2">
        <v>20.3</v>
      </c>
      <c r="B15" s="1">
        <f xml:space="preserve"> A15^-D1</f>
        <v>0.4991949061472073</v>
      </c>
      <c r="C15" s="1"/>
      <c r="D15" s="2">
        <v>287.60250000000002</v>
      </c>
      <c r="E15" s="5">
        <f>D15^-D2</f>
        <v>0.11332103086861224</v>
      </c>
      <c r="F15" s="1"/>
      <c r="G15" s="2">
        <v>6</v>
      </c>
      <c r="H15" s="5">
        <f>G15^-D3</f>
        <v>0.57619415183902267</v>
      </c>
      <c r="I15" s="1"/>
      <c r="J15" s="3">
        <v>46.7</v>
      </c>
      <c r="K15" s="5">
        <f>J15^D4</f>
        <v>1.3440300870548445</v>
      </c>
      <c r="L15" s="5"/>
      <c r="M15" s="5">
        <f>B15*E15*H15*K15</f>
        <v>4.3808511632642821E-2</v>
      </c>
      <c r="N15" s="5">
        <f>M15/M58</f>
        <v>1.9781308785186937E-2</v>
      </c>
    </row>
    <row r="16" spans="1:14" ht="15.6" x14ac:dyDescent="0.3">
      <c r="A16" s="2">
        <v>31.7</v>
      </c>
      <c r="B16" s="1">
        <f xml:space="preserve"> A16^-D1</f>
        <v>0.45040345026384809</v>
      </c>
      <c r="C16" s="1"/>
      <c r="D16" s="2">
        <v>5512.0379999999996</v>
      </c>
      <c r="E16" s="5">
        <f>D16^-D2</f>
        <v>3.6394333305025478E-2</v>
      </c>
      <c r="F16" s="1"/>
      <c r="G16" s="2">
        <v>1</v>
      </c>
      <c r="H16" s="5">
        <f>G16^-D3</f>
        <v>1</v>
      </c>
      <c r="I16" s="1"/>
      <c r="J16" s="3">
        <v>18.8</v>
      </c>
      <c r="K16" s="5">
        <f>J16^D4</f>
        <v>1.2531762114617824</v>
      </c>
      <c r="L16" s="5"/>
      <c r="M16" s="5">
        <f>B16*E16*H16*K16</f>
        <v>2.0542231494935722E-2</v>
      </c>
      <c r="N16" s="5">
        <f>M16/M58</f>
        <v>9.2756455125796288E-3</v>
      </c>
    </row>
    <row r="17" spans="1:14" ht="15.6" x14ac:dyDescent="0.3">
      <c r="A17" s="2">
        <v>17.899999999999999</v>
      </c>
      <c r="B17" s="1">
        <f xml:space="preserve"> A17^-D1</f>
        <v>0.51390171825722053</v>
      </c>
      <c r="C17" s="1"/>
      <c r="D17" s="2">
        <v>1783.18</v>
      </c>
      <c r="E17" s="5">
        <f>D17^-D2</f>
        <v>5.6174642040018527E-2</v>
      </c>
      <c r="F17" s="1"/>
      <c r="G17" s="2">
        <v>3</v>
      </c>
      <c r="H17" s="5">
        <f>G17^-D3</f>
        <v>0.71317064717042522</v>
      </c>
      <c r="I17" s="1"/>
      <c r="J17" s="3">
        <v>22.1</v>
      </c>
      <c r="K17" s="5">
        <f>J17^D4</f>
        <v>1.2688631657394294</v>
      </c>
      <c r="L17" s="5"/>
      <c r="M17" s="5">
        <f>B17*E17*H17*K17</f>
        <v>2.6123335844866206E-2</v>
      </c>
      <c r="N17" s="5">
        <f>M17/M58</f>
        <v>1.1795739083301669E-2</v>
      </c>
    </row>
    <row r="18" spans="1:14" ht="15.6" x14ac:dyDescent="0.3">
      <c r="A18" s="2">
        <v>34.799999999999997</v>
      </c>
      <c r="B18" s="1">
        <f xml:space="preserve"> A18^-D1</f>
        <v>0.44080949813939718</v>
      </c>
      <c r="C18" s="1"/>
      <c r="D18" s="2">
        <v>405.21339999999998</v>
      </c>
      <c r="E18" s="5">
        <f>D18^-D2</f>
        <v>9.9321825433306352E-2</v>
      </c>
      <c r="F18" s="1"/>
      <c r="G18" s="2">
        <v>1</v>
      </c>
      <c r="H18" s="5">
        <f>G18^-D3</f>
        <v>1</v>
      </c>
      <c r="I18" s="1"/>
      <c r="J18" s="3">
        <v>41.4</v>
      </c>
      <c r="K18" s="5">
        <f>J18^D4</f>
        <v>1.3316332836030564</v>
      </c>
      <c r="L18" s="5"/>
      <c r="M18" s="5">
        <f>B18*E18*H18*K18</f>
        <v>5.8301573780594911E-2</v>
      </c>
      <c r="N18" s="5">
        <f>M18/M58</f>
        <v>2.6325510514650027E-2</v>
      </c>
    </row>
    <row r="19" spans="1:14" ht="15.6" x14ac:dyDescent="0.3">
      <c r="A19" s="2">
        <v>6.3</v>
      </c>
      <c r="B19" s="1">
        <f xml:space="preserve"> A19^-D1</f>
        <v>0.6539383336067992</v>
      </c>
      <c r="C19" s="1"/>
      <c r="D19" s="2">
        <v>90.456059999999994</v>
      </c>
      <c r="E19" s="5">
        <f>D19^-D2</f>
        <v>0.17681698224377684</v>
      </c>
      <c r="F19" s="1"/>
      <c r="G19" s="2">
        <v>9</v>
      </c>
      <c r="H19" s="5">
        <f>G19^-D3</f>
        <v>0.50861237198548326</v>
      </c>
      <c r="I19" s="1"/>
      <c r="J19" s="3">
        <v>58.1</v>
      </c>
      <c r="K19" s="5">
        <f>J19^D4</f>
        <v>1.3668027890624241</v>
      </c>
      <c r="L19" s="5"/>
      <c r="M19" s="5">
        <f>B19*E19*H19*K19</f>
        <v>8.0381026299142427E-2</v>
      </c>
      <c r="N19" s="5">
        <f>M19/M58</f>
        <v>3.6295273279925544E-2</v>
      </c>
    </row>
    <row r="20" spans="1:14" ht="15.6" x14ac:dyDescent="0.3">
      <c r="A20" s="2">
        <v>13</v>
      </c>
      <c r="B20" s="1">
        <f xml:space="preserve"> A20^-D1</f>
        <v>0.55326876095230892</v>
      </c>
      <c r="C20" s="1"/>
      <c r="D20" s="2">
        <v>492.23129999999998</v>
      </c>
      <c r="E20" s="5">
        <f>D20^-D2</f>
        <v>9.2161661919215571E-2</v>
      </c>
      <c r="F20" s="1"/>
      <c r="G20" s="2">
        <v>5</v>
      </c>
      <c r="H20" s="5">
        <f>G20^-D3</f>
        <v>0.60944189590222975</v>
      </c>
      <c r="I20" s="1"/>
      <c r="J20" s="3">
        <v>39.299999999999997</v>
      </c>
      <c r="K20" s="5">
        <f>J20^D4</f>
        <v>1.3263116390619125</v>
      </c>
      <c r="L20" s="5"/>
      <c r="M20" s="5">
        <f>B20*E20*H20*K20</f>
        <v>4.1215856972495434E-2</v>
      </c>
      <c r="N20" s="5">
        <f>M20/M58</f>
        <v>1.8610620704391359E-2</v>
      </c>
    </row>
    <row r="21" spans="1:14" ht="15.6" x14ac:dyDescent="0.3">
      <c r="A21" s="2">
        <v>20.399999999999999</v>
      </c>
      <c r="B21" s="1">
        <f xml:space="preserve"> A21^-D1</f>
        <v>0.49862913827039618</v>
      </c>
      <c r="C21" s="1"/>
      <c r="D21" s="2">
        <v>2469.645</v>
      </c>
      <c r="E21" s="5">
        <f>D21^-D2</f>
        <v>4.9561057606031571E-2</v>
      </c>
      <c r="F21" s="1"/>
      <c r="G21" s="2">
        <v>4</v>
      </c>
      <c r="H21" s="5">
        <f>G21^-D3</f>
        <v>0.65275584885490479</v>
      </c>
      <c r="I21" s="1"/>
      <c r="J21" s="3">
        <v>23.8</v>
      </c>
      <c r="K21" s="5">
        <f>J21^D4</f>
        <v>1.2761171202553732</v>
      </c>
      <c r="L21" s="5"/>
      <c r="M21" s="5">
        <f>B21*E21*H21*K21</f>
        <v>2.0585410230754927E-2</v>
      </c>
      <c r="N21" s="5">
        <f>M21/M58</f>
        <v>9.2951424522007692E-3</v>
      </c>
    </row>
    <row r="22" spans="1:14" ht="15.6" x14ac:dyDescent="0.3">
      <c r="A22" s="2">
        <v>13.2</v>
      </c>
      <c r="B22" s="1">
        <f xml:space="preserve"> A22^-D1</f>
        <v>0.55132287964728899</v>
      </c>
      <c r="C22" s="1"/>
      <c r="D22" s="2">
        <v>1164.838</v>
      </c>
      <c r="E22" s="5">
        <f>D22^-D2</f>
        <v>6.6170909486294366E-2</v>
      </c>
      <c r="F22" s="1"/>
      <c r="G22" s="2">
        <v>4</v>
      </c>
      <c r="H22" s="5">
        <f>G22^-D3</f>
        <v>0.65275584885490479</v>
      </c>
      <c r="I22" s="1"/>
      <c r="J22" s="3">
        <v>34.299999999999997</v>
      </c>
      <c r="K22" s="5">
        <f>J22^D4</f>
        <v>1.3125007120702681</v>
      </c>
      <c r="L22" s="5"/>
      <c r="M22" s="5">
        <f>B22*E22*H22*K22</f>
        <v>3.1255283270183017E-2</v>
      </c>
      <c r="N22" s="5">
        <f>M22/M58</f>
        <v>1.4113020198460448E-2</v>
      </c>
    </row>
    <row r="23" spans="1:14" ht="15.6" x14ac:dyDescent="0.3">
      <c r="A23" s="2">
        <v>35.700000000000003</v>
      </c>
      <c r="B23" s="1">
        <f xml:space="preserve"> A23^-D1</f>
        <v>0.43821975339941827</v>
      </c>
      <c r="C23" s="1"/>
      <c r="D23" s="2">
        <v>579.20830000000001</v>
      </c>
      <c r="E23" s="5">
        <f>D23^-D2</f>
        <v>8.6570761908661489E-2</v>
      </c>
      <c r="F23" s="1"/>
      <c r="G23" s="2">
        <v>2</v>
      </c>
      <c r="H23" s="5">
        <f>G23^-D3</f>
        <v>0.80793307201457276</v>
      </c>
      <c r="I23" s="1"/>
      <c r="J23" s="3">
        <v>50.5</v>
      </c>
      <c r="K23" s="5">
        <f>J23^D4</f>
        <v>1.3521423447227972</v>
      </c>
      <c r="L23" s="5"/>
      <c r="M23" s="5">
        <f>B23*E23*H23*K23</f>
        <v>4.1443935538665648E-2</v>
      </c>
      <c r="N23" s="5">
        <f>M23/M58</f>
        <v>1.8713607370145463E-2</v>
      </c>
    </row>
    <row r="24" spans="1:14" ht="15.6" x14ac:dyDescent="0.3">
      <c r="A24" s="2">
        <v>1</v>
      </c>
      <c r="B24" s="1">
        <f xml:space="preserve"> A24^-D1</f>
        <v>1</v>
      </c>
      <c r="C24" s="1"/>
      <c r="D24" s="2">
        <v>292.99779999999998</v>
      </c>
      <c r="E24" s="5">
        <f>D24^-D2</f>
        <v>0.11251385776493635</v>
      </c>
      <c r="F24" s="1"/>
      <c r="G24" s="2">
        <v>6</v>
      </c>
      <c r="H24" s="5">
        <f>G24^-D3</f>
        <v>0.57619415183902267</v>
      </c>
      <c r="I24" s="1"/>
      <c r="J24" s="3">
        <v>70.099999999999994</v>
      </c>
      <c r="K24" s="5">
        <f>J24^D4</f>
        <v>1.3866865688014598</v>
      </c>
      <c r="L24" s="5"/>
      <c r="M24" s="5">
        <f>B24*E24*H24*K24</f>
        <v>8.9898650143691278E-2</v>
      </c>
      <c r="N24" s="5">
        <f>M24/M58</f>
        <v>4.0592864071163325E-2</v>
      </c>
    </row>
    <row r="25" spans="1:14" ht="15.6" x14ac:dyDescent="0.3">
      <c r="A25" s="2">
        <v>17.7</v>
      </c>
      <c r="B25" s="1">
        <f xml:space="preserve"> A25^-D1</f>
        <v>0.51523596363222557</v>
      </c>
      <c r="C25" s="1"/>
      <c r="D25" s="2">
        <v>350.85149999999999</v>
      </c>
      <c r="E25" s="5">
        <f>D25^-D2</f>
        <v>0.10497996136697382</v>
      </c>
      <c r="F25" s="1"/>
      <c r="G25" s="2">
        <v>1</v>
      </c>
      <c r="H25" s="5">
        <f>G25^-D3</f>
        <v>1</v>
      </c>
      <c r="I25" s="1"/>
      <c r="J25" s="3">
        <v>37.4</v>
      </c>
      <c r="K25" s="5">
        <f>J25^D4</f>
        <v>1.3212655855356259</v>
      </c>
      <c r="L25" s="5"/>
      <c r="M25" s="5">
        <f>B25*E25*H25*K25</f>
        <v>7.146653088274274E-2</v>
      </c>
      <c r="N25" s="5">
        <f>M25/M58</f>
        <v>3.2270019284203394E-2</v>
      </c>
    </row>
    <row r="26" spans="1:14" ht="15.6" x14ac:dyDescent="0.3">
      <c r="A26" s="2">
        <v>16.899999999999999</v>
      </c>
      <c r="B26" s="1">
        <f xml:space="preserve"> A26^-D1</f>
        <v>0.52076469012993665</v>
      </c>
      <c r="C26" s="1"/>
      <c r="D26" s="2">
        <v>368.13630000000001</v>
      </c>
      <c r="E26" s="5">
        <f>D26^-D2</f>
        <v>0.10305607522424659</v>
      </c>
      <c r="F26" s="1"/>
      <c r="G26" s="2">
        <v>8</v>
      </c>
      <c r="H26" s="5">
        <f>G26^-D3</f>
        <v>0.52738303824082333</v>
      </c>
      <c r="I26" s="1"/>
      <c r="J26" s="3">
        <v>42.3</v>
      </c>
      <c r="K26" s="5">
        <f>J26^D4</f>
        <v>1.3338380590119492</v>
      </c>
      <c r="L26" s="5"/>
      <c r="M26" s="5">
        <f>B26*E26*H26*K26</f>
        <v>3.7752384847741245E-2</v>
      </c>
      <c r="N26" s="5">
        <f>M26/M58</f>
        <v>1.7046723438418048E-2</v>
      </c>
    </row>
    <row r="27" spans="1:14" ht="15.6" x14ac:dyDescent="0.3">
      <c r="A27" s="2">
        <v>1.5</v>
      </c>
      <c r="B27" s="1">
        <f xml:space="preserve"> A27^-D1</f>
        <v>0.91067529605528108</v>
      </c>
      <c r="C27" s="1"/>
      <c r="D27" s="2">
        <v>23.382840000000002</v>
      </c>
      <c r="E27" s="5">
        <f>D27^-D2</f>
        <v>0.29750964835387833</v>
      </c>
      <c r="F27" s="1"/>
      <c r="G27" s="2">
        <v>7</v>
      </c>
      <c r="H27" s="5">
        <f>G27^-D3</f>
        <v>0.54950270399380807</v>
      </c>
      <c r="I27" s="1"/>
      <c r="J27" s="3">
        <v>47.7</v>
      </c>
      <c r="K27" s="5">
        <f>J27^D4</f>
        <v>1.346222356028461</v>
      </c>
      <c r="L27" s="5"/>
      <c r="M27" s="5">
        <f>B27*E27*H27*K27</f>
        <v>0.20042470011801219</v>
      </c>
      <c r="N27" s="5">
        <f>M27/M58</f>
        <v>9.04998305913393E-2</v>
      </c>
    </row>
    <row r="28" spans="1:14" ht="15.6" x14ac:dyDescent="0.3">
      <c r="A28" s="2">
        <v>4.5</v>
      </c>
      <c r="B28" s="1">
        <f xml:space="preserve"> A28^-D1</f>
        <v>0.70673833768724015</v>
      </c>
      <c r="C28" s="1"/>
      <c r="D28" s="2">
        <v>2275.877</v>
      </c>
      <c r="E28" s="5">
        <f>D28^-D2</f>
        <v>5.1143321298826781E-2</v>
      </c>
      <c r="F28" s="1"/>
      <c r="G28" s="2">
        <v>3</v>
      </c>
      <c r="H28" s="5">
        <f>G28^-D3</f>
        <v>0.71317064717042522</v>
      </c>
      <c r="I28" s="1"/>
      <c r="J28" s="3">
        <v>29.3</v>
      </c>
      <c r="K28" s="5">
        <f>J28^D4</f>
        <v>1.2966894303000371</v>
      </c>
      <c r="L28" s="5"/>
      <c r="M28" s="5">
        <f>B28*E28*H28*K28</f>
        <v>3.3425430519118227E-2</v>
      </c>
      <c r="N28" s="5">
        <f>M28/M58</f>
        <v>1.5092929153151444E-2</v>
      </c>
    </row>
    <row r="29" spans="1:14" ht="15.6" x14ac:dyDescent="0.3">
      <c r="A29" s="2">
        <v>10.5</v>
      </c>
      <c r="B29" s="1">
        <f xml:space="preserve"> A29^-D1</f>
        <v>0.58122050971294226</v>
      </c>
      <c r="C29" s="1"/>
      <c r="D29" s="2">
        <v>279.17259999999999</v>
      </c>
      <c r="E29" s="5">
        <f>D29^-D2</f>
        <v>0.11462509158178431</v>
      </c>
      <c r="F29" s="1"/>
      <c r="G29" s="2">
        <v>7</v>
      </c>
      <c r="H29" s="5">
        <f>G29^-D3</f>
        <v>0.54950270399380807</v>
      </c>
      <c r="I29" s="1"/>
      <c r="J29" s="3">
        <v>51.6</v>
      </c>
      <c r="K29" s="5">
        <f>J29^D4</f>
        <v>1.3543854661792414</v>
      </c>
      <c r="L29" s="5"/>
      <c r="M29" s="5">
        <f>B29*E29*H29*K29</f>
        <v>4.9582993742103995E-2</v>
      </c>
      <c r="N29" s="5">
        <f>M29/M58</f>
        <v>2.2388720208785174E-2</v>
      </c>
    </row>
    <row r="30" spans="1:14" ht="15.6" x14ac:dyDescent="0.3">
      <c r="A30" s="2">
        <v>14.7</v>
      </c>
      <c r="B30" s="1">
        <f xml:space="preserve"> A30^-D1</f>
        <v>0.53779786847784883</v>
      </c>
      <c r="C30" s="1"/>
      <c r="D30" s="2">
        <v>1360.1389999999999</v>
      </c>
      <c r="E30" s="5">
        <f>D30^-D2</f>
        <v>6.2341271573502062E-2</v>
      </c>
      <c r="F30" s="1"/>
      <c r="G30" s="2">
        <v>1</v>
      </c>
      <c r="H30" s="5">
        <f>G30^-D3</f>
        <v>1</v>
      </c>
      <c r="I30" s="1"/>
      <c r="J30" s="3">
        <v>24.6</v>
      </c>
      <c r="K30" s="5">
        <f>J30^D4</f>
        <v>1.2793665990907588</v>
      </c>
      <c r="L30" s="5"/>
      <c r="M30" s="5">
        <f>B30*E30*H30*K30</f>
        <v>4.2893327767982395E-2</v>
      </c>
      <c r="N30" s="5">
        <f>M30/M58</f>
        <v>1.9368066382115221E-2</v>
      </c>
    </row>
    <row r="31" spans="1:14" ht="15.6" x14ac:dyDescent="0.3">
      <c r="A31" s="2">
        <v>10.1</v>
      </c>
      <c r="B31" s="1">
        <f xml:space="preserve"> A31^-D1</f>
        <v>0.58645342788463273</v>
      </c>
      <c r="C31" s="1"/>
      <c r="D31" s="2">
        <v>279.17259999999999</v>
      </c>
      <c r="E31" s="5">
        <f>D31^-D2</f>
        <v>0.11462509158178431</v>
      </c>
      <c r="F31" s="1"/>
      <c r="G31" s="2">
        <v>7</v>
      </c>
      <c r="H31" s="5">
        <f>G31^-D3</f>
        <v>0.54950270399380807</v>
      </c>
      <c r="I31" s="1"/>
      <c r="J31" s="3">
        <v>47.9</v>
      </c>
      <c r="K31" s="5">
        <f>J31^D4</f>
        <v>1.346655713282193</v>
      </c>
      <c r="L31" s="5"/>
      <c r="M31" s="5">
        <f>B31*E31*H31*K31</f>
        <v>4.9743877659089497E-2</v>
      </c>
      <c r="N31" s="5">
        <f>M31/M58</f>
        <v>2.2461365782027825E-2</v>
      </c>
    </row>
    <row r="32" spans="1:14" ht="15.6" x14ac:dyDescent="0.3">
      <c r="A32" s="2">
        <v>39.6</v>
      </c>
      <c r="B32" s="1">
        <f xml:space="preserve"> A32^-D1</f>
        <v>0.4278594326415272</v>
      </c>
      <c r="C32" s="1"/>
      <c r="D32" s="2">
        <v>480.6977</v>
      </c>
      <c r="E32" s="5">
        <f>D32^-D2</f>
        <v>9.3005954084771025E-2</v>
      </c>
      <c r="F32" s="1"/>
      <c r="G32" s="2">
        <v>4</v>
      </c>
      <c r="H32" s="5">
        <f>G32^-D3</f>
        <v>0.65275584885490479</v>
      </c>
      <c r="I32" s="1"/>
      <c r="J32" s="3">
        <v>38.799999999999997</v>
      </c>
      <c r="K32" s="5">
        <f>J32^D4</f>
        <v>1.3250059394718492</v>
      </c>
      <c r="L32" s="5"/>
      <c r="M32" s="5">
        <f>B32*E32*H32*K32</f>
        <v>3.4417590268548411E-2</v>
      </c>
      <c r="N32" s="5">
        <f>M32/M58</f>
        <v>1.5540929270852046E-2</v>
      </c>
    </row>
    <row r="33" spans="1:14" ht="15.6" x14ac:dyDescent="0.3">
      <c r="A33" s="2">
        <v>29.3</v>
      </c>
      <c r="B33" s="1">
        <f xml:space="preserve"> A33^-D1</f>
        <v>0.45866128939502426</v>
      </c>
      <c r="C33" s="1"/>
      <c r="D33" s="2">
        <v>1487.8679999999999</v>
      </c>
      <c r="E33" s="5">
        <f>D33^-D2</f>
        <v>6.0225847730065313E-2</v>
      </c>
      <c r="F33" s="1"/>
      <c r="G33" s="2">
        <v>2</v>
      </c>
      <c r="H33" s="5">
        <f>G33^-D3</f>
        <v>0.80793307201457276</v>
      </c>
      <c r="I33" s="1"/>
      <c r="J33" s="3">
        <v>27</v>
      </c>
      <c r="K33" s="5">
        <f>J33^D4</f>
        <v>1.2885607692309613</v>
      </c>
      <c r="L33" s="5"/>
      <c r="M33" s="5">
        <f>B33*E33*H33*K33</f>
        <v>2.8757776244357571E-2</v>
      </c>
      <c r="N33" s="5">
        <f>M33/M58</f>
        <v>1.2985295109662525E-2</v>
      </c>
    </row>
    <row r="34" spans="1:14" ht="15.6" x14ac:dyDescent="0.3">
      <c r="A34" s="2">
        <v>3.1</v>
      </c>
      <c r="B34" s="1">
        <f xml:space="preserve"> A34^-D1</f>
        <v>0.77020944474465669</v>
      </c>
      <c r="C34" s="1"/>
      <c r="D34" s="2">
        <v>383.86239999999998</v>
      </c>
      <c r="E34" s="5">
        <f>D34^-D2</f>
        <v>0.10141129242773646</v>
      </c>
      <c r="F34" s="1"/>
      <c r="G34" s="2">
        <v>5</v>
      </c>
      <c r="H34" s="5">
        <f>G34^-D3</f>
        <v>0.60944189590222975</v>
      </c>
      <c r="I34" s="1"/>
      <c r="J34" s="3">
        <v>56.2</v>
      </c>
      <c r="K34" s="5">
        <f>J34^D4</f>
        <v>1.3633115095693933</v>
      </c>
      <c r="L34" s="5"/>
      <c r="M34" s="5">
        <f>B34*E34*H34*K34</f>
        <v>6.4896692760494284E-2</v>
      </c>
      <c r="N34" s="5">
        <f>M34/M58</f>
        <v>2.9303472562537257E-2</v>
      </c>
    </row>
    <row r="35" spans="1:14" ht="15.6" x14ac:dyDescent="0.3">
      <c r="A35" s="2">
        <v>10.4</v>
      </c>
      <c r="B35" s="1">
        <f xml:space="preserve"> A35^-D1</f>
        <v>0.58250545749529437</v>
      </c>
      <c r="C35" s="1"/>
      <c r="D35" s="2">
        <v>276.44900000000001</v>
      </c>
      <c r="E35" s="5">
        <f>D35^-D2</f>
        <v>0.11505812666742793</v>
      </c>
      <c r="F35" s="1"/>
      <c r="G35" s="2">
        <v>5</v>
      </c>
      <c r="H35" s="5">
        <f>G35^-D3</f>
        <v>0.60944189590222975</v>
      </c>
      <c r="I35" s="1"/>
      <c r="J35" s="3">
        <v>33.6</v>
      </c>
      <c r="K35" s="5">
        <f>J35^D4</f>
        <v>1.3104206060460228</v>
      </c>
      <c r="L35" s="5"/>
      <c r="M35" s="5">
        <f>B35*E35*H35*K35</f>
        <v>5.352544878817328E-2</v>
      </c>
      <c r="N35" s="5">
        <f>M35/M58</f>
        <v>2.4168897570024377E-2</v>
      </c>
    </row>
    <row r="36" spans="1:14" ht="15.6" x14ac:dyDescent="0.3">
      <c r="A36" s="2">
        <v>19.2</v>
      </c>
      <c r="B36" s="1">
        <f xml:space="preserve"> A36^-D1</f>
        <v>0.50565413448903074</v>
      </c>
      <c r="C36" s="1"/>
      <c r="D36" s="2">
        <v>557.47799999999995</v>
      </c>
      <c r="E36" s="5">
        <f>D36^-D2</f>
        <v>8.785339805760449E-2</v>
      </c>
      <c r="F36" s="1"/>
      <c r="G36" s="2">
        <v>4</v>
      </c>
      <c r="H36" s="5">
        <f>G36^-D3</f>
        <v>0.65275584885490479</v>
      </c>
      <c r="I36" s="1"/>
      <c r="J36" s="3">
        <v>47</v>
      </c>
      <c r="K36" s="5">
        <f>J36^D4</f>
        <v>1.3446922818258509</v>
      </c>
      <c r="L36" s="5"/>
      <c r="M36" s="5">
        <f>B36*E36*H36*K36</f>
        <v>3.8992924673427271E-2</v>
      </c>
      <c r="N36" s="5">
        <f>M36/M58</f>
        <v>1.7606877171966309E-2</v>
      </c>
    </row>
    <row r="37" spans="1:14" ht="15.6" x14ac:dyDescent="0.3">
      <c r="A37" s="2">
        <v>7.1</v>
      </c>
      <c r="B37" s="1">
        <f xml:space="preserve"> A37^-D1</f>
        <v>0.63614448386806288</v>
      </c>
      <c r="C37" s="1"/>
      <c r="D37" s="2">
        <v>451.24380000000002</v>
      </c>
      <c r="E37" s="5">
        <f>D37^-D2</f>
        <v>9.5295544744717242E-2</v>
      </c>
      <c r="F37" s="1"/>
      <c r="G37" s="2">
        <v>5</v>
      </c>
      <c r="H37" s="5">
        <f>G37^-D3</f>
        <v>0.60944189590222975</v>
      </c>
      <c r="I37" s="1"/>
      <c r="J37" s="3">
        <v>57.1</v>
      </c>
      <c r="K37" s="5">
        <f>J37^D4</f>
        <v>1.3649786373272743</v>
      </c>
      <c r="L37" s="5"/>
      <c r="M37" s="5">
        <f>B37*E37*H37*K37</f>
        <v>5.0429716129152487E-2</v>
      </c>
      <c r="N37" s="5">
        <f>M37/M58</f>
        <v>2.2771049495248687E-2</v>
      </c>
    </row>
    <row r="38" spans="1:14" ht="15.6" x14ac:dyDescent="0.3">
      <c r="A38" s="2">
        <v>25.9</v>
      </c>
      <c r="B38" s="1">
        <f xml:space="preserve"> A38^-D1</f>
        <v>0.47190426298710536</v>
      </c>
      <c r="C38" s="1"/>
      <c r="D38" s="2">
        <v>4519.6899999999996</v>
      </c>
      <c r="E38" s="5">
        <f>D38^-D2</f>
        <v>3.9281583044388522E-2</v>
      </c>
      <c r="F38" s="1"/>
      <c r="G38" s="2">
        <v>1</v>
      </c>
      <c r="H38" s="5">
        <f>G38^-D3</f>
        <v>1</v>
      </c>
      <c r="I38" s="1"/>
      <c r="J38" s="3">
        <v>22.1</v>
      </c>
      <c r="K38" s="5">
        <f>J38^D4</f>
        <v>1.2688631657394294</v>
      </c>
      <c r="L38" s="5"/>
      <c r="M38" s="5">
        <f>B38*E38*H38*K38</f>
        <v>2.3521102386092421E-2</v>
      </c>
      <c r="N38" s="5">
        <f>M38/M58</f>
        <v>1.0620725788835085E-2</v>
      </c>
    </row>
    <row r="39" spans="1:14" ht="15.6" x14ac:dyDescent="0.3">
      <c r="A39" s="2">
        <v>29.6</v>
      </c>
      <c r="B39" s="1">
        <f xml:space="preserve"> A39^-D1</f>
        <v>0.45758433000007009</v>
      </c>
      <c r="C39" s="1"/>
      <c r="D39" s="2">
        <v>769.40340000000003</v>
      </c>
      <c r="E39" s="5">
        <f>D39^-D2</f>
        <v>7.7614118673945562E-2</v>
      </c>
      <c r="F39" s="1"/>
      <c r="G39" s="2">
        <v>7</v>
      </c>
      <c r="H39" s="5">
        <f>G39^-D3</f>
        <v>0.54950270399380807</v>
      </c>
      <c r="I39" s="1"/>
      <c r="J39" s="3">
        <v>25</v>
      </c>
      <c r="K39" s="5">
        <f>J39^D4</f>
        <v>1.2809549221054153</v>
      </c>
      <c r="L39" s="5"/>
      <c r="M39" s="5">
        <f>B39*E39*H39*K39</f>
        <v>2.4998592350124974E-2</v>
      </c>
      <c r="N39" s="5">
        <f>M39/M58</f>
        <v>1.1287872060560171E-2</v>
      </c>
    </row>
    <row r="40" spans="1:14" ht="15.6" x14ac:dyDescent="0.3">
      <c r="A40" s="2">
        <v>37.9</v>
      </c>
      <c r="B40" s="1">
        <f xml:space="preserve"> A40^-D1</f>
        <v>0.43221381458138253</v>
      </c>
      <c r="C40" s="1"/>
      <c r="D40" s="2">
        <v>488.5727</v>
      </c>
      <c r="E40" s="5">
        <f>D40^-D2</f>
        <v>9.2426490524307098E-2</v>
      </c>
      <c r="F40" s="1"/>
      <c r="G40" s="2">
        <v>1</v>
      </c>
      <c r="H40" s="5">
        <f>G40^-D3</f>
        <v>1</v>
      </c>
      <c r="I40" s="1"/>
      <c r="J40" s="3">
        <v>34.200000000000003</v>
      </c>
      <c r="K40" s="5">
        <f>J40^D4</f>
        <v>1.3122059665865853</v>
      </c>
      <c r="L40" s="5"/>
      <c r="M40" s="5">
        <f>B40*E40*H40*K40</f>
        <v>5.242001187614409E-2</v>
      </c>
      <c r="N40" s="5">
        <f>M40/M58</f>
        <v>2.3669748247564872E-2</v>
      </c>
    </row>
    <row r="41" spans="1:14" ht="15.6" x14ac:dyDescent="0.3">
      <c r="A41" s="2">
        <v>16.5</v>
      </c>
      <c r="B41" s="1">
        <f xml:space="preserve"> A41^-D1</f>
        <v>0.5236512767085596</v>
      </c>
      <c r="C41" s="1"/>
      <c r="D41" s="2">
        <v>323.65499999999997</v>
      </c>
      <c r="E41" s="5">
        <f>D41^-D2</f>
        <v>0.10828884531110863</v>
      </c>
      <c r="F41" s="1"/>
      <c r="G41" s="2">
        <v>6</v>
      </c>
      <c r="H41" s="5">
        <f>G41^-D3</f>
        <v>0.57619415183902267</v>
      </c>
      <c r="I41" s="1"/>
      <c r="J41" s="3">
        <v>49.3</v>
      </c>
      <c r="K41" s="5">
        <f>J41^D4</f>
        <v>1.3496432711332143</v>
      </c>
      <c r="L41" s="5"/>
      <c r="M41" s="5">
        <f>B41*E41*H41*K41</f>
        <v>4.4097475679699065E-2</v>
      </c>
      <c r="N41" s="5">
        <f>M41/M58</f>
        <v>1.9911787699662949E-2</v>
      </c>
    </row>
    <row r="42" spans="1:14" ht="15.6" x14ac:dyDescent="0.3">
      <c r="A42" s="2">
        <v>15.4</v>
      </c>
      <c r="B42" s="1">
        <f xml:space="preserve"> A42^-D1</f>
        <v>0.53205527918870532</v>
      </c>
      <c r="C42" s="1"/>
      <c r="D42" s="2">
        <v>205.36699999999999</v>
      </c>
      <c r="E42" s="5">
        <f>D42^-D2</f>
        <v>0.12899269937960034</v>
      </c>
      <c r="F42" s="1"/>
      <c r="G42" s="2">
        <v>7</v>
      </c>
      <c r="H42" s="5">
        <f>G42^-D3</f>
        <v>0.54950270399380807</v>
      </c>
      <c r="I42" s="1"/>
      <c r="J42" s="3">
        <v>55.1</v>
      </c>
      <c r="K42" s="5">
        <f>J42^D4</f>
        <v>1.3612401129330152</v>
      </c>
      <c r="L42" s="5"/>
      <c r="M42" s="5">
        <f>B42*E42*H42*K42</f>
        <v>5.1336524104925708E-2</v>
      </c>
      <c r="N42" s="5">
        <f>M42/M58</f>
        <v>2.3180509846882146E-2</v>
      </c>
    </row>
    <row r="43" spans="1:14" ht="15.6" x14ac:dyDescent="0.3">
      <c r="A43" s="2">
        <v>13.9</v>
      </c>
      <c r="B43" s="1">
        <f xml:space="preserve"> A43^-D1</f>
        <v>0.54478777539086243</v>
      </c>
      <c r="C43" s="1"/>
      <c r="D43" s="2">
        <v>4079.4180000000001</v>
      </c>
      <c r="E43" s="5">
        <f>D43^-D2</f>
        <v>4.0860942663278207E-2</v>
      </c>
      <c r="F43" s="1"/>
      <c r="G43" s="2">
        <v>1</v>
      </c>
      <c r="H43" s="5">
        <f>G43^-D3</f>
        <v>1</v>
      </c>
      <c r="I43" s="1"/>
      <c r="J43" s="3">
        <v>27.3</v>
      </c>
      <c r="K43" s="5">
        <f>J43^D4</f>
        <v>1.2896564952583003</v>
      </c>
      <c r="L43" s="5"/>
      <c r="M43" s="5">
        <f>B43*E43*H43*K43</f>
        <v>2.870845264778386E-2</v>
      </c>
      <c r="N43" s="5">
        <f>M43/M58</f>
        <v>1.2963023517730751E-2</v>
      </c>
    </row>
    <row r="44" spans="1:14" ht="15.6" x14ac:dyDescent="0.3">
      <c r="A44" s="2">
        <v>14.7</v>
      </c>
      <c r="B44" s="1">
        <f xml:space="preserve"> A44^-D1</f>
        <v>0.53779786847784883</v>
      </c>
      <c r="C44" s="1"/>
      <c r="D44" s="2">
        <v>1935.009</v>
      </c>
      <c r="E44" s="5">
        <f>D44^-D2</f>
        <v>5.4436620773315882E-2</v>
      </c>
      <c r="F44" s="1"/>
      <c r="G44" s="2">
        <v>2</v>
      </c>
      <c r="H44" s="5">
        <f>G44^-D3</f>
        <v>0.80793307201457276</v>
      </c>
      <c r="I44" s="1"/>
      <c r="J44" s="3">
        <v>22.9</v>
      </c>
      <c r="K44" s="5">
        <f>J44^D4</f>
        <v>1.2723386775678933</v>
      </c>
      <c r="L44" s="5"/>
      <c r="M44" s="5">
        <f>B44*E44*H44*K44</f>
        <v>3.0094584380868886E-2</v>
      </c>
      <c r="N44" s="5">
        <f>M44/M58</f>
        <v>1.3588917865820638E-2</v>
      </c>
    </row>
    <row r="45" spans="1:14" ht="15.6" x14ac:dyDescent="0.3">
      <c r="A45" s="2">
        <v>12</v>
      </c>
      <c r="B45" s="1">
        <f xml:space="preserve"> A45^-D1</f>
        <v>0.5635833756529619</v>
      </c>
      <c r="C45" s="1"/>
      <c r="D45" s="2">
        <v>1360.1389999999999</v>
      </c>
      <c r="E45" s="5">
        <f>D45^-D2</f>
        <v>6.2341271573502062E-2</v>
      </c>
      <c r="F45" s="1"/>
      <c r="G45" s="2">
        <v>1</v>
      </c>
      <c r="H45" s="5">
        <f>G45^-D3</f>
        <v>1</v>
      </c>
      <c r="I45" s="1"/>
      <c r="J45" s="3">
        <v>25.3</v>
      </c>
      <c r="K45" s="5">
        <f>J45^D4</f>
        <v>1.2821308431838716</v>
      </c>
      <c r="L45" s="5"/>
      <c r="M45" s="5">
        <f>B45*E45*H45*K45</f>
        <v>4.5047031592097171E-2</v>
      </c>
      <c r="N45" s="5">
        <f>M45/M58</f>
        <v>2.0340550467717156E-2</v>
      </c>
    </row>
    <row r="46" spans="1:14" ht="15.6" x14ac:dyDescent="0.3">
      <c r="A46" s="2">
        <v>3.1</v>
      </c>
      <c r="B46" s="1">
        <f xml:space="preserve"> A46^-D1</f>
        <v>0.77020944474465669</v>
      </c>
      <c r="C46" s="1"/>
      <c r="D46" s="2">
        <v>577.9615</v>
      </c>
      <c r="E46" s="5">
        <f>D46^-D2</f>
        <v>8.6642542617904481E-2</v>
      </c>
      <c r="F46" s="1"/>
      <c r="G46" s="2">
        <v>6</v>
      </c>
      <c r="H46" s="5">
        <f>G46^-D3</f>
        <v>0.57619415183902267</v>
      </c>
      <c r="I46" s="1"/>
      <c r="J46" s="3">
        <v>47.7</v>
      </c>
      <c r="K46" s="5">
        <f>J46^D4</f>
        <v>1.346222356028461</v>
      </c>
      <c r="L46" s="5"/>
      <c r="M46" s="5">
        <f>B46*E46*H46*K46</f>
        <v>5.1763743074074137E-2</v>
      </c>
      <c r="N46" s="5">
        <f>M46/M58</f>
        <v>2.3373416431302998E-2</v>
      </c>
    </row>
    <row r="47" spans="1:14" ht="15.6" x14ac:dyDescent="0.3">
      <c r="A47" s="2">
        <v>16.2</v>
      </c>
      <c r="B47" s="1">
        <f xml:space="preserve"> A47^-D1</f>
        <v>0.52587333561691008</v>
      </c>
      <c r="C47" s="1"/>
      <c r="D47" s="2">
        <v>289.32479999999998</v>
      </c>
      <c r="E47" s="5">
        <f>D47^-D2</f>
        <v>0.11306110015052066</v>
      </c>
      <c r="F47" s="1"/>
      <c r="G47" s="2">
        <v>5</v>
      </c>
      <c r="H47" s="5">
        <f>G47^-D3</f>
        <v>0.60944189590222975</v>
      </c>
      <c r="I47" s="1"/>
      <c r="J47" s="3">
        <v>46.2</v>
      </c>
      <c r="K47" s="5">
        <f>J47^D4</f>
        <v>1.3429176528694398</v>
      </c>
      <c r="L47" s="5"/>
      <c r="M47" s="5">
        <f>B47*E47*H47*K47</f>
        <v>4.8660441686711235E-2</v>
      </c>
      <c r="N47" s="5">
        <f>M47/M58</f>
        <v>2.197215077060926E-2</v>
      </c>
    </row>
    <row r="48" spans="1:14" ht="15.6" x14ac:dyDescent="0.3">
      <c r="A48" s="2">
        <v>13.6</v>
      </c>
      <c r="B48" s="1">
        <f xml:space="preserve"> A48^-D1</f>
        <v>0.54753778918817586</v>
      </c>
      <c r="C48" s="1"/>
      <c r="D48" s="2">
        <v>4082.0149999999999</v>
      </c>
      <c r="E48" s="5">
        <f>D48^-D2</f>
        <v>4.0850942262082919E-2</v>
      </c>
      <c r="F48" s="1"/>
      <c r="G48" s="2">
        <v>1</v>
      </c>
      <c r="H48" s="5">
        <f>G48^-D3</f>
        <v>1</v>
      </c>
      <c r="I48" s="1"/>
      <c r="J48" s="3">
        <v>15.9</v>
      </c>
      <c r="K48" s="5">
        <f>J48^D4</f>
        <v>1.2371295011613952</v>
      </c>
      <c r="L48" s="5"/>
      <c r="M48" s="5">
        <f>B48*E48*H48*K48</f>
        <v>2.7671413224341468E-2</v>
      </c>
      <c r="N48" s="5">
        <f>M48/M58</f>
        <v>1.2494758418255409E-2</v>
      </c>
    </row>
    <row r="49" spans="1:15" ht="15.6" x14ac:dyDescent="0.3">
      <c r="A49" s="2">
        <v>16.8</v>
      </c>
      <c r="B49" s="1">
        <f xml:space="preserve"> A49^-D1</f>
        <v>0.52147839429377352</v>
      </c>
      <c r="C49" s="1"/>
      <c r="D49" s="2">
        <v>4066.587</v>
      </c>
      <c r="E49" s="5">
        <f>D49^-D2</f>
        <v>4.0910481334294549E-2</v>
      </c>
      <c r="F49" s="1"/>
      <c r="G49" s="2">
        <v>1</v>
      </c>
      <c r="H49" s="5">
        <f>G49^-D3</f>
        <v>1</v>
      </c>
      <c r="I49" s="1"/>
      <c r="J49" s="3">
        <v>18.2</v>
      </c>
      <c r="K49" s="5">
        <f>J49^D4</f>
        <v>1.2500534075830332</v>
      </c>
      <c r="L49" s="5"/>
      <c r="M49" s="5">
        <f>B49*E49*H49*K49</f>
        <v>2.6668554538742555E-2</v>
      </c>
      <c r="N49" s="5">
        <f>M49/M58</f>
        <v>1.2041927299634225E-2</v>
      </c>
    </row>
    <row r="50" spans="1:15" ht="15.6" x14ac:dyDescent="0.3">
      <c r="A50" s="2">
        <v>36.1</v>
      </c>
      <c r="B50" s="1">
        <f xml:space="preserve"> A50^-D1</f>
        <v>0.4370944188217582</v>
      </c>
      <c r="C50" s="1"/>
      <c r="D50" s="2">
        <v>519.46169999999995</v>
      </c>
      <c r="E50" s="5">
        <f>D50^-D2</f>
        <v>9.0272679533248051E-2</v>
      </c>
      <c r="F50" s="1"/>
      <c r="G50" s="2">
        <v>5</v>
      </c>
      <c r="H50" s="5">
        <f>G50^-D3</f>
        <v>0.60944189590222975</v>
      </c>
      <c r="I50" s="1"/>
      <c r="J50" s="3">
        <v>34.700000000000003</v>
      </c>
      <c r="K50" s="5">
        <f>J50^D4</f>
        <v>1.3136718165402099</v>
      </c>
      <c r="L50" s="5"/>
      <c r="M50" s="5">
        <f>B50*E50*H50*K50</f>
        <v>3.1590084223802876E-2</v>
      </c>
      <c r="N50" s="5">
        <f>M50/M58</f>
        <v>1.4264196323791186E-2</v>
      </c>
    </row>
    <row r="51" spans="1:15" ht="15.6" x14ac:dyDescent="0.3">
      <c r="A51" s="2">
        <v>34.4</v>
      </c>
      <c r="B51" s="1">
        <f xml:space="preserve"> A51^-D1</f>
        <v>0.4419870960534335</v>
      </c>
      <c r="C51" s="1"/>
      <c r="D51" s="2">
        <v>512.78710000000001</v>
      </c>
      <c r="E51" s="5">
        <f>D51^-D2</f>
        <v>9.0722812088743332E-2</v>
      </c>
      <c r="F51" s="1"/>
      <c r="G51" s="2">
        <v>6</v>
      </c>
      <c r="H51" s="5">
        <f>G51^-D3</f>
        <v>0.57619415183902267</v>
      </c>
      <c r="I51" s="1"/>
      <c r="J51" s="3">
        <v>34.1</v>
      </c>
      <c r="K51" s="5">
        <f>J51^D4</f>
        <v>1.3119104244923101</v>
      </c>
      <c r="L51" s="5"/>
      <c r="M51" s="5">
        <f>B51*E51*H51*K51</f>
        <v>3.0310920297106709E-2</v>
      </c>
      <c r="N51" s="5">
        <f>M51/M58</f>
        <v>1.3686602251821053E-2</v>
      </c>
    </row>
    <row r="52" spans="1:15" ht="15.6" x14ac:dyDescent="0.3">
      <c r="A52" s="2">
        <v>2.7</v>
      </c>
      <c r="B52" s="1">
        <f xml:space="preserve"> A52^-D1</f>
        <v>0.79515998337961247</v>
      </c>
      <c r="C52" s="1"/>
      <c r="D52" s="2">
        <v>533.47619999999995</v>
      </c>
      <c r="E52" s="5">
        <f>D52^-D2</f>
        <v>8.9353094260976595E-2</v>
      </c>
      <c r="F52" s="1"/>
      <c r="G52" s="2">
        <v>4</v>
      </c>
      <c r="H52" s="5">
        <f>G52^-D3</f>
        <v>0.65275584885490479</v>
      </c>
      <c r="I52" s="1"/>
      <c r="J52" s="3">
        <v>53.9</v>
      </c>
      <c r="K52" s="5">
        <f>J52^D4</f>
        <v>1.3589364129073143</v>
      </c>
      <c r="L52" s="5"/>
      <c r="M52" s="5">
        <f>B52*E52*H52*K52</f>
        <v>6.3025169187311297E-2</v>
      </c>
      <c r="N52" s="5">
        <f>M52/M58</f>
        <v>2.84584042340277E-2</v>
      </c>
    </row>
    <row r="53" spans="1:15" ht="15.6" x14ac:dyDescent="0.3">
      <c r="A53" s="2">
        <v>36.6</v>
      </c>
      <c r="B53" s="1">
        <f xml:space="preserve"> A53^-D1</f>
        <v>0.43570914225299751</v>
      </c>
      <c r="C53" s="1"/>
      <c r="D53" s="2">
        <v>488.8193</v>
      </c>
      <c r="E53" s="5">
        <f>D53^-D2</f>
        <v>9.240855412478885E-2</v>
      </c>
      <c r="F53" s="1"/>
      <c r="G53" s="2">
        <v>8</v>
      </c>
      <c r="H53" s="5">
        <f>G53^-D3</f>
        <v>0.52738303824082333</v>
      </c>
      <c r="I53" s="1"/>
      <c r="J53" s="3">
        <v>38.299999999999997</v>
      </c>
      <c r="K53" s="5">
        <f>J53^D4</f>
        <v>1.3236846147851966</v>
      </c>
      <c r="L53" s="5"/>
      <c r="M53" s="5">
        <f>B53*E53*H53*K53</f>
        <v>2.8107325727601253E-2</v>
      </c>
      <c r="N53" s="5">
        <f>M53/M58</f>
        <v>1.2691590483736503E-2</v>
      </c>
    </row>
    <row r="54" spans="1:15" ht="15.6" x14ac:dyDescent="0.3">
      <c r="A54" s="2">
        <v>21.7</v>
      </c>
      <c r="B54" s="1">
        <f xml:space="preserve"> A54^-D1</f>
        <v>0.49157095618967689</v>
      </c>
      <c r="C54" s="1"/>
      <c r="D54" s="2">
        <v>463.96230000000003</v>
      </c>
      <c r="E54" s="5">
        <f>D54^-D2</f>
        <v>9.4282205577729233E-2</v>
      </c>
      <c r="F54" s="1"/>
      <c r="G54" s="2">
        <v>9</v>
      </c>
      <c r="H54" s="5">
        <f>G54^-D3</f>
        <v>0.50861237198548326</v>
      </c>
      <c r="I54" s="1"/>
      <c r="J54" s="3">
        <v>42</v>
      </c>
      <c r="K54" s="5">
        <f>J54^D4</f>
        <v>1.3331079858565071</v>
      </c>
      <c r="L54" s="5"/>
      <c r="M54" s="5">
        <f>B54*E54*H54*K54</f>
        <v>3.1424487175375541E-2</v>
      </c>
      <c r="N54" s="5">
        <f>M54/M58</f>
        <v>1.4189422581731073E-2</v>
      </c>
    </row>
    <row r="55" spans="1:15" ht="15.6" x14ac:dyDescent="0.3">
      <c r="A55" s="2">
        <v>35.9</v>
      </c>
      <c r="B55" s="1">
        <f xml:space="preserve"> A55^-D1</f>
        <v>0.43765515709482289</v>
      </c>
      <c r="C55" s="1"/>
      <c r="D55" s="2">
        <v>640.73910000000001</v>
      </c>
      <c r="E55" s="5">
        <f>D55^-D2</f>
        <v>8.3273577065379203E-2</v>
      </c>
      <c r="F55" s="1"/>
      <c r="G55" s="2">
        <v>3</v>
      </c>
      <c r="H55" s="5">
        <f>G55^-D3</f>
        <v>0.71317064717042522</v>
      </c>
      <c r="I55" s="1"/>
      <c r="J55" s="3">
        <v>61.5</v>
      </c>
      <c r="K55" s="5">
        <f>J55^D4</f>
        <v>1.3727952826493597</v>
      </c>
      <c r="L55" s="5"/>
      <c r="M55" s="5">
        <f>B55*E55*H55*K55</f>
        <v>3.5681122541330768E-2</v>
      </c>
      <c r="N55" s="5">
        <f>M55/M58</f>
        <v>1.6111465021017384E-2</v>
      </c>
    </row>
    <row r="56" spans="1:15" ht="15.6" x14ac:dyDescent="0.3">
      <c r="A56" s="2">
        <v>24.2</v>
      </c>
      <c r="B56" s="1">
        <f xml:space="preserve"> A56^-D1</f>
        <v>0.47935580656693877</v>
      </c>
      <c r="C56" s="1"/>
      <c r="D56" s="2">
        <v>4605.7489999999998</v>
      </c>
      <c r="E56" s="5">
        <f>D56^-D2</f>
        <v>3.8997642981109505E-2</v>
      </c>
      <c r="F56" s="1"/>
      <c r="G56" s="2">
        <v>1</v>
      </c>
      <c r="H56" s="5">
        <f>G56^-D3</f>
        <v>1</v>
      </c>
      <c r="I56" s="1"/>
      <c r="J56" s="3">
        <v>13.4</v>
      </c>
      <c r="K56" s="5">
        <f>J56^D4</f>
        <v>1.2209569999816907</v>
      </c>
      <c r="L56" s="5"/>
      <c r="M56" s="5">
        <f>B56*E56*H56*K56</f>
        <v>2.2824260773770619E-2</v>
      </c>
      <c r="N56" s="5">
        <f>M56/M58</f>
        <v>1.030607371338238E-2</v>
      </c>
    </row>
    <row r="57" spans="1:15" ht="16.2" thickBot="1" x14ac:dyDescent="0.35">
      <c r="A57" s="4">
        <v>29.4</v>
      </c>
      <c r="B57" s="1">
        <f xml:space="preserve"> A57^-D1</f>
        <v>0.45830080075789559</v>
      </c>
      <c r="C57" s="1"/>
      <c r="D57" s="2">
        <v>4510.3590000000004</v>
      </c>
      <c r="E57" s="5">
        <f>D57^-D2</f>
        <v>3.9312819121121549E-2</v>
      </c>
      <c r="F57" s="1"/>
      <c r="G57" s="2">
        <v>1</v>
      </c>
      <c r="H57" s="5">
        <f>G57^-D3</f>
        <v>1</v>
      </c>
      <c r="I57" s="1"/>
      <c r="J57" s="7">
        <v>13.2</v>
      </c>
      <c r="K57" s="8">
        <f>J57^D4</f>
        <v>1.2195454625721749</v>
      </c>
      <c r="L57" s="8"/>
      <c r="M57" s="8">
        <f>B57*E57*H57*K57</f>
        <v>2.1972668264885205E-2</v>
      </c>
      <c r="N57" s="8">
        <f>M57/M58</f>
        <v>9.9215453706102338E-3</v>
      </c>
    </row>
    <row r="58" spans="1:15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9" t="s">
        <v>15</v>
      </c>
      <c r="K58" s="10"/>
      <c r="L58" s="11"/>
      <c r="M58" s="12">
        <f>SUM(M8:M57)</f>
        <v>2.2146417159944667</v>
      </c>
      <c r="N58" s="13"/>
      <c r="O58" s="1"/>
    </row>
    <row r="59" spans="1:15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2021-06-26T01:07:33Z</dcterms:created>
  <dcterms:modified xsi:type="dcterms:W3CDTF">2021-06-26T04:36:52Z</dcterms:modified>
</cp:coreProperties>
</file>