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ber\Desktop\Data_Practicum\"/>
    </mc:Choice>
  </mc:AlternateContent>
  <bookViews>
    <workbookView xWindow="0" yWindow="0" windowWidth="8565" windowHeight="4740" xr2:uid="{2E79E118-C8BF-4F5B-A616-82FE64126129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J34" i="1" s="1"/>
  <c r="I34" i="1"/>
  <c r="K34" i="1"/>
  <c r="H34" i="1"/>
  <c r="R34" i="1"/>
  <c r="V34" i="1" s="1"/>
  <c r="S34" i="1"/>
  <c r="U34" i="1"/>
  <c r="W34" i="1"/>
  <c r="T34" i="1"/>
  <c r="R33" i="1"/>
  <c r="S33" i="1" s="1"/>
  <c r="V33" i="1"/>
  <c r="U33" i="1"/>
  <c r="W33" i="1"/>
  <c r="T33" i="1"/>
  <c r="F33" i="1"/>
  <c r="G33" i="1" s="1"/>
  <c r="I33" i="1"/>
  <c r="K33" i="1"/>
  <c r="H33" i="1"/>
  <c r="R32" i="1"/>
  <c r="V32" i="1" s="1"/>
  <c r="S32" i="1"/>
  <c r="U32" i="1"/>
  <c r="W32" i="1"/>
  <c r="T32" i="1"/>
  <c r="F32" i="1"/>
  <c r="J32" i="1" s="1"/>
  <c r="I32" i="1"/>
  <c r="K32" i="1"/>
  <c r="H32" i="1"/>
  <c r="R31" i="1"/>
  <c r="S31" i="1" s="1"/>
  <c r="U31" i="1"/>
  <c r="W31" i="1"/>
  <c r="T31" i="1"/>
  <c r="F31" i="1"/>
  <c r="J31" i="1" s="1"/>
  <c r="G31" i="1"/>
  <c r="H31" i="1"/>
  <c r="I31" i="1"/>
  <c r="K31" i="1"/>
  <c r="W30" i="1"/>
  <c r="U30" i="1"/>
  <c r="T30" i="1"/>
  <c r="R30" i="1"/>
  <c r="V30" i="1" s="1"/>
  <c r="K30" i="1"/>
  <c r="I30" i="1"/>
  <c r="H30" i="1"/>
  <c r="F30" i="1"/>
  <c r="G30" i="1" s="1"/>
  <c r="W29" i="1"/>
  <c r="U29" i="1"/>
  <c r="T29" i="1"/>
  <c r="R29" i="1"/>
  <c r="V29" i="1" s="1"/>
  <c r="W28" i="1"/>
  <c r="U28" i="1"/>
  <c r="T28" i="1"/>
  <c r="R28" i="1"/>
  <c r="S28" i="1" s="1"/>
  <c r="K29" i="1"/>
  <c r="I29" i="1"/>
  <c r="H29" i="1"/>
  <c r="F29" i="1"/>
  <c r="J29" i="1" s="1"/>
  <c r="K28" i="1"/>
  <c r="I28" i="1"/>
  <c r="H28" i="1"/>
  <c r="F28" i="1"/>
  <c r="G28" i="1" s="1"/>
  <c r="W27" i="1"/>
  <c r="U27" i="1"/>
  <c r="T27" i="1"/>
  <c r="R27" i="1"/>
  <c r="S27" i="1" s="1"/>
  <c r="K27" i="1"/>
  <c r="I27" i="1"/>
  <c r="H27" i="1"/>
  <c r="F27" i="1"/>
  <c r="G27" i="1" s="1"/>
  <c r="W26" i="1"/>
  <c r="U26" i="1"/>
  <c r="T26" i="1"/>
  <c r="R26" i="1"/>
  <c r="S26" i="1" s="1"/>
  <c r="K26" i="1"/>
  <c r="I26" i="1"/>
  <c r="H26" i="1"/>
  <c r="F26" i="1"/>
  <c r="G26" i="1" s="1"/>
  <c r="W25" i="1"/>
  <c r="U25" i="1"/>
  <c r="T25" i="1"/>
  <c r="R25" i="1"/>
  <c r="V25" i="1" s="1"/>
  <c r="K25" i="1"/>
  <c r="I25" i="1"/>
  <c r="H25" i="1"/>
  <c r="F25" i="1"/>
  <c r="G25" i="1" s="1"/>
  <c r="W24" i="1"/>
  <c r="U24" i="1"/>
  <c r="T24" i="1"/>
  <c r="R24" i="1"/>
  <c r="S24" i="1" s="1"/>
  <c r="K24" i="1"/>
  <c r="I24" i="1"/>
  <c r="H24" i="1"/>
  <c r="F24" i="1"/>
  <c r="J24" i="1" s="1"/>
  <c r="W23" i="1"/>
  <c r="U23" i="1"/>
  <c r="T23" i="1"/>
  <c r="R23" i="1"/>
  <c r="V23" i="1" s="1"/>
  <c r="K23" i="1"/>
  <c r="I23" i="1"/>
  <c r="H23" i="1"/>
  <c r="F23" i="1"/>
  <c r="G23" i="1" s="1"/>
  <c r="R11" i="1"/>
  <c r="S11" i="1" s="1"/>
  <c r="U11" i="1"/>
  <c r="W11" i="1"/>
  <c r="T11" i="1"/>
  <c r="K11" i="1"/>
  <c r="I11" i="1"/>
  <c r="H11" i="1"/>
  <c r="H15" i="1"/>
  <c r="I15" i="1"/>
  <c r="K15" i="1"/>
  <c r="F11" i="1"/>
  <c r="J11" i="1" s="1"/>
  <c r="T7" i="1"/>
  <c r="I7" i="1"/>
  <c r="R15" i="1"/>
  <c r="V15" i="1" s="1"/>
  <c r="T15" i="1"/>
  <c r="W15" i="1"/>
  <c r="U15" i="1"/>
  <c r="F15" i="1"/>
  <c r="J15" i="1" s="1"/>
  <c r="W13" i="1"/>
  <c r="U13" i="1"/>
  <c r="T13" i="1"/>
  <c r="R13" i="1"/>
  <c r="S13" i="1" s="1"/>
  <c r="K13" i="1"/>
  <c r="I13" i="1"/>
  <c r="H13" i="1"/>
  <c r="F13" i="1"/>
  <c r="J13" i="1" s="1"/>
  <c r="T8" i="1"/>
  <c r="W7" i="1"/>
  <c r="W14" i="1"/>
  <c r="W12" i="1"/>
  <c r="W8" i="1"/>
  <c r="G34" i="1" l="1"/>
  <c r="J33" i="1"/>
  <c r="G32" i="1"/>
  <c r="V31" i="1"/>
  <c r="G29" i="1"/>
  <c r="V24" i="1"/>
  <c r="G15" i="1"/>
  <c r="J27" i="1"/>
  <c r="V26" i="1"/>
  <c r="J26" i="1"/>
  <c r="V27" i="1"/>
  <c r="V28" i="1"/>
  <c r="G24" i="1"/>
  <c r="J23" i="1"/>
  <c r="J25" i="1"/>
  <c r="J28" i="1"/>
  <c r="J30" i="1"/>
  <c r="S23" i="1"/>
  <c r="S25" i="1"/>
  <c r="S29" i="1"/>
  <c r="S30" i="1"/>
  <c r="V11" i="1"/>
  <c r="G11" i="1"/>
  <c r="S15" i="1"/>
  <c r="G13" i="1"/>
  <c r="V13" i="1"/>
  <c r="R14" i="1"/>
  <c r="V14" i="1" s="1"/>
  <c r="R4" i="1"/>
  <c r="S4" i="1" s="1"/>
  <c r="R16" i="1"/>
  <c r="V16" i="1" s="1"/>
  <c r="R12" i="1"/>
  <c r="S12" i="1" s="1"/>
  <c r="R8" i="1"/>
  <c r="V8" i="1" s="1"/>
  <c r="R5" i="1"/>
  <c r="S5" i="1" s="1"/>
  <c r="R6" i="1"/>
  <c r="V6" i="1" s="1"/>
  <c r="R7" i="1"/>
  <c r="S7" i="1" s="1"/>
  <c r="R9" i="1"/>
  <c r="V9" i="1" s="1"/>
  <c r="R10" i="1"/>
  <c r="S10" i="1" s="1"/>
  <c r="F14" i="1"/>
  <c r="G14" i="1" s="1"/>
  <c r="F4" i="1"/>
  <c r="J4" i="1" s="1"/>
  <c r="F16" i="1"/>
  <c r="G16" i="1" s="1"/>
  <c r="F12" i="1"/>
  <c r="J12" i="1" s="1"/>
  <c r="F8" i="1"/>
  <c r="G8" i="1" s="1"/>
  <c r="F5" i="1"/>
  <c r="J5" i="1" s="1"/>
  <c r="F6" i="1"/>
  <c r="G6" i="1" s="1"/>
  <c r="F7" i="1"/>
  <c r="J7" i="1" s="1"/>
  <c r="F9" i="1"/>
  <c r="G9" i="1" s="1"/>
  <c r="F10" i="1"/>
  <c r="J10" i="1" s="1"/>
  <c r="U14" i="1"/>
  <c r="T14" i="1"/>
  <c r="K14" i="1"/>
  <c r="I14" i="1"/>
  <c r="H14" i="1"/>
  <c r="W4" i="1"/>
  <c r="U4" i="1"/>
  <c r="T4" i="1"/>
  <c r="K4" i="1"/>
  <c r="I4" i="1"/>
  <c r="H4" i="1"/>
  <c r="W16" i="1"/>
  <c r="U16" i="1"/>
  <c r="T16" i="1"/>
  <c r="K16" i="1"/>
  <c r="I16" i="1"/>
  <c r="H16" i="1"/>
  <c r="U12" i="1"/>
  <c r="T12" i="1"/>
  <c r="K12" i="1"/>
  <c r="I12" i="1"/>
  <c r="H12" i="1"/>
  <c r="U8" i="1"/>
  <c r="I8" i="1"/>
  <c r="H8" i="1"/>
  <c r="W5" i="1"/>
  <c r="U5" i="1"/>
  <c r="T5" i="1"/>
  <c r="K5" i="1"/>
  <c r="I5" i="1"/>
  <c r="H5" i="1"/>
  <c r="W6" i="1"/>
  <c r="U6" i="1"/>
  <c r="T6" i="1"/>
  <c r="K6" i="1"/>
  <c r="I6" i="1"/>
  <c r="H6" i="1"/>
  <c r="U7" i="1"/>
  <c r="K7" i="1"/>
  <c r="H7" i="1"/>
  <c r="W9" i="1"/>
  <c r="U9" i="1"/>
  <c r="T9" i="1"/>
  <c r="K9" i="1"/>
  <c r="I9" i="1"/>
  <c r="H9" i="1"/>
  <c r="W10" i="1"/>
  <c r="U10" i="1"/>
  <c r="T10" i="1"/>
  <c r="K10" i="1"/>
  <c r="I10" i="1"/>
  <c r="H10" i="1"/>
  <c r="V5" i="1" l="1"/>
  <c r="J8" i="1"/>
  <c r="J14" i="1"/>
  <c r="J16" i="1"/>
  <c r="J9" i="1"/>
  <c r="J6" i="1"/>
  <c r="V10" i="1"/>
  <c r="V12" i="1"/>
  <c r="V7" i="1"/>
  <c r="V4" i="1"/>
  <c r="G10" i="1"/>
  <c r="G7" i="1"/>
  <c r="G5" i="1"/>
  <c r="G12" i="1"/>
  <c r="G4" i="1"/>
  <c r="S9" i="1"/>
  <c r="S6" i="1"/>
  <c r="S8" i="1"/>
  <c r="S16" i="1"/>
  <c r="S14" i="1"/>
</calcChain>
</file>

<file path=xl/sharedStrings.xml><?xml version="1.0" encoding="utf-8"?>
<sst xmlns="http://schemas.openxmlformats.org/spreadsheetml/2006/main" count="112" uniqueCount="45">
  <si>
    <t>Model Name</t>
  </si>
  <si>
    <t>Training Data</t>
  </si>
  <si>
    <t>FN</t>
  </si>
  <si>
    <t>TN</t>
  </si>
  <si>
    <t>FP</t>
  </si>
  <si>
    <t>TP</t>
  </si>
  <si>
    <t>total nu</t>
  </si>
  <si>
    <t>accuracy</t>
  </si>
  <si>
    <t>spec</t>
  </si>
  <si>
    <t>misclass</t>
  </si>
  <si>
    <t>precision</t>
  </si>
  <si>
    <t>Test Data</t>
  </si>
  <si>
    <t>rpart w/severity scoring</t>
  </si>
  <si>
    <t>specificity</t>
  </si>
  <si>
    <t>rpart w/o severity scoring</t>
  </si>
  <si>
    <t xml:space="preserve">rpart w/o severity scoring </t>
  </si>
  <si>
    <t xml:space="preserve">rpart w/severity scoring </t>
  </si>
  <si>
    <t>random forest (100)</t>
  </si>
  <si>
    <t>random forest(100)</t>
  </si>
  <si>
    <t xml:space="preserve">nueral network </t>
  </si>
  <si>
    <t>nueral network</t>
  </si>
  <si>
    <t>k-nearest neighbor</t>
  </si>
  <si>
    <t>ranger</t>
  </si>
  <si>
    <t>xgboost</t>
  </si>
  <si>
    <t>bagging</t>
  </si>
  <si>
    <t>support vector machine: linear Kernel</t>
  </si>
  <si>
    <t xml:space="preserve">svm: polynomial </t>
  </si>
  <si>
    <t xml:space="preserve">svm: radial </t>
  </si>
  <si>
    <t>svm:sigmoid</t>
  </si>
  <si>
    <t>svm: sigmoid</t>
  </si>
  <si>
    <t>recall</t>
  </si>
  <si>
    <t>svm: linear kernel</t>
  </si>
  <si>
    <t>included</t>
  </si>
  <si>
    <t>*</t>
  </si>
  <si>
    <t>stacked ensemble</t>
  </si>
  <si>
    <t>Pilot Models (10% of training data)</t>
  </si>
  <si>
    <t xml:space="preserve">Full Models </t>
  </si>
  <si>
    <t>svm: radial</t>
  </si>
  <si>
    <t>notes</t>
  </si>
  <si>
    <t>full training data used</t>
  </si>
  <si>
    <t>stacked ensemble: no knn 5.0 cutoff</t>
  </si>
  <si>
    <t>stacked ensemble: no knn 4.0 cutoff</t>
  </si>
  <si>
    <t>stacked ensemble 0.35 cutoff</t>
  </si>
  <si>
    <t>stacked ensemble 0.5 cutoff</t>
  </si>
  <si>
    <t>stacked ensemble 0.4 cutoff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</si>
</sst>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8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" fontId="0" fillId="0" borderId="0" xfId="0" applyNumberFormat="1"/>
    <xf numFmtId="9" fontId="0" fillId="0" borderId="0" xfId="1" applyFont="1"/>
    <xf numFmtId="0" fontId="2" fillId="0" borderId="0" xfId="0" applyFont="1"/>
    <xf numFmtId="0" fontId="0" fillId="2" borderId="0" xfId="0" applyFill="1"/>
    <xf numFmtId="1" fontId="0" fillId="2" borderId="0" xfId="0" applyNumberFormat="1" applyFill="1"/>
    <xf numFmtId="9" fontId="0" fillId="2" borderId="0" xfId="1" applyFont="1" applyFill="1"/>
    <xf numFmtId="9" fontId="0" fillId="0" borderId="0" xfId="1" applyNumberFormat="1" applyFont="1"/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0FDD8-373C-4E73-8799-E5F170B82B66}">
  <dimension ref="A1:Z34"/>
  <sheetViews>
    <sheetView tabSelected="1" topLeftCell="A2" workbookViewId="0">
      <selection activeCell="U38" sqref="U38"/>
    </sheetView>
  </sheetViews>
  <sheetFormatPr defaultRowHeight="15" x14ac:dyDescent="0.25"/>
  <cols>
    <col min="1" max="1" width="35.140625" bestFit="1" customWidth="1"/>
    <col min="2" max="5" width="5" bestFit="1" customWidth="1"/>
    <col min="6" max="6" width="7.85546875" bestFit="1" customWidth="1"/>
    <col min="7" max="7" width="10.28515625" customWidth="1"/>
    <col min="8" max="8" width="10" bestFit="1" customWidth="1"/>
    <col min="9" max="9" width="5.85546875" bestFit="1" customWidth="1"/>
    <col min="10" max="10" width="8.28515625" bestFit="1" customWidth="1"/>
    <col min="12" max="12" width="4.140625" customWidth="1"/>
    <col min="13" max="13" width="33.42578125" bestFit="1" customWidth="1"/>
    <col min="14" max="14" width="9" bestFit="1" customWidth="1"/>
    <col min="15" max="17" width="5" bestFit="1" customWidth="1"/>
    <col min="18" max="18" width="7.85546875" bestFit="1" customWidth="1"/>
    <col min="19" max="19" width="8.42578125" bestFit="1" customWidth="1"/>
    <col min="20" max="20" width="5.85546875" bestFit="1" customWidth="1"/>
    <col min="21" max="21" width="5" bestFit="1" customWidth="1"/>
    <col min="22" max="22" width="8.28515625" bestFit="1" customWidth="1"/>
  </cols>
  <sheetData>
    <row r="1" spans="1:26" ht="31.5" x14ac:dyDescent="0.5">
      <c r="C1" s="10" t="s">
        <v>35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26" ht="18.75" x14ac:dyDescent="0.3">
      <c r="A2" s="1"/>
      <c r="B2" s="1"/>
      <c r="C2" s="9" t="s">
        <v>1</v>
      </c>
      <c r="D2" s="9"/>
      <c r="E2" s="9"/>
      <c r="F2" s="9"/>
      <c r="G2" s="9"/>
      <c r="H2" s="9"/>
      <c r="I2" s="9"/>
      <c r="J2" s="9"/>
      <c r="K2" s="9"/>
      <c r="L2" s="9" t="s">
        <v>11</v>
      </c>
      <c r="M2" s="9"/>
      <c r="N2" s="9"/>
      <c r="O2" s="9"/>
      <c r="P2" s="9"/>
      <c r="Q2" s="9"/>
      <c r="R2" s="9"/>
      <c r="S2" s="9"/>
      <c r="T2" s="9"/>
      <c r="U2" s="9"/>
      <c r="V2" s="9"/>
    </row>
    <row r="3" spans="1:26" x14ac:dyDescent="0.25">
      <c r="A3" s="4" t="s">
        <v>0</v>
      </c>
      <c r="B3" s="4" t="s">
        <v>3</v>
      </c>
      <c r="C3" s="4" t="s">
        <v>2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13</v>
      </c>
      <c r="I3" s="4" t="s">
        <v>30</v>
      </c>
      <c r="J3" s="4" t="s">
        <v>9</v>
      </c>
      <c r="K3" s="4" t="s">
        <v>10</v>
      </c>
      <c r="M3" s="4" t="s">
        <v>0</v>
      </c>
      <c r="N3" s="4" t="s">
        <v>3</v>
      </c>
      <c r="O3" s="4" t="s">
        <v>2</v>
      </c>
      <c r="P3" s="4" t="s">
        <v>4</v>
      </c>
      <c r="Q3" s="4" t="s">
        <v>5</v>
      </c>
      <c r="R3" s="4" t="s">
        <v>6</v>
      </c>
      <c r="S3" s="4" t="s">
        <v>7</v>
      </c>
      <c r="T3" s="4" t="s">
        <v>30</v>
      </c>
      <c r="U3" s="4" t="s">
        <v>8</v>
      </c>
      <c r="V3" s="4" t="s">
        <v>9</v>
      </c>
      <c r="W3" s="4" t="s">
        <v>10</v>
      </c>
      <c r="X3" s="4" t="s">
        <v>38</v>
      </c>
    </row>
    <row r="4" spans="1:26" x14ac:dyDescent="0.25">
      <c r="A4" t="s">
        <v>24</v>
      </c>
      <c r="B4" s="2">
        <v>1073</v>
      </c>
      <c r="C4">
        <v>128</v>
      </c>
      <c r="D4" s="2">
        <v>201</v>
      </c>
      <c r="E4">
        <v>776</v>
      </c>
      <c r="F4" s="2">
        <f>SUM(B4:E4)</f>
        <v>2178</v>
      </c>
      <c r="G4" s="3">
        <f>(E4+B4)/F4</f>
        <v>0.84894398530762172</v>
      </c>
      <c r="H4" s="3">
        <f>E4/(C4+E4)</f>
        <v>0.8584070796460177</v>
      </c>
      <c r="I4" s="3">
        <f>B4/(B4+D4)</f>
        <v>0.84222919937205654</v>
      </c>
      <c r="J4" s="3">
        <f>(D4+C4)/F4</f>
        <v>0.15105601469237834</v>
      </c>
      <c r="K4" s="3">
        <f>E4/(E4+D4)</f>
        <v>0.79426816786079835</v>
      </c>
      <c r="M4" t="s">
        <v>24</v>
      </c>
      <c r="N4" s="2">
        <v>562</v>
      </c>
      <c r="O4">
        <v>156</v>
      </c>
      <c r="P4" s="2">
        <v>731</v>
      </c>
      <c r="Q4">
        <v>3312</v>
      </c>
      <c r="R4" s="2">
        <f>SUM(N4:Q4)</f>
        <v>4761</v>
      </c>
      <c r="S4" s="3">
        <f>(Q4+N4)/R4</f>
        <v>0.81369460197437515</v>
      </c>
      <c r="T4" s="3">
        <f>Q4/(O4+Q4)</f>
        <v>0.95501730103806226</v>
      </c>
      <c r="U4" s="3">
        <f>N4/(N4+P4)</f>
        <v>0.43464810518174785</v>
      </c>
      <c r="V4" s="3">
        <f>(P4+O4)/R4</f>
        <v>0.18630539802562487</v>
      </c>
      <c r="W4" s="3">
        <f>Q4/(Q4+P4)</f>
        <v>0.8191936680682661</v>
      </c>
      <c r="Z4" s="11"/>
    </row>
    <row r="5" spans="1:26" x14ac:dyDescent="0.25">
      <c r="A5" t="s">
        <v>21</v>
      </c>
      <c r="B5" s="2">
        <v>1165</v>
      </c>
      <c r="C5">
        <v>36</v>
      </c>
      <c r="D5" s="2">
        <v>280</v>
      </c>
      <c r="E5">
        <v>697</v>
      </c>
      <c r="F5" s="2">
        <f>SUM(B5:E5)</f>
        <v>2178</v>
      </c>
      <c r="G5" s="3">
        <f>(E5+B5)/F5</f>
        <v>0.85491276400367311</v>
      </c>
      <c r="H5" s="3">
        <f>E5/(C5+E5)</f>
        <v>0.9508867667121419</v>
      </c>
      <c r="I5" s="3">
        <f>B5/(B5+D5)</f>
        <v>0.80622837370242217</v>
      </c>
      <c r="J5" s="3">
        <f>(D5+C5)/F5</f>
        <v>0.14508723599632692</v>
      </c>
      <c r="K5" s="3">
        <f>E5/(E5+D5)</f>
        <v>0.7134083930399181</v>
      </c>
      <c r="M5" t="s">
        <v>21</v>
      </c>
      <c r="N5" s="2">
        <v>616</v>
      </c>
      <c r="O5">
        <v>102</v>
      </c>
      <c r="P5" s="2">
        <v>1653</v>
      </c>
      <c r="Q5">
        <v>2390</v>
      </c>
      <c r="R5" s="2">
        <f>SUM(N5:Q5)</f>
        <v>4761</v>
      </c>
      <c r="S5" s="3">
        <f>(Q5+N5)/R5</f>
        <v>0.63137996219281667</v>
      </c>
      <c r="T5" s="3">
        <f>Q5/(O5+Q5)</f>
        <v>0.9590690208667737</v>
      </c>
      <c r="U5" s="3">
        <f>N5/(N5+P5)</f>
        <v>0.27148523578669015</v>
      </c>
      <c r="V5" s="3">
        <f>(P5+O5)/R5</f>
        <v>0.36862003780718339</v>
      </c>
      <c r="W5" s="3">
        <f>Q5/(Q5+P5)</f>
        <v>0.59114518921592873</v>
      </c>
      <c r="Z5" s="11"/>
    </row>
    <row r="6" spans="1:26" x14ac:dyDescent="0.25">
      <c r="A6" t="s">
        <v>19</v>
      </c>
      <c r="B6" s="2">
        <v>1165</v>
      </c>
      <c r="C6">
        <v>36</v>
      </c>
      <c r="D6" s="2">
        <v>30</v>
      </c>
      <c r="E6">
        <v>947</v>
      </c>
      <c r="F6" s="2">
        <f>SUM(B6:E6)</f>
        <v>2178</v>
      </c>
      <c r="G6" s="3">
        <f>(E6+B6)/F6</f>
        <v>0.96969696969696972</v>
      </c>
      <c r="H6" s="3">
        <f>E6/(C6+E6)</f>
        <v>0.96337741607324512</v>
      </c>
      <c r="I6" s="3">
        <f>B6/(B6+D6)</f>
        <v>0.97489539748953979</v>
      </c>
      <c r="J6" s="3">
        <f>(D6+C6)/F6</f>
        <v>3.0303030303030304E-2</v>
      </c>
      <c r="K6" s="3">
        <f>E6/(E6+D6)</f>
        <v>0.96929375639713411</v>
      </c>
      <c r="M6" t="s">
        <v>20</v>
      </c>
      <c r="N6" s="2">
        <v>532</v>
      </c>
      <c r="O6">
        <v>186</v>
      </c>
      <c r="P6" s="2">
        <v>1045</v>
      </c>
      <c r="Q6">
        <v>2998</v>
      </c>
      <c r="R6" s="2">
        <f>SUM(N6:Q6)</f>
        <v>4761</v>
      </c>
      <c r="S6" s="3">
        <f>(Q6+N6)/R6</f>
        <v>0.74144087376601553</v>
      </c>
      <c r="T6" s="3">
        <f>Q6/(O6+Q6)</f>
        <v>0.94158291457286436</v>
      </c>
      <c r="U6" s="3">
        <f>N6/(N6+P6)</f>
        <v>0.33734939759036142</v>
      </c>
      <c r="V6" s="3">
        <f>(P6+O6)/R6</f>
        <v>0.25855912623398447</v>
      </c>
      <c r="W6" s="3">
        <f>Q6/(Q6+P6)</f>
        <v>0.74152856789512733</v>
      </c>
      <c r="Z6" s="11"/>
    </row>
    <row r="7" spans="1:26" x14ac:dyDescent="0.25">
      <c r="A7" t="s">
        <v>17</v>
      </c>
      <c r="B7" s="2">
        <v>1110</v>
      </c>
      <c r="C7">
        <v>91</v>
      </c>
      <c r="D7" s="2">
        <v>15</v>
      </c>
      <c r="E7">
        <v>826</v>
      </c>
      <c r="F7" s="2">
        <f>SUM(B7:E7)</f>
        <v>2042</v>
      </c>
      <c r="G7" s="3">
        <f>(E7+B7)/F7</f>
        <v>0.94809010773751223</v>
      </c>
      <c r="H7" s="3">
        <f>E7/(C7+E7)</f>
        <v>0.9007633587786259</v>
      </c>
      <c r="I7" s="3">
        <f>B7/(B7+D7)</f>
        <v>0.98666666666666669</v>
      </c>
      <c r="J7" s="3">
        <f>(D7+C7)/F7</f>
        <v>5.190989226248776E-2</v>
      </c>
      <c r="K7" s="3">
        <f>E7/(E7+D7)</f>
        <v>0.98216409036860874</v>
      </c>
      <c r="M7" t="s">
        <v>18</v>
      </c>
      <c r="N7" s="2">
        <v>560</v>
      </c>
      <c r="O7">
        <v>158</v>
      </c>
      <c r="P7" s="2">
        <v>719</v>
      </c>
      <c r="Q7">
        <v>3324</v>
      </c>
      <c r="R7" s="2">
        <f>SUM(N7:Q7)</f>
        <v>4761</v>
      </c>
      <c r="S7" s="3">
        <f>(Q7+N7)/R7</f>
        <v>0.81579500105019953</v>
      </c>
      <c r="T7" s="3">
        <f>Q7/(O7+Q7)</f>
        <v>0.95462377943710508</v>
      </c>
      <c r="U7" s="3">
        <f>N7/(N7+P7)</f>
        <v>0.43784206411258797</v>
      </c>
      <c r="V7" s="3">
        <f>(P7+O7)/R7</f>
        <v>0.18420499894980047</v>
      </c>
      <c r="W7" s="3">
        <f>Q7/(Q7+P7)</f>
        <v>0.82216176106851346</v>
      </c>
      <c r="Z7" s="11"/>
    </row>
    <row r="8" spans="1:26" x14ac:dyDescent="0.25">
      <c r="A8" t="s">
        <v>22</v>
      </c>
      <c r="B8" s="2">
        <v>1201</v>
      </c>
      <c r="C8">
        <v>977</v>
      </c>
      <c r="D8" s="2">
        <v>0</v>
      </c>
      <c r="E8">
        <v>0</v>
      </c>
      <c r="F8" s="2">
        <f>SUM(B8:E8)</f>
        <v>2178</v>
      </c>
      <c r="G8" s="3">
        <f>(E8+B8)/F8</f>
        <v>0.55142332415059692</v>
      </c>
      <c r="H8" s="3">
        <f>E8/(C8+E8)</f>
        <v>0</v>
      </c>
      <c r="I8" s="3">
        <f>B8/(B8+D8)</f>
        <v>1</v>
      </c>
      <c r="J8" s="3">
        <f>(D8+C8)/F8</f>
        <v>0.44857667584940314</v>
      </c>
      <c r="K8" s="3">
        <v>1</v>
      </c>
      <c r="M8" t="s">
        <v>22</v>
      </c>
      <c r="N8" s="2">
        <v>248</v>
      </c>
      <c r="O8">
        <v>170</v>
      </c>
      <c r="P8" s="2">
        <v>775</v>
      </c>
      <c r="Q8">
        <v>3268</v>
      </c>
      <c r="R8" s="2">
        <f>SUM(N8:Q8)</f>
        <v>4461</v>
      </c>
      <c r="S8" s="3">
        <f>(Q8+N8)/R8</f>
        <v>0.78816408876933419</v>
      </c>
      <c r="T8" s="3">
        <f>Q8/(O8+Q8)</f>
        <v>0.95055264688772545</v>
      </c>
      <c r="U8" s="3">
        <f>N8/(N8+P8)</f>
        <v>0.24242424242424243</v>
      </c>
      <c r="V8" s="3">
        <f>(P8+O8)/R8</f>
        <v>0.21183591123066578</v>
      </c>
      <c r="W8" s="3">
        <f>Q8/(Q8+P8)</f>
        <v>0.80831066040069255</v>
      </c>
      <c r="Z8" s="11"/>
    </row>
    <row r="9" spans="1:26" x14ac:dyDescent="0.25">
      <c r="A9" s="5" t="s">
        <v>15</v>
      </c>
      <c r="B9" s="6">
        <v>7369</v>
      </c>
      <c r="C9" s="5">
        <v>2687</v>
      </c>
      <c r="D9" s="6">
        <v>3217</v>
      </c>
      <c r="E9" s="5">
        <v>8515</v>
      </c>
      <c r="F9" s="6">
        <f>SUM(B9:E9)</f>
        <v>21788</v>
      </c>
      <c r="G9" s="7">
        <f>(E9+B9)/F9</f>
        <v>0.72902515145951896</v>
      </c>
      <c r="H9" s="7">
        <f>E9/(C9+E9)</f>
        <v>0.76013211926441704</v>
      </c>
      <c r="I9" s="7">
        <f>B9/(B9+D9)</f>
        <v>0.69610806725864349</v>
      </c>
      <c r="J9" s="7">
        <f>(D9+C9)/F9</f>
        <v>0.27097484854048098</v>
      </c>
      <c r="K9" s="7">
        <f>E9/(E9+D9)</f>
        <v>0.72579270371633142</v>
      </c>
      <c r="M9" s="5" t="s">
        <v>14</v>
      </c>
      <c r="N9" s="6">
        <v>2966</v>
      </c>
      <c r="O9" s="5">
        <v>1077</v>
      </c>
      <c r="P9" s="6">
        <v>243</v>
      </c>
      <c r="Q9" s="5">
        <v>475</v>
      </c>
      <c r="R9" s="6">
        <f>SUM(N9:Q9)</f>
        <v>4761</v>
      </c>
      <c r="S9" s="7">
        <f>(Q9+N9)/R9</f>
        <v>0.7227473219911783</v>
      </c>
      <c r="T9" s="7">
        <f>Q9/(O9+Q9)</f>
        <v>0.30605670103092786</v>
      </c>
      <c r="U9" s="7">
        <f>N9/(N9+P9)</f>
        <v>0.92427547522592712</v>
      </c>
      <c r="V9" s="7">
        <f>(P9+O9)/R9</f>
        <v>0.2772526780088217</v>
      </c>
      <c r="W9" s="7">
        <f>Q9/(Q9+P9)</f>
        <v>0.66155988857938719</v>
      </c>
      <c r="X9" t="s">
        <v>39</v>
      </c>
      <c r="Z9" s="11"/>
    </row>
    <row r="10" spans="1:26" x14ac:dyDescent="0.25">
      <c r="A10" s="5" t="s">
        <v>16</v>
      </c>
      <c r="B10" s="6">
        <v>7042</v>
      </c>
      <c r="C10" s="5">
        <v>3014</v>
      </c>
      <c r="D10" s="6">
        <v>2124</v>
      </c>
      <c r="E10" s="5">
        <v>9608</v>
      </c>
      <c r="F10" s="6">
        <f>SUM(B10:E10)</f>
        <v>21788</v>
      </c>
      <c r="G10" s="7">
        <f>(E10+B10)/F10</f>
        <v>0.76418211859739305</v>
      </c>
      <c r="H10" s="7">
        <f>E10/(C10+E10)</f>
        <v>0.76121058469339253</v>
      </c>
      <c r="I10" s="7">
        <f>B10/(B10+D10)</f>
        <v>0.76827405629500323</v>
      </c>
      <c r="J10" s="7">
        <f>(D10+C10)/F10</f>
        <v>0.23581788140260693</v>
      </c>
      <c r="K10" s="7">
        <f>E10/(E10+D10)</f>
        <v>0.81895669962495743</v>
      </c>
      <c r="M10" s="5" t="s">
        <v>12</v>
      </c>
      <c r="N10" s="6">
        <v>2800</v>
      </c>
      <c r="O10" s="5">
        <v>1243</v>
      </c>
      <c r="P10" s="6">
        <v>158</v>
      </c>
      <c r="Q10" s="5">
        <v>560</v>
      </c>
      <c r="R10" s="6">
        <f>SUM(N10:Q10)</f>
        <v>4761</v>
      </c>
      <c r="S10" s="7">
        <f>(Q10+N10)/R10</f>
        <v>0.70573408947700067</v>
      </c>
      <c r="T10" s="7">
        <f>Q10/(O10+Q10)</f>
        <v>0.31059345535219079</v>
      </c>
      <c r="U10" s="7">
        <f>N10/(N10+P10)</f>
        <v>0.94658553076402974</v>
      </c>
      <c r="V10" s="7">
        <f>(P10+O10)/R10</f>
        <v>0.29426591052299939</v>
      </c>
      <c r="W10" s="7">
        <f>Q10/(Q10+P10)</f>
        <v>0.77994428969359331</v>
      </c>
      <c r="X10" t="s">
        <v>39</v>
      </c>
      <c r="Z10" s="11"/>
    </row>
    <row r="11" spans="1:26" x14ac:dyDescent="0.25">
      <c r="A11" t="s">
        <v>34</v>
      </c>
      <c r="B11" s="2">
        <v>1162</v>
      </c>
      <c r="C11">
        <v>39</v>
      </c>
      <c r="D11" s="2">
        <v>7</v>
      </c>
      <c r="E11">
        <v>970</v>
      </c>
      <c r="F11" s="2">
        <f>SUM(B11:E11)</f>
        <v>2178</v>
      </c>
      <c r="G11" s="3">
        <f>(E11+B11)/F11</f>
        <v>0.97887970615243347</v>
      </c>
      <c r="H11" s="3">
        <f>E11/(C11+E11)</f>
        <v>0.96134786917740334</v>
      </c>
      <c r="I11" s="3">
        <f>B11/(B11+D11)</f>
        <v>0.99401197604790414</v>
      </c>
      <c r="J11" s="3">
        <f>(D11+C11)/F11</f>
        <v>2.1120293847566574E-2</v>
      </c>
      <c r="K11" s="3">
        <f>E11/(E11+D11)</f>
        <v>0.99283520982599793</v>
      </c>
      <c r="M11" t="s">
        <v>34</v>
      </c>
      <c r="N11" s="2">
        <v>514</v>
      </c>
      <c r="O11">
        <v>204</v>
      </c>
      <c r="P11" s="2">
        <v>480</v>
      </c>
      <c r="Q11">
        <v>3563</v>
      </c>
      <c r="R11" s="2">
        <f>SUM(N11:Q11)</f>
        <v>4761</v>
      </c>
      <c r="S11" s="3">
        <f>(Q11+N11)/R11</f>
        <v>0.85633270321361055</v>
      </c>
      <c r="T11" s="3">
        <f>Q11/(O11+Q11)</f>
        <v>0.94584550039819482</v>
      </c>
      <c r="U11" s="3">
        <f>N11/(N11+P11)</f>
        <v>0.51710261569416494</v>
      </c>
      <c r="V11" s="3">
        <f>(P11+O11)/R11</f>
        <v>0.14366729678638943</v>
      </c>
      <c r="W11" s="3">
        <f>Q11/(Q11+P11)</f>
        <v>0.88127627999010638</v>
      </c>
      <c r="Z11" s="11"/>
    </row>
    <row r="12" spans="1:26" x14ac:dyDescent="0.25">
      <c r="A12" t="s">
        <v>25</v>
      </c>
      <c r="B12" s="2">
        <v>961</v>
      </c>
      <c r="C12">
        <v>240</v>
      </c>
      <c r="D12" s="2">
        <v>255</v>
      </c>
      <c r="E12">
        <v>722</v>
      </c>
      <c r="F12" s="2">
        <f>SUM(B12:E12)</f>
        <v>2178</v>
      </c>
      <c r="G12" s="3">
        <f>(E12+B12)/F12</f>
        <v>0.77272727272727271</v>
      </c>
      <c r="H12" s="3">
        <f>E12/(C12+E12)</f>
        <v>0.75051975051975051</v>
      </c>
      <c r="I12" s="3">
        <f>B12/(B12+D12)</f>
        <v>0.79029605263157898</v>
      </c>
      <c r="J12" s="3">
        <f>(D12+C12)/F12</f>
        <v>0.22727272727272727</v>
      </c>
      <c r="K12" s="3">
        <f>E12/(E12+D12)</f>
        <v>0.73899692937563977</v>
      </c>
      <c r="M12" t="s">
        <v>31</v>
      </c>
      <c r="N12" s="2">
        <v>544</v>
      </c>
      <c r="O12">
        <v>174</v>
      </c>
      <c r="P12" s="2">
        <v>1185</v>
      </c>
      <c r="Q12">
        <v>2858</v>
      </c>
      <c r="R12" s="2">
        <f>SUM(N12:Q12)</f>
        <v>4761</v>
      </c>
      <c r="S12" s="3">
        <f>(Q12+N12)/R12</f>
        <v>0.71455576559546319</v>
      </c>
      <c r="T12" s="3">
        <f>Q12/(O12+Q12)</f>
        <v>0.94261213720316628</v>
      </c>
      <c r="U12" s="3">
        <f>N12/(N12+P12)</f>
        <v>0.31463273568536726</v>
      </c>
      <c r="V12" s="3">
        <f>(P12+O12)/R12</f>
        <v>0.28544423440453687</v>
      </c>
      <c r="W12" s="3">
        <f>Q12/(Q12+P12)</f>
        <v>0.7069008162255751</v>
      </c>
      <c r="Z12" s="11"/>
    </row>
    <row r="13" spans="1:26" x14ac:dyDescent="0.25">
      <c r="A13" t="s">
        <v>26</v>
      </c>
      <c r="B13" s="2">
        <v>1187</v>
      </c>
      <c r="C13">
        <v>14</v>
      </c>
      <c r="D13" s="2">
        <v>113</v>
      </c>
      <c r="E13">
        <v>864</v>
      </c>
      <c r="F13" s="2">
        <f>SUM(B13:E13)</f>
        <v>2178</v>
      </c>
      <c r="G13" s="3">
        <f>(E13+B13)/F13</f>
        <v>0.94168962350780527</v>
      </c>
      <c r="H13" s="3">
        <f>E13/(C13+E13)</f>
        <v>0.98405466970387245</v>
      </c>
      <c r="I13" s="3">
        <f>B13/(B13+D13)</f>
        <v>0.91307692307692312</v>
      </c>
      <c r="J13" s="3">
        <f>(D13+C13)/F13</f>
        <v>5.8310376492194671E-2</v>
      </c>
      <c r="K13" s="3">
        <f>E13/(E13+D13)</f>
        <v>0.88433981576253839</v>
      </c>
      <c r="M13" t="s">
        <v>26</v>
      </c>
      <c r="N13" s="2">
        <v>621</v>
      </c>
      <c r="O13">
        <v>97</v>
      </c>
      <c r="P13" s="2">
        <v>1305</v>
      </c>
      <c r="Q13">
        <v>2738</v>
      </c>
      <c r="R13" s="2">
        <f>SUM(N13:Q13)</f>
        <v>4761</v>
      </c>
      <c r="S13" s="3">
        <f>(Q13+N13)/R13</f>
        <v>0.70552404956941817</v>
      </c>
      <c r="T13" s="3">
        <f>Q13/(O13+Q13)</f>
        <v>0.96578483245149915</v>
      </c>
      <c r="U13" s="3">
        <f>N13/(N13+P13)</f>
        <v>0.32242990654205606</v>
      </c>
      <c r="V13" s="3">
        <f>(P13+O13)/R13</f>
        <v>0.29447595043058183</v>
      </c>
      <c r="W13" s="3">
        <f>Q13/(Q13+P13)</f>
        <v>0.6772198862231017</v>
      </c>
      <c r="Z13" s="11"/>
    </row>
    <row r="14" spans="1:26" x14ac:dyDescent="0.25">
      <c r="A14" t="s">
        <v>27</v>
      </c>
      <c r="B14" s="2">
        <v>1145</v>
      </c>
      <c r="C14">
        <v>56</v>
      </c>
      <c r="D14" s="2">
        <v>95</v>
      </c>
      <c r="E14">
        <v>882</v>
      </c>
      <c r="F14" s="2">
        <f>SUM(B14:E14)</f>
        <v>2178</v>
      </c>
      <c r="G14" s="3">
        <f>(E14+B14)/F14</f>
        <v>0.9306703397612488</v>
      </c>
      <c r="H14" s="3">
        <f>E14/(C14+E14)</f>
        <v>0.94029850746268662</v>
      </c>
      <c r="I14" s="3">
        <f>B14/(B14+D14)</f>
        <v>0.92338709677419351</v>
      </c>
      <c r="J14" s="3">
        <f>(D14+C14)/F14</f>
        <v>6.9329660238751145E-2</v>
      </c>
      <c r="K14" s="3">
        <f>E14/(E14+D14)</f>
        <v>0.90276356192425788</v>
      </c>
      <c r="M14" t="s">
        <v>27</v>
      </c>
      <c r="N14" s="2">
        <v>559</v>
      </c>
      <c r="O14">
        <v>159</v>
      </c>
      <c r="P14" s="2">
        <v>838</v>
      </c>
      <c r="Q14">
        <v>3205</v>
      </c>
      <c r="R14" s="2">
        <f>SUM(N14:Q14)</f>
        <v>4761</v>
      </c>
      <c r="S14" s="3">
        <f>(Q14+N14)/R14</f>
        <v>0.79059021214030667</v>
      </c>
      <c r="T14" s="3">
        <f>Q14/(O14+Q14)</f>
        <v>0.95273483947681337</v>
      </c>
      <c r="U14" s="3">
        <f>N14/(N14+P14)</f>
        <v>0.4001431639226915</v>
      </c>
      <c r="V14" s="3">
        <f>(P14+O14)/R14</f>
        <v>0.20940978785969333</v>
      </c>
      <c r="W14" s="3">
        <f>Q14/(Q14+P14)</f>
        <v>0.79272817214939406</v>
      </c>
      <c r="X14" t="s">
        <v>33</v>
      </c>
      <c r="Z14" s="11"/>
    </row>
    <row r="15" spans="1:26" x14ac:dyDescent="0.25">
      <c r="A15" t="s">
        <v>28</v>
      </c>
      <c r="B15" s="2">
        <v>826</v>
      </c>
      <c r="C15">
        <v>375</v>
      </c>
      <c r="D15" s="2">
        <v>358</v>
      </c>
      <c r="E15">
        <v>619</v>
      </c>
      <c r="F15" s="2">
        <f>SUM(B15:E15)</f>
        <v>2178</v>
      </c>
      <c r="G15" s="3">
        <f>(E15+B15)/F15</f>
        <v>0.66345270890725438</v>
      </c>
      <c r="H15" s="3">
        <f>E15/(C15+E15)</f>
        <v>0.62273641851106643</v>
      </c>
      <c r="I15" s="3">
        <f>B15/(B15+D15)</f>
        <v>0.69763513513513509</v>
      </c>
      <c r="J15" s="3">
        <f>(D15+C15)/F15</f>
        <v>0.33654729109274562</v>
      </c>
      <c r="K15" s="3">
        <f>E15/(E15+D15)</f>
        <v>0.63357215967246672</v>
      </c>
      <c r="M15" t="s">
        <v>29</v>
      </c>
      <c r="N15" s="2">
        <v>492</v>
      </c>
      <c r="O15">
        <v>226</v>
      </c>
      <c r="P15" s="2">
        <v>1480</v>
      </c>
      <c r="Q15">
        <v>2563</v>
      </c>
      <c r="R15" s="2">
        <f>SUM(N15:Q15)</f>
        <v>4761</v>
      </c>
      <c r="S15" s="3">
        <f>(Q15+N15)/R15</f>
        <v>0.64167191766435627</v>
      </c>
      <c r="T15" s="3">
        <f>Q15/(O15+Q15)</f>
        <v>0.91896737181785582</v>
      </c>
      <c r="U15" s="3">
        <f>N15/(N15+P15)</f>
        <v>0.24949290060851928</v>
      </c>
      <c r="V15" s="3">
        <f>(P15+O15)/R15</f>
        <v>0.35832808233564378</v>
      </c>
      <c r="W15" s="3">
        <f>Q15/(Q15+P15)</f>
        <v>0.63393519663616127</v>
      </c>
      <c r="Z15" s="11"/>
    </row>
    <row r="16" spans="1:26" x14ac:dyDescent="0.25">
      <c r="A16" t="s">
        <v>23</v>
      </c>
      <c r="B16" s="2">
        <v>1107</v>
      </c>
      <c r="C16">
        <v>94</v>
      </c>
      <c r="D16" s="2">
        <v>116</v>
      </c>
      <c r="E16">
        <v>861</v>
      </c>
      <c r="F16" s="2">
        <f>SUM(B16:E16)</f>
        <v>2178</v>
      </c>
      <c r="G16" s="3">
        <f>(E16+B16)/F16</f>
        <v>0.90358126721763088</v>
      </c>
      <c r="H16" s="3">
        <f>E16/(C16+E16)</f>
        <v>0.90157068062827228</v>
      </c>
      <c r="I16" s="3">
        <f>B16/(B16+D16)</f>
        <v>0.9051512673753066</v>
      </c>
      <c r="J16" s="3">
        <f>(D16+C16)/F16</f>
        <v>9.6418732782369149E-2</v>
      </c>
      <c r="K16" s="3">
        <f>E16/(E16+D16)</f>
        <v>0.88126919140225179</v>
      </c>
      <c r="M16" t="s">
        <v>23</v>
      </c>
      <c r="N16" s="2">
        <v>521</v>
      </c>
      <c r="O16">
        <v>197</v>
      </c>
      <c r="P16" s="2">
        <v>869</v>
      </c>
      <c r="Q16">
        <v>3174</v>
      </c>
      <c r="R16" s="2">
        <f>SUM(N16:Q16)</f>
        <v>4761</v>
      </c>
      <c r="S16" s="3">
        <f>(Q16+N16)/R16</f>
        <v>0.7760974585171182</v>
      </c>
      <c r="T16" s="3">
        <f>Q16/(O16+Q16)</f>
        <v>0.94156036784336994</v>
      </c>
      <c r="U16" s="3">
        <f>N16/(N16+P16)</f>
        <v>0.3748201438848921</v>
      </c>
      <c r="V16" s="3">
        <f>(P16+O16)/R16</f>
        <v>0.22390254148288175</v>
      </c>
      <c r="W16" s="3">
        <f>Q16/(Q16+P16)</f>
        <v>0.78506059856542176</v>
      </c>
      <c r="X16" t="s">
        <v>33</v>
      </c>
      <c r="Z16" s="11"/>
    </row>
    <row r="20" spans="1:24" ht="31.5" x14ac:dyDescent="0.5">
      <c r="C20" s="10" t="s">
        <v>36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</row>
    <row r="21" spans="1:24" ht="18.75" x14ac:dyDescent="0.3">
      <c r="A21" s="1"/>
      <c r="B21" s="1"/>
      <c r="C21" s="9" t="s">
        <v>1</v>
      </c>
      <c r="D21" s="9"/>
      <c r="E21" s="9"/>
      <c r="F21" s="9"/>
      <c r="G21" s="9"/>
      <c r="H21" s="9"/>
      <c r="I21" s="9"/>
      <c r="J21" s="9"/>
      <c r="K21" s="9"/>
      <c r="L21" s="9" t="s">
        <v>11</v>
      </c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4" x14ac:dyDescent="0.25">
      <c r="A22" s="4" t="s">
        <v>0</v>
      </c>
      <c r="B22" s="4" t="s">
        <v>3</v>
      </c>
      <c r="C22" s="4" t="s">
        <v>2</v>
      </c>
      <c r="D22" s="4" t="s">
        <v>4</v>
      </c>
      <c r="E22" s="4" t="s">
        <v>5</v>
      </c>
      <c r="F22" s="4" t="s">
        <v>6</v>
      </c>
      <c r="G22" s="4" t="s">
        <v>7</v>
      </c>
      <c r="H22" s="4" t="s">
        <v>13</v>
      </c>
      <c r="I22" s="4" t="s">
        <v>30</v>
      </c>
      <c r="J22" s="4" t="s">
        <v>9</v>
      </c>
      <c r="K22" s="4" t="s">
        <v>10</v>
      </c>
      <c r="M22" s="4" t="s">
        <v>0</v>
      </c>
      <c r="N22" s="4" t="s">
        <v>3</v>
      </c>
      <c r="O22" s="4" t="s">
        <v>2</v>
      </c>
      <c r="P22" s="4" t="s">
        <v>4</v>
      </c>
      <c r="Q22" s="4" t="s">
        <v>5</v>
      </c>
      <c r="R22" s="4" t="s">
        <v>6</v>
      </c>
      <c r="S22" s="4" t="s">
        <v>7</v>
      </c>
      <c r="T22" s="4" t="s">
        <v>30</v>
      </c>
      <c r="U22" s="4" t="s">
        <v>8</v>
      </c>
      <c r="V22" s="4" t="s">
        <v>9</v>
      </c>
      <c r="W22" s="4" t="s">
        <v>10</v>
      </c>
      <c r="X22" s="4" t="s">
        <v>32</v>
      </c>
    </row>
    <row r="23" spans="1:24" x14ac:dyDescent="0.25">
      <c r="A23" t="s">
        <v>17</v>
      </c>
      <c r="B23" s="2">
        <v>5865</v>
      </c>
      <c r="C23">
        <v>116</v>
      </c>
      <c r="D23" s="2">
        <v>170</v>
      </c>
      <c r="E23">
        <v>6921</v>
      </c>
      <c r="F23" s="2">
        <f t="shared" ref="F23:F34" si="0">SUM(B23:E23)</f>
        <v>13072</v>
      </c>
      <c r="G23" s="3">
        <f t="shared" ref="G23:G34" si="1">(E23+B23)/F23</f>
        <v>0.97812117503059981</v>
      </c>
      <c r="H23" s="3">
        <f t="shared" ref="H23:H34" si="2">E23/(C23+E23)</f>
        <v>0.98351570271422484</v>
      </c>
      <c r="I23" s="3">
        <f t="shared" ref="I23:I34" si="3">B23/(B23+D23)</f>
        <v>0.971830985915493</v>
      </c>
      <c r="J23" s="3">
        <f t="shared" ref="J23:J34" si="4">(D23+C23)/F23</f>
        <v>2.1878824969400246E-2</v>
      </c>
      <c r="K23" s="3">
        <f t="shared" ref="K23:K34" si="5">E23/(E23+D23)</f>
        <v>0.97602594838527712</v>
      </c>
      <c r="M23" t="s">
        <v>37</v>
      </c>
      <c r="N23" s="2">
        <v>3600</v>
      </c>
      <c r="O23">
        <v>137</v>
      </c>
      <c r="P23" s="2">
        <v>443</v>
      </c>
      <c r="Q23">
        <v>581</v>
      </c>
      <c r="R23" s="2">
        <f t="shared" ref="R23:R34" si="6">SUM(N23:Q23)</f>
        <v>4761</v>
      </c>
      <c r="S23" s="3">
        <f t="shared" ref="S23:S34" si="7">(Q23+N23)/R23</f>
        <v>0.87817685360218445</v>
      </c>
      <c r="T23" s="3">
        <f t="shared" ref="T23:T34" si="8">Q23/(O23+Q23)</f>
        <v>0.80919220055710306</v>
      </c>
      <c r="U23" s="3">
        <f t="shared" ref="U23:U34" si="9">N23/(N23+P23)</f>
        <v>0.89042790007420236</v>
      </c>
      <c r="V23" s="3">
        <f t="shared" ref="V23:V34" si="10">(P23+O23)/R23</f>
        <v>0.12182314639781558</v>
      </c>
      <c r="W23" s="3">
        <f t="shared" ref="W23:W34" si="11">Q23/(Q23+P23)</f>
        <v>0.5673828125</v>
      </c>
    </row>
    <row r="24" spans="1:24" x14ac:dyDescent="0.25">
      <c r="A24" t="s">
        <v>22</v>
      </c>
      <c r="B24" s="2">
        <v>6035</v>
      </c>
      <c r="C24">
        <v>0</v>
      </c>
      <c r="D24" s="2">
        <v>0</v>
      </c>
      <c r="E24">
        <v>7037</v>
      </c>
      <c r="F24" s="2">
        <f t="shared" si="0"/>
        <v>13072</v>
      </c>
      <c r="G24" s="3">
        <f t="shared" si="1"/>
        <v>1</v>
      </c>
      <c r="H24" s="3">
        <f t="shared" si="2"/>
        <v>1</v>
      </c>
      <c r="I24" s="3">
        <f t="shared" si="3"/>
        <v>1</v>
      </c>
      <c r="J24" s="3">
        <f t="shared" si="4"/>
        <v>0</v>
      </c>
      <c r="K24" s="3">
        <f t="shared" si="5"/>
        <v>1</v>
      </c>
      <c r="M24" t="s">
        <v>21</v>
      </c>
      <c r="N24" s="2">
        <v>2961</v>
      </c>
      <c r="O24">
        <v>77</v>
      </c>
      <c r="P24" s="2">
        <v>1082</v>
      </c>
      <c r="Q24">
        <v>641</v>
      </c>
      <c r="R24" s="2">
        <f t="shared" si="6"/>
        <v>4761</v>
      </c>
      <c r="S24" s="3">
        <f t="shared" si="7"/>
        <v>0.75656374711195129</v>
      </c>
      <c r="T24" s="3">
        <f t="shared" si="8"/>
        <v>0.89275766016713087</v>
      </c>
      <c r="U24" s="3">
        <f t="shared" si="9"/>
        <v>0.73237694781103146</v>
      </c>
      <c r="V24" s="3">
        <f t="shared" si="10"/>
        <v>0.24343625288804874</v>
      </c>
      <c r="W24" s="3">
        <f t="shared" si="11"/>
        <v>0.37202553685432388</v>
      </c>
      <c r="X24" t="s">
        <v>33</v>
      </c>
    </row>
    <row r="25" spans="1:24" x14ac:dyDescent="0.25">
      <c r="A25" t="s">
        <v>19</v>
      </c>
      <c r="B25" s="2">
        <v>5176</v>
      </c>
      <c r="C25">
        <v>726</v>
      </c>
      <c r="D25" s="2">
        <v>859</v>
      </c>
      <c r="E25">
        <v>6311</v>
      </c>
      <c r="F25" s="2">
        <f t="shared" si="0"/>
        <v>13072</v>
      </c>
      <c r="G25" s="3">
        <f t="shared" si="1"/>
        <v>0.87874847001223988</v>
      </c>
      <c r="H25" s="3">
        <f t="shared" si="2"/>
        <v>0.89683103595282077</v>
      </c>
      <c r="I25" s="3">
        <f t="shared" si="3"/>
        <v>0.85766362883181446</v>
      </c>
      <c r="J25" s="3">
        <f t="shared" si="4"/>
        <v>0.12125152998776009</v>
      </c>
      <c r="K25" s="3">
        <f t="shared" si="5"/>
        <v>0.88019525801952581</v>
      </c>
      <c r="M25" t="s">
        <v>24</v>
      </c>
      <c r="N25" s="2">
        <v>621</v>
      </c>
      <c r="O25">
        <v>346</v>
      </c>
      <c r="P25" s="2">
        <v>97</v>
      </c>
      <c r="Q25">
        <v>3697</v>
      </c>
      <c r="R25" s="2">
        <f t="shared" si="6"/>
        <v>4761</v>
      </c>
      <c r="S25" s="3">
        <f t="shared" si="7"/>
        <v>0.90695232094097877</v>
      </c>
      <c r="T25" s="3">
        <f t="shared" si="8"/>
        <v>0.91441998515953504</v>
      </c>
      <c r="U25" s="3">
        <f t="shared" si="9"/>
        <v>0.86490250696378834</v>
      </c>
      <c r="V25" s="3">
        <f t="shared" si="10"/>
        <v>9.3047679059021213E-2</v>
      </c>
      <c r="W25" s="3">
        <f t="shared" si="11"/>
        <v>0.97443331576172909</v>
      </c>
      <c r="X25" t="s">
        <v>33</v>
      </c>
    </row>
    <row r="26" spans="1:24" x14ac:dyDescent="0.25">
      <c r="A26" t="s">
        <v>37</v>
      </c>
      <c r="B26" s="2">
        <v>5714</v>
      </c>
      <c r="C26">
        <v>152</v>
      </c>
      <c r="D26" s="2">
        <v>321</v>
      </c>
      <c r="E26">
        <v>6885</v>
      </c>
      <c r="F26" s="2">
        <f t="shared" si="0"/>
        <v>13072</v>
      </c>
      <c r="G26" s="3">
        <f t="shared" si="1"/>
        <v>0.96381578947368418</v>
      </c>
      <c r="H26" s="3">
        <f t="shared" si="2"/>
        <v>0.97839988631519115</v>
      </c>
      <c r="I26" s="3">
        <f t="shared" si="3"/>
        <v>0.94681027340513668</v>
      </c>
      <c r="J26" s="3">
        <f t="shared" si="4"/>
        <v>3.6184210526315791E-2</v>
      </c>
      <c r="K26" s="3">
        <f t="shared" si="5"/>
        <v>0.95545378850957541</v>
      </c>
      <c r="M26" t="s">
        <v>18</v>
      </c>
      <c r="N26" s="2">
        <v>622</v>
      </c>
      <c r="O26">
        <v>96</v>
      </c>
      <c r="P26" s="2">
        <v>336</v>
      </c>
      <c r="Q26">
        <v>3707</v>
      </c>
      <c r="R26" s="2">
        <f t="shared" si="6"/>
        <v>4761</v>
      </c>
      <c r="S26" s="3">
        <f t="shared" si="7"/>
        <v>0.90926275992438566</v>
      </c>
      <c r="T26" s="3">
        <f t="shared" si="8"/>
        <v>0.97475677097028657</v>
      </c>
      <c r="U26" s="3">
        <f t="shared" si="9"/>
        <v>0.64926931106471819</v>
      </c>
      <c r="V26" s="3">
        <f t="shared" si="10"/>
        <v>9.0737240075614373E-2</v>
      </c>
      <c r="W26" s="3">
        <f t="shared" si="11"/>
        <v>0.9168933959930744</v>
      </c>
      <c r="X26" t="s">
        <v>33</v>
      </c>
    </row>
    <row r="27" spans="1:24" x14ac:dyDescent="0.25">
      <c r="A27" t="s">
        <v>23</v>
      </c>
      <c r="B27" s="2">
        <v>5111</v>
      </c>
      <c r="C27">
        <v>720</v>
      </c>
      <c r="D27" s="2">
        <v>924</v>
      </c>
      <c r="E27">
        <v>6317</v>
      </c>
      <c r="F27" s="2">
        <f t="shared" si="0"/>
        <v>13072</v>
      </c>
      <c r="G27" s="3">
        <f t="shared" si="1"/>
        <v>0.87423500611995109</v>
      </c>
      <c r="H27" s="3">
        <f t="shared" si="2"/>
        <v>0.89768367201932642</v>
      </c>
      <c r="I27" s="3">
        <f t="shared" si="3"/>
        <v>0.84689312344656176</v>
      </c>
      <c r="J27" s="3">
        <f t="shared" si="4"/>
        <v>0.12576499388004897</v>
      </c>
      <c r="K27" s="3">
        <f t="shared" si="5"/>
        <v>0.87239331584035351</v>
      </c>
      <c r="M27" t="s">
        <v>22</v>
      </c>
      <c r="N27" s="2">
        <v>3788</v>
      </c>
      <c r="O27">
        <v>104</v>
      </c>
      <c r="P27" s="2">
        <v>255</v>
      </c>
      <c r="Q27">
        <v>614</v>
      </c>
      <c r="R27" s="2">
        <f t="shared" si="6"/>
        <v>4761</v>
      </c>
      <c r="S27" s="3">
        <f t="shared" si="7"/>
        <v>0.92459567317790381</v>
      </c>
      <c r="T27" s="3">
        <f t="shared" si="8"/>
        <v>0.85515320334261835</v>
      </c>
      <c r="U27" s="3">
        <f t="shared" si="9"/>
        <v>0.93692802374474404</v>
      </c>
      <c r="V27" s="3">
        <f t="shared" si="10"/>
        <v>7.5404326822096204E-2</v>
      </c>
      <c r="W27" s="3">
        <f t="shared" si="11"/>
        <v>0.70655926352128884</v>
      </c>
      <c r="X27" t="s">
        <v>33</v>
      </c>
    </row>
    <row r="28" spans="1:24" x14ac:dyDescent="0.25">
      <c r="A28" t="s">
        <v>21</v>
      </c>
      <c r="B28" s="2">
        <v>5185</v>
      </c>
      <c r="C28">
        <v>23</v>
      </c>
      <c r="D28" s="2">
        <v>850</v>
      </c>
      <c r="E28">
        <v>7014</v>
      </c>
      <c r="F28" s="2">
        <f t="shared" si="0"/>
        <v>13072</v>
      </c>
      <c r="G28" s="3">
        <f t="shared" si="1"/>
        <v>0.93321603427172584</v>
      </c>
      <c r="H28" s="3">
        <f t="shared" si="2"/>
        <v>0.99673156174506183</v>
      </c>
      <c r="I28" s="3">
        <f t="shared" si="3"/>
        <v>0.85915492957746475</v>
      </c>
      <c r="J28" s="3">
        <f t="shared" si="4"/>
        <v>6.6783965728274178E-2</v>
      </c>
      <c r="K28" s="3">
        <f t="shared" si="5"/>
        <v>0.891912512716175</v>
      </c>
      <c r="M28" t="s">
        <v>20</v>
      </c>
      <c r="N28" s="2">
        <v>3217</v>
      </c>
      <c r="O28">
        <v>826</v>
      </c>
      <c r="P28" s="2">
        <v>170</v>
      </c>
      <c r="Q28">
        <v>548</v>
      </c>
      <c r="R28" s="2">
        <f t="shared" si="6"/>
        <v>4761</v>
      </c>
      <c r="S28" s="3">
        <f t="shared" si="7"/>
        <v>0.79080025204788906</v>
      </c>
      <c r="T28" s="3">
        <f t="shared" si="8"/>
        <v>0.39883551673944689</v>
      </c>
      <c r="U28" s="3">
        <f t="shared" si="9"/>
        <v>0.94980808975494535</v>
      </c>
      <c r="V28" s="3">
        <f t="shared" si="10"/>
        <v>0.20919974795211091</v>
      </c>
      <c r="W28" s="3">
        <f t="shared" si="11"/>
        <v>0.76323119777158777</v>
      </c>
      <c r="X28" t="s">
        <v>33</v>
      </c>
    </row>
    <row r="29" spans="1:24" x14ac:dyDescent="0.25">
      <c r="A29" t="s">
        <v>24</v>
      </c>
      <c r="B29" s="2">
        <v>6571</v>
      </c>
      <c r="C29">
        <v>449</v>
      </c>
      <c r="D29" s="2">
        <v>466</v>
      </c>
      <c r="E29">
        <v>5586</v>
      </c>
      <c r="F29" s="2">
        <f t="shared" si="0"/>
        <v>13072</v>
      </c>
      <c r="G29" s="3">
        <f t="shared" si="1"/>
        <v>0.93000305997552024</v>
      </c>
      <c r="H29" s="3">
        <f t="shared" si="2"/>
        <v>0.92560066280033138</v>
      </c>
      <c r="I29" s="3">
        <f t="shared" si="3"/>
        <v>0.93377859883473069</v>
      </c>
      <c r="J29" s="3">
        <f t="shared" si="4"/>
        <v>6.9996940024479801E-2</v>
      </c>
      <c r="K29" s="3">
        <f t="shared" si="5"/>
        <v>0.92300066093853272</v>
      </c>
      <c r="M29" t="s">
        <v>23</v>
      </c>
      <c r="N29" s="2">
        <v>3313</v>
      </c>
      <c r="O29">
        <v>179</v>
      </c>
      <c r="P29" s="2">
        <v>730</v>
      </c>
      <c r="Q29">
        <v>539</v>
      </c>
      <c r="R29" s="2">
        <f t="shared" si="6"/>
        <v>4761</v>
      </c>
      <c r="S29" s="3">
        <f t="shared" si="7"/>
        <v>0.80907372400756139</v>
      </c>
      <c r="T29" s="3">
        <f t="shared" si="8"/>
        <v>0.75069637883008355</v>
      </c>
      <c r="U29" s="3">
        <f t="shared" si="9"/>
        <v>0.8194410091516201</v>
      </c>
      <c r="V29" s="3">
        <f t="shared" si="10"/>
        <v>0.19092627599243855</v>
      </c>
      <c r="W29" s="3">
        <f t="shared" si="11"/>
        <v>0.42474389282899921</v>
      </c>
      <c r="X29" t="s">
        <v>33</v>
      </c>
    </row>
    <row r="30" spans="1:24" x14ac:dyDescent="0.25">
      <c r="A30" t="s">
        <v>44</v>
      </c>
      <c r="B30" s="2">
        <v>5937</v>
      </c>
      <c r="C30">
        <v>114</v>
      </c>
      <c r="D30" s="2">
        <v>49</v>
      </c>
      <c r="E30">
        <v>6845</v>
      </c>
      <c r="F30" s="2">
        <f t="shared" si="0"/>
        <v>12945</v>
      </c>
      <c r="G30" s="3">
        <f t="shared" si="1"/>
        <v>0.98740826573966778</v>
      </c>
      <c r="H30" s="3">
        <f t="shared" si="2"/>
        <v>0.98361833596781145</v>
      </c>
      <c r="I30" s="3">
        <f t="shared" si="3"/>
        <v>0.99181423321082529</v>
      </c>
      <c r="J30" s="3">
        <f t="shared" si="4"/>
        <v>1.2591734260332174E-2</v>
      </c>
      <c r="K30" s="3">
        <f t="shared" si="5"/>
        <v>0.99289237017696552</v>
      </c>
      <c r="M30" t="s">
        <v>44</v>
      </c>
      <c r="N30" s="2">
        <v>3888</v>
      </c>
      <c r="O30">
        <v>135</v>
      </c>
      <c r="P30" s="2">
        <v>155</v>
      </c>
      <c r="Q30">
        <v>583</v>
      </c>
      <c r="R30" s="2">
        <f t="shared" si="6"/>
        <v>4761</v>
      </c>
      <c r="S30" s="3">
        <f t="shared" si="7"/>
        <v>0.93908842680109217</v>
      </c>
      <c r="T30" s="3">
        <f t="shared" si="8"/>
        <v>0.81197771587743728</v>
      </c>
      <c r="U30" s="3">
        <f t="shared" si="9"/>
        <v>0.96166213208013851</v>
      </c>
      <c r="V30" s="3">
        <f t="shared" si="10"/>
        <v>6.091157319890779E-2</v>
      </c>
      <c r="W30" s="3">
        <f t="shared" si="11"/>
        <v>0.78997289972899731</v>
      </c>
    </row>
    <row r="31" spans="1:24" x14ac:dyDescent="0.25">
      <c r="A31" t="s">
        <v>43</v>
      </c>
      <c r="B31" s="2">
        <v>5854</v>
      </c>
      <c r="C31">
        <v>37</v>
      </c>
      <c r="D31" s="2">
        <v>132</v>
      </c>
      <c r="E31">
        <v>6922</v>
      </c>
      <c r="F31" s="2">
        <f t="shared" si="0"/>
        <v>12945</v>
      </c>
      <c r="G31" s="3">
        <f t="shared" si="1"/>
        <v>0.98694476631904215</v>
      </c>
      <c r="H31" s="3">
        <f t="shared" si="2"/>
        <v>0.99468314412990377</v>
      </c>
      <c r="I31" s="3">
        <f t="shared" si="3"/>
        <v>0.97794854660875374</v>
      </c>
      <c r="J31" s="3">
        <f t="shared" si="4"/>
        <v>1.3055233680957899E-2</v>
      </c>
      <c r="K31" s="3">
        <f t="shared" si="5"/>
        <v>0.9812872129288347</v>
      </c>
      <c r="M31" t="s">
        <v>43</v>
      </c>
      <c r="N31" s="2">
        <v>3682</v>
      </c>
      <c r="O31">
        <v>81</v>
      </c>
      <c r="P31" s="2">
        <v>361</v>
      </c>
      <c r="Q31">
        <v>637</v>
      </c>
      <c r="R31" s="2">
        <f t="shared" si="6"/>
        <v>4761</v>
      </c>
      <c r="S31" s="3">
        <f t="shared" si="7"/>
        <v>0.90716236084856128</v>
      </c>
      <c r="T31" s="3">
        <f t="shared" si="8"/>
        <v>0.88718662952646243</v>
      </c>
      <c r="U31" s="3">
        <f t="shared" si="9"/>
        <v>0.91070986890922578</v>
      </c>
      <c r="V31" s="3">
        <f t="shared" si="10"/>
        <v>9.2837639151438778E-2</v>
      </c>
      <c r="W31" s="3">
        <f t="shared" si="11"/>
        <v>0.63827655310621245</v>
      </c>
    </row>
    <row r="32" spans="1:24" x14ac:dyDescent="0.25">
      <c r="A32" t="s">
        <v>42</v>
      </c>
      <c r="B32" s="2">
        <v>5957</v>
      </c>
      <c r="C32">
        <v>202</v>
      </c>
      <c r="D32" s="2">
        <v>29</v>
      </c>
      <c r="E32">
        <v>6757</v>
      </c>
      <c r="F32" s="2">
        <f t="shared" si="0"/>
        <v>12945</v>
      </c>
      <c r="G32" s="3">
        <f t="shared" si="1"/>
        <v>0.9821552723059096</v>
      </c>
      <c r="H32" s="3">
        <f t="shared" si="2"/>
        <v>0.97097284092542036</v>
      </c>
      <c r="I32" s="3">
        <f t="shared" si="3"/>
        <v>0.99515536251252923</v>
      </c>
      <c r="J32" s="3">
        <f t="shared" si="4"/>
        <v>1.7844727694090384E-2</v>
      </c>
      <c r="K32" s="3">
        <f t="shared" si="5"/>
        <v>0.99572649572649574</v>
      </c>
      <c r="M32" t="s">
        <v>42</v>
      </c>
      <c r="N32" s="2">
        <v>3944</v>
      </c>
      <c r="O32">
        <v>179</v>
      </c>
      <c r="P32" s="2">
        <v>99</v>
      </c>
      <c r="Q32">
        <v>539</v>
      </c>
      <c r="R32" s="2">
        <f t="shared" si="6"/>
        <v>4761</v>
      </c>
      <c r="S32" s="3">
        <f t="shared" si="7"/>
        <v>0.94160890569208144</v>
      </c>
      <c r="T32" s="3">
        <f t="shared" si="8"/>
        <v>0.75069637883008355</v>
      </c>
      <c r="U32" s="3">
        <f t="shared" si="9"/>
        <v>0.97551323274795942</v>
      </c>
      <c r="V32" s="3">
        <f t="shared" si="10"/>
        <v>5.8391094307918508E-2</v>
      </c>
      <c r="W32" s="3">
        <f t="shared" si="11"/>
        <v>0.84482758620689657</v>
      </c>
    </row>
    <row r="33" spans="1:23" x14ac:dyDescent="0.25">
      <c r="A33" t="s">
        <v>40</v>
      </c>
      <c r="B33" s="2">
        <v>5864</v>
      </c>
      <c r="C33">
        <v>83</v>
      </c>
      <c r="D33" s="2">
        <v>122</v>
      </c>
      <c r="E33">
        <v>6876</v>
      </c>
      <c r="F33" s="2">
        <f t="shared" si="0"/>
        <v>12945</v>
      </c>
      <c r="G33" s="3">
        <f t="shared" si="1"/>
        <v>0.98416376979528775</v>
      </c>
      <c r="H33" s="8">
        <f t="shared" si="2"/>
        <v>0.98807299899410839</v>
      </c>
      <c r="I33" s="3">
        <f t="shared" si="3"/>
        <v>0.97961911125960577</v>
      </c>
      <c r="J33" s="8">
        <f t="shared" si="4"/>
        <v>1.5836230204712243E-2</v>
      </c>
      <c r="K33" s="8">
        <f t="shared" si="5"/>
        <v>0.98256644755644473</v>
      </c>
      <c r="M33" t="s">
        <v>40</v>
      </c>
      <c r="N33" s="2">
        <v>3750</v>
      </c>
      <c r="O33">
        <v>99</v>
      </c>
      <c r="P33" s="2">
        <v>293</v>
      </c>
      <c r="Q33">
        <v>619</v>
      </c>
      <c r="R33" s="2">
        <f t="shared" si="6"/>
        <v>4761</v>
      </c>
      <c r="S33" s="3">
        <f t="shared" si="7"/>
        <v>0.91766435622768328</v>
      </c>
      <c r="T33" s="8">
        <f t="shared" si="8"/>
        <v>0.86211699164345401</v>
      </c>
      <c r="U33" s="3">
        <f t="shared" si="9"/>
        <v>0.92752906257729406</v>
      </c>
      <c r="V33" s="8">
        <f t="shared" si="10"/>
        <v>8.2335643772316738E-2</v>
      </c>
      <c r="W33" s="8">
        <f t="shared" si="11"/>
        <v>0.67872807017543857</v>
      </c>
    </row>
    <row r="34" spans="1:23" x14ac:dyDescent="0.25">
      <c r="A34" t="s">
        <v>41</v>
      </c>
      <c r="B34" s="2">
        <v>5935</v>
      </c>
      <c r="C34">
        <v>219</v>
      </c>
      <c r="D34" s="2">
        <v>51</v>
      </c>
      <c r="E34">
        <v>6740</v>
      </c>
      <c r="F34" s="2">
        <f t="shared" si="0"/>
        <v>12945</v>
      </c>
      <c r="G34" s="3">
        <f t="shared" si="1"/>
        <v>0.97914252607184238</v>
      </c>
      <c r="H34" s="8">
        <f t="shared" si="2"/>
        <v>0.96852996120132206</v>
      </c>
      <c r="I34" s="3">
        <f t="shared" si="3"/>
        <v>0.99148012028065491</v>
      </c>
      <c r="J34" s="8">
        <f t="shared" si="4"/>
        <v>2.085747392815759E-2</v>
      </c>
      <c r="K34" s="8">
        <f t="shared" si="5"/>
        <v>0.99249006037402443</v>
      </c>
      <c r="M34" t="s">
        <v>41</v>
      </c>
      <c r="N34" s="2">
        <v>3911</v>
      </c>
      <c r="O34">
        <v>165</v>
      </c>
      <c r="P34" s="2">
        <v>132</v>
      </c>
      <c r="Q34">
        <v>553</v>
      </c>
      <c r="R34" s="2">
        <f t="shared" si="6"/>
        <v>4761</v>
      </c>
      <c r="S34" s="3">
        <f t="shared" si="7"/>
        <v>0.93761814744801508</v>
      </c>
      <c r="T34" s="8">
        <f t="shared" si="8"/>
        <v>0.77019498607242343</v>
      </c>
      <c r="U34" s="3">
        <f t="shared" si="9"/>
        <v>0.96735097699727923</v>
      </c>
      <c r="V34" s="8">
        <f t="shared" si="10"/>
        <v>6.2381852551984876E-2</v>
      </c>
      <c r="W34" s="8">
        <f t="shared" si="11"/>
        <v>0.80729927007299274</v>
      </c>
    </row>
  </sheetData>
  <sortState ref="M4:X16">
    <sortCondition ref="M3"/>
  </sortState>
  <mergeCells count="6">
    <mergeCell ref="C2:K2"/>
    <mergeCell ref="L2:V2"/>
    <mergeCell ref="C1:Q1"/>
    <mergeCell ref="C21:K21"/>
    <mergeCell ref="L21:V21"/>
    <mergeCell ref="C20:Q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garner</dc:creator>
  <cp:lastModifiedBy>amber garner</cp:lastModifiedBy>
  <dcterms:created xsi:type="dcterms:W3CDTF">2017-10-18T20:03:22Z</dcterms:created>
  <dcterms:modified xsi:type="dcterms:W3CDTF">2017-10-21T21:04:27Z</dcterms:modified>
</cp:coreProperties>
</file>