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er\Desktop\Data_Practicum\results\"/>
    </mc:Choice>
  </mc:AlternateContent>
  <bookViews>
    <workbookView xWindow="0" yWindow="0" windowWidth="8565" windowHeight="4740" xr2:uid="{2E79E118-C8BF-4F5B-A616-82FE64126129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5" i="1" l="1"/>
  <c r="U65" i="1"/>
  <c r="T65" i="1"/>
  <c r="R65" i="1"/>
  <c r="S65" i="1" s="1"/>
  <c r="K63" i="1"/>
  <c r="I63" i="1"/>
  <c r="H63" i="1"/>
  <c r="F63" i="1"/>
  <c r="G63" i="1" s="1"/>
  <c r="K62" i="1"/>
  <c r="I62" i="1"/>
  <c r="H62" i="1"/>
  <c r="F62" i="1"/>
  <c r="J62" i="1" s="1"/>
  <c r="R61" i="1"/>
  <c r="U59" i="1"/>
  <c r="T59" i="1"/>
  <c r="G62" i="1" l="1"/>
  <c r="V65" i="1"/>
  <c r="J63" i="1"/>
  <c r="U9" i="1"/>
  <c r="U27" i="1"/>
  <c r="F43" i="1"/>
  <c r="G43" i="1" s="1"/>
  <c r="H43" i="1"/>
  <c r="K43" i="1"/>
  <c r="I43" i="1"/>
  <c r="R38" i="1"/>
  <c r="S38" i="1" s="1"/>
  <c r="T38" i="1"/>
  <c r="W38" i="1"/>
  <c r="U38" i="1"/>
  <c r="W34" i="1"/>
  <c r="U34" i="1"/>
  <c r="T34" i="1"/>
  <c r="R34" i="1"/>
  <c r="S34" i="1" s="1"/>
  <c r="F42" i="1"/>
  <c r="G42" i="1" s="1"/>
  <c r="H42" i="1"/>
  <c r="K42" i="1"/>
  <c r="I42" i="1"/>
  <c r="R31" i="1"/>
  <c r="V31" i="1" s="1"/>
  <c r="T31" i="1"/>
  <c r="W31" i="1"/>
  <c r="U31" i="1"/>
  <c r="F19" i="1"/>
  <c r="J19" i="1" s="1"/>
  <c r="H19" i="1"/>
  <c r="K19" i="1"/>
  <c r="I19" i="1"/>
  <c r="J43" i="1" l="1"/>
  <c r="V38" i="1"/>
  <c r="V34" i="1"/>
  <c r="J42" i="1"/>
  <c r="S31" i="1"/>
  <c r="G19" i="1"/>
  <c r="K33" i="1"/>
  <c r="K26" i="1"/>
  <c r="I26" i="1"/>
  <c r="R41" i="1"/>
  <c r="V41" i="1" s="1"/>
  <c r="T41" i="1"/>
  <c r="W41" i="1"/>
  <c r="U41" i="1"/>
  <c r="F11" i="1"/>
  <c r="J11" i="1" s="1"/>
  <c r="I11" i="1"/>
  <c r="K11" i="1"/>
  <c r="H11" i="1"/>
  <c r="R23" i="1"/>
  <c r="S23" i="1" s="1"/>
  <c r="U23" i="1"/>
  <c r="W23" i="1"/>
  <c r="T23" i="1"/>
  <c r="F16" i="1"/>
  <c r="J16" i="1" s="1"/>
  <c r="I16" i="1"/>
  <c r="K16" i="1"/>
  <c r="H16" i="1"/>
  <c r="R33" i="1"/>
  <c r="V33" i="1" s="1"/>
  <c r="U33" i="1"/>
  <c r="W33" i="1"/>
  <c r="T33" i="1"/>
  <c r="F13" i="1"/>
  <c r="J13" i="1" s="1"/>
  <c r="I13" i="1"/>
  <c r="K13" i="1"/>
  <c r="H13" i="1"/>
  <c r="R40" i="1"/>
  <c r="V40" i="1" s="1"/>
  <c r="T40" i="1"/>
  <c r="W40" i="1"/>
  <c r="U40" i="1"/>
  <c r="F17" i="1"/>
  <c r="G17" i="1" s="1"/>
  <c r="H17" i="1"/>
  <c r="K17" i="1"/>
  <c r="I17" i="1"/>
  <c r="R43" i="1"/>
  <c r="V43" i="1" s="1"/>
  <c r="T43" i="1"/>
  <c r="W43" i="1"/>
  <c r="U43" i="1"/>
  <c r="F28" i="1"/>
  <c r="G28" i="1" s="1"/>
  <c r="H28" i="1"/>
  <c r="K28" i="1"/>
  <c r="I28" i="1"/>
  <c r="R39" i="1"/>
  <c r="S39" i="1" s="1"/>
  <c r="T39" i="1"/>
  <c r="W39" i="1"/>
  <c r="U39" i="1"/>
  <c r="F27" i="1"/>
  <c r="J27" i="1" s="1"/>
  <c r="H27" i="1"/>
  <c r="K27" i="1"/>
  <c r="I27" i="1"/>
  <c r="R30" i="1"/>
  <c r="S30" i="1" s="1"/>
  <c r="T30" i="1"/>
  <c r="W30" i="1"/>
  <c r="U30" i="1"/>
  <c r="F9" i="1"/>
  <c r="G9" i="1" s="1"/>
  <c r="H9" i="1"/>
  <c r="K9" i="1"/>
  <c r="I9" i="1"/>
  <c r="R42" i="1"/>
  <c r="V42" i="1" s="1"/>
  <c r="U42" i="1"/>
  <c r="W42" i="1"/>
  <c r="T42" i="1"/>
  <c r="F29" i="1"/>
  <c r="J29" i="1" s="1"/>
  <c r="I29" i="1"/>
  <c r="K29" i="1"/>
  <c r="H29" i="1"/>
  <c r="R28" i="1"/>
  <c r="V28" i="1" s="1"/>
  <c r="U28" i="1"/>
  <c r="W28" i="1"/>
  <c r="T28" i="1"/>
  <c r="F22" i="1"/>
  <c r="G22" i="1" s="1"/>
  <c r="I22" i="1"/>
  <c r="K22" i="1"/>
  <c r="H22" i="1"/>
  <c r="R37" i="1"/>
  <c r="S37" i="1" s="1"/>
  <c r="U37" i="1"/>
  <c r="W37" i="1"/>
  <c r="T37" i="1"/>
  <c r="F18" i="1"/>
  <c r="J18" i="1" s="1"/>
  <c r="I18" i="1"/>
  <c r="K18" i="1"/>
  <c r="H18" i="1"/>
  <c r="R21" i="1"/>
  <c r="S21" i="1" s="1"/>
  <c r="U21" i="1"/>
  <c r="W21" i="1"/>
  <c r="T21" i="1"/>
  <c r="F25" i="1"/>
  <c r="J25" i="1" s="1"/>
  <c r="I25" i="1"/>
  <c r="K25" i="1"/>
  <c r="H25" i="1"/>
  <c r="R36" i="1"/>
  <c r="V36" i="1" s="1"/>
  <c r="T36" i="1"/>
  <c r="W36" i="1"/>
  <c r="U36" i="1"/>
  <c r="F20" i="1"/>
  <c r="G20" i="1" s="1"/>
  <c r="H20" i="1"/>
  <c r="K20" i="1"/>
  <c r="I20" i="1"/>
  <c r="F56" i="1"/>
  <c r="G56" i="1" s="1"/>
  <c r="H56" i="1"/>
  <c r="I56" i="1"/>
  <c r="K56" i="1"/>
  <c r="R56" i="1"/>
  <c r="V56" i="1" s="1"/>
  <c r="T56" i="1"/>
  <c r="U56" i="1"/>
  <c r="W56" i="1"/>
  <c r="R57" i="1"/>
  <c r="V57" i="1" s="1"/>
  <c r="T57" i="1"/>
  <c r="U57" i="1"/>
  <c r="W57" i="1"/>
  <c r="F57" i="1"/>
  <c r="G57" i="1" s="1"/>
  <c r="H57" i="1"/>
  <c r="I57" i="1"/>
  <c r="K57" i="1"/>
  <c r="R58" i="1"/>
  <c r="V58" i="1" s="1"/>
  <c r="T58" i="1"/>
  <c r="U58" i="1"/>
  <c r="W58" i="1"/>
  <c r="R59" i="1"/>
  <c r="S59" i="1" s="1"/>
  <c r="W59" i="1"/>
  <c r="F58" i="1"/>
  <c r="J58" i="1" s="1"/>
  <c r="H58" i="1"/>
  <c r="I58" i="1"/>
  <c r="K58" i="1"/>
  <c r="R60" i="1"/>
  <c r="V60" i="1" s="1"/>
  <c r="T60" i="1"/>
  <c r="U60" i="1"/>
  <c r="W60" i="1"/>
  <c r="F59" i="1"/>
  <c r="J59" i="1" s="1"/>
  <c r="H59" i="1"/>
  <c r="I59" i="1"/>
  <c r="K59" i="1"/>
  <c r="S61" i="1"/>
  <c r="T61" i="1"/>
  <c r="U61" i="1"/>
  <c r="W61" i="1"/>
  <c r="F60" i="1"/>
  <c r="J60" i="1" s="1"/>
  <c r="H60" i="1"/>
  <c r="I60" i="1"/>
  <c r="K60" i="1"/>
  <c r="R62" i="1"/>
  <c r="V62" i="1" s="1"/>
  <c r="T62" i="1"/>
  <c r="U62" i="1"/>
  <c r="W62" i="1"/>
  <c r="F61" i="1"/>
  <c r="J61" i="1" s="1"/>
  <c r="H61" i="1"/>
  <c r="I61" i="1"/>
  <c r="K61" i="1"/>
  <c r="R63" i="1"/>
  <c r="S63" i="1" s="1"/>
  <c r="T63" i="1"/>
  <c r="U63" i="1"/>
  <c r="W63" i="1"/>
  <c r="R64" i="1"/>
  <c r="V64" i="1" s="1"/>
  <c r="T64" i="1"/>
  <c r="U64" i="1"/>
  <c r="W64" i="1"/>
  <c r="J28" i="1" l="1"/>
  <c r="G27" i="1"/>
  <c r="G11" i="1"/>
  <c r="J17" i="1"/>
  <c r="V30" i="1"/>
  <c r="S33" i="1"/>
  <c r="V39" i="1"/>
  <c r="S41" i="1"/>
  <c r="V23" i="1"/>
  <c r="G16" i="1"/>
  <c r="G13" i="1"/>
  <c r="S40" i="1"/>
  <c r="S43" i="1"/>
  <c r="J9" i="1"/>
  <c r="S42" i="1"/>
  <c r="G29" i="1"/>
  <c r="V63" i="1"/>
  <c r="G60" i="1"/>
  <c r="S58" i="1"/>
  <c r="G25" i="1"/>
  <c r="S28" i="1"/>
  <c r="J22" i="1"/>
  <c r="S64" i="1"/>
  <c r="V59" i="1"/>
  <c r="S57" i="1"/>
  <c r="V61" i="1"/>
  <c r="V21" i="1"/>
  <c r="S62" i="1"/>
  <c r="S56" i="1"/>
  <c r="V37" i="1"/>
  <c r="J57" i="1"/>
  <c r="J56" i="1"/>
  <c r="S60" i="1"/>
  <c r="G18" i="1"/>
  <c r="S36" i="1"/>
  <c r="J20" i="1"/>
  <c r="G61" i="1"/>
  <c r="G59" i="1"/>
  <c r="G58" i="1"/>
  <c r="R18" i="1"/>
  <c r="U18" i="1"/>
  <c r="W18" i="1"/>
  <c r="T18" i="1"/>
  <c r="F8" i="1"/>
  <c r="J8" i="1" s="1"/>
  <c r="I8" i="1"/>
  <c r="K8" i="1"/>
  <c r="H8" i="1"/>
  <c r="W20" i="1"/>
  <c r="U20" i="1"/>
  <c r="T20" i="1"/>
  <c r="R20" i="1"/>
  <c r="V20" i="1" s="1"/>
  <c r="K32" i="1"/>
  <c r="I32" i="1"/>
  <c r="H32" i="1"/>
  <c r="F32" i="1"/>
  <c r="J32" i="1" s="1"/>
  <c r="R14" i="1"/>
  <c r="V14" i="1" s="1"/>
  <c r="T14" i="1"/>
  <c r="W14" i="1"/>
  <c r="U14" i="1"/>
  <c r="F41" i="1"/>
  <c r="J41" i="1" s="1"/>
  <c r="I41" i="1"/>
  <c r="K41" i="1"/>
  <c r="H41" i="1"/>
  <c r="R15" i="1"/>
  <c r="S15" i="1" s="1"/>
  <c r="U15" i="1"/>
  <c r="W15" i="1"/>
  <c r="T15" i="1"/>
  <c r="F39" i="1"/>
  <c r="J39" i="1" s="1"/>
  <c r="F40" i="1"/>
  <c r="I39" i="1"/>
  <c r="K39" i="1"/>
  <c r="H39" i="1"/>
  <c r="W26" i="1"/>
  <c r="U26" i="1"/>
  <c r="T26" i="1"/>
  <c r="R26" i="1"/>
  <c r="S26" i="1" s="1"/>
  <c r="K34" i="1"/>
  <c r="I34" i="1"/>
  <c r="H34" i="1"/>
  <c r="F34" i="1"/>
  <c r="G34" i="1" s="1"/>
  <c r="W25" i="1"/>
  <c r="U25" i="1"/>
  <c r="T25" i="1"/>
  <c r="R25" i="1"/>
  <c r="V25" i="1" s="1"/>
  <c r="K35" i="1"/>
  <c r="I35" i="1"/>
  <c r="H35" i="1"/>
  <c r="F35" i="1"/>
  <c r="G35" i="1" s="1"/>
  <c r="F33" i="1"/>
  <c r="W16" i="1"/>
  <c r="U16" i="1"/>
  <c r="R16" i="1"/>
  <c r="S16" i="1" s="1"/>
  <c r="T16" i="1"/>
  <c r="S18" i="1" l="1"/>
  <c r="V18" i="1"/>
  <c r="S14" i="1"/>
  <c r="G8" i="1"/>
  <c r="S20" i="1"/>
  <c r="G41" i="1"/>
  <c r="G32" i="1"/>
  <c r="V15" i="1"/>
  <c r="G39" i="1"/>
  <c r="V26" i="1"/>
  <c r="J34" i="1"/>
  <c r="S25" i="1"/>
  <c r="J35" i="1"/>
  <c r="V16" i="1"/>
  <c r="G40" i="1"/>
  <c r="I40" i="1"/>
  <c r="K40" i="1"/>
  <c r="H40" i="1"/>
  <c r="J40" i="1" l="1"/>
  <c r="W22" i="1"/>
  <c r="U22" i="1"/>
  <c r="T22" i="1"/>
  <c r="R22" i="1"/>
  <c r="V22" i="1" s="1"/>
  <c r="H33" i="1"/>
  <c r="H10" i="1"/>
  <c r="J33" i="1"/>
  <c r="I33" i="1"/>
  <c r="G33" i="1"/>
  <c r="S22" i="1" l="1"/>
  <c r="R27" i="1" l="1"/>
  <c r="S27" i="1" s="1"/>
  <c r="W27" i="1"/>
  <c r="T27" i="1"/>
  <c r="K12" i="1"/>
  <c r="I12" i="1"/>
  <c r="H12" i="1"/>
  <c r="H37" i="1"/>
  <c r="I37" i="1"/>
  <c r="K37" i="1"/>
  <c r="F12" i="1"/>
  <c r="J12" i="1" s="1"/>
  <c r="T17" i="1"/>
  <c r="I14" i="1"/>
  <c r="R12" i="1"/>
  <c r="V12" i="1" s="1"/>
  <c r="T12" i="1"/>
  <c r="W12" i="1"/>
  <c r="U12" i="1"/>
  <c r="F37" i="1"/>
  <c r="J37" i="1" s="1"/>
  <c r="W8" i="1"/>
  <c r="U8" i="1"/>
  <c r="T8" i="1"/>
  <c r="R8" i="1"/>
  <c r="S8" i="1" s="1"/>
  <c r="K23" i="1"/>
  <c r="I23" i="1"/>
  <c r="H23" i="1"/>
  <c r="F23" i="1"/>
  <c r="J23" i="1" s="1"/>
  <c r="T35" i="1"/>
  <c r="W17" i="1"/>
  <c r="W9" i="1"/>
  <c r="W10" i="1"/>
  <c r="W35" i="1"/>
  <c r="G37" i="1" l="1"/>
  <c r="V27" i="1"/>
  <c r="G12" i="1"/>
  <c r="S12" i="1"/>
  <c r="G23" i="1"/>
  <c r="V8" i="1"/>
  <c r="R9" i="1"/>
  <c r="V9" i="1" s="1"/>
  <c r="R29" i="1"/>
  <c r="S29" i="1" s="1"/>
  <c r="R11" i="1"/>
  <c r="V11" i="1" s="1"/>
  <c r="R10" i="1"/>
  <c r="S10" i="1" s="1"/>
  <c r="R35" i="1"/>
  <c r="V35" i="1" s="1"/>
  <c r="R13" i="1"/>
  <c r="S13" i="1" s="1"/>
  <c r="R24" i="1"/>
  <c r="V24" i="1" s="1"/>
  <c r="R17" i="1"/>
  <c r="S17" i="1" s="1"/>
  <c r="R32" i="1"/>
  <c r="V32" i="1" s="1"/>
  <c r="R19" i="1"/>
  <c r="S19" i="1" s="1"/>
  <c r="F21" i="1"/>
  <c r="G21" i="1" s="1"/>
  <c r="F26" i="1"/>
  <c r="J26" i="1" s="1"/>
  <c r="F24" i="1"/>
  <c r="G24" i="1" s="1"/>
  <c r="F31" i="1"/>
  <c r="J31" i="1" s="1"/>
  <c r="F10" i="1"/>
  <c r="G10" i="1" s="1"/>
  <c r="F30" i="1"/>
  <c r="J30" i="1" s="1"/>
  <c r="F15" i="1"/>
  <c r="G15" i="1" s="1"/>
  <c r="F14" i="1"/>
  <c r="J14" i="1" s="1"/>
  <c r="F38" i="1"/>
  <c r="G38" i="1" s="1"/>
  <c r="F36" i="1"/>
  <c r="J36" i="1" s="1"/>
  <c r="T9" i="1"/>
  <c r="K21" i="1"/>
  <c r="I21" i="1"/>
  <c r="H21" i="1"/>
  <c r="W29" i="1"/>
  <c r="U29" i="1"/>
  <c r="T29" i="1"/>
  <c r="H26" i="1"/>
  <c r="W11" i="1"/>
  <c r="U11" i="1"/>
  <c r="T11" i="1"/>
  <c r="K24" i="1"/>
  <c r="I24" i="1"/>
  <c r="H24" i="1"/>
  <c r="T10" i="1"/>
  <c r="K31" i="1"/>
  <c r="I31" i="1"/>
  <c r="H31" i="1"/>
  <c r="U35" i="1"/>
  <c r="I10" i="1"/>
  <c r="W13" i="1"/>
  <c r="U13" i="1"/>
  <c r="T13" i="1"/>
  <c r="K30" i="1"/>
  <c r="I30" i="1"/>
  <c r="H30" i="1"/>
  <c r="W24" i="1"/>
  <c r="U24" i="1"/>
  <c r="T24" i="1"/>
  <c r="K15" i="1"/>
  <c r="I15" i="1"/>
  <c r="H15" i="1"/>
  <c r="U17" i="1"/>
  <c r="K14" i="1"/>
  <c r="H14" i="1"/>
  <c r="W32" i="1"/>
  <c r="U32" i="1"/>
  <c r="T32" i="1"/>
  <c r="K38" i="1"/>
  <c r="I38" i="1"/>
  <c r="H38" i="1"/>
  <c r="W19" i="1"/>
  <c r="U19" i="1"/>
  <c r="T19" i="1"/>
  <c r="K36" i="1"/>
  <c r="I36" i="1"/>
  <c r="H36" i="1"/>
  <c r="V13" i="1" l="1"/>
  <c r="J10" i="1"/>
  <c r="J21" i="1"/>
  <c r="J24" i="1"/>
  <c r="J38" i="1"/>
  <c r="J15" i="1"/>
  <c r="V19" i="1"/>
  <c r="V10" i="1"/>
  <c r="V17" i="1"/>
  <c r="V29" i="1"/>
  <c r="G36" i="1"/>
  <c r="G14" i="1"/>
  <c r="G30" i="1"/>
  <c r="G31" i="1"/>
  <c r="G26" i="1"/>
  <c r="S32" i="1"/>
  <c r="S24" i="1"/>
  <c r="S35" i="1"/>
  <c r="S11" i="1"/>
  <c r="S9" i="1"/>
</calcChain>
</file>

<file path=xl/sharedStrings.xml><?xml version="1.0" encoding="utf-8"?>
<sst xmlns="http://schemas.openxmlformats.org/spreadsheetml/2006/main" count="168" uniqueCount="74">
  <si>
    <t>Model Name</t>
  </si>
  <si>
    <t>Training Data</t>
  </si>
  <si>
    <t>FN</t>
  </si>
  <si>
    <t>TN</t>
  </si>
  <si>
    <t>FP</t>
  </si>
  <si>
    <t>TP</t>
  </si>
  <si>
    <t>total nu</t>
  </si>
  <si>
    <t>accuracy</t>
  </si>
  <si>
    <t>spec</t>
  </si>
  <si>
    <t>misclass</t>
  </si>
  <si>
    <t>precision</t>
  </si>
  <si>
    <t>Test Data</t>
  </si>
  <si>
    <t>rpart w/severity scoring</t>
  </si>
  <si>
    <t>specificity</t>
  </si>
  <si>
    <t>rpart w/o severity scoring</t>
  </si>
  <si>
    <t xml:space="preserve">rpart w/o severity scoring </t>
  </si>
  <si>
    <t xml:space="preserve">rpart w/severity scoring </t>
  </si>
  <si>
    <t>random forest (100)</t>
  </si>
  <si>
    <t>random forest(100)</t>
  </si>
  <si>
    <t>k-nearest neighbor</t>
  </si>
  <si>
    <t>ranger</t>
  </si>
  <si>
    <t>xgboost</t>
  </si>
  <si>
    <t>bagging</t>
  </si>
  <si>
    <t xml:space="preserve">svm: polynomial </t>
  </si>
  <si>
    <t xml:space="preserve">svm: radial </t>
  </si>
  <si>
    <t>svm:sigmoid</t>
  </si>
  <si>
    <t>svm: sigmoid</t>
  </si>
  <si>
    <t>recall</t>
  </si>
  <si>
    <t>svm: linear kernel</t>
  </si>
  <si>
    <t>included</t>
  </si>
  <si>
    <t>*</t>
  </si>
  <si>
    <t>stacked ensemble</t>
  </si>
  <si>
    <t>Pilot Models (10% of training data)</t>
  </si>
  <si>
    <t xml:space="preserve">Full Models </t>
  </si>
  <si>
    <t>svm: radial</t>
  </si>
  <si>
    <t>stacked ensemble: no knn 5.0 cutoff</t>
  </si>
  <si>
    <t>stacked ensemble 0.5 cutoff</t>
  </si>
  <si>
    <t>stacked ensemble 0.4 cutoff</t>
  </si>
  <si>
    <t>regression</t>
  </si>
  <si>
    <t>rpart w/only sapsiii</t>
  </si>
  <si>
    <t>regression  w/only sapsiii</t>
  </si>
  <si>
    <t>regression w/only sapsii no pco2</t>
  </si>
  <si>
    <t>rpart w/only sapsii no pco2</t>
  </si>
  <si>
    <t>rpart w/all scores &amp; pulse pressure</t>
  </si>
  <si>
    <t>regression w/all scores &amp; pulse pressure</t>
  </si>
  <si>
    <t>nnet</t>
  </si>
  <si>
    <t>svm linear</t>
  </si>
  <si>
    <t>svm lienar</t>
  </si>
  <si>
    <t>svm poly</t>
  </si>
  <si>
    <t xml:space="preserve">svm radial </t>
  </si>
  <si>
    <t>svm radial</t>
  </si>
  <si>
    <t>stacked ensemble 0.3 cutoff</t>
  </si>
  <si>
    <t xml:space="preserve">recall=sensitivity </t>
  </si>
  <si>
    <t>sensitivity/recall = probability of being predicted positive when patient died</t>
  </si>
  <si>
    <t>specificity = probability of being predicted negative when the patient survived</t>
  </si>
  <si>
    <t>precision = probability of patient having died when prediction is positive</t>
  </si>
  <si>
    <t>models built with smote, outliers removed, and skewed distributions transformed</t>
  </si>
  <si>
    <t>models built with only smote</t>
  </si>
  <si>
    <t>models built with smote, outlier removal, tranformed skewed variables, and dummy variables</t>
  </si>
  <si>
    <t>nnet2</t>
  </si>
  <si>
    <t xml:space="preserve">nnet </t>
  </si>
  <si>
    <t>random forest (500)</t>
  </si>
  <si>
    <t>random forest(500)</t>
  </si>
  <si>
    <t>svm radial 2</t>
  </si>
  <si>
    <t>svm2 radial cost=2</t>
  </si>
  <si>
    <t>svm2 pol degree=2</t>
  </si>
  <si>
    <t>svm poly 2</t>
  </si>
  <si>
    <t>svm:linear</t>
  </si>
  <si>
    <t>-</t>
  </si>
  <si>
    <t>svm: poly</t>
  </si>
  <si>
    <t>stacked ensemble 0.7 cutoff</t>
  </si>
  <si>
    <t>ensemble 2</t>
  </si>
  <si>
    <t>ensemble 2 cutoff 0.6</t>
  </si>
  <si>
    <t>stacked ranger gone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</si>
</sst>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4"/>
      <color theme="8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1" xfId="0" applyBorder="1"/>
    <xf numFmtId="1" fontId="0" fillId="0" borderId="0" xfId="0" applyNumberFormat="1"/>
    <xf numFmtId="9" fontId="0" fillId="0" borderId="0" xfId="1" applyFont="1"/>
    <xf numFmtId="0" fontId="2" fillId="0" borderId="0" xfId="0" applyFont="1"/>
    <xf numFmtId="0" fontId="0" fillId="2" borderId="0" xfId="0" applyFill="1"/>
    <xf numFmtId="9" fontId="0" fillId="0" borderId="0" xfId="1" applyNumberFormat="1" applyFont="1"/>
    <xf numFmtId="0" fontId="0" fillId="3" borderId="0" xfId="0" applyFill="1"/>
    <xf numFmtId="0" fontId="0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1" fontId="8" fillId="0" borderId="0" xfId="0" applyNumberFormat="1" applyFont="1"/>
    <xf numFmtId="9" fontId="8" fillId="0" borderId="0" xfId="1" applyFont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9" fillId="3" borderId="0" xfId="0" applyFont="1" applyFill="1"/>
    <xf numFmtId="0" fontId="9" fillId="3" borderId="1" xfId="0" applyFont="1" applyFill="1" applyBorder="1"/>
    <xf numFmtId="0" fontId="9" fillId="3" borderId="0" xfId="0" applyFont="1" applyFill="1" applyBorder="1"/>
    <xf numFmtId="0" fontId="9" fillId="3" borderId="2" xfId="0" applyFont="1" applyFill="1" applyBorder="1"/>
    <xf numFmtId="0" fontId="9" fillId="0" borderId="0" xfId="0" applyFont="1"/>
    <xf numFmtId="1" fontId="9" fillId="3" borderId="0" xfId="0" applyNumberFormat="1" applyFont="1" applyFill="1"/>
    <xf numFmtId="9" fontId="9" fillId="3" borderId="0" xfId="1" applyFont="1" applyFill="1"/>
    <xf numFmtId="1" fontId="9" fillId="0" borderId="0" xfId="0" applyNumberFormat="1" applyFont="1"/>
    <xf numFmtId="9" fontId="9" fillId="0" borderId="0" xfId="1" applyFont="1"/>
    <xf numFmtId="1" fontId="7" fillId="0" borderId="0" xfId="0" applyNumberFormat="1" applyFont="1"/>
    <xf numFmtId="9" fontId="7" fillId="0" borderId="0" xfId="1" applyFont="1"/>
    <xf numFmtId="1" fontId="7" fillId="3" borderId="0" xfId="0" applyNumberFormat="1" applyFont="1" applyFill="1"/>
    <xf numFmtId="0" fontId="7" fillId="3" borderId="0" xfId="0" applyFont="1" applyFill="1"/>
    <xf numFmtId="9" fontId="7" fillId="3" borderId="0" xfId="1" applyFont="1" applyFill="1"/>
    <xf numFmtId="0" fontId="7" fillId="2" borderId="0" xfId="0" applyFont="1" applyFill="1"/>
    <xf numFmtId="1" fontId="7" fillId="2" borderId="0" xfId="0" applyNumberFormat="1" applyFont="1" applyFill="1"/>
    <xf numFmtId="9" fontId="7" fillId="2" borderId="0" xfId="1" applyFont="1" applyFill="1"/>
    <xf numFmtId="0" fontId="5" fillId="3" borderId="0" xfId="0" applyFont="1" applyFill="1"/>
    <xf numFmtId="0" fontId="0" fillId="3" borderId="0" xfId="0" applyFont="1" applyFill="1"/>
    <xf numFmtId="9" fontId="10" fillId="0" borderId="0" xfId="1" applyFont="1"/>
    <xf numFmtId="9" fontId="6" fillId="3" borderId="0" xfId="1" applyFont="1" applyFill="1"/>
    <xf numFmtId="9" fontId="6" fillId="0" borderId="0" xfId="1" applyFont="1"/>
    <xf numFmtId="9" fontId="10" fillId="3" borderId="0" xfId="1" applyFont="1" applyFill="1"/>
    <xf numFmtId="9" fontId="6" fillId="2" borderId="0" xfId="1" applyFont="1" applyFill="1"/>
    <xf numFmtId="0" fontId="6" fillId="3" borderId="0" xfId="0" applyFont="1" applyFill="1"/>
    <xf numFmtId="0" fontId="4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0FDD8-373C-4E73-8799-E5F170B82B66}">
  <dimension ref="A2:AB65"/>
  <sheetViews>
    <sheetView tabSelected="1" topLeftCell="A44" workbookViewId="0">
      <selection activeCell="G69" sqref="G69"/>
    </sheetView>
  </sheetViews>
  <sheetFormatPr defaultRowHeight="15" x14ac:dyDescent="0.25"/>
  <cols>
    <col min="1" max="1" width="35.140625" bestFit="1" customWidth="1"/>
    <col min="2" max="2" width="6" bestFit="1" customWidth="1"/>
    <col min="3" max="5" width="5" bestFit="1" customWidth="1"/>
    <col min="6" max="6" width="7.85546875" bestFit="1" customWidth="1"/>
    <col min="7" max="7" width="10.28515625" customWidth="1"/>
    <col min="8" max="8" width="10" bestFit="1" customWidth="1"/>
    <col min="9" max="9" width="5.85546875" bestFit="1" customWidth="1"/>
    <col min="10" max="10" width="8.28515625" bestFit="1" customWidth="1"/>
    <col min="12" max="12" width="4.140625" customWidth="1"/>
    <col min="13" max="13" width="33.42578125" bestFit="1" customWidth="1"/>
    <col min="14" max="14" width="9" bestFit="1" customWidth="1"/>
    <col min="15" max="17" width="5" bestFit="1" customWidth="1"/>
    <col min="18" max="18" width="7.85546875" bestFit="1" customWidth="1"/>
    <col min="19" max="19" width="8.42578125" bestFit="1" customWidth="1"/>
    <col min="20" max="20" width="5.85546875" bestFit="1" customWidth="1"/>
    <col min="21" max="21" width="7.7109375" bestFit="1" customWidth="1"/>
    <col min="22" max="22" width="8.28515625" bestFit="1" customWidth="1"/>
    <col min="25" max="25" width="16.42578125" bestFit="1" customWidth="1"/>
  </cols>
  <sheetData>
    <row r="2" spans="1:26" x14ac:dyDescent="0.25">
      <c r="A2" t="s">
        <v>55</v>
      </c>
    </row>
    <row r="3" spans="1:26" x14ac:dyDescent="0.25">
      <c r="A3" t="s">
        <v>54</v>
      </c>
    </row>
    <row r="4" spans="1:26" x14ac:dyDescent="0.25">
      <c r="A4" t="s">
        <v>53</v>
      </c>
    </row>
    <row r="5" spans="1:26" ht="31.5" x14ac:dyDescent="0.5">
      <c r="C5" s="42" t="s">
        <v>32</v>
      </c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</row>
    <row r="6" spans="1:26" ht="18.75" x14ac:dyDescent="0.3">
      <c r="A6" s="1"/>
      <c r="B6" s="1"/>
      <c r="C6" s="43" t="s">
        <v>1</v>
      </c>
      <c r="D6" s="43"/>
      <c r="E6" s="43"/>
      <c r="F6" s="43"/>
      <c r="G6" s="43"/>
      <c r="H6" s="43"/>
      <c r="I6" s="43"/>
      <c r="J6" s="43"/>
      <c r="K6" s="43"/>
      <c r="L6" s="43" t="s">
        <v>11</v>
      </c>
      <c r="M6" s="43"/>
      <c r="N6" s="43"/>
      <c r="O6" s="43"/>
      <c r="P6" s="43"/>
      <c r="Q6" s="43"/>
      <c r="R6" s="43"/>
      <c r="S6" s="43"/>
      <c r="T6" s="43"/>
      <c r="U6" s="43"/>
      <c r="V6" s="43"/>
    </row>
    <row r="7" spans="1:26" x14ac:dyDescent="0.25">
      <c r="A7" s="4" t="s">
        <v>0</v>
      </c>
      <c r="B7" s="4" t="s">
        <v>3</v>
      </c>
      <c r="C7" s="4" t="s">
        <v>2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27</v>
      </c>
      <c r="J7" s="4" t="s">
        <v>9</v>
      </c>
      <c r="K7" s="4" t="s">
        <v>10</v>
      </c>
      <c r="M7" s="4" t="s">
        <v>0</v>
      </c>
      <c r="N7" s="4" t="s">
        <v>3</v>
      </c>
      <c r="O7" s="4" t="s">
        <v>2</v>
      </c>
      <c r="P7" s="4" t="s">
        <v>4</v>
      </c>
      <c r="Q7" s="4" t="s">
        <v>5</v>
      </c>
      <c r="R7" s="4" t="s">
        <v>6</v>
      </c>
      <c r="S7" s="4" t="s">
        <v>7</v>
      </c>
      <c r="T7" s="4" t="s">
        <v>8</v>
      </c>
      <c r="U7" s="4" t="s">
        <v>27</v>
      </c>
      <c r="V7" s="4" t="s">
        <v>9</v>
      </c>
      <c r="W7" s="4" t="s">
        <v>10</v>
      </c>
      <c r="X7" s="4"/>
      <c r="Y7" s="4" t="s">
        <v>52</v>
      </c>
    </row>
    <row r="8" spans="1:26" x14ac:dyDescent="0.25">
      <c r="A8" t="s">
        <v>59</v>
      </c>
      <c r="B8" s="26">
        <v>1864</v>
      </c>
      <c r="C8" s="11">
        <v>153</v>
      </c>
      <c r="D8" s="26">
        <v>30</v>
      </c>
      <c r="E8" s="11">
        <v>175</v>
      </c>
      <c r="F8" s="26">
        <f t="shared" ref="F8:F43" si="0">SUM(B8:E8)</f>
        <v>2222</v>
      </c>
      <c r="G8" s="27">
        <f t="shared" ref="G8:G43" si="1">(E8+B8)/F8</f>
        <v>0.91764176417641763</v>
      </c>
      <c r="H8" s="27">
        <f t="shared" ref="H8:H43" si="2">E8/(C8+E8)</f>
        <v>0.53353658536585369</v>
      </c>
      <c r="I8" s="27">
        <f t="shared" ref="I8:I43" si="3">B8/(B8+D8)</f>
        <v>0.98416050686378032</v>
      </c>
      <c r="J8" s="27">
        <f t="shared" ref="J8:J43" si="4">(D8+C8)/F8</f>
        <v>8.2358235823582357E-2</v>
      </c>
      <c r="K8" s="27">
        <f>E8/(E8+D8)</f>
        <v>0.85365853658536583</v>
      </c>
      <c r="M8" t="s">
        <v>23</v>
      </c>
      <c r="N8" s="11">
        <v>3951</v>
      </c>
      <c r="O8" s="11">
        <v>544</v>
      </c>
      <c r="P8" s="26">
        <v>57</v>
      </c>
      <c r="Q8" s="26">
        <v>209</v>
      </c>
      <c r="R8" s="26">
        <f>SUM(N8:P8)</f>
        <v>4552</v>
      </c>
      <c r="S8" s="27">
        <f>(N8+Q8)/R8</f>
        <v>0.91388400702987693</v>
      </c>
      <c r="T8" s="36">
        <f>N8/(O8+N8)</f>
        <v>0.87897664071190207</v>
      </c>
      <c r="U8" s="38">
        <f>Q8/(Q8+P8)</f>
        <v>0.7857142857142857</v>
      </c>
      <c r="V8" s="38">
        <f t="shared" ref="V8:V43" si="5">(P8+O8)/R8</f>
        <v>0.1320298769771529</v>
      </c>
      <c r="W8" s="27">
        <f>N8/(N8+P8)</f>
        <v>0.9857784431137725</v>
      </c>
    </row>
    <row r="9" spans="1:26" x14ac:dyDescent="0.25">
      <c r="A9" s="9" t="s">
        <v>20</v>
      </c>
      <c r="B9" s="26">
        <v>1339</v>
      </c>
      <c r="C9" s="11">
        <v>0</v>
      </c>
      <c r="D9" s="26">
        <v>0</v>
      </c>
      <c r="E9" s="11">
        <v>1007</v>
      </c>
      <c r="F9" s="26">
        <f t="shared" si="0"/>
        <v>2346</v>
      </c>
      <c r="G9" s="27">
        <f t="shared" si="1"/>
        <v>1</v>
      </c>
      <c r="H9" s="27">
        <f t="shared" si="2"/>
        <v>1</v>
      </c>
      <c r="I9" s="27">
        <f t="shared" si="3"/>
        <v>1</v>
      </c>
      <c r="J9" s="27">
        <f t="shared" si="4"/>
        <v>0</v>
      </c>
      <c r="K9" s="27">
        <f>E9/(E9+D9)</f>
        <v>1</v>
      </c>
      <c r="M9" t="s">
        <v>24</v>
      </c>
      <c r="N9" s="11">
        <v>3990</v>
      </c>
      <c r="O9" s="11">
        <v>588</v>
      </c>
      <c r="P9" s="26">
        <v>18</v>
      </c>
      <c r="Q9" s="26">
        <v>165</v>
      </c>
      <c r="R9" s="26">
        <f>SUM(N9:P9)</f>
        <v>4596</v>
      </c>
      <c r="S9" s="36">
        <f>(N9+Q9)/R9</f>
        <v>0.90404699738903394</v>
      </c>
      <c r="T9" s="36">
        <f>N9/(O9+N9)</f>
        <v>0.87155963302752293</v>
      </c>
      <c r="U9" s="38">
        <f>Q9/(Q9+P9)</f>
        <v>0.90163934426229508</v>
      </c>
      <c r="V9" s="27">
        <f t="shared" si="5"/>
        <v>0.13185378590078328</v>
      </c>
      <c r="W9" s="36">
        <f>N9/(N9+P9)</f>
        <v>0.99550898203592819</v>
      </c>
      <c r="X9" s="9"/>
    </row>
    <row r="10" spans="1:26" x14ac:dyDescent="0.25">
      <c r="A10" t="s">
        <v>20</v>
      </c>
      <c r="B10" s="26">
        <v>1894</v>
      </c>
      <c r="C10" s="11">
        <v>0</v>
      </c>
      <c r="D10" s="26">
        <v>0</v>
      </c>
      <c r="E10" s="11">
        <v>328</v>
      </c>
      <c r="F10" s="26">
        <f t="shared" si="0"/>
        <v>2222</v>
      </c>
      <c r="G10" s="27">
        <f t="shared" si="1"/>
        <v>1</v>
      </c>
      <c r="H10" s="27">
        <f t="shared" si="2"/>
        <v>1</v>
      </c>
      <c r="I10" s="27">
        <f t="shared" si="3"/>
        <v>1</v>
      </c>
      <c r="J10" s="27">
        <f t="shared" si="4"/>
        <v>0</v>
      </c>
      <c r="K10" s="27">
        <v>1</v>
      </c>
      <c r="M10" t="s">
        <v>28</v>
      </c>
      <c r="N10" s="11">
        <v>4008</v>
      </c>
      <c r="O10" s="11">
        <v>753</v>
      </c>
      <c r="P10" s="26">
        <v>0</v>
      </c>
      <c r="Q10" s="26">
        <v>0</v>
      </c>
      <c r="R10" s="26">
        <f>SUM(N10:P10)</f>
        <v>4761</v>
      </c>
      <c r="S10" s="27">
        <f>(N10+Q10)/R10</f>
        <v>0.84183994959042219</v>
      </c>
      <c r="T10" s="36">
        <f>N10/(O10+N10)</f>
        <v>0.84183994959042219</v>
      </c>
      <c r="U10" s="38">
        <v>0</v>
      </c>
      <c r="V10" s="27">
        <f t="shared" si="5"/>
        <v>0.15816005040957781</v>
      </c>
      <c r="W10" s="36">
        <f>N10/(N10+P10)</f>
        <v>1</v>
      </c>
    </row>
    <row r="11" spans="1:26" x14ac:dyDescent="0.25">
      <c r="A11" s="9" t="s">
        <v>51</v>
      </c>
      <c r="B11" s="26">
        <v>1443</v>
      </c>
      <c r="C11" s="11">
        <v>268</v>
      </c>
      <c r="D11" s="26">
        <v>2</v>
      </c>
      <c r="E11" s="11">
        <v>843</v>
      </c>
      <c r="F11" s="26">
        <f t="shared" si="0"/>
        <v>2556</v>
      </c>
      <c r="G11" s="27">
        <f t="shared" si="1"/>
        <v>0.89436619718309862</v>
      </c>
      <c r="H11" s="27">
        <f t="shared" si="2"/>
        <v>0.75877587758775877</v>
      </c>
      <c r="I11" s="27">
        <f t="shared" si="3"/>
        <v>0.99861591695501728</v>
      </c>
      <c r="J11" s="27">
        <f t="shared" si="4"/>
        <v>0.10563380281690141</v>
      </c>
      <c r="K11" s="27">
        <f t="shared" ref="K11:K43" si="6">E11/(E11+D11)</f>
        <v>0.99763313609467452</v>
      </c>
      <c r="M11" t="s">
        <v>21</v>
      </c>
      <c r="N11" s="11">
        <v>3973</v>
      </c>
      <c r="O11" s="11">
        <v>486</v>
      </c>
      <c r="P11" s="26">
        <v>35</v>
      </c>
      <c r="Q11" s="26">
        <v>267</v>
      </c>
      <c r="R11" s="26">
        <f>SUM(N11:P11)</f>
        <v>4494</v>
      </c>
      <c r="S11" s="27">
        <f>(N11+Q11)/R11</f>
        <v>0.94348019581664444</v>
      </c>
      <c r="T11" s="36">
        <f>N11/(O11+N11)</f>
        <v>0.891006952231442</v>
      </c>
      <c r="U11" s="38">
        <f>Q11/(Q11+P11)</f>
        <v>0.88410596026490063</v>
      </c>
      <c r="V11" s="27">
        <f t="shared" si="5"/>
        <v>0.11593235425011127</v>
      </c>
      <c r="W11" s="36">
        <f>N11/(N11+P11)</f>
        <v>0.9912674650698603</v>
      </c>
      <c r="X11" s="9" t="s">
        <v>68</v>
      </c>
    </row>
    <row r="12" spans="1:26" x14ac:dyDescent="0.25">
      <c r="A12" t="s">
        <v>31</v>
      </c>
      <c r="B12" s="26">
        <v>1894</v>
      </c>
      <c r="C12" s="11">
        <v>0</v>
      </c>
      <c r="D12" s="26">
        <v>0</v>
      </c>
      <c r="E12" s="11">
        <v>328</v>
      </c>
      <c r="F12" s="26">
        <f t="shared" si="0"/>
        <v>2222</v>
      </c>
      <c r="G12" s="27">
        <f t="shared" si="1"/>
        <v>1</v>
      </c>
      <c r="H12" s="27">
        <f t="shared" si="2"/>
        <v>1</v>
      </c>
      <c r="I12" s="27">
        <f t="shared" si="3"/>
        <v>1</v>
      </c>
      <c r="J12" s="27">
        <f t="shared" si="4"/>
        <v>0</v>
      </c>
      <c r="K12" s="27">
        <f t="shared" si="6"/>
        <v>1</v>
      </c>
      <c r="M12" t="s">
        <v>26</v>
      </c>
      <c r="N12" s="11">
        <v>2563</v>
      </c>
      <c r="O12" s="11">
        <v>226</v>
      </c>
      <c r="P12" s="26">
        <v>1480</v>
      </c>
      <c r="Q12" s="26">
        <v>492</v>
      </c>
      <c r="R12" s="26">
        <f>SUM(N12:P12)</f>
        <v>4269</v>
      </c>
      <c r="S12" s="27">
        <f>(N12+Q12)/R12</f>
        <v>0.71562426797844925</v>
      </c>
      <c r="T12" s="36">
        <f>N12/(O12+N12)</f>
        <v>0.91896737181785582</v>
      </c>
      <c r="U12" s="38">
        <f>Q12/(Q12+P12)</f>
        <v>0.24949290060851928</v>
      </c>
      <c r="V12" s="38">
        <f t="shared" si="5"/>
        <v>0.39962520496603421</v>
      </c>
      <c r="W12" s="27">
        <f>N12/(N12+P12)</f>
        <v>0.63393519663616127</v>
      </c>
      <c r="Z12" s="7"/>
    </row>
    <row r="13" spans="1:26" x14ac:dyDescent="0.25">
      <c r="A13" s="9" t="s">
        <v>37</v>
      </c>
      <c r="B13" s="26">
        <v>1435</v>
      </c>
      <c r="C13" s="11">
        <v>144</v>
      </c>
      <c r="D13" s="26">
        <v>10</v>
      </c>
      <c r="E13" s="11">
        <v>967</v>
      </c>
      <c r="F13" s="26">
        <f t="shared" si="0"/>
        <v>2556</v>
      </c>
      <c r="G13" s="27">
        <f t="shared" si="1"/>
        <v>0.93974960876369329</v>
      </c>
      <c r="H13" s="27">
        <f t="shared" si="2"/>
        <v>0.87038703870387035</v>
      </c>
      <c r="I13" s="27">
        <f t="shared" si="3"/>
        <v>0.99307958477508651</v>
      </c>
      <c r="J13" s="27">
        <f t="shared" si="4"/>
        <v>6.0250391236306731E-2</v>
      </c>
      <c r="K13" s="27">
        <f t="shared" si="6"/>
        <v>0.98976458546571133</v>
      </c>
      <c r="M13" t="s">
        <v>19</v>
      </c>
      <c r="N13" s="26">
        <v>3961</v>
      </c>
      <c r="O13" s="11">
        <v>644</v>
      </c>
      <c r="P13" s="26">
        <v>47</v>
      </c>
      <c r="Q13" s="11">
        <v>109</v>
      </c>
      <c r="R13" s="26">
        <f t="shared" ref="R13:R43" si="7">SUM(N13:Q13)</f>
        <v>4761</v>
      </c>
      <c r="S13" s="38">
        <f t="shared" ref="S13:S43" si="8">(Q13+N13)/R13</f>
        <v>0.85486242386053346</v>
      </c>
      <c r="T13" s="36">
        <f t="shared" ref="T13:T43" si="9">Q13/(O13+Q13)</f>
        <v>0.14475431606905712</v>
      </c>
      <c r="U13" s="27">
        <f t="shared" ref="U13:U43" si="10">N13/(N13+P13)</f>
        <v>0.98827345309381243</v>
      </c>
      <c r="V13" s="38">
        <f t="shared" si="5"/>
        <v>0.14513757613946651</v>
      </c>
      <c r="W13" s="38">
        <f t="shared" ref="W13:W43" si="11">Q13/(Q13+P13)</f>
        <v>0.69871794871794868</v>
      </c>
      <c r="X13" t="s">
        <v>68</v>
      </c>
      <c r="Z13" s="7"/>
    </row>
    <row r="14" spans="1:26" x14ac:dyDescent="0.25">
      <c r="A14" t="s">
        <v>61</v>
      </c>
      <c r="B14" s="26">
        <v>1845</v>
      </c>
      <c r="C14" s="11">
        <v>197</v>
      </c>
      <c r="D14" s="26">
        <v>49</v>
      </c>
      <c r="E14" s="11">
        <v>131</v>
      </c>
      <c r="F14" s="26">
        <f t="shared" si="0"/>
        <v>2222</v>
      </c>
      <c r="G14" s="27">
        <f t="shared" si="1"/>
        <v>0.88928892889288924</v>
      </c>
      <c r="H14" s="27">
        <f t="shared" si="2"/>
        <v>0.39939024390243905</v>
      </c>
      <c r="I14" s="27">
        <f t="shared" si="3"/>
        <v>0.97412882787750787</v>
      </c>
      <c r="J14" s="27">
        <f t="shared" si="4"/>
        <v>0.11071107110711072</v>
      </c>
      <c r="K14" s="27">
        <f t="shared" si="6"/>
        <v>0.72777777777777775</v>
      </c>
      <c r="M14" s="5" t="s">
        <v>43</v>
      </c>
      <c r="N14" s="32">
        <v>2601</v>
      </c>
      <c r="O14" s="31">
        <v>135</v>
      </c>
      <c r="P14" s="32">
        <v>1442</v>
      </c>
      <c r="Q14" s="31">
        <v>583</v>
      </c>
      <c r="R14" s="32">
        <f t="shared" si="7"/>
        <v>4761</v>
      </c>
      <c r="S14" s="40">
        <f t="shared" si="8"/>
        <v>0.66876706574249112</v>
      </c>
      <c r="T14" s="33">
        <f t="shared" si="9"/>
        <v>0.81197771587743728</v>
      </c>
      <c r="U14" s="33">
        <f t="shared" si="10"/>
        <v>0.64333415780361114</v>
      </c>
      <c r="V14" s="40">
        <f t="shared" si="5"/>
        <v>0.33123293425750894</v>
      </c>
      <c r="W14" s="40">
        <f t="shared" si="11"/>
        <v>0.28790123456790123</v>
      </c>
      <c r="Z14" s="7"/>
    </row>
    <row r="15" spans="1:26" x14ac:dyDescent="0.25">
      <c r="A15" t="s">
        <v>45</v>
      </c>
      <c r="B15" s="26">
        <v>1878</v>
      </c>
      <c r="C15" s="11">
        <v>55</v>
      </c>
      <c r="D15" s="26">
        <v>16</v>
      </c>
      <c r="E15" s="11">
        <v>273</v>
      </c>
      <c r="F15" s="26">
        <f t="shared" si="0"/>
        <v>2222</v>
      </c>
      <c r="G15" s="27">
        <f t="shared" si="1"/>
        <v>0.968046804680468</v>
      </c>
      <c r="H15" s="27">
        <f t="shared" si="2"/>
        <v>0.83231707317073167</v>
      </c>
      <c r="I15" s="27">
        <f t="shared" si="3"/>
        <v>0.99155227032734949</v>
      </c>
      <c r="J15" s="27">
        <f t="shared" si="4"/>
        <v>3.1953195319531953E-2</v>
      </c>
      <c r="K15" s="27">
        <f t="shared" si="6"/>
        <v>0.94463667820069208</v>
      </c>
      <c r="M15" s="5" t="s">
        <v>42</v>
      </c>
      <c r="N15" s="32">
        <v>2601</v>
      </c>
      <c r="O15" s="31">
        <v>135</v>
      </c>
      <c r="P15" s="32">
        <v>1442</v>
      </c>
      <c r="Q15" s="31">
        <v>583</v>
      </c>
      <c r="R15" s="32">
        <f t="shared" si="7"/>
        <v>4761</v>
      </c>
      <c r="S15" s="40">
        <f t="shared" si="8"/>
        <v>0.66876706574249112</v>
      </c>
      <c r="T15" s="33">
        <f t="shared" si="9"/>
        <v>0.81197771587743728</v>
      </c>
      <c r="U15" s="33">
        <f t="shared" si="10"/>
        <v>0.64333415780361114</v>
      </c>
      <c r="V15" s="40">
        <f t="shared" si="5"/>
        <v>0.33123293425750894</v>
      </c>
      <c r="W15" s="40">
        <f t="shared" si="11"/>
        <v>0.28790123456790123</v>
      </c>
      <c r="Z15" s="7"/>
    </row>
    <row r="16" spans="1:26" x14ac:dyDescent="0.25">
      <c r="A16" s="9" t="s">
        <v>36</v>
      </c>
      <c r="B16" s="26">
        <v>1339</v>
      </c>
      <c r="C16" s="11">
        <v>0</v>
      </c>
      <c r="D16" s="26">
        <v>0</v>
      </c>
      <c r="E16" s="11">
        <v>1007</v>
      </c>
      <c r="F16" s="26">
        <f t="shared" si="0"/>
        <v>2346</v>
      </c>
      <c r="G16" s="27">
        <f t="shared" si="1"/>
        <v>1</v>
      </c>
      <c r="H16" s="27">
        <f t="shared" si="2"/>
        <v>1</v>
      </c>
      <c r="I16" s="27">
        <f t="shared" si="3"/>
        <v>1</v>
      </c>
      <c r="J16" s="27">
        <f t="shared" si="4"/>
        <v>0</v>
      </c>
      <c r="K16" s="27">
        <f t="shared" si="6"/>
        <v>1</v>
      </c>
      <c r="M16" s="5" t="s">
        <v>39</v>
      </c>
      <c r="N16" s="32">
        <v>2601</v>
      </c>
      <c r="O16" s="31">
        <v>135</v>
      </c>
      <c r="P16" s="32">
        <v>1442</v>
      </c>
      <c r="Q16" s="31">
        <v>583</v>
      </c>
      <c r="R16" s="32">
        <f t="shared" si="7"/>
        <v>4761</v>
      </c>
      <c r="S16" s="40">
        <f t="shared" si="8"/>
        <v>0.66876706574249112</v>
      </c>
      <c r="T16" s="33">
        <f t="shared" si="9"/>
        <v>0.81197771587743728</v>
      </c>
      <c r="U16" s="33">
        <f t="shared" si="10"/>
        <v>0.64333415780361114</v>
      </c>
      <c r="V16" s="40">
        <f t="shared" si="5"/>
        <v>0.33123293425750894</v>
      </c>
      <c r="W16" s="40">
        <f t="shared" si="11"/>
        <v>0.28790123456790123</v>
      </c>
      <c r="X16" s="9"/>
      <c r="Z16" s="7"/>
    </row>
    <row r="17" spans="1:28" x14ac:dyDescent="0.25">
      <c r="A17" s="9" t="s">
        <v>49</v>
      </c>
      <c r="B17" s="26">
        <v>1257</v>
      </c>
      <c r="C17" s="11">
        <v>154</v>
      </c>
      <c r="D17" s="26">
        <v>82</v>
      </c>
      <c r="E17" s="11">
        <v>853</v>
      </c>
      <c r="F17" s="26">
        <f t="shared" si="0"/>
        <v>2346</v>
      </c>
      <c r="G17" s="27">
        <f t="shared" si="1"/>
        <v>0.89940323955669221</v>
      </c>
      <c r="H17" s="27">
        <f t="shared" si="2"/>
        <v>0.8470705064548163</v>
      </c>
      <c r="I17" s="27">
        <f t="shared" si="3"/>
        <v>0.93876026885735619</v>
      </c>
      <c r="J17" s="27">
        <f t="shared" si="4"/>
        <v>0.10059676044330776</v>
      </c>
      <c r="K17" s="27">
        <f t="shared" si="6"/>
        <v>0.91229946524064176</v>
      </c>
      <c r="M17" s="7" t="s">
        <v>62</v>
      </c>
      <c r="N17" s="28">
        <v>3954</v>
      </c>
      <c r="O17" s="29">
        <v>423</v>
      </c>
      <c r="P17" s="28">
        <v>54</v>
      </c>
      <c r="Q17" s="29">
        <v>330</v>
      </c>
      <c r="R17" s="28">
        <f t="shared" si="7"/>
        <v>4761</v>
      </c>
      <c r="S17" s="30">
        <f t="shared" si="8"/>
        <v>0.89981096408317585</v>
      </c>
      <c r="T17" s="30">
        <f t="shared" si="9"/>
        <v>0.43824701195219123</v>
      </c>
      <c r="U17" s="30">
        <f t="shared" si="10"/>
        <v>0.98652694610778446</v>
      </c>
      <c r="V17" s="30">
        <f t="shared" si="5"/>
        <v>0.1001890359168242</v>
      </c>
      <c r="W17" s="30">
        <f t="shared" si="11"/>
        <v>0.859375</v>
      </c>
      <c r="X17" t="s">
        <v>68</v>
      </c>
      <c r="Z17" s="7"/>
    </row>
    <row r="18" spans="1:28" x14ac:dyDescent="0.25">
      <c r="A18" s="9" t="s">
        <v>21</v>
      </c>
      <c r="B18" s="26">
        <v>1239</v>
      </c>
      <c r="C18" s="11">
        <v>148</v>
      </c>
      <c r="D18" s="26">
        <v>100</v>
      </c>
      <c r="E18" s="11">
        <v>859</v>
      </c>
      <c r="F18" s="26">
        <f t="shared" si="0"/>
        <v>2346</v>
      </c>
      <c r="G18" s="27">
        <f t="shared" si="1"/>
        <v>0.89428815004262574</v>
      </c>
      <c r="H18" s="27">
        <f t="shared" si="2"/>
        <v>0.85302879841112211</v>
      </c>
      <c r="I18" s="27">
        <f t="shared" si="3"/>
        <v>0.92531740104555638</v>
      </c>
      <c r="J18" s="27">
        <f t="shared" si="4"/>
        <v>0.10571184995737426</v>
      </c>
      <c r="K18" s="27">
        <f t="shared" si="6"/>
        <v>0.89572471324296143</v>
      </c>
      <c r="M18" s="7" t="s">
        <v>59</v>
      </c>
      <c r="N18" s="28">
        <v>3873</v>
      </c>
      <c r="O18" s="29">
        <v>446</v>
      </c>
      <c r="P18" s="28">
        <v>171</v>
      </c>
      <c r="Q18" s="29">
        <v>307</v>
      </c>
      <c r="R18" s="28">
        <f t="shared" si="7"/>
        <v>4797</v>
      </c>
      <c r="S18" s="30">
        <f t="shared" si="8"/>
        <v>0.87137794454867623</v>
      </c>
      <c r="T18" s="30">
        <f t="shared" si="9"/>
        <v>0.40770252324037187</v>
      </c>
      <c r="U18" s="30">
        <f t="shared" si="10"/>
        <v>0.95771513353115723</v>
      </c>
      <c r="V18" s="30">
        <f t="shared" si="5"/>
        <v>0.12862205545132374</v>
      </c>
      <c r="W18" s="30">
        <f t="shared" si="11"/>
        <v>0.64225941422594146</v>
      </c>
      <c r="X18" s="9" t="s">
        <v>68</v>
      </c>
      <c r="Z18" s="7"/>
    </row>
    <row r="19" spans="1:28" x14ac:dyDescent="0.25">
      <c r="A19" s="9" t="s">
        <v>45</v>
      </c>
      <c r="B19" s="26">
        <v>1311</v>
      </c>
      <c r="C19" s="11">
        <v>43</v>
      </c>
      <c r="D19" s="26">
        <v>29</v>
      </c>
      <c r="E19" s="11">
        <v>964</v>
      </c>
      <c r="F19" s="26">
        <f t="shared" si="0"/>
        <v>2347</v>
      </c>
      <c r="G19" s="27">
        <f t="shared" si="1"/>
        <v>0.96932253941201529</v>
      </c>
      <c r="H19" s="27">
        <f t="shared" si="2"/>
        <v>0.95729890764647463</v>
      </c>
      <c r="I19" s="27">
        <f t="shared" si="3"/>
        <v>0.97835820895522385</v>
      </c>
      <c r="J19" s="27">
        <f t="shared" si="4"/>
        <v>3.0677460587984661E-2</v>
      </c>
      <c r="K19" s="27">
        <f t="shared" si="6"/>
        <v>0.97079556898288011</v>
      </c>
      <c r="M19" s="7" t="s">
        <v>12</v>
      </c>
      <c r="N19" s="28">
        <v>2800</v>
      </c>
      <c r="O19" s="29">
        <v>158</v>
      </c>
      <c r="P19" s="28">
        <v>1243</v>
      </c>
      <c r="Q19" s="29">
        <v>560</v>
      </c>
      <c r="R19" s="28">
        <f t="shared" si="7"/>
        <v>4761</v>
      </c>
      <c r="S19" s="30">
        <f t="shared" si="8"/>
        <v>0.70573408947700067</v>
      </c>
      <c r="T19" s="30">
        <f t="shared" si="9"/>
        <v>0.77994428969359331</v>
      </c>
      <c r="U19" s="30">
        <f t="shared" si="10"/>
        <v>0.69255503339104629</v>
      </c>
      <c r="V19" s="30">
        <f t="shared" si="5"/>
        <v>0.29426591052299939</v>
      </c>
      <c r="W19" s="30">
        <f t="shared" si="11"/>
        <v>0.31059345535219079</v>
      </c>
      <c r="Z19" s="7"/>
    </row>
    <row r="20" spans="1:28" x14ac:dyDescent="0.25">
      <c r="A20" s="9" t="s">
        <v>59</v>
      </c>
      <c r="B20" s="26">
        <v>1172</v>
      </c>
      <c r="C20" s="11">
        <v>276</v>
      </c>
      <c r="D20" s="26">
        <v>167</v>
      </c>
      <c r="E20" s="11">
        <v>731</v>
      </c>
      <c r="F20" s="26">
        <f t="shared" si="0"/>
        <v>2346</v>
      </c>
      <c r="G20" s="27">
        <f t="shared" si="1"/>
        <v>0.81116794543904513</v>
      </c>
      <c r="H20" s="27">
        <f t="shared" si="2"/>
        <v>0.72591857000993054</v>
      </c>
      <c r="I20" s="27">
        <f t="shared" si="3"/>
        <v>0.87528005974607914</v>
      </c>
      <c r="J20" s="27">
        <f t="shared" si="4"/>
        <v>0.18883205456095481</v>
      </c>
      <c r="K20" s="27">
        <f t="shared" si="6"/>
        <v>0.81403118040089084</v>
      </c>
      <c r="M20" s="7" t="s">
        <v>44</v>
      </c>
      <c r="N20" s="29">
        <v>2888</v>
      </c>
      <c r="O20" s="29">
        <v>180</v>
      </c>
      <c r="P20" s="29">
        <v>1155</v>
      </c>
      <c r="Q20" s="29">
        <v>538</v>
      </c>
      <c r="R20" s="28">
        <f t="shared" si="7"/>
        <v>4761</v>
      </c>
      <c r="S20" s="30">
        <f t="shared" si="8"/>
        <v>0.71959672337744174</v>
      </c>
      <c r="T20" s="30">
        <f t="shared" si="9"/>
        <v>0.74930362116991645</v>
      </c>
      <c r="U20" s="30">
        <f t="shared" si="10"/>
        <v>0.7143210487261934</v>
      </c>
      <c r="V20" s="30">
        <f t="shared" si="5"/>
        <v>0.28040327662255826</v>
      </c>
      <c r="W20" s="30">
        <f t="shared" si="11"/>
        <v>0.31777909037212049</v>
      </c>
      <c r="Z20" s="7"/>
    </row>
    <row r="21" spans="1:28" x14ac:dyDescent="0.25">
      <c r="A21" t="s">
        <v>24</v>
      </c>
      <c r="B21" s="26">
        <v>1894</v>
      </c>
      <c r="C21" s="11">
        <v>194</v>
      </c>
      <c r="D21" s="26">
        <v>0</v>
      </c>
      <c r="E21" s="11">
        <v>134</v>
      </c>
      <c r="F21" s="26">
        <f t="shared" si="0"/>
        <v>2222</v>
      </c>
      <c r="G21" s="27">
        <f t="shared" si="1"/>
        <v>0.91269126912691267</v>
      </c>
      <c r="H21" s="27">
        <f t="shared" si="2"/>
        <v>0.40853658536585363</v>
      </c>
      <c r="I21" s="27">
        <f t="shared" si="3"/>
        <v>1</v>
      </c>
      <c r="J21" s="27">
        <f t="shared" si="4"/>
        <v>8.7308730873087312E-2</v>
      </c>
      <c r="K21" s="27">
        <f t="shared" si="6"/>
        <v>1</v>
      </c>
      <c r="M21" s="34" t="s">
        <v>22</v>
      </c>
      <c r="N21" s="28">
        <v>3753</v>
      </c>
      <c r="O21" s="29">
        <v>200</v>
      </c>
      <c r="P21" s="28">
        <v>481</v>
      </c>
      <c r="Q21" s="29">
        <v>585</v>
      </c>
      <c r="R21" s="28">
        <f t="shared" si="7"/>
        <v>5019</v>
      </c>
      <c r="S21" s="30">
        <f t="shared" si="8"/>
        <v>0.86431560071727431</v>
      </c>
      <c r="T21" s="30">
        <f t="shared" si="9"/>
        <v>0.74522292993630568</v>
      </c>
      <c r="U21" s="30">
        <f t="shared" si="10"/>
        <v>0.88639584317430331</v>
      </c>
      <c r="V21" s="30">
        <f t="shared" si="5"/>
        <v>0.13568439928272563</v>
      </c>
      <c r="W21" s="30">
        <f t="shared" si="11"/>
        <v>0.54878048780487809</v>
      </c>
      <c r="X21" t="s">
        <v>68</v>
      </c>
      <c r="Z21" s="7"/>
      <c r="AB21" s="10" t="s">
        <v>56</v>
      </c>
    </row>
    <row r="22" spans="1:28" x14ac:dyDescent="0.25">
      <c r="A22" s="9" t="s">
        <v>61</v>
      </c>
      <c r="B22" s="26">
        <v>1240</v>
      </c>
      <c r="C22" s="11">
        <v>199</v>
      </c>
      <c r="D22" s="26">
        <v>99</v>
      </c>
      <c r="E22" s="11">
        <v>808</v>
      </c>
      <c r="F22" s="26">
        <f t="shared" si="0"/>
        <v>2346</v>
      </c>
      <c r="G22" s="27">
        <f t="shared" si="1"/>
        <v>0.87297527706734868</v>
      </c>
      <c r="H22" s="27">
        <f t="shared" si="2"/>
        <v>0.80238331678252239</v>
      </c>
      <c r="I22" s="27">
        <f t="shared" si="3"/>
        <v>0.92606422703510083</v>
      </c>
      <c r="J22" s="27">
        <f t="shared" si="4"/>
        <v>0.12702472293265132</v>
      </c>
      <c r="K22" s="27">
        <f t="shared" si="6"/>
        <v>0.8908489525909592</v>
      </c>
      <c r="M22" s="35" t="s">
        <v>38</v>
      </c>
      <c r="N22" s="29">
        <v>2896</v>
      </c>
      <c r="O22" s="29">
        <v>183</v>
      </c>
      <c r="P22" s="29">
        <v>1147</v>
      </c>
      <c r="Q22" s="29">
        <v>535</v>
      </c>
      <c r="R22" s="28">
        <f t="shared" si="7"/>
        <v>4761</v>
      </c>
      <c r="S22" s="30">
        <f t="shared" si="8"/>
        <v>0.72064692291535393</v>
      </c>
      <c r="T22" s="30">
        <f t="shared" si="9"/>
        <v>0.745125348189415</v>
      </c>
      <c r="U22" s="30">
        <f t="shared" si="10"/>
        <v>0.71629977739302497</v>
      </c>
      <c r="V22" s="30">
        <f t="shared" si="5"/>
        <v>0.27935307708464607</v>
      </c>
      <c r="W22" s="30">
        <f t="shared" si="11"/>
        <v>0.31807372175980975</v>
      </c>
      <c r="Z22" s="7"/>
    </row>
    <row r="23" spans="1:28" x14ac:dyDescent="0.25">
      <c r="A23" t="s">
        <v>23</v>
      </c>
      <c r="B23" s="26">
        <v>1894</v>
      </c>
      <c r="C23" s="11">
        <v>153</v>
      </c>
      <c r="D23" s="26">
        <v>0</v>
      </c>
      <c r="E23" s="11">
        <v>176</v>
      </c>
      <c r="F23" s="26">
        <f t="shared" si="0"/>
        <v>2223</v>
      </c>
      <c r="G23" s="27">
        <f t="shared" si="1"/>
        <v>0.93117408906882593</v>
      </c>
      <c r="H23" s="27">
        <f t="shared" si="2"/>
        <v>0.53495440729483279</v>
      </c>
      <c r="I23" s="27">
        <f t="shared" si="3"/>
        <v>1</v>
      </c>
      <c r="J23" s="27">
        <f t="shared" si="4"/>
        <v>6.8825910931174086E-2</v>
      </c>
      <c r="K23" s="27">
        <f t="shared" si="6"/>
        <v>1</v>
      </c>
      <c r="M23" s="34" t="s">
        <v>36</v>
      </c>
      <c r="N23" s="28">
        <v>3584</v>
      </c>
      <c r="O23" s="29">
        <v>207</v>
      </c>
      <c r="P23" s="28">
        <v>459</v>
      </c>
      <c r="Q23" s="29">
        <v>511</v>
      </c>
      <c r="R23" s="28">
        <f t="shared" si="7"/>
        <v>4761</v>
      </c>
      <c r="S23" s="30">
        <f t="shared" si="8"/>
        <v>0.86011342155009451</v>
      </c>
      <c r="T23" s="30">
        <f t="shared" si="9"/>
        <v>0.71169916434540392</v>
      </c>
      <c r="U23" s="39">
        <f t="shared" si="10"/>
        <v>0.88647044274053921</v>
      </c>
      <c r="V23" s="39">
        <f t="shared" si="5"/>
        <v>0.13988657844990549</v>
      </c>
      <c r="W23" s="30">
        <f t="shared" si="11"/>
        <v>0.52680412371134022</v>
      </c>
      <c r="Z23" s="7"/>
      <c r="AB23" s="11" t="s">
        <v>57</v>
      </c>
    </row>
    <row r="24" spans="1:28" x14ac:dyDescent="0.25">
      <c r="A24" t="s">
        <v>21</v>
      </c>
      <c r="B24" s="26">
        <v>1887</v>
      </c>
      <c r="C24" s="11">
        <v>174</v>
      </c>
      <c r="D24" s="26">
        <v>7</v>
      </c>
      <c r="E24" s="11">
        <v>154</v>
      </c>
      <c r="F24" s="26">
        <f t="shared" si="0"/>
        <v>2222</v>
      </c>
      <c r="G24" s="27">
        <f t="shared" si="1"/>
        <v>0.91854185418541856</v>
      </c>
      <c r="H24" s="27">
        <f t="shared" si="2"/>
        <v>0.46951219512195119</v>
      </c>
      <c r="I24" s="27">
        <f t="shared" si="3"/>
        <v>0.99630411826821541</v>
      </c>
      <c r="J24" s="27">
        <f t="shared" si="4"/>
        <v>8.1458145814581454E-2</v>
      </c>
      <c r="K24" s="27">
        <f t="shared" si="6"/>
        <v>0.95652173913043481</v>
      </c>
      <c r="M24" s="7" t="s">
        <v>45</v>
      </c>
      <c r="N24" s="28">
        <v>3726</v>
      </c>
      <c r="O24" s="29">
        <v>396</v>
      </c>
      <c r="P24" s="28">
        <v>282</v>
      </c>
      <c r="Q24" s="29">
        <v>357</v>
      </c>
      <c r="R24" s="28">
        <f t="shared" si="7"/>
        <v>4761</v>
      </c>
      <c r="S24" s="30">
        <f t="shared" si="8"/>
        <v>0.85759294265910524</v>
      </c>
      <c r="T24" s="30">
        <f t="shared" si="9"/>
        <v>0.47410358565737054</v>
      </c>
      <c r="U24" s="30">
        <f t="shared" si="10"/>
        <v>0.92964071856287422</v>
      </c>
      <c r="V24" s="30">
        <f t="shared" si="5"/>
        <v>0.14240705734089476</v>
      </c>
      <c r="W24" s="30">
        <f t="shared" si="11"/>
        <v>0.55868544600938963</v>
      </c>
      <c r="Z24" s="7"/>
    </row>
    <row r="25" spans="1:28" x14ac:dyDescent="0.25">
      <c r="A25" s="9" t="s">
        <v>22</v>
      </c>
      <c r="B25" s="26">
        <v>1339</v>
      </c>
      <c r="C25" s="11">
        <v>0</v>
      </c>
      <c r="D25" s="26">
        <v>0</v>
      </c>
      <c r="E25" s="11">
        <v>1007</v>
      </c>
      <c r="F25" s="26">
        <f t="shared" si="0"/>
        <v>2346</v>
      </c>
      <c r="G25" s="27">
        <f t="shared" si="1"/>
        <v>1</v>
      </c>
      <c r="H25" s="27">
        <f t="shared" si="2"/>
        <v>1</v>
      </c>
      <c r="I25" s="27">
        <f t="shared" si="3"/>
        <v>1</v>
      </c>
      <c r="J25" s="27">
        <f t="shared" si="4"/>
        <v>0</v>
      </c>
      <c r="K25" s="27">
        <f t="shared" si="6"/>
        <v>1</v>
      </c>
      <c r="M25" s="7" t="s">
        <v>40</v>
      </c>
      <c r="N25" s="29">
        <v>2865</v>
      </c>
      <c r="O25" s="29">
        <v>187</v>
      </c>
      <c r="P25" s="29">
        <v>1179</v>
      </c>
      <c r="Q25" s="29">
        <v>531</v>
      </c>
      <c r="R25" s="28">
        <f t="shared" si="7"/>
        <v>4762</v>
      </c>
      <c r="S25" s="30">
        <f t="shared" si="8"/>
        <v>0.7131457370852583</v>
      </c>
      <c r="T25" s="30">
        <f t="shared" si="9"/>
        <v>0.73955431754874656</v>
      </c>
      <c r="U25" s="30">
        <f t="shared" si="10"/>
        <v>0.70845697329376855</v>
      </c>
      <c r="V25" s="30">
        <f t="shared" si="5"/>
        <v>0.2868542629147417</v>
      </c>
      <c r="W25" s="30">
        <f t="shared" si="11"/>
        <v>0.31052631578947371</v>
      </c>
      <c r="Z25" s="7"/>
      <c r="AB25" s="12" t="s">
        <v>58</v>
      </c>
    </row>
    <row r="26" spans="1:28" x14ac:dyDescent="0.25">
      <c r="A26" t="s">
        <v>22</v>
      </c>
      <c r="B26" s="26">
        <v>1894</v>
      </c>
      <c r="C26" s="11">
        <v>0</v>
      </c>
      <c r="D26" s="26">
        <v>0</v>
      </c>
      <c r="E26" s="11">
        <v>328</v>
      </c>
      <c r="F26" s="26">
        <f t="shared" si="0"/>
        <v>2222</v>
      </c>
      <c r="G26" s="27">
        <f t="shared" si="1"/>
        <v>1</v>
      </c>
      <c r="H26" s="27">
        <f t="shared" si="2"/>
        <v>1</v>
      </c>
      <c r="I26" s="27">
        <f t="shared" si="3"/>
        <v>1</v>
      </c>
      <c r="J26" s="27">
        <f t="shared" si="4"/>
        <v>0</v>
      </c>
      <c r="K26" s="27">
        <f t="shared" si="6"/>
        <v>1</v>
      </c>
      <c r="M26" s="35" t="s">
        <v>41</v>
      </c>
      <c r="N26" s="29">
        <v>2864</v>
      </c>
      <c r="O26" s="29">
        <v>187</v>
      </c>
      <c r="P26" s="29">
        <v>1179</v>
      </c>
      <c r="Q26" s="29">
        <v>531</v>
      </c>
      <c r="R26" s="28">
        <f t="shared" si="7"/>
        <v>4761</v>
      </c>
      <c r="S26" s="30">
        <f t="shared" si="8"/>
        <v>0.7130854862423861</v>
      </c>
      <c r="T26" s="30">
        <f t="shared" si="9"/>
        <v>0.73955431754874656</v>
      </c>
      <c r="U26" s="30">
        <f t="shared" si="10"/>
        <v>0.70838486272569878</v>
      </c>
      <c r="V26" s="30">
        <f t="shared" si="5"/>
        <v>0.28691451375761395</v>
      </c>
      <c r="W26" s="30">
        <f t="shared" si="11"/>
        <v>0.31052631578947371</v>
      </c>
      <c r="Z26" s="7"/>
    </row>
    <row r="27" spans="1:28" x14ac:dyDescent="0.25">
      <c r="A27" s="9" t="s">
        <v>46</v>
      </c>
      <c r="B27" s="26">
        <v>1144</v>
      </c>
      <c r="C27" s="11">
        <v>291</v>
      </c>
      <c r="D27" s="26">
        <v>195</v>
      </c>
      <c r="E27" s="11">
        <v>716</v>
      </c>
      <c r="F27" s="26">
        <f t="shared" si="0"/>
        <v>2346</v>
      </c>
      <c r="G27" s="27">
        <f t="shared" si="1"/>
        <v>0.79283887468030689</v>
      </c>
      <c r="H27" s="27">
        <f t="shared" si="2"/>
        <v>0.71102284011916583</v>
      </c>
      <c r="I27" s="27">
        <f t="shared" si="3"/>
        <v>0.85436893203883491</v>
      </c>
      <c r="J27" s="27">
        <f t="shared" si="4"/>
        <v>0.20716112531969311</v>
      </c>
      <c r="K27" s="27">
        <f t="shared" si="6"/>
        <v>0.78594950603732161</v>
      </c>
      <c r="M27" s="7" t="s">
        <v>31</v>
      </c>
      <c r="N27" s="28">
        <v>3949</v>
      </c>
      <c r="O27" s="29">
        <v>363</v>
      </c>
      <c r="P27" s="28">
        <v>59</v>
      </c>
      <c r="Q27" s="29">
        <v>390</v>
      </c>
      <c r="R27" s="28">
        <f t="shared" si="7"/>
        <v>4761</v>
      </c>
      <c r="S27" s="30">
        <f t="shared" si="8"/>
        <v>0.91136315900021003</v>
      </c>
      <c r="T27" s="30">
        <f t="shared" si="9"/>
        <v>0.51792828685258963</v>
      </c>
      <c r="U27" s="30">
        <f t="shared" si="10"/>
        <v>0.98527944111776444</v>
      </c>
      <c r="V27" s="30">
        <f t="shared" si="5"/>
        <v>8.8636840999789954E-2</v>
      </c>
      <c r="W27" s="30">
        <f t="shared" si="11"/>
        <v>0.86859688195991092</v>
      </c>
      <c r="Z27" s="7"/>
    </row>
    <row r="28" spans="1:28" x14ac:dyDescent="0.25">
      <c r="A28" s="9" t="s">
        <v>48</v>
      </c>
      <c r="B28" s="26">
        <v>1337</v>
      </c>
      <c r="C28" s="11">
        <v>413</v>
      </c>
      <c r="D28" s="26">
        <v>2</v>
      </c>
      <c r="E28" s="11">
        <v>594</v>
      </c>
      <c r="F28" s="26">
        <f t="shared" si="0"/>
        <v>2346</v>
      </c>
      <c r="G28" s="27">
        <f t="shared" si="1"/>
        <v>0.82310315430520031</v>
      </c>
      <c r="H28" s="27">
        <f t="shared" si="2"/>
        <v>0.58987090367428008</v>
      </c>
      <c r="I28" s="27">
        <f t="shared" si="3"/>
        <v>0.99850634802091109</v>
      </c>
      <c r="J28" s="27">
        <f t="shared" si="4"/>
        <v>0.17689684569479966</v>
      </c>
      <c r="K28" s="27">
        <f t="shared" si="6"/>
        <v>0.99664429530201337</v>
      </c>
      <c r="M28" s="34" t="s">
        <v>62</v>
      </c>
      <c r="N28" s="28">
        <v>3732</v>
      </c>
      <c r="O28" s="29">
        <v>274</v>
      </c>
      <c r="P28" s="28">
        <v>311</v>
      </c>
      <c r="Q28" s="29">
        <v>444</v>
      </c>
      <c r="R28" s="28">
        <f t="shared" si="7"/>
        <v>4761</v>
      </c>
      <c r="S28" s="30">
        <f t="shared" si="8"/>
        <v>0.87712665406427226</v>
      </c>
      <c r="T28" s="30">
        <f t="shared" si="9"/>
        <v>0.61838440111420612</v>
      </c>
      <c r="U28" s="39">
        <f t="shared" si="10"/>
        <v>0.92307692307692313</v>
      </c>
      <c r="V28" s="30">
        <f t="shared" si="5"/>
        <v>0.12287334593572778</v>
      </c>
      <c r="W28" s="30">
        <f t="shared" si="11"/>
        <v>0.58807947019867546</v>
      </c>
      <c r="X28" t="s">
        <v>68</v>
      </c>
      <c r="Z28" s="7"/>
    </row>
    <row r="29" spans="1:28" x14ac:dyDescent="0.25">
      <c r="A29" s="9" t="s">
        <v>19</v>
      </c>
      <c r="B29" s="26">
        <v>1188</v>
      </c>
      <c r="C29" s="11">
        <v>307</v>
      </c>
      <c r="D29" s="26">
        <v>151</v>
      </c>
      <c r="E29" s="11">
        <v>700</v>
      </c>
      <c r="F29" s="26">
        <f t="shared" si="0"/>
        <v>2346</v>
      </c>
      <c r="G29" s="27">
        <f t="shared" si="1"/>
        <v>0.80477408354646207</v>
      </c>
      <c r="H29" s="27">
        <f t="shared" si="2"/>
        <v>0.69513406156901691</v>
      </c>
      <c r="I29" s="27">
        <f t="shared" si="3"/>
        <v>0.88722927557879017</v>
      </c>
      <c r="J29" s="27">
        <f t="shared" si="4"/>
        <v>0.19522591645353793</v>
      </c>
      <c r="K29" s="27">
        <f t="shared" si="6"/>
        <v>0.82256169212690955</v>
      </c>
      <c r="M29" s="7" t="s">
        <v>22</v>
      </c>
      <c r="N29" s="28">
        <v>3959</v>
      </c>
      <c r="O29" s="29">
        <v>398</v>
      </c>
      <c r="P29" s="28">
        <v>49</v>
      </c>
      <c r="Q29" s="29">
        <v>355</v>
      </c>
      <c r="R29" s="28">
        <f t="shared" si="7"/>
        <v>4761</v>
      </c>
      <c r="S29" s="30">
        <f t="shared" si="8"/>
        <v>0.90611216131064898</v>
      </c>
      <c r="T29" s="30">
        <f t="shared" si="9"/>
        <v>0.4714475431606906</v>
      </c>
      <c r="U29" s="30">
        <f t="shared" si="10"/>
        <v>0.98777445109780437</v>
      </c>
      <c r="V29" s="30">
        <f t="shared" si="5"/>
        <v>9.388783868935098E-2</v>
      </c>
      <c r="W29" s="30">
        <f t="shared" si="11"/>
        <v>0.87871287128712872</v>
      </c>
      <c r="X29" t="s">
        <v>68</v>
      </c>
      <c r="Z29" s="7"/>
    </row>
    <row r="30" spans="1:28" x14ac:dyDescent="0.25">
      <c r="A30" t="s">
        <v>19</v>
      </c>
      <c r="B30" s="26">
        <v>1890</v>
      </c>
      <c r="C30" s="11">
        <v>281</v>
      </c>
      <c r="D30" s="26">
        <v>4</v>
      </c>
      <c r="E30" s="11">
        <v>47</v>
      </c>
      <c r="F30" s="26">
        <f t="shared" si="0"/>
        <v>2222</v>
      </c>
      <c r="G30" s="27">
        <f t="shared" si="1"/>
        <v>0.87173717371737169</v>
      </c>
      <c r="H30" s="27">
        <f t="shared" si="2"/>
        <v>0.14329268292682926</v>
      </c>
      <c r="I30" s="27">
        <f t="shared" si="3"/>
        <v>0.99788806758183735</v>
      </c>
      <c r="J30" s="27">
        <f t="shared" si="4"/>
        <v>0.12826282628262825</v>
      </c>
      <c r="K30" s="27">
        <f t="shared" si="6"/>
        <v>0.92156862745098034</v>
      </c>
      <c r="M30" s="34" t="s">
        <v>20</v>
      </c>
      <c r="N30" s="28">
        <v>3683</v>
      </c>
      <c r="O30" s="29">
        <v>243</v>
      </c>
      <c r="P30" s="28">
        <v>360</v>
      </c>
      <c r="Q30" s="29">
        <v>475</v>
      </c>
      <c r="R30" s="28">
        <f t="shared" si="7"/>
        <v>4761</v>
      </c>
      <c r="S30" s="39">
        <f t="shared" si="8"/>
        <v>0.87334593572778829</v>
      </c>
      <c r="T30" s="30">
        <f t="shared" si="9"/>
        <v>0.66155988857938719</v>
      </c>
      <c r="U30" s="39">
        <f t="shared" si="10"/>
        <v>0.91095720999257979</v>
      </c>
      <c r="V30" s="39">
        <f t="shared" si="5"/>
        <v>0.12665406427221171</v>
      </c>
      <c r="W30" s="30">
        <f t="shared" si="11"/>
        <v>0.56886227544910184</v>
      </c>
      <c r="X30" t="s">
        <v>68</v>
      </c>
      <c r="Z30" s="7"/>
    </row>
    <row r="31" spans="1:28" x14ac:dyDescent="0.25">
      <c r="A31" t="s">
        <v>67</v>
      </c>
      <c r="B31" s="26">
        <v>1894</v>
      </c>
      <c r="C31" s="11">
        <v>328</v>
      </c>
      <c r="D31" s="26">
        <v>0</v>
      </c>
      <c r="E31" s="11">
        <v>0</v>
      </c>
      <c r="F31" s="26">
        <f t="shared" si="0"/>
        <v>2222</v>
      </c>
      <c r="G31" s="27">
        <f t="shared" si="1"/>
        <v>0.8523852385238524</v>
      </c>
      <c r="H31" s="27">
        <f t="shared" si="2"/>
        <v>0</v>
      </c>
      <c r="I31" s="27">
        <f t="shared" si="3"/>
        <v>1</v>
      </c>
      <c r="J31" s="27">
        <f t="shared" si="4"/>
        <v>0.1476147614761476</v>
      </c>
      <c r="K31" s="27" t="e">
        <f t="shared" si="6"/>
        <v>#DIV/0!</v>
      </c>
      <c r="M31" s="34" t="s">
        <v>60</v>
      </c>
      <c r="N31" s="28">
        <v>3302</v>
      </c>
      <c r="O31" s="29">
        <v>243</v>
      </c>
      <c r="P31" s="28">
        <v>741</v>
      </c>
      <c r="Q31" s="29">
        <v>475</v>
      </c>
      <c r="R31" s="28">
        <f t="shared" si="7"/>
        <v>4761</v>
      </c>
      <c r="S31" s="30">
        <f t="shared" si="8"/>
        <v>0.79332073093887834</v>
      </c>
      <c r="T31" s="30">
        <f t="shared" si="9"/>
        <v>0.66155988857938719</v>
      </c>
      <c r="U31" s="30">
        <f t="shared" si="10"/>
        <v>0.81672025723472674</v>
      </c>
      <c r="V31" s="30">
        <f t="shared" si="5"/>
        <v>0.20667926906112161</v>
      </c>
      <c r="W31" s="30">
        <f t="shared" si="11"/>
        <v>0.390625</v>
      </c>
      <c r="X31" s="9"/>
      <c r="Z31" s="7"/>
    </row>
    <row r="32" spans="1:28" x14ac:dyDescent="0.25">
      <c r="A32" s="5" t="s">
        <v>44</v>
      </c>
      <c r="B32" s="31">
        <v>7148</v>
      </c>
      <c r="C32" s="31">
        <v>2512</v>
      </c>
      <c r="D32" s="31">
        <v>2908</v>
      </c>
      <c r="E32" s="31">
        <v>9220</v>
      </c>
      <c r="F32" s="32">
        <f t="shared" si="0"/>
        <v>21788</v>
      </c>
      <c r="G32" s="33">
        <f t="shared" si="1"/>
        <v>0.75123921424637419</v>
      </c>
      <c r="H32" s="33">
        <f t="shared" si="2"/>
        <v>0.78588475963177629</v>
      </c>
      <c r="I32" s="33">
        <f t="shared" si="3"/>
        <v>0.71081941129673831</v>
      </c>
      <c r="J32" s="33">
        <f t="shared" si="4"/>
        <v>0.24876078575362584</v>
      </c>
      <c r="K32" s="33">
        <f t="shared" si="6"/>
        <v>0.76022427440633245</v>
      </c>
      <c r="M32" s="7" t="s">
        <v>14</v>
      </c>
      <c r="N32" s="28">
        <v>2966</v>
      </c>
      <c r="O32" s="29">
        <v>243</v>
      </c>
      <c r="P32" s="28">
        <v>1077</v>
      </c>
      <c r="Q32" s="29">
        <v>475</v>
      </c>
      <c r="R32" s="28">
        <f t="shared" si="7"/>
        <v>4761</v>
      </c>
      <c r="S32" s="30">
        <f t="shared" si="8"/>
        <v>0.7227473219911783</v>
      </c>
      <c r="T32" s="37">
        <f t="shared" si="9"/>
        <v>0.66155988857938719</v>
      </c>
      <c r="U32" s="30">
        <f t="shared" si="10"/>
        <v>0.73361365322780114</v>
      </c>
      <c r="V32" s="30">
        <f t="shared" si="5"/>
        <v>0.2772526780088217</v>
      </c>
      <c r="W32" s="30">
        <f t="shared" si="11"/>
        <v>0.30605670103092786</v>
      </c>
      <c r="Z32" s="7"/>
    </row>
    <row r="33" spans="1:26" x14ac:dyDescent="0.25">
      <c r="A33" s="8" t="s">
        <v>38</v>
      </c>
      <c r="B33" s="31">
        <v>7172</v>
      </c>
      <c r="C33" s="31">
        <v>2490</v>
      </c>
      <c r="D33" s="31">
        <v>2929</v>
      </c>
      <c r="E33" s="31">
        <v>9242</v>
      </c>
      <c r="F33" s="32">
        <f t="shared" si="0"/>
        <v>21833</v>
      </c>
      <c r="G33" s="33">
        <f t="shared" si="1"/>
        <v>0.75179773737003619</v>
      </c>
      <c r="H33" s="33">
        <f t="shared" si="2"/>
        <v>0.7877599727241732</v>
      </c>
      <c r="I33" s="33">
        <f t="shared" si="3"/>
        <v>0.71002871002871004</v>
      </c>
      <c r="J33" s="33">
        <f t="shared" si="4"/>
        <v>0.24820226262996381</v>
      </c>
      <c r="K33" s="33">
        <f t="shared" si="6"/>
        <v>0.75934598636102213</v>
      </c>
      <c r="M33" s="9" t="s">
        <v>37</v>
      </c>
      <c r="N33" s="26">
        <v>4026</v>
      </c>
      <c r="O33" s="11">
        <v>276</v>
      </c>
      <c r="P33" s="26">
        <v>208</v>
      </c>
      <c r="Q33" s="11">
        <v>509</v>
      </c>
      <c r="R33" s="26">
        <f t="shared" si="7"/>
        <v>5019</v>
      </c>
      <c r="S33" s="36">
        <f t="shared" si="8"/>
        <v>0.90356644749950188</v>
      </c>
      <c r="T33" s="38">
        <f t="shared" si="9"/>
        <v>0.64840764331210188</v>
      </c>
      <c r="U33" s="36">
        <f t="shared" si="10"/>
        <v>0.95087387812942847</v>
      </c>
      <c r="V33" s="36">
        <f t="shared" si="5"/>
        <v>9.6433552500498107E-2</v>
      </c>
      <c r="W33" s="36">
        <f t="shared" si="11"/>
        <v>0.70990237099023712</v>
      </c>
      <c r="Z33" s="7"/>
    </row>
    <row r="34" spans="1:26" x14ac:dyDescent="0.25">
      <c r="A34" s="8" t="s">
        <v>41</v>
      </c>
      <c r="B34" s="31">
        <v>7088</v>
      </c>
      <c r="C34" s="31">
        <v>2607</v>
      </c>
      <c r="D34" s="31">
        <v>2968</v>
      </c>
      <c r="E34" s="31">
        <v>9125</v>
      </c>
      <c r="F34" s="32">
        <f t="shared" si="0"/>
        <v>21788</v>
      </c>
      <c r="G34" s="33">
        <f t="shared" si="1"/>
        <v>0.74412520653570768</v>
      </c>
      <c r="H34" s="33">
        <f t="shared" si="2"/>
        <v>0.7777872485509717</v>
      </c>
      <c r="I34" s="33">
        <f t="shared" si="3"/>
        <v>0.70485282418456641</v>
      </c>
      <c r="J34" s="33">
        <f t="shared" si="4"/>
        <v>0.25587479346429226</v>
      </c>
      <c r="K34" s="33">
        <f t="shared" si="6"/>
        <v>0.75456875878607454</v>
      </c>
      <c r="M34" s="41" t="s">
        <v>64</v>
      </c>
      <c r="N34" s="41">
        <v>3424</v>
      </c>
      <c r="O34" s="41">
        <v>274</v>
      </c>
      <c r="P34" s="41">
        <v>619</v>
      </c>
      <c r="Q34" s="41">
        <v>444</v>
      </c>
      <c r="R34" s="26">
        <f t="shared" si="7"/>
        <v>4761</v>
      </c>
      <c r="S34" s="36">
        <f t="shared" si="8"/>
        <v>0.81243436252888046</v>
      </c>
      <c r="T34" s="38">
        <f t="shared" si="9"/>
        <v>0.61838440111420612</v>
      </c>
      <c r="U34" s="36">
        <f t="shared" si="10"/>
        <v>0.84689586940390804</v>
      </c>
      <c r="V34" s="36">
        <f t="shared" si="5"/>
        <v>0.18756563747111951</v>
      </c>
      <c r="W34" s="36">
        <f t="shared" si="11"/>
        <v>0.41768579492003766</v>
      </c>
      <c r="Z34" s="7"/>
    </row>
    <row r="35" spans="1:26" x14ac:dyDescent="0.25">
      <c r="A35" s="5" t="s">
        <v>40</v>
      </c>
      <c r="B35" s="31">
        <v>7063</v>
      </c>
      <c r="C35" s="31">
        <v>2564</v>
      </c>
      <c r="D35" s="31">
        <v>2993</v>
      </c>
      <c r="E35" s="31">
        <v>9168</v>
      </c>
      <c r="F35" s="32">
        <f t="shared" si="0"/>
        <v>21788</v>
      </c>
      <c r="G35" s="33">
        <f t="shared" si="1"/>
        <v>0.74495134936662388</v>
      </c>
      <c r="H35" s="33">
        <f t="shared" si="2"/>
        <v>0.78145243777702011</v>
      </c>
      <c r="I35" s="33">
        <f t="shared" si="3"/>
        <v>0.70236674622116146</v>
      </c>
      <c r="J35" s="33">
        <f t="shared" si="4"/>
        <v>0.25504865063337617</v>
      </c>
      <c r="K35" s="33">
        <f t="shared" si="6"/>
        <v>0.75388537126881017</v>
      </c>
      <c r="L35" s="9"/>
      <c r="M35" t="s">
        <v>20</v>
      </c>
      <c r="N35" s="26">
        <v>3979</v>
      </c>
      <c r="O35" s="11">
        <v>403</v>
      </c>
      <c r="P35" s="26">
        <v>29</v>
      </c>
      <c r="Q35" s="11">
        <v>350</v>
      </c>
      <c r="R35" s="26">
        <f t="shared" si="7"/>
        <v>4761</v>
      </c>
      <c r="S35" s="27">
        <f t="shared" si="8"/>
        <v>0.90926275992438566</v>
      </c>
      <c r="T35" s="38">
        <f t="shared" si="9"/>
        <v>0.46480743691899068</v>
      </c>
      <c r="U35" s="27">
        <f t="shared" si="10"/>
        <v>0.99276447105788423</v>
      </c>
      <c r="V35" s="27">
        <f t="shared" si="5"/>
        <v>9.0737240075614373E-2</v>
      </c>
      <c r="W35" s="38">
        <f t="shared" si="11"/>
        <v>0.92348284960422167</v>
      </c>
      <c r="X35" s="9" t="s">
        <v>68</v>
      </c>
    </row>
    <row r="36" spans="1:26" x14ac:dyDescent="0.25">
      <c r="A36" s="5" t="s">
        <v>16</v>
      </c>
      <c r="B36" s="32">
        <v>7042</v>
      </c>
      <c r="C36" s="31">
        <v>2124</v>
      </c>
      <c r="D36" s="32">
        <v>3014</v>
      </c>
      <c r="E36" s="31">
        <v>9608</v>
      </c>
      <c r="F36" s="32">
        <f t="shared" si="0"/>
        <v>21788</v>
      </c>
      <c r="G36" s="33">
        <f t="shared" si="1"/>
        <v>0.76418211859739305</v>
      </c>
      <c r="H36" s="33">
        <f t="shared" si="2"/>
        <v>0.81895669962495743</v>
      </c>
      <c r="I36" s="33">
        <f t="shared" si="3"/>
        <v>0.70027844073190137</v>
      </c>
      <c r="J36" s="33">
        <f t="shared" si="4"/>
        <v>0.23581788140260693</v>
      </c>
      <c r="K36" s="33">
        <f t="shared" si="6"/>
        <v>0.76121058469339253</v>
      </c>
      <c r="L36" s="9"/>
      <c r="M36" s="34" t="s">
        <v>59</v>
      </c>
      <c r="N36" s="28">
        <v>3500</v>
      </c>
      <c r="O36" s="29">
        <v>298</v>
      </c>
      <c r="P36" s="28">
        <v>543</v>
      </c>
      <c r="Q36" s="29">
        <v>420</v>
      </c>
      <c r="R36" s="28">
        <f t="shared" si="7"/>
        <v>4761</v>
      </c>
      <c r="S36" s="30">
        <f t="shared" si="8"/>
        <v>0.82335643772316736</v>
      </c>
      <c r="T36" s="30">
        <f t="shared" si="9"/>
        <v>0.58495821727019504</v>
      </c>
      <c r="U36" s="30">
        <f t="shared" si="10"/>
        <v>0.86569379173880778</v>
      </c>
      <c r="V36" s="30">
        <f t="shared" si="5"/>
        <v>0.17664356227683259</v>
      </c>
      <c r="W36" s="30">
        <f t="shared" si="11"/>
        <v>0.43613707165109034</v>
      </c>
      <c r="X36" s="9" t="s">
        <v>68</v>
      </c>
    </row>
    <row r="37" spans="1:26" x14ac:dyDescent="0.25">
      <c r="A37" t="s">
        <v>25</v>
      </c>
      <c r="B37" s="26">
        <v>826</v>
      </c>
      <c r="C37" s="11">
        <v>375</v>
      </c>
      <c r="D37" s="26">
        <v>358</v>
      </c>
      <c r="E37" s="11">
        <v>619</v>
      </c>
      <c r="F37" s="26">
        <f t="shared" si="0"/>
        <v>2178</v>
      </c>
      <c r="G37" s="27">
        <f t="shared" si="1"/>
        <v>0.66345270890725438</v>
      </c>
      <c r="H37" s="27">
        <f t="shared" si="2"/>
        <v>0.62273641851106643</v>
      </c>
      <c r="I37" s="27">
        <f t="shared" si="3"/>
        <v>0.69763513513513509</v>
      </c>
      <c r="J37" s="27">
        <f t="shared" si="4"/>
        <v>0.33654729109274562</v>
      </c>
      <c r="K37" s="27">
        <f t="shared" si="6"/>
        <v>0.63357215967246672</v>
      </c>
      <c r="L37" s="9"/>
      <c r="M37" s="34" t="s">
        <v>21</v>
      </c>
      <c r="N37" s="28">
        <v>3613</v>
      </c>
      <c r="O37" s="29">
        <v>298</v>
      </c>
      <c r="P37" s="28">
        <v>430</v>
      </c>
      <c r="Q37" s="29">
        <v>420</v>
      </c>
      <c r="R37" s="28">
        <f t="shared" si="7"/>
        <v>4761</v>
      </c>
      <c r="S37" s="30">
        <f t="shared" si="8"/>
        <v>0.84709094727998324</v>
      </c>
      <c r="T37" s="37">
        <f t="shared" si="9"/>
        <v>0.58495821727019504</v>
      </c>
      <c r="U37" s="30">
        <f t="shared" si="10"/>
        <v>0.89364333415780361</v>
      </c>
      <c r="V37" s="30">
        <f t="shared" si="5"/>
        <v>0.15290905272001681</v>
      </c>
      <c r="W37" s="30">
        <f t="shared" si="11"/>
        <v>0.49411764705882355</v>
      </c>
      <c r="X37" s="9" t="s">
        <v>68</v>
      </c>
    </row>
    <row r="38" spans="1:26" x14ac:dyDescent="0.25">
      <c r="A38" s="5" t="s">
        <v>15</v>
      </c>
      <c r="B38" s="32">
        <v>7369</v>
      </c>
      <c r="C38" s="31">
        <v>2687</v>
      </c>
      <c r="D38" s="32">
        <v>3217</v>
      </c>
      <c r="E38" s="31">
        <v>8515</v>
      </c>
      <c r="F38" s="32">
        <f t="shared" si="0"/>
        <v>21788</v>
      </c>
      <c r="G38" s="33">
        <f t="shared" si="1"/>
        <v>0.72902515145951896</v>
      </c>
      <c r="H38" s="33">
        <f t="shared" si="2"/>
        <v>0.76013211926441704</v>
      </c>
      <c r="I38" s="33">
        <f t="shared" si="3"/>
        <v>0.69610806725864349</v>
      </c>
      <c r="J38" s="33">
        <f t="shared" si="4"/>
        <v>0.27097484854048098</v>
      </c>
      <c r="K38" s="33">
        <f t="shared" si="6"/>
        <v>0.72579270371633142</v>
      </c>
      <c r="L38" s="9"/>
      <c r="M38" s="10" t="s">
        <v>65</v>
      </c>
      <c r="N38" s="28">
        <v>3170</v>
      </c>
      <c r="O38" s="29">
        <v>302</v>
      </c>
      <c r="P38" s="28">
        <v>873</v>
      </c>
      <c r="Q38" s="29">
        <v>416</v>
      </c>
      <c r="R38" s="28">
        <f t="shared" si="7"/>
        <v>4761</v>
      </c>
      <c r="S38" s="30">
        <f t="shared" si="8"/>
        <v>0.75320310859063222</v>
      </c>
      <c r="T38" s="30">
        <f t="shared" si="9"/>
        <v>0.57938718662952648</v>
      </c>
      <c r="U38" s="30">
        <f t="shared" si="10"/>
        <v>0.78407123423200598</v>
      </c>
      <c r="V38" s="30">
        <f t="shared" si="5"/>
        <v>0.24679689140936778</v>
      </c>
      <c r="W38" s="30">
        <f t="shared" si="11"/>
        <v>0.32273079906904578</v>
      </c>
      <c r="X38" s="9"/>
    </row>
    <row r="39" spans="1:26" x14ac:dyDescent="0.25">
      <c r="A39" s="5" t="s">
        <v>42</v>
      </c>
      <c r="B39" s="32">
        <v>6478</v>
      </c>
      <c r="C39" s="31">
        <v>2009</v>
      </c>
      <c r="D39" s="32">
        <v>3578</v>
      </c>
      <c r="E39" s="31">
        <v>9723</v>
      </c>
      <c r="F39" s="32">
        <f t="shared" si="0"/>
        <v>21788</v>
      </c>
      <c r="G39" s="33">
        <f t="shared" si="1"/>
        <v>0.74357444464843037</v>
      </c>
      <c r="H39" s="33">
        <f t="shared" si="2"/>
        <v>0.82875894988066823</v>
      </c>
      <c r="I39" s="33">
        <f t="shared" si="3"/>
        <v>0.6441925218774861</v>
      </c>
      <c r="J39" s="33">
        <f t="shared" si="4"/>
        <v>0.25642555535156969</v>
      </c>
      <c r="K39" s="33">
        <f t="shared" si="6"/>
        <v>0.73099766934816934</v>
      </c>
      <c r="L39" s="9"/>
      <c r="M39" s="34" t="s">
        <v>47</v>
      </c>
      <c r="N39" s="28">
        <v>3448</v>
      </c>
      <c r="O39" s="29">
        <v>306</v>
      </c>
      <c r="P39" s="28">
        <v>595</v>
      </c>
      <c r="Q39" s="29">
        <v>412</v>
      </c>
      <c r="R39" s="28">
        <f t="shared" si="7"/>
        <v>4761</v>
      </c>
      <c r="S39" s="30">
        <f t="shared" si="8"/>
        <v>0.81075404326822098</v>
      </c>
      <c r="T39" s="30">
        <f t="shared" si="9"/>
        <v>0.57381615598885793</v>
      </c>
      <c r="U39" s="30">
        <f t="shared" si="10"/>
        <v>0.85283205540440266</v>
      </c>
      <c r="V39" s="30">
        <f t="shared" si="5"/>
        <v>0.18924595673177905</v>
      </c>
      <c r="W39" s="30">
        <f t="shared" si="11"/>
        <v>0.40913604766633566</v>
      </c>
      <c r="X39" s="9"/>
    </row>
    <row r="40" spans="1:26" x14ac:dyDescent="0.25">
      <c r="A40" s="5" t="s">
        <v>39</v>
      </c>
      <c r="B40" s="32">
        <v>6478</v>
      </c>
      <c r="C40" s="31">
        <v>2009</v>
      </c>
      <c r="D40" s="32">
        <v>3578</v>
      </c>
      <c r="E40" s="31">
        <v>9723</v>
      </c>
      <c r="F40" s="32">
        <f t="shared" si="0"/>
        <v>21788</v>
      </c>
      <c r="G40" s="33">
        <f t="shared" si="1"/>
        <v>0.74357444464843037</v>
      </c>
      <c r="H40" s="33">
        <f t="shared" si="2"/>
        <v>0.82875894988066823</v>
      </c>
      <c r="I40" s="33">
        <f t="shared" si="3"/>
        <v>0.6441925218774861</v>
      </c>
      <c r="J40" s="33">
        <f t="shared" si="4"/>
        <v>0.25642555535156969</v>
      </c>
      <c r="K40" s="33">
        <f t="shared" si="6"/>
        <v>0.73099766934816934</v>
      </c>
      <c r="L40" s="9"/>
      <c r="M40" s="34" t="s">
        <v>50</v>
      </c>
      <c r="N40" s="28">
        <v>3540</v>
      </c>
      <c r="O40" s="29">
        <v>316</v>
      </c>
      <c r="P40" s="28">
        <v>503</v>
      </c>
      <c r="Q40" s="29">
        <v>402</v>
      </c>
      <c r="R40" s="28">
        <f t="shared" si="7"/>
        <v>4761</v>
      </c>
      <c r="S40" s="30">
        <f t="shared" si="8"/>
        <v>0.82797731568998112</v>
      </c>
      <c r="T40" s="30">
        <f t="shared" si="9"/>
        <v>0.55988857938718661</v>
      </c>
      <c r="U40" s="30">
        <f t="shared" si="10"/>
        <v>0.87558743507296566</v>
      </c>
      <c r="V40" s="30">
        <f t="shared" si="5"/>
        <v>0.17202268431001891</v>
      </c>
      <c r="W40" s="30">
        <f t="shared" si="11"/>
        <v>0.44419889502762433</v>
      </c>
      <c r="X40" s="9"/>
    </row>
    <row r="41" spans="1:26" x14ac:dyDescent="0.25">
      <c r="A41" s="5" t="s">
        <v>43</v>
      </c>
      <c r="B41" s="32">
        <v>6478</v>
      </c>
      <c r="C41" s="31">
        <v>2009</v>
      </c>
      <c r="D41" s="32">
        <v>3578</v>
      </c>
      <c r="E41" s="31">
        <v>9723</v>
      </c>
      <c r="F41" s="32">
        <f t="shared" si="0"/>
        <v>21788</v>
      </c>
      <c r="G41" s="33">
        <f t="shared" si="1"/>
        <v>0.74357444464843037</v>
      </c>
      <c r="H41" s="33">
        <f t="shared" si="2"/>
        <v>0.82875894988066823</v>
      </c>
      <c r="I41" s="33">
        <f t="shared" si="3"/>
        <v>0.6441925218774861</v>
      </c>
      <c r="J41" s="33">
        <f t="shared" si="4"/>
        <v>0.25642555535156969</v>
      </c>
      <c r="K41" s="33">
        <f t="shared" si="6"/>
        <v>0.73099766934816934</v>
      </c>
      <c r="L41" s="9"/>
      <c r="M41" s="9" t="s">
        <v>51</v>
      </c>
      <c r="N41" s="26">
        <v>4171</v>
      </c>
      <c r="O41" s="11">
        <v>385</v>
      </c>
      <c r="P41" s="26">
        <v>63</v>
      </c>
      <c r="Q41" s="11">
        <v>400</v>
      </c>
      <c r="R41" s="26">
        <f t="shared" si="7"/>
        <v>5019</v>
      </c>
      <c r="S41" s="36">
        <f t="shared" si="8"/>
        <v>0.9107391910739191</v>
      </c>
      <c r="T41" s="38">
        <f t="shared" si="9"/>
        <v>0.50955414012738853</v>
      </c>
      <c r="U41" s="36">
        <f t="shared" si="10"/>
        <v>0.98512045347189414</v>
      </c>
      <c r="V41" s="36">
        <f t="shared" si="5"/>
        <v>8.926080892608089E-2</v>
      </c>
      <c r="W41" s="36">
        <f t="shared" si="11"/>
        <v>0.86393088552915764</v>
      </c>
    </row>
    <row r="42" spans="1:26" x14ac:dyDescent="0.25">
      <c r="A42" s="41" t="s">
        <v>63</v>
      </c>
      <c r="B42" s="28">
        <v>1292</v>
      </c>
      <c r="C42" s="29">
        <v>88</v>
      </c>
      <c r="D42" s="28">
        <v>47</v>
      </c>
      <c r="E42" s="29">
        <v>919</v>
      </c>
      <c r="F42" s="28">
        <f t="shared" si="0"/>
        <v>2346</v>
      </c>
      <c r="G42" s="30">
        <f t="shared" si="1"/>
        <v>0.94245524296675187</v>
      </c>
      <c r="H42" s="30">
        <f t="shared" si="2"/>
        <v>0.91261171797418073</v>
      </c>
      <c r="I42" s="30">
        <f t="shared" si="3"/>
        <v>0.96489917849141149</v>
      </c>
      <c r="J42" s="30">
        <f t="shared" si="4"/>
        <v>5.754475703324808E-2</v>
      </c>
      <c r="K42" s="30">
        <f t="shared" si="6"/>
        <v>0.95134575569358182</v>
      </c>
      <c r="L42" s="9"/>
      <c r="M42" s="34" t="s">
        <v>19</v>
      </c>
      <c r="N42" s="28">
        <v>3409</v>
      </c>
      <c r="O42" s="29">
        <v>420</v>
      </c>
      <c r="P42" s="28">
        <v>634</v>
      </c>
      <c r="Q42" s="29">
        <v>298</v>
      </c>
      <c r="R42" s="28">
        <f t="shared" si="7"/>
        <v>4761</v>
      </c>
      <c r="S42" s="30">
        <f t="shared" si="8"/>
        <v>0.77861793740810759</v>
      </c>
      <c r="T42" s="30">
        <f t="shared" si="9"/>
        <v>0.41504178272980502</v>
      </c>
      <c r="U42" s="30">
        <f t="shared" si="10"/>
        <v>0.84318575315359878</v>
      </c>
      <c r="V42" s="30">
        <f t="shared" si="5"/>
        <v>0.22138206259189247</v>
      </c>
      <c r="W42" s="30">
        <f t="shared" si="11"/>
        <v>0.31974248927038629</v>
      </c>
      <c r="X42" t="s">
        <v>68</v>
      </c>
    </row>
    <row r="43" spans="1:26" x14ac:dyDescent="0.25">
      <c r="A43" s="10" t="s">
        <v>66</v>
      </c>
      <c r="B43" s="28">
        <v>1317</v>
      </c>
      <c r="C43" s="29">
        <v>44</v>
      </c>
      <c r="D43" s="28">
        <v>22</v>
      </c>
      <c r="E43" s="29">
        <v>963</v>
      </c>
      <c r="F43" s="28">
        <f t="shared" si="0"/>
        <v>2346</v>
      </c>
      <c r="G43" s="30">
        <f t="shared" si="1"/>
        <v>0.97186700767263423</v>
      </c>
      <c r="H43" s="30">
        <f t="shared" si="2"/>
        <v>0.95630585898709042</v>
      </c>
      <c r="I43" s="30">
        <f t="shared" si="3"/>
        <v>0.98356982823002237</v>
      </c>
      <c r="J43" s="30">
        <f t="shared" si="4"/>
        <v>2.8132992327365727E-2</v>
      </c>
      <c r="K43" s="30">
        <f t="shared" si="6"/>
        <v>0.97766497461928936</v>
      </c>
      <c r="L43" s="9"/>
      <c r="M43" s="34" t="s">
        <v>48</v>
      </c>
      <c r="N43" s="28">
        <v>3806</v>
      </c>
      <c r="O43" s="29">
        <v>495</v>
      </c>
      <c r="P43" s="28">
        <v>237</v>
      </c>
      <c r="Q43" s="29">
        <v>223</v>
      </c>
      <c r="R43" s="28">
        <f t="shared" si="7"/>
        <v>4761</v>
      </c>
      <c r="S43" s="30">
        <f t="shared" si="8"/>
        <v>0.84625078764965345</v>
      </c>
      <c r="T43" s="30">
        <f t="shared" si="9"/>
        <v>0.31058495821727017</v>
      </c>
      <c r="U43" s="30">
        <f t="shared" si="10"/>
        <v>0.94138016324511498</v>
      </c>
      <c r="V43" s="30">
        <f t="shared" si="5"/>
        <v>0.15374921235034655</v>
      </c>
      <c r="W43" s="30">
        <f t="shared" si="11"/>
        <v>0.48478260869565215</v>
      </c>
      <c r="X43" t="s">
        <v>30</v>
      </c>
    </row>
    <row r="44" spans="1:26" x14ac:dyDescent="0.25">
      <c r="A44" s="18"/>
      <c r="B44" s="22"/>
      <c r="C44" s="17"/>
      <c r="D44" s="22"/>
      <c r="E44" s="17"/>
      <c r="F44" s="22"/>
      <c r="G44" s="23"/>
      <c r="H44" s="23"/>
      <c r="I44" s="23"/>
      <c r="J44" s="23"/>
      <c r="K44" s="23"/>
      <c r="L44" s="9"/>
      <c r="M44" s="12"/>
      <c r="N44" s="13"/>
      <c r="O44" s="12"/>
      <c r="P44" s="13"/>
      <c r="Q44" s="12"/>
      <c r="R44" s="24"/>
      <c r="S44" s="25"/>
      <c r="T44" s="25"/>
      <c r="U44" s="25"/>
      <c r="V44" s="25"/>
      <c r="W44" s="25"/>
    </row>
    <row r="45" spans="1:26" x14ac:dyDescent="0.25">
      <c r="A45" s="18"/>
      <c r="B45" s="17"/>
      <c r="C45" s="17"/>
      <c r="D45" s="17"/>
      <c r="E45" s="17"/>
      <c r="F45" s="17"/>
      <c r="G45" s="23"/>
      <c r="H45" s="23"/>
      <c r="I45" s="23"/>
      <c r="J45" s="23"/>
      <c r="K45" s="23"/>
      <c r="L45" s="9"/>
      <c r="M45" s="12"/>
      <c r="N45" s="13"/>
      <c r="O45" s="12"/>
      <c r="P45" s="13"/>
      <c r="Q45" s="12"/>
      <c r="R45" s="13"/>
      <c r="S45" s="14"/>
      <c r="T45" s="14"/>
      <c r="U45" s="14"/>
      <c r="V45" s="14"/>
      <c r="W45" s="14"/>
    </row>
    <row r="46" spans="1:26" x14ac:dyDescent="0.25">
      <c r="A46" s="20"/>
      <c r="B46" s="17"/>
      <c r="C46" s="17"/>
      <c r="D46" s="17"/>
      <c r="E46" s="17"/>
      <c r="F46" s="17"/>
      <c r="G46" s="23"/>
      <c r="H46" s="23"/>
      <c r="I46" s="23"/>
      <c r="J46" s="23"/>
      <c r="K46" s="23"/>
      <c r="L46" s="9"/>
      <c r="M46" s="21"/>
      <c r="N46" s="22"/>
      <c r="O46" s="17"/>
      <c r="P46" s="22"/>
      <c r="Q46" s="17"/>
      <c r="R46" s="22"/>
      <c r="S46" s="23"/>
      <c r="T46" s="23"/>
      <c r="U46" s="23"/>
      <c r="V46" s="23"/>
      <c r="W46" s="23"/>
    </row>
    <row r="47" spans="1:26" x14ac:dyDescent="0.25">
      <c r="A47" s="20"/>
      <c r="B47" s="17"/>
      <c r="C47" s="17"/>
      <c r="D47" s="17"/>
      <c r="E47" s="17"/>
      <c r="F47" s="17"/>
      <c r="G47" s="23"/>
      <c r="H47" s="23"/>
      <c r="I47" s="23"/>
      <c r="J47" s="23"/>
      <c r="K47" s="23"/>
      <c r="L47" s="9"/>
    </row>
    <row r="48" spans="1:26" x14ac:dyDescent="0.25">
      <c r="A48" s="18"/>
      <c r="B48" s="17"/>
      <c r="C48" s="17"/>
      <c r="D48" s="17"/>
      <c r="E48" s="17"/>
      <c r="F48" s="17"/>
      <c r="G48" s="23"/>
      <c r="H48" s="23"/>
      <c r="I48" s="23"/>
      <c r="J48" s="23"/>
      <c r="K48" s="23"/>
      <c r="L48" s="9"/>
      <c r="M48" s="21"/>
      <c r="N48" s="22"/>
      <c r="O48" s="17"/>
      <c r="P48" s="22"/>
      <c r="Q48" s="17"/>
      <c r="R48" s="22"/>
      <c r="S48" s="23"/>
      <c r="T48" s="23"/>
      <c r="U48" s="23"/>
      <c r="V48" s="23"/>
      <c r="W48" s="23"/>
    </row>
    <row r="49" spans="1:24" x14ac:dyDescent="0.25">
      <c r="A49" s="19"/>
      <c r="B49" s="17"/>
      <c r="C49" s="17"/>
      <c r="D49" s="17"/>
      <c r="E49" s="17"/>
      <c r="F49" s="17"/>
      <c r="G49" s="23"/>
      <c r="H49" s="23"/>
      <c r="I49" s="23"/>
      <c r="J49" s="23"/>
      <c r="K49" s="23"/>
      <c r="L49" s="9"/>
      <c r="M49" s="19"/>
      <c r="N49" s="17"/>
      <c r="O49" s="17"/>
      <c r="P49" s="17"/>
      <c r="Q49" s="17"/>
      <c r="R49" s="17"/>
      <c r="S49" s="17"/>
      <c r="T49" s="17"/>
      <c r="U49" s="17"/>
      <c r="V49" s="17"/>
      <c r="W49" s="17"/>
    </row>
    <row r="50" spans="1:24" x14ac:dyDescent="0.25">
      <c r="A50" s="19"/>
      <c r="G50" s="3"/>
      <c r="H50" s="3"/>
      <c r="I50" s="3"/>
      <c r="J50" s="3"/>
      <c r="K50" s="3"/>
      <c r="L50" s="9"/>
      <c r="M50" s="21"/>
    </row>
    <row r="51" spans="1:24" x14ac:dyDescent="0.25">
      <c r="A51" s="19"/>
      <c r="L51" s="9"/>
      <c r="M51" s="21"/>
    </row>
    <row r="52" spans="1:24" ht="31.5" x14ac:dyDescent="0.5">
      <c r="L52" s="15"/>
    </row>
    <row r="53" spans="1:24" ht="31.5" x14ac:dyDescent="0.5">
      <c r="A53" s="17"/>
      <c r="C53" s="15" t="s">
        <v>33</v>
      </c>
      <c r="D53" s="15"/>
      <c r="E53" s="15"/>
      <c r="F53" s="15"/>
      <c r="G53" s="15"/>
      <c r="H53" s="15"/>
      <c r="I53" s="15"/>
      <c r="J53" s="15"/>
      <c r="K53" s="15"/>
      <c r="L53" s="16" t="s">
        <v>11</v>
      </c>
      <c r="M53" s="15"/>
      <c r="N53" s="15"/>
      <c r="O53" s="15"/>
      <c r="P53" s="15"/>
      <c r="Q53" s="15"/>
    </row>
    <row r="54" spans="1:24" ht="18.75" x14ac:dyDescent="0.3">
      <c r="A54" s="18"/>
      <c r="B54" s="1"/>
      <c r="C54" s="43" t="s">
        <v>1</v>
      </c>
      <c r="D54" s="43"/>
      <c r="E54" s="43"/>
      <c r="F54" s="43"/>
      <c r="G54" s="43"/>
      <c r="H54" s="43"/>
      <c r="I54" s="43"/>
      <c r="J54" s="43"/>
      <c r="K54" s="43"/>
      <c r="M54" s="16"/>
      <c r="N54" s="16"/>
      <c r="O54" s="16"/>
      <c r="P54" s="16"/>
      <c r="Q54" s="16"/>
      <c r="R54" s="16"/>
      <c r="S54" s="16"/>
      <c r="T54" s="16"/>
      <c r="U54" s="16"/>
      <c r="V54" s="16"/>
      <c r="X54" s="4" t="s">
        <v>29</v>
      </c>
    </row>
    <row r="55" spans="1:24" x14ac:dyDescent="0.25">
      <c r="A55" s="4" t="s">
        <v>0</v>
      </c>
      <c r="B55" s="4" t="s">
        <v>3</v>
      </c>
      <c r="C55" s="4" t="s">
        <v>2</v>
      </c>
      <c r="D55" s="4" t="s">
        <v>4</v>
      </c>
      <c r="E55" s="4" t="s">
        <v>5</v>
      </c>
      <c r="F55" s="4" t="s">
        <v>6</v>
      </c>
      <c r="G55" s="4" t="s">
        <v>7</v>
      </c>
      <c r="H55" s="4" t="s">
        <v>13</v>
      </c>
      <c r="I55" s="4" t="s">
        <v>27</v>
      </c>
      <c r="J55" s="4" t="s">
        <v>9</v>
      </c>
      <c r="K55" s="4" t="s">
        <v>10</v>
      </c>
      <c r="M55" s="4" t="s">
        <v>0</v>
      </c>
      <c r="N55" s="4" t="s">
        <v>3</v>
      </c>
      <c r="O55" s="4" t="s">
        <v>2</v>
      </c>
      <c r="P55" s="4" t="s">
        <v>4</v>
      </c>
      <c r="Q55" s="4" t="s">
        <v>5</v>
      </c>
      <c r="R55" s="4" t="s">
        <v>6</v>
      </c>
      <c r="S55" s="4" t="s">
        <v>7</v>
      </c>
      <c r="T55" s="4" t="s">
        <v>27</v>
      </c>
      <c r="U55" s="4" t="s">
        <v>8</v>
      </c>
      <c r="V55" s="4" t="s">
        <v>9</v>
      </c>
      <c r="W55" s="4" t="s">
        <v>10</v>
      </c>
      <c r="X55" t="s">
        <v>30</v>
      </c>
    </row>
    <row r="56" spans="1:24" x14ac:dyDescent="0.25">
      <c r="A56" t="s">
        <v>17</v>
      </c>
      <c r="B56" s="2">
        <v>7281</v>
      </c>
      <c r="C56">
        <v>377</v>
      </c>
      <c r="D56" s="2">
        <v>31</v>
      </c>
      <c r="E56">
        <v>5107</v>
      </c>
      <c r="F56" s="2">
        <f t="shared" ref="F56:F61" si="12">SUM(B56:E56)</f>
        <v>12796</v>
      </c>
      <c r="G56" s="3">
        <f t="shared" ref="G56:G61" si="13">(E56+B56)/F56</f>
        <v>0.96811503594873394</v>
      </c>
      <c r="H56" s="3">
        <f t="shared" ref="H56:H61" si="14">E56/(C56+E56)</f>
        <v>0.9312545587162655</v>
      </c>
      <c r="I56" s="3">
        <f t="shared" ref="I56:I61" si="15">B56/(B56+D56)</f>
        <v>0.99576039387308535</v>
      </c>
      <c r="J56" s="3">
        <f t="shared" ref="J56:J61" si="16">(D56+C56)/F56</f>
        <v>3.1884964051266021E-2</v>
      </c>
      <c r="K56" s="3">
        <f t="shared" ref="K56:K61" si="17">E56/(E56+D56)</f>
        <v>0.99396652393927598</v>
      </c>
      <c r="M56" t="s">
        <v>34</v>
      </c>
      <c r="N56" s="2">
        <v>3966</v>
      </c>
      <c r="O56">
        <v>42</v>
      </c>
      <c r="P56" s="2">
        <v>382</v>
      </c>
      <c r="Q56">
        <v>371</v>
      </c>
      <c r="R56" s="2">
        <f t="shared" ref="R56:R64" si="18">SUM(N56:Q56)</f>
        <v>4761</v>
      </c>
      <c r="S56" s="3">
        <f t="shared" ref="S56:S64" si="19">(Q56+N56)/R56</f>
        <v>0.91094307918504513</v>
      </c>
      <c r="T56" s="3">
        <f t="shared" ref="T56:T64" si="20">Q56/(O56+Q56)</f>
        <v>0.89830508474576276</v>
      </c>
      <c r="U56" s="3">
        <f t="shared" ref="U56:U64" si="21">N56/(N56+P56)</f>
        <v>0.91214351425942963</v>
      </c>
      <c r="V56" s="3">
        <f t="shared" ref="V56:V64" si="22">(P56+O56)/R56</f>
        <v>8.9056920814954837E-2</v>
      </c>
      <c r="W56" s="3">
        <f t="shared" ref="W56:W64" si="23">Q56/(Q56+P56)</f>
        <v>0.49269588313413015</v>
      </c>
      <c r="X56" t="s">
        <v>30</v>
      </c>
    </row>
    <row r="57" spans="1:24" x14ac:dyDescent="0.25">
      <c r="A57" t="s">
        <v>69</v>
      </c>
      <c r="B57" s="2">
        <v>9460</v>
      </c>
      <c r="C57">
        <v>10</v>
      </c>
      <c r="D57" s="2">
        <v>640</v>
      </c>
      <c r="E57">
        <v>1001</v>
      </c>
      <c r="F57" s="2">
        <f t="shared" si="12"/>
        <v>11111</v>
      </c>
      <c r="G57" s="3">
        <f t="shared" si="13"/>
        <v>0.94149941499414991</v>
      </c>
      <c r="H57" s="3">
        <f t="shared" si="14"/>
        <v>0.99010880316518302</v>
      </c>
      <c r="I57" s="3">
        <f t="shared" si="15"/>
        <v>0.93663366336633669</v>
      </c>
      <c r="J57" s="3">
        <f t="shared" si="16"/>
        <v>5.8500585005850057E-2</v>
      </c>
      <c r="K57" s="3">
        <f t="shared" si="17"/>
        <v>0.60999390615478366</v>
      </c>
      <c r="M57" t="s">
        <v>22</v>
      </c>
      <c r="N57" s="2">
        <v>4005</v>
      </c>
      <c r="O57">
        <v>45</v>
      </c>
      <c r="P57" s="2">
        <v>38</v>
      </c>
      <c r="Q57">
        <v>673</v>
      </c>
      <c r="R57" s="2">
        <f t="shared" si="18"/>
        <v>4761</v>
      </c>
      <c r="S57" s="3">
        <f t="shared" si="19"/>
        <v>0.98256668767065747</v>
      </c>
      <c r="T57" s="3">
        <f t="shared" si="20"/>
        <v>0.93732590529247906</v>
      </c>
      <c r="U57" s="3">
        <f t="shared" si="21"/>
        <v>0.99060103883255013</v>
      </c>
      <c r="V57" s="3">
        <f t="shared" si="22"/>
        <v>1.7433312329342573E-2</v>
      </c>
      <c r="W57" s="3">
        <f t="shared" si="23"/>
        <v>0.9465541490857946</v>
      </c>
    </row>
    <row r="58" spans="1:24" x14ac:dyDescent="0.25">
      <c r="A58" t="s">
        <v>22</v>
      </c>
      <c r="B58" s="2">
        <v>7312</v>
      </c>
      <c r="C58">
        <v>0</v>
      </c>
      <c r="D58" s="2">
        <v>0</v>
      </c>
      <c r="E58">
        <v>5484</v>
      </c>
      <c r="F58" s="2">
        <f t="shared" si="12"/>
        <v>12796</v>
      </c>
      <c r="G58" s="3">
        <f t="shared" si="13"/>
        <v>1</v>
      </c>
      <c r="H58" s="3">
        <f t="shared" si="14"/>
        <v>1</v>
      </c>
      <c r="I58" s="3">
        <f t="shared" si="15"/>
        <v>1</v>
      </c>
      <c r="J58" s="3">
        <f t="shared" si="16"/>
        <v>0</v>
      </c>
      <c r="K58" s="3">
        <f t="shared" si="17"/>
        <v>1</v>
      </c>
      <c r="M58" t="s">
        <v>18</v>
      </c>
      <c r="N58" s="2">
        <v>4033</v>
      </c>
      <c r="O58">
        <v>53</v>
      </c>
      <c r="P58" s="2">
        <v>10</v>
      </c>
      <c r="Q58">
        <v>665</v>
      </c>
      <c r="R58" s="2">
        <f t="shared" si="18"/>
        <v>4761</v>
      </c>
      <c r="S58" s="3">
        <f t="shared" si="19"/>
        <v>0.98676748582230622</v>
      </c>
      <c r="T58" s="3">
        <f t="shared" si="20"/>
        <v>0.92618384401114207</v>
      </c>
      <c r="U58" s="3">
        <f t="shared" si="21"/>
        <v>0.99752658916646053</v>
      </c>
      <c r="V58" s="3">
        <f t="shared" si="22"/>
        <v>1.3232514177693762E-2</v>
      </c>
      <c r="W58" s="3">
        <f t="shared" si="23"/>
        <v>0.98518518518518516</v>
      </c>
      <c r="X58" t="s">
        <v>30</v>
      </c>
    </row>
    <row r="59" spans="1:24" x14ac:dyDescent="0.25">
      <c r="A59" t="s">
        <v>36</v>
      </c>
      <c r="B59" s="2">
        <v>7303</v>
      </c>
      <c r="C59">
        <v>210</v>
      </c>
      <c r="D59" s="2">
        <v>9</v>
      </c>
      <c r="E59">
        <v>5274</v>
      </c>
      <c r="F59" s="2">
        <f t="shared" si="12"/>
        <v>12796</v>
      </c>
      <c r="G59" s="3">
        <f t="shared" si="13"/>
        <v>0.98288527664895275</v>
      </c>
      <c r="H59" s="3">
        <f t="shared" si="14"/>
        <v>0.96170678336980309</v>
      </c>
      <c r="I59" s="3">
        <f t="shared" si="15"/>
        <v>0.99876914660831506</v>
      </c>
      <c r="J59" s="3">
        <f t="shared" si="16"/>
        <v>1.7114723351047204E-2</v>
      </c>
      <c r="K59" s="3">
        <f t="shared" si="17"/>
        <v>0.99829642248722317</v>
      </c>
      <c r="M59" t="s">
        <v>20</v>
      </c>
      <c r="N59" s="2">
        <v>3683</v>
      </c>
      <c r="O59">
        <v>243</v>
      </c>
      <c r="P59" s="2">
        <v>360</v>
      </c>
      <c r="Q59">
        <v>475</v>
      </c>
      <c r="R59" s="2">
        <f t="shared" si="18"/>
        <v>4761</v>
      </c>
      <c r="S59" s="3">
        <f t="shared" si="19"/>
        <v>0.87334593572778829</v>
      </c>
      <c r="T59" s="3">
        <f t="shared" ref="T59" si="24">Q59/(O59+Q59)</f>
        <v>0.66155988857938719</v>
      </c>
      <c r="U59" s="3">
        <f t="shared" ref="U59" si="25">N59/(N59+P59)</f>
        <v>0.91095720999257979</v>
      </c>
      <c r="V59" s="3">
        <f t="shared" si="22"/>
        <v>0.12665406427221171</v>
      </c>
      <c r="W59" s="3">
        <f t="shared" si="23"/>
        <v>0.56886227544910184</v>
      </c>
      <c r="X59" t="s">
        <v>30</v>
      </c>
    </row>
    <row r="60" spans="1:24" x14ac:dyDescent="0.25">
      <c r="A60" t="s">
        <v>73</v>
      </c>
      <c r="B60" s="2">
        <v>7264</v>
      </c>
      <c r="C60">
        <v>312</v>
      </c>
      <c r="D60" s="2">
        <v>48</v>
      </c>
      <c r="E60">
        <v>5172</v>
      </c>
      <c r="F60" s="2">
        <f t="shared" si="12"/>
        <v>12796</v>
      </c>
      <c r="G60" s="3">
        <f t="shared" si="13"/>
        <v>0.97186620819005942</v>
      </c>
      <c r="H60" s="3">
        <f t="shared" si="14"/>
        <v>0.94310722100656452</v>
      </c>
      <c r="I60" s="3">
        <f t="shared" si="15"/>
        <v>0.99343544857768051</v>
      </c>
      <c r="J60" s="3">
        <f t="shared" si="16"/>
        <v>2.8133791809940606E-2</v>
      </c>
      <c r="K60" s="3">
        <f t="shared" si="17"/>
        <v>0.99080459770114937</v>
      </c>
      <c r="M60" t="s">
        <v>70</v>
      </c>
      <c r="N60" s="2">
        <v>3836</v>
      </c>
      <c r="O60">
        <v>32</v>
      </c>
      <c r="P60" s="2">
        <v>207</v>
      </c>
      <c r="Q60">
        <v>686</v>
      </c>
      <c r="R60" s="2">
        <f t="shared" si="18"/>
        <v>4761</v>
      </c>
      <c r="S60" s="3">
        <f t="shared" si="19"/>
        <v>0.94980046208779667</v>
      </c>
      <c r="T60" s="3">
        <f t="shared" si="20"/>
        <v>0.95543175487465182</v>
      </c>
      <c r="U60" s="3">
        <f t="shared" si="21"/>
        <v>0.94880039574573338</v>
      </c>
      <c r="V60" s="3">
        <f t="shared" si="22"/>
        <v>5.0199537912203315E-2</v>
      </c>
      <c r="W60" s="3">
        <f t="shared" si="23"/>
        <v>0.76819708846584545</v>
      </c>
      <c r="X60" t="s">
        <v>30</v>
      </c>
    </row>
    <row r="61" spans="1:24" x14ac:dyDescent="0.25">
      <c r="A61" t="s">
        <v>35</v>
      </c>
      <c r="B61" s="2">
        <v>4036</v>
      </c>
      <c r="C61">
        <v>50</v>
      </c>
      <c r="D61" s="2">
        <v>7</v>
      </c>
      <c r="E61">
        <v>668</v>
      </c>
      <c r="F61" s="2">
        <f t="shared" si="12"/>
        <v>4761</v>
      </c>
      <c r="G61" s="3">
        <f t="shared" si="13"/>
        <v>0.98802772526780092</v>
      </c>
      <c r="H61" s="6">
        <f t="shared" si="14"/>
        <v>0.93036211699164351</v>
      </c>
      <c r="I61" s="3">
        <f t="shared" si="15"/>
        <v>0.99826861241652243</v>
      </c>
      <c r="J61" s="6">
        <f t="shared" si="16"/>
        <v>1.1972274732199117E-2</v>
      </c>
      <c r="K61" s="6">
        <f t="shared" si="17"/>
        <v>0.98962962962962964</v>
      </c>
      <c r="M61" t="s">
        <v>36</v>
      </c>
      <c r="N61" s="2">
        <v>4015</v>
      </c>
      <c r="O61">
        <v>46</v>
      </c>
      <c r="P61" s="2">
        <v>28</v>
      </c>
      <c r="Q61">
        <v>672</v>
      </c>
      <c r="R61" s="2">
        <f>SUM(N61:Q61)</f>
        <v>4761</v>
      </c>
      <c r="S61" s="3">
        <f t="shared" si="19"/>
        <v>0.98445704683889934</v>
      </c>
      <c r="T61" s="3">
        <f t="shared" si="20"/>
        <v>0.93593314763231195</v>
      </c>
      <c r="U61" s="3">
        <f t="shared" si="21"/>
        <v>0.99307444966608949</v>
      </c>
      <c r="V61" s="3">
        <f t="shared" si="22"/>
        <v>1.5542953161100609E-2</v>
      </c>
      <c r="W61" s="3">
        <f t="shared" si="23"/>
        <v>0.96</v>
      </c>
      <c r="X61" t="s">
        <v>30</v>
      </c>
    </row>
    <row r="62" spans="1:24" x14ac:dyDescent="0.25">
      <c r="A62" t="s">
        <v>71</v>
      </c>
      <c r="B62">
        <v>9412</v>
      </c>
      <c r="C62">
        <v>843</v>
      </c>
      <c r="D62">
        <v>58</v>
      </c>
      <c r="E62">
        <v>798</v>
      </c>
      <c r="F62" s="2">
        <f t="shared" ref="F62:F63" si="26">SUM(B62:E62)</f>
        <v>11111</v>
      </c>
      <c r="G62" s="3">
        <f t="shared" ref="G62:G63" si="27">(E62+B62)/F62</f>
        <v>0.9189091890918909</v>
      </c>
      <c r="H62" s="6">
        <f t="shared" ref="H62:H63" si="28">E62/(C62+E62)</f>
        <v>0.48628884826325414</v>
      </c>
      <c r="I62" s="3">
        <f t="shared" ref="I62:I63" si="29">B62/(B62+D62)</f>
        <v>0.99387539598732844</v>
      </c>
      <c r="J62" s="6">
        <f t="shared" ref="J62:J63" si="30">(D62+C62)/F62</f>
        <v>8.1090810908109087E-2</v>
      </c>
      <c r="K62" s="6">
        <f t="shared" ref="K62:K63" si="31">E62/(E62+D62)</f>
        <v>0.93224299065420557</v>
      </c>
      <c r="M62" t="s">
        <v>37</v>
      </c>
      <c r="N62" s="2">
        <v>4039</v>
      </c>
      <c r="O62">
        <v>50</v>
      </c>
      <c r="P62" s="2">
        <v>4</v>
      </c>
      <c r="Q62">
        <v>668</v>
      </c>
      <c r="R62" s="2">
        <f t="shared" si="18"/>
        <v>4761</v>
      </c>
      <c r="S62" s="3">
        <f t="shared" si="19"/>
        <v>0.98865784499054821</v>
      </c>
      <c r="T62" s="3">
        <f t="shared" si="20"/>
        <v>0.93036211699164351</v>
      </c>
      <c r="U62" s="3">
        <f t="shared" si="21"/>
        <v>0.99901063566658421</v>
      </c>
      <c r="V62" s="3">
        <f t="shared" si="22"/>
        <v>1.1342155009451797E-2</v>
      </c>
      <c r="W62" s="3">
        <f t="shared" si="23"/>
        <v>0.99404761904761907</v>
      </c>
      <c r="X62" t="s">
        <v>30</v>
      </c>
    </row>
    <row r="63" spans="1:24" x14ac:dyDescent="0.25">
      <c r="A63" t="s">
        <v>72</v>
      </c>
      <c r="B63" s="2">
        <v>9324</v>
      </c>
      <c r="C63">
        <v>631</v>
      </c>
      <c r="D63">
        <v>146</v>
      </c>
      <c r="E63">
        <v>1010</v>
      </c>
      <c r="F63" s="2">
        <f t="shared" si="26"/>
        <v>11111</v>
      </c>
      <c r="G63" s="3">
        <f t="shared" si="27"/>
        <v>0.93006930069300697</v>
      </c>
      <c r="H63" s="6">
        <f t="shared" si="28"/>
        <v>0.61547836684948198</v>
      </c>
      <c r="I63" s="3">
        <f t="shared" si="29"/>
        <v>0.98458289334741289</v>
      </c>
      <c r="J63" s="6">
        <f t="shared" si="30"/>
        <v>6.9930699306993069E-2</v>
      </c>
      <c r="K63" s="6">
        <f t="shared" si="31"/>
        <v>0.87370242214532867</v>
      </c>
      <c r="M63" t="s">
        <v>35</v>
      </c>
      <c r="N63" s="2">
        <v>4030</v>
      </c>
      <c r="O63">
        <v>50</v>
      </c>
      <c r="P63" s="2">
        <v>13</v>
      </c>
      <c r="Q63">
        <v>668</v>
      </c>
      <c r="R63" s="2">
        <f t="shared" si="18"/>
        <v>4761</v>
      </c>
      <c r="S63" s="3">
        <f t="shared" si="19"/>
        <v>0.98676748582230622</v>
      </c>
      <c r="T63" s="6">
        <f t="shared" si="20"/>
        <v>0.93036211699164351</v>
      </c>
      <c r="U63" s="3">
        <f t="shared" si="21"/>
        <v>0.99678456591639875</v>
      </c>
      <c r="V63" s="6">
        <f t="shared" si="22"/>
        <v>1.3232514177693762E-2</v>
      </c>
      <c r="W63" s="6">
        <f t="shared" si="23"/>
        <v>0.98091042584434651</v>
      </c>
    </row>
    <row r="64" spans="1:24" x14ac:dyDescent="0.25">
      <c r="M64" t="s">
        <v>73</v>
      </c>
      <c r="N64" s="2">
        <v>4023</v>
      </c>
      <c r="O64">
        <v>47</v>
      </c>
      <c r="P64" s="2">
        <v>0</v>
      </c>
      <c r="Q64">
        <v>671</v>
      </c>
      <c r="R64" s="2">
        <f t="shared" si="18"/>
        <v>4741</v>
      </c>
      <c r="S64" s="3">
        <f t="shared" si="19"/>
        <v>0.99008647964564434</v>
      </c>
      <c r="T64" s="6">
        <f t="shared" si="20"/>
        <v>0.93454038997214484</v>
      </c>
      <c r="U64" s="3">
        <f t="shared" si="21"/>
        <v>1</v>
      </c>
      <c r="V64" s="6">
        <f t="shared" si="22"/>
        <v>9.9135203543556216E-3</v>
      </c>
      <c r="W64" s="6">
        <f t="shared" si="23"/>
        <v>1</v>
      </c>
    </row>
    <row r="65" spans="13:23" x14ac:dyDescent="0.25">
      <c r="M65" t="s">
        <v>71</v>
      </c>
      <c r="N65" s="2">
        <v>3728</v>
      </c>
      <c r="O65">
        <v>645</v>
      </c>
      <c r="P65" s="2">
        <v>645</v>
      </c>
      <c r="Q65">
        <v>73</v>
      </c>
      <c r="R65" s="2">
        <f t="shared" ref="R65" si="32">SUM(N65:Q65)</f>
        <v>5091</v>
      </c>
      <c r="S65" s="3">
        <f t="shared" ref="S65" si="33">(Q65+N65)/R65</f>
        <v>0.74661166764879194</v>
      </c>
      <c r="T65" s="6">
        <f t="shared" ref="T65" si="34">Q65/(O65+Q65)</f>
        <v>0.10167130919220056</v>
      </c>
      <c r="U65" s="3">
        <f t="shared" ref="U65" si="35">N65/(N65+P65)</f>
        <v>0.85250400182940778</v>
      </c>
      <c r="V65" s="6">
        <f t="shared" ref="V65" si="36">(P65+O65)/R65</f>
        <v>0.253388332351208</v>
      </c>
      <c r="W65" s="6">
        <f t="shared" ref="W65" si="37">Q65/(Q65+P65)</f>
        <v>0.10167130919220056</v>
      </c>
    </row>
  </sheetData>
  <sortState ref="M8:W43">
    <sortCondition descending="1" ref="T8:T43"/>
  </sortState>
  <mergeCells count="4">
    <mergeCell ref="C5:Q5"/>
    <mergeCell ref="C54:K54"/>
    <mergeCell ref="C6:K6"/>
    <mergeCell ref="L6:V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amber garner</dc:creator>
  <cp:lastModifiedBy>amber garner</cp:lastModifiedBy>
  <dcterms:created xsi:type="dcterms:W3CDTF">2017-10-18T20:03:22Z</dcterms:created>
  <dcterms:modified xsi:type="dcterms:W3CDTF">2017-12-04T08:44:58Z</dcterms:modified>
</cp:coreProperties>
</file>