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ggoi\Desktop\Bootcamp docs\excel_homework_wk1\"/>
    </mc:Choice>
  </mc:AlternateContent>
  <xr:revisionPtr revIDLastSave="0" documentId="13_ncr:1_{C135A354-4B98-4B15-8196-A6BF5BD7D602}" xr6:coauthVersionLast="45" xr6:coauthVersionMax="45" xr10:uidLastSave="{00000000-0000-0000-0000-000000000000}"/>
  <bookViews>
    <workbookView xWindow="-19605" yWindow="2880" windowWidth="16965" windowHeight="10380" xr2:uid="{CA2F7E4A-CACE-48FA-B3B6-4A43F0FA5D8B}"/>
  </bookViews>
  <sheets>
    <sheet name="Starter Book" sheetId="1" r:id="rId1"/>
    <sheet name="Pivot1" sheetId="3" r:id="rId2"/>
    <sheet name="Pivot2" sheetId="4" r:id="rId3"/>
    <sheet name="Pivot3" sheetId="6" r:id="rId4"/>
    <sheet name="Bonus" sheetId="7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H2" i="7"/>
  <c r="G2" i="7"/>
  <c r="F2" i="7"/>
  <c r="E5" i="7"/>
  <c r="E6" i="7"/>
  <c r="E7" i="7"/>
  <c r="E8" i="7"/>
  <c r="E9" i="7"/>
  <c r="E10" i="7"/>
  <c r="E11" i="7"/>
  <c r="E12" i="7"/>
  <c r="E13" i="7"/>
  <c r="D13" i="7"/>
  <c r="C13" i="7"/>
  <c r="C12" i="7"/>
  <c r="D12" i="7"/>
  <c r="C11" i="7"/>
  <c r="D11" i="7"/>
  <c r="D10" i="7"/>
  <c r="C10" i="7"/>
  <c r="D9" i="7"/>
  <c r="C9" i="7"/>
  <c r="B9" i="7"/>
  <c r="D8" i="7"/>
  <c r="C8" i="7"/>
  <c r="D7" i="7"/>
  <c r="C7" i="7"/>
  <c r="D6" i="7"/>
  <c r="C6" i="7"/>
  <c r="D5" i="7"/>
  <c r="C5" i="7"/>
  <c r="B13" i="7"/>
  <c r="B12" i="7"/>
  <c r="B11" i="7"/>
  <c r="B10" i="7"/>
  <c r="B8" i="7"/>
  <c r="B7" i="7"/>
  <c r="B6" i="7"/>
  <c r="B5" i="7"/>
  <c r="D4" i="7"/>
  <c r="C4" i="7"/>
  <c r="B4" i="7"/>
  <c r="D3" i="7"/>
  <c r="C3" i="7"/>
  <c r="B3" i="7"/>
  <c r="E3" i="7" s="1"/>
  <c r="B2" i="7"/>
  <c r="E2" i="7" s="1"/>
  <c r="D2" i="7"/>
  <c r="C2" i="7"/>
  <c r="E4" i="7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1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U12" i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8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W4105" i="1" l="1"/>
  <c r="W4093" i="1"/>
  <c r="W4081" i="1"/>
  <c r="W4069" i="1"/>
  <c r="W4057" i="1"/>
  <c r="W4045" i="1"/>
  <c r="W4033" i="1"/>
  <c r="W4021" i="1"/>
  <c r="W4009" i="1"/>
  <c r="W3997" i="1"/>
  <c r="W3985" i="1"/>
  <c r="W3973" i="1"/>
  <c r="W3961" i="1"/>
  <c r="W3949" i="1"/>
  <c r="W3937" i="1"/>
  <c r="W3925" i="1"/>
  <c r="W3913" i="1"/>
  <c r="W3901" i="1"/>
  <c r="W3889" i="1"/>
  <c r="W3877" i="1"/>
  <c r="W3865" i="1"/>
  <c r="W3853" i="1"/>
  <c r="W3841" i="1"/>
  <c r="W3829" i="1"/>
  <c r="W3817" i="1"/>
  <c r="W3805" i="1"/>
  <c r="W3793" i="1"/>
  <c r="W3781" i="1"/>
  <c r="W3769" i="1"/>
  <c r="W3757" i="1"/>
  <c r="W3745" i="1"/>
  <c r="W3733" i="1"/>
  <c r="W3721" i="1"/>
  <c r="W3709" i="1"/>
  <c r="W3697" i="1"/>
  <c r="W3685" i="1"/>
  <c r="W3673" i="1"/>
  <c r="W3661" i="1"/>
  <c r="W3649" i="1"/>
  <c r="W3637" i="1"/>
  <c r="W3625" i="1"/>
  <c r="W3613" i="1"/>
  <c r="W3601" i="1"/>
  <c r="W3589" i="1"/>
  <c r="W3577" i="1"/>
  <c r="W3565" i="1"/>
  <c r="W3553" i="1"/>
  <c r="W3541" i="1"/>
  <c r="W3529" i="1"/>
  <c r="W3517" i="1"/>
  <c r="W3505" i="1"/>
  <c r="W3493" i="1"/>
  <c r="W3481" i="1"/>
  <c r="W3469" i="1"/>
  <c r="W3457" i="1"/>
  <c r="W3445" i="1"/>
  <c r="W3433" i="1"/>
  <c r="W3421" i="1"/>
  <c r="W3409" i="1"/>
  <c r="W3397" i="1"/>
  <c r="W3385" i="1"/>
  <c r="W3373" i="1"/>
  <c r="W3361" i="1"/>
  <c r="W3349" i="1"/>
  <c r="W3337" i="1"/>
  <c r="W3325" i="1"/>
  <c r="W3313" i="1"/>
  <c r="W3301" i="1"/>
  <c r="W3289" i="1"/>
  <c r="W3277" i="1"/>
  <c r="W3265" i="1"/>
  <c r="W3253" i="1"/>
  <c r="W3241" i="1"/>
  <c r="W3229" i="1"/>
  <c r="W3217" i="1"/>
  <c r="W3205" i="1"/>
  <c r="W3193" i="1"/>
  <c r="W3181" i="1"/>
  <c r="W3169" i="1"/>
  <c r="W3157" i="1"/>
  <c r="W3145" i="1"/>
  <c r="W3133" i="1"/>
  <c r="W3121" i="1"/>
  <c r="W3109" i="1"/>
  <c r="W3097" i="1"/>
  <c r="W3085" i="1"/>
  <c r="W3073" i="1"/>
  <c r="W3061" i="1"/>
  <c r="W3049" i="1"/>
  <c r="W3037" i="1"/>
  <c r="W3025" i="1"/>
  <c r="W3013" i="1"/>
  <c r="W3001" i="1"/>
  <c r="W2989" i="1"/>
  <c r="W2977" i="1"/>
  <c r="W2965" i="1"/>
  <c r="W2953" i="1"/>
  <c r="W2941" i="1"/>
  <c r="W2929" i="1"/>
  <c r="W2917" i="1"/>
  <c r="W2905" i="1"/>
  <c r="W2893" i="1"/>
  <c r="W2881" i="1"/>
  <c r="W2869" i="1"/>
  <c r="W2857" i="1"/>
  <c r="W2845" i="1"/>
  <c r="W2833" i="1"/>
  <c r="W2821" i="1"/>
  <c r="W2809" i="1"/>
  <c r="W2797" i="1"/>
  <c r="W2785" i="1"/>
  <c r="W2773" i="1"/>
  <c r="W2761" i="1"/>
  <c r="W2749" i="1"/>
  <c r="W2737" i="1"/>
  <c r="W2725" i="1"/>
  <c r="W2713" i="1"/>
  <c r="W2701" i="1"/>
  <c r="W2689" i="1"/>
  <c r="W2677" i="1"/>
  <c r="W2665" i="1"/>
  <c r="W2653" i="1"/>
  <c r="W2641" i="1"/>
  <c r="W2629" i="1"/>
  <c r="W2617" i="1"/>
  <c r="W2605" i="1"/>
  <c r="W2593" i="1"/>
  <c r="W2581" i="1"/>
  <c r="W2569" i="1"/>
  <c r="W2557" i="1"/>
  <c r="W2545" i="1"/>
  <c r="W2533" i="1"/>
  <c r="W2521" i="1"/>
  <c r="W2509" i="1"/>
  <c r="W2497" i="1"/>
  <c r="W2485" i="1"/>
  <c r="W2473" i="1"/>
  <c r="W2461" i="1"/>
  <c r="W2449" i="1"/>
  <c r="W2437" i="1"/>
  <c r="W2425" i="1"/>
  <c r="W2413" i="1"/>
  <c r="W2401" i="1"/>
  <c r="W2389" i="1"/>
  <c r="W2377" i="1"/>
  <c r="W2365" i="1"/>
  <c r="W2353" i="1"/>
  <c r="W2341" i="1"/>
  <c r="W2329" i="1"/>
  <c r="W2317" i="1"/>
  <c r="W2305" i="1"/>
  <c r="W2293" i="1"/>
  <c r="W2281" i="1"/>
  <c r="W2269" i="1"/>
  <c r="W2257" i="1"/>
  <c r="W2245" i="1"/>
  <c r="W2233" i="1"/>
  <c r="W2221" i="1"/>
  <c r="W2209" i="1"/>
  <c r="W2197" i="1"/>
  <c r="W2185" i="1"/>
  <c r="W2173" i="1"/>
  <c r="W2161" i="1"/>
  <c r="W2149" i="1"/>
  <c r="W2137" i="1"/>
  <c r="W2125" i="1"/>
  <c r="W2113" i="1"/>
  <c r="W2101" i="1"/>
  <c r="W2089" i="1"/>
  <c r="W2077" i="1"/>
  <c r="W2065" i="1"/>
  <c r="W2053" i="1"/>
  <c r="W2041" i="1"/>
  <c r="W2029" i="1"/>
  <c r="W2017" i="1"/>
  <c r="W2005" i="1"/>
  <c r="W1993" i="1"/>
  <c r="W1981" i="1"/>
  <c r="W1969" i="1"/>
  <c r="W1957" i="1"/>
  <c r="W1945" i="1"/>
  <c r="W1933" i="1"/>
  <c r="W1921" i="1"/>
  <c r="W1909" i="1"/>
  <c r="W1897" i="1"/>
  <c r="W1885" i="1"/>
  <c r="W1873" i="1"/>
  <c r="W1861" i="1"/>
  <c r="W1849" i="1"/>
  <c r="W1837" i="1"/>
  <c r="W1825" i="1"/>
  <c r="W1813" i="1"/>
  <c r="W1801" i="1"/>
  <c r="W1789" i="1"/>
  <c r="W1777" i="1"/>
  <c r="W1765" i="1"/>
  <c r="W1753" i="1"/>
  <c r="W1741" i="1"/>
  <c r="W1729" i="1"/>
  <c r="W1717" i="1"/>
  <c r="W1705" i="1"/>
  <c r="W1693" i="1"/>
  <c r="W1681" i="1"/>
  <c r="W1669" i="1"/>
  <c r="W1657" i="1"/>
  <c r="W1645" i="1"/>
  <c r="W1633" i="1"/>
  <c r="W1621" i="1"/>
  <c r="W1609" i="1"/>
  <c r="W1597" i="1"/>
  <c r="W1585" i="1"/>
  <c r="W1573" i="1"/>
  <c r="W1561" i="1"/>
  <c r="W1549" i="1"/>
  <c r="W1537" i="1"/>
  <c r="W1525" i="1"/>
  <c r="W1513" i="1"/>
  <c r="W1501" i="1"/>
  <c r="W1489" i="1"/>
  <c r="W1477" i="1"/>
  <c r="W1465" i="1"/>
  <c r="W1453" i="1"/>
  <c r="W1441" i="1"/>
  <c r="W1429" i="1"/>
  <c r="W1417" i="1"/>
  <c r="W1405" i="1"/>
  <c r="W1393" i="1"/>
  <c r="W1381" i="1"/>
  <c r="W1369" i="1"/>
  <c r="W1357" i="1"/>
  <c r="W1345" i="1"/>
  <c r="W1333" i="1"/>
  <c r="W1321" i="1"/>
  <c r="W1309" i="1"/>
  <c r="W1297" i="1"/>
  <c r="W1285" i="1"/>
  <c r="W1273" i="1"/>
  <c r="W1261" i="1"/>
  <c r="W1249" i="1"/>
  <c r="W1237" i="1"/>
  <c r="W1225" i="1"/>
  <c r="W1213" i="1"/>
  <c r="W1201" i="1"/>
  <c r="W1189" i="1"/>
  <c r="W1177" i="1"/>
  <c r="W1165" i="1"/>
  <c r="W1153" i="1"/>
  <c r="W1141" i="1"/>
  <c r="W1129" i="1"/>
  <c r="W1117" i="1"/>
  <c r="W1105" i="1"/>
  <c r="W4106" i="1"/>
  <c r="W4094" i="1"/>
  <c r="W4082" i="1"/>
  <c r="W4070" i="1"/>
  <c r="W4058" i="1"/>
  <c r="W4046" i="1"/>
  <c r="W4034" i="1"/>
  <c r="W4022" i="1"/>
  <c r="W4010" i="1"/>
  <c r="W3998" i="1"/>
  <c r="W3986" i="1"/>
  <c r="W3974" i="1"/>
  <c r="W3962" i="1"/>
  <c r="W3950" i="1"/>
  <c r="W3938" i="1"/>
  <c r="W3926" i="1"/>
  <c r="W3914" i="1"/>
  <c r="W3902" i="1"/>
  <c r="W3890" i="1"/>
  <c r="W3878" i="1"/>
  <c r="W3866" i="1"/>
  <c r="W3854" i="1"/>
  <c r="W3842" i="1"/>
  <c r="W3830" i="1"/>
  <c r="W3818" i="1"/>
  <c r="W3806" i="1"/>
  <c r="W3794" i="1"/>
  <c r="W3782" i="1"/>
  <c r="W3770" i="1"/>
  <c r="W3758" i="1"/>
  <c r="W3746" i="1"/>
  <c r="W3734" i="1"/>
  <c r="W3722" i="1"/>
  <c r="W3710" i="1"/>
  <c r="W3698" i="1"/>
  <c r="W3686" i="1"/>
  <c r="W3674" i="1"/>
  <c r="W3662" i="1"/>
  <c r="W3650" i="1"/>
  <c r="W3638" i="1"/>
  <c r="W3626" i="1"/>
  <c r="W3614" i="1"/>
  <c r="W3602" i="1"/>
  <c r="W3590" i="1"/>
  <c r="W3578" i="1"/>
  <c r="W3566" i="1"/>
  <c r="W3554" i="1"/>
  <c r="W3542" i="1"/>
  <c r="W3530" i="1"/>
  <c r="W3518" i="1"/>
  <c r="W3506" i="1"/>
  <c r="W3494" i="1"/>
  <c r="W3482" i="1"/>
  <c r="W3470" i="1"/>
  <c r="W3458" i="1"/>
  <c r="W3446" i="1"/>
  <c r="W3434" i="1"/>
  <c r="W3422" i="1"/>
  <c r="W3410" i="1"/>
  <c r="W3398" i="1"/>
  <c r="W3386" i="1"/>
  <c r="W3374" i="1"/>
  <c r="W3362" i="1"/>
  <c r="W3350" i="1"/>
  <c r="W3338" i="1"/>
  <c r="W3326" i="1"/>
  <c r="W3314" i="1"/>
  <c r="W3302" i="1"/>
  <c r="W3290" i="1"/>
  <c r="W3278" i="1"/>
  <c r="W3266" i="1"/>
  <c r="W3254" i="1"/>
  <c r="W3242" i="1"/>
  <c r="W3230" i="1"/>
  <c r="W3218" i="1"/>
  <c r="W3206" i="1"/>
  <c r="W3194" i="1"/>
  <c r="W4114" i="1"/>
  <c r="W4102" i="1"/>
  <c r="W3182" i="1"/>
  <c r="W3170" i="1"/>
  <c r="W3158" i="1"/>
  <c r="W3146" i="1"/>
  <c r="W3134" i="1"/>
  <c r="W3122" i="1"/>
  <c r="W3110" i="1"/>
  <c r="W3098" i="1"/>
  <c r="W3086" i="1"/>
  <c r="W3074" i="1"/>
  <c r="W3062" i="1"/>
  <c r="W3050" i="1"/>
  <c r="W3038" i="1"/>
  <c r="W3026" i="1"/>
  <c r="W3014" i="1"/>
  <c r="W3002" i="1"/>
  <c r="W2990" i="1"/>
  <c r="W2978" i="1"/>
  <c r="W2966" i="1"/>
  <c r="W2954" i="1"/>
  <c r="W2942" i="1"/>
  <c r="W2930" i="1"/>
  <c r="W2918" i="1"/>
  <c r="W2906" i="1"/>
  <c r="W2894" i="1"/>
  <c r="W2882" i="1"/>
  <c r="W2870" i="1"/>
  <c r="W2858" i="1"/>
  <c r="W2846" i="1"/>
  <c r="W2834" i="1"/>
  <c r="W2822" i="1"/>
  <c r="W2810" i="1"/>
  <c r="W2798" i="1"/>
  <c r="W2786" i="1"/>
  <c r="W2774" i="1"/>
  <c r="W2762" i="1"/>
  <c r="W2750" i="1"/>
  <c r="W2738" i="1"/>
  <c r="W2726" i="1"/>
  <c r="W2714" i="1"/>
  <c r="W2702" i="1"/>
  <c r="W2690" i="1"/>
  <c r="W2678" i="1"/>
  <c r="W2666" i="1"/>
  <c r="W2654" i="1"/>
  <c r="W2642" i="1"/>
  <c r="W2630" i="1"/>
  <c r="W2618" i="1"/>
  <c r="W2606" i="1"/>
  <c r="W2594" i="1"/>
  <c r="W2582" i="1"/>
  <c r="W2570" i="1"/>
  <c r="W2558" i="1"/>
  <c r="W2546" i="1"/>
  <c r="W2534" i="1"/>
  <c r="W2522" i="1"/>
  <c r="W2" i="1"/>
  <c r="W4104" i="1"/>
  <c r="W4092" i="1"/>
  <c r="W4080" i="1"/>
  <c r="W4068" i="1"/>
  <c r="W4056" i="1"/>
  <c r="W4044" i="1"/>
  <c r="W4032" i="1"/>
  <c r="W4020" i="1"/>
  <c r="W4008" i="1"/>
  <c r="W3996" i="1"/>
  <c r="W3984" i="1"/>
  <c r="W3972" i="1"/>
  <c r="W3960" i="1"/>
  <c r="W3948" i="1"/>
  <c r="W3936" i="1"/>
  <c r="W3924" i="1"/>
  <c r="W3912" i="1"/>
  <c r="W3900" i="1"/>
  <c r="W3888" i="1"/>
  <c r="W3876" i="1"/>
  <c r="W3864" i="1"/>
  <c r="W3852" i="1"/>
  <c r="W3840" i="1"/>
  <c r="W3828" i="1"/>
  <c r="W3816" i="1"/>
  <c r="W3804" i="1"/>
  <c r="W3792" i="1"/>
  <c r="W3780" i="1"/>
  <c r="W3768" i="1"/>
  <c r="W3756" i="1"/>
  <c r="W3744" i="1"/>
  <c r="W3732" i="1"/>
  <c r="W3720" i="1"/>
  <c r="W3708" i="1"/>
  <c r="W3696" i="1"/>
  <c r="W3684" i="1"/>
  <c r="W3672" i="1"/>
  <c r="W3660" i="1"/>
  <c r="W3648" i="1"/>
  <c r="W3636" i="1"/>
  <c r="W3624" i="1"/>
  <c r="W3612" i="1"/>
  <c r="W3600" i="1"/>
  <c r="W3588" i="1"/>
  <c r="W3576" i="1"/>
  <c r="W3564" i="1"/>
  <c r="W3552" i="1"/>
  <c r="W3540" i="1"/>
  <c r="W3528" i="1"/>
  <c r="W3516" i="1"/>
  <c r="W3504" i="1"/>
  <c r="W3492" i="1"/>
  <c r="W3480" i="1"/>
  <c r="W3468" i="1"/>
  <c r="W3456" i="1"/>
  <c r="W3444" i="1"/>
  <c r="W3432" i="1"/>
  <c r="W3420" i="1"/>
  <c r="W3408" i="1"/>
  <c r="W3396" i="1"/>
  <c r="W3384" i="1"/>
  <c r="W3372" i="1"/>
  <c r="W3360" i="1"/>
  <c r="W3348" i="1"/>
  <c r="W3336" i="1"/>
  <c r="W3324" i="1"/>
  <c r="W3312" i="1"/>
  <c r="W3300" i="1"/>
  <c r="W3288" i="1"/>
  <c r="W3276" i="1"/>
  <c r="W3264" i="1"/>
  <c r="W3252" i="1"/>
  <c r="W3240" i="1"/>
  <c r="W3228" i="1"/>
  <c r="W3216" i="1"/>
  <c r="W3204" i="1"/>
  <c r="W3192" i="1"/>
  <c r="W3180" i="1"/>
  <c r="W3168" i="1"/>
  <c r="W3156" i="1"/>
  <c r="W3144" i="1"/>
  <c r="W3132" i="1"/>
  <c r="W3120" i="1"/>
  <c r="W3108" i="1"/>
  <c r="W3096" i="1"/>
  <c r="W3084" i="1"/>
  <c r="W3072" i="1"/>
  <c r="W3060" i="1"/>
  <c r="W3048" i="1"/>
  <c r="W3036" i="1"/>
  <c r="W3024" i="1"/>
  <c r="W3012" i="1"/>
  <c r="W3000" i="1"/>
  <c r="W2988" i="1"/>
  <c r="W2976" i="1"/>
  <c r="W2964" i="1"/>
  <c r="W2952" i="1"/>
  <c r="W2940" i="1"/>
  <c r="W4115" i="1"/>
  <c r="W4103" i="1"/>
  <c r="W4091" i="1"/>
  <c r="W4079" i="1"/>
  <c r="W4067" i="1"/>
  <c r="W4055" i="1"/>
  <c r="W4043" i="1"/>
  <c r="W4031" i="1"/>
  <c r="W4019" i="1"/>
  <c r="W4007" i="1"/>
  <c r="W3995" i="1"/>
  <c r="W3983" i="1"/>
  <c r="W3971" i="1"/>
  <c r="W3959" i="1"/>
  <c r="W3947" i="1"/>
  <c r="W3935" i="1"/>
  <c r="W3923" i="1"/>
  <c r="W3911" i="1"/>
  <c r="W3899" i="1"/>
  <c r="W3887" i="1"/>
  <c r="W3875" i="1"/>
  <c r="W3863" i="1"/>
  <c r="W3851" i="1"/>
  <c r="W3839" i="1"/>
  <c r="W3827" i="1"/>
  <c r="W3815" i="1"/>
  <c r="W3803" i="1"/>
  <c r="W3791" i="1"/>
  <c r="W3779" i="1"/>
  <c r="W3767" i="1"/>
  <c r="W3755" i="1"/>
  <c r="W3743" i="1"/>
  <c r="W3731" i="1"/>
  <c r="W3719" i="1"/>
  <c r="W3707" i="1"/>
  <c r="W3695" i="1"/>
  <c r="W3683" i="1"/>
  <c r="W3671" i="1"/>
  <c r="W3659" i="1"/>
  <c r="W3647" i="1"/>
  <c r="W3635" i="1"/>
  <c r="W3623" i="1"/>
  <c r="W3611" i="1"/>
  <c r="W3599" i="1"/>
  <c r="W3587" i="1"/>
  <c r="W3575" i="1"/>
  <c r="W3563" i="1"/>
  <c r="W3551" i="1"/>
  <c r="W3539" i="1"/>
  <c r="W3527" i="1"/>
  <c r="W3515" i="1"/>
  <c r="W3503" i="1"/>
  <c r="W3491" i="1"/>
  <c r="W3479" i="1"/>
  <c r="W3467" i="1"/>
  <c r="W3455" i="1"/>
  <c r="W3443" i="1"/>
  <c r="W3431" i="1"/>
  <c r="W3419" i="1"/>
  <c r="W3407" i="1"/>
  <c r="W3395" i="1"/>
  <c r="W3383" i="1"/>
  <c r="W3371" i="1"/>
  <c r="W3359" i="1"/>
  <c r="W3347" i="1"/>
  <c r="W3335" i="1"/>
  <c r="W3323" i="1"/>
  <c r="W3311" i="1"/>
  <c r="W3299" i="1"/>
  <c r="W3287" i="1"/>
  <c r="W3275" i="1"/>
  <c r="W3263" i="1"/>
  <c r="W3251" i="1"/>
  <c r="W3239" i="1"/>
  <c r="W3227" i="1"/>
  <c r="W3215" i="1"/>
  <c r="W3203" i="1"/>
  <c r="W3191" i="1"/>
  <c r="W3179" i="1"/>
  <c r="W3167" i="1"/>
  <c r="W3155" i="1"/>
  <c r="W3143" i="1"/>
  <c r="W3131" i="1"/>
  <c r="W3119" i="1"/>
  <c r="W3107" i="1"/>
  <c r="W3095" i="1"/>
  <c r="W3083" i="1"/>
  <c r="W3071" i="1"/>
  <c r="W3059" i="1"/>
  <c r="W3047" i="1"/>
  <c r="W3035" i="1"/>
  <c r="W3023" i="1"/>
  <c r="W3011" i="1"/>
  <c r="W2999" i="1"/>
  <c r="W2987" i="1"/>
  <c r="W2975" i="1"/>
  <c r="W2963" i="1"/>
  <c r="W2951" i="1"/>
  <c r="W2939" i="1"/>
  <c r="W2927" i="1"/>
  <c r="W2915" i="1"/>
  <c r="W2903" i="1"/>
  <c r="W2891" i="1"/>
  <c r="W2879" i="1"/>
  <c r="W2867" i="1"/>
  <c r="W2855" i="1"/>
  <c r="W2843" i="1"/>
  <c r="W2831" i="1"/>
  <c r="W2819" i="1"/>
  <c r="W2807" i="1"/>
  <c r="W2795" i="1"/>
  <c r="W2783" i="1"/>
  <c r="W2771" i="1"/>
  <c r="W2759" i="1"/>
  <c r="W2747" i="1"/>
  <c r="W2735" i="1"/>
  <c r="W2723" i="1"/>
  <c r="W2711" i="1"/>
  <c r="W2699" i="1"/>
  <c r="W4090" i="1"/>
  <c r="W4078" i="1"/>
  <c r="W4066" i="1"/>
  <c r="W4054" i="1"/>
  <c r="W4042" i="1"/>
  <c r="W4030" i="1"/>
  <c r="W4018" i="1"/>
  <c r="W4006" i="1"/>
  <c r="W3994" i="1"/>
  <c r="W3982" i="1"/>
  <c r="W3970" i="1"/>
  <c r="W3958" i="1"/>
  <c r="W3946" i="1"/>
  <c r="W3934" i="1"/>
  <c r="W3922" i="1"/>
  <c r="W3910" i="1"/>
  <c r="W3898" i="1"/>
  <c r="W3886" i="1"/>
  <c r="W3874" i="1"/>
  <c r="W3862" i="1"/>
  <c r="W3850" i="1"/>
  <c r="W3838" i="1"/>
  <c r="W3826" i="1"/>
  <c r="W3814" i="1"/>
  <c r="W3802" i="1"/>
  <c r="W3790" i="1"/>
  <c r="W3778" i="1"/>
  <c r="W3766" i="1"/>
  <c r="W3754" i="1"/>
  <c r="W3742" i="1"/>
  <c r="W3730" i="1"/>
  <c r="W3718" i="1"/>
  <c r="W3706" i="1"/>
  <c r="W3694" i="1"/>
  <c r="W3682" i="1"/>
  <c r="W3670" i="1"/>
  <c r="W3658" i="1"/>
  <c r="W3646" i="1"/>
  <c r="W3634" i="1"/>
  <c r="W3622" i="1"/>
  <c r="W3610" i="1"/>
  <c r="W3598" i="1"/>
  <c r="W3586" i="1"/>
  <c r="W3574" i="1"/>
  <c r="W3562" i="1"/>
  <c r="W3550" i="1"/>
  <c r="W3538" i="1"/>
  <c r="W3526" i="1"/>
  <c r="W3514" i="1"/>
  <c r="W3502" i="1"/>
  <c r="W3490" i="1"/>
  <c r="W3478" i="1"/>
  <c r="W3466" i="1"/>
  <c r="W3454" i="1"/>
  <c r="W3442" i="1"/>
  <c r="W3430" i="1"/>
  <c r="W3418" i="1"/>
  <c r="W3406" i="1"/>
  <c r="W3394" i="1"/>
  <c r="W3382" i="1"/>
  <c r="W3370" i="1"/>
  <c r="W3358" i="1"/>
  <c r="W3346" i="1"/>
  <c r="W3334" i="1"/>
  <c r="W3322" i="1"/>
  <c r="W3310" i="1"/>
  <c r="W3298" i="1"/>
  <c r="W3286" i="1"/>
  <c r="W3274" i="1"/>
  <c r="W3262" i="1"/>
  <c r="W3250" i="1"/>
  <c r="W3238" i="1"/>
  <c r="W3226" i="1"/>
  <c r="W3214" i="1"/>
  <c r="W3202" i="1"/>
  <c r="W3190" i="1"/>
  <c r="W3178" i="1"/>
  <c r="W3166" i="1"/>
  <c r="W3154" i="1"/>
  <c r="W3142" i="1"/>
  <c r="W3130" i="1"/>
  <c r="W3118" i="1"/>
  <c r="W3106" i="1"/>
  <c r="W3094" i="1"/>
  <c r="W3082" i="1"/>
  <c r="W3070" i="1"/>
  <c r="W3058" i="1"/>
  <c r="W3046" i="1"/>
  <c r="W3034" i="1"/>
  <c r="W3022" i="1"/>
  <c r="W3010" i="1"/>
  <c r="W2998" i="1"/>
  <c r="W2986" i="1"/>
  <c r="W2974" i="1"/>
  <c r="W2962" i="1"/>
  <c r="W2950" i="1"/>
  <c r="W2938" i="1"/>
  <c r="W2926" i="1"/>
  <c r="W2914" i="1"/>
  <c r="W2902" i="1"/>
  <c r="W2890" i="1"/>
  <c r="W2878" i="1"/>
  <c r="W2866" i="1"/>
  <c r="W2854" i="1"/>
  <c r="W2842" i="1"/>
  <c r="W2830" i="1"/>
  <c r="W2818" i="1"/>
  <c r="W2806" i="1"/>
  <c r="W2794" i="1"/>
  <c r="W2782" i="1"/>
  <c r="W2770" i="1"/>
  <c r="W2758" i="1"/>
  <c r="W2746" i="1"/>
  <c r="W2734" i="1"/>
  <c r="W2722" i="1"/>
  <c r="W2710" i="1"/>
  <c r="W2698" i="1"/>
  <c r="W2686" i="1"/>
  <c r="W2674" i="1"/>
  <c r="W2662" i="1"/>
  <c r="W2650" i="1"/>
  <c r="W2638" i="1"/>
  <c r="W2626" i="1"/>
  <c r="W2614" i="1"/>
  <c r="W2602" i="1"/>
  <c r="W2590" i="1"/>
  <c r="W2578" i="1"/>
  <c r="W2566" i="1"/>
  <c r="W2554" i="1"/>
  <c r="W2542" i="1"/>
  <c r="W2530" i="1"/>
  <c r="W2518" i="1"/>
  <c r="W2506" i="1"/>
  <c r="W2494" i="1"/>
  <c r="W2482" i="1"/>
  <c r="W2470" i="1"/>
  <c r="W2458" i="1"/>
  <c r="W2446" i="1"/>
  <c r="W2434" i="1"/>
  <c r="W2422" i="1"/>
  <c r="W2410" i="1"/>
  <c r="W2398" i="1"/>
  <c r="W2386" i="1"/>
  <c r="W2374" i="1"/>
  <c r="W2362" i="1"/>
  <c r="W2350" i="1"/>
  <c r="W2338" i="1"/>
  <c r="W2326" i="1"/>
  <c r="W2314" i="1"/>
  <c r="W2302" i="1"/>
  <c r="W2290" i="1"/>
  <c r="W2278" i="1"/>
  <c r="W2266" i="1"/>
  <c r="W2254" i="1"/>
  <c r="W2242" i="1"/>
  <c r="W2230" i="1"/>
  <c r="W2218" i="1"/>
  <c r="W2206" i="1"/>
  <c r="W2194" i="1"/>
  <c r="W2182" i="1"/>
  <c r="W2170" i="1"/>
  <c r="W2158" i="1"/>
  <c r="W2146" i="1"/>
  <c r="W2134" i="1"/>
  <c r="W2122" i="1"/>
  <c r="W2110" i="1"/>
  <c r="W2098" i="1"/>
  <c r="W2086" i="1"/>
  <c r="W2074" i="1"/>
  <c r="W2062" i="1"/>
  <c r="W4113" i="1"/>
  <c r="W4101" i="1"/>
  <c r="W4089" i="1"/>
  <c r="W4077" i="1"/>
  <c r="W4065" i="1"/>
  <c r="W4053" i="1"/>
  <c r="W4041" i="1"/>
  <c r="W4029" i="1"/>
  <c r="W4017" i="1"/>
  <c r="W4005" i="1"/>
  <c r="W3993" i="1"/>
  <c r="W3981" i="1"/>
  <c r="W3969" i="1"/>
  <c r="W3957" i="1"/>
  <c r="W3945" i="1"/>
  <c r="W3933" i="1"/>
  <c r="W3921" i="1"/>
  <c r="W3909" i="1"/>
  <c r="W3897" i="1"/>
  <c r="W3885" i="1"/>
  <c r="W3873" i="1"/>
  <c r="W3861" i="1"/>
  <c r="W3849" i="1"/>
  <c r="W3837" i="1"/>
  <c r="W3825" i="1"/>
  <c r="W3813" i="1"/>
  <c r="W3801" i="1"/>
  <c r="W3789" i="1"/>
  <c r="W3777" i="1"/>
  <c r="W3765" i="1"/>
  <c r="W3753" i="1"/>
  <c r="W3741" i="1"/>
  <c r="W3729" i="1"/>
  <c r="W3717" i="1"/>
  <c r="W3705" i="1"/>
  <c r="W3693" i="1"/>
  <c r="W3681" i="1"/>
  <c r="W3669" i="1"/>
  <c r="W3657" i="1"/>
  <c r="W3645" i="1"/>
  <c r="W3633" i="1"/>
  <c r="W3621" i="1"/>
  <c r="W3609" i="1"/>
  <c r="W3597" i="1"/>
  <c r="W3585" i="1"/>
  <c r="W3573" i="1"/>
  <c r="W3561" i="1"/>
  <c r="W3549" i="1"/>
  <c r="W3537" i="1"/>
  <c r="W3525" i="1"/>
  <c r="W3513" i="1"/>
  <c r="W3501" i="1"/>
  <c r="W3489" i="1"/>
  <c r="W3477" i="1"/>
  <c r="W3465" i="1"/>
  <c r="W3453" i="1"/>
  <c r="W3441" i="1"/>
  <c r="W3429" i="1"/>
  <c r="W3417" i="1"/>
  <c r="W3405" i="1"/>
  <c r="W3393" i="1"/>
  <c r="W3381" i="1"/>
  <c r="W3369" i="1"/>
  <c r="W3357" i="1"/>
  <c r="W3345" i="1"/>
  <c r="W3333" i="1"/>
  <c r="W3321" i="1"/>
  <c r="W3309" i="1"/>
  <c r="W3297" i="1"/>
  <c r="W3285" i="1"/>
  <c r="W3273" i="1"/>
  <c r="W3261" i="1"/>
  <c r="W3249" i="1"/>
  <c r="W3237" i="1"/>
  <c r="W3225" i="1"/>
  <c r="W3213" i="1"/>
  <c r="W3201" i="1"/>
  <c r="W3189" i="1"/>
  <c r="W3177" i="1"/>
  <c r="W3165" i="1"/>
  <c r="W3153" i="1"/>
  <c r="W3141" i="1"/>
  <c r="W3129" i="1"/>
  <c r="W3117" i="1"/>
  <c r="W3105" i="1"/>
  <c r="W3093" i="1"/>
  <c r="W3081" i="1"/>
  <c r="W3069" i="1"/>
  <c r="W3057" i="1"/>
  <c r="W3045" i="1"/>
  <c r="W3033" i="1"/>
  <c r="W3021" i="1"/>
  <c r="W3009" i="1"/>
  <c r="W2997" i="1"/>
  <c r="W2985" i="1"/>
  <c r="W2973" i="1"/>
  <c r="W2961" i="1"/>
  <c r="W2949" i="1"/>
  <c r="W2937" i="1"/>
  <c r="W2925" i="1"/>
  <c r="W4112" i="1"/>
  <c r="W4100" i="1"/>
  <c r="W4088" i="1"/>
  <c r="W4076" i="1"/>
  <c r="W4064" i="1"/>
  <c r="W4052" i="1"/>
  <c r="W4040" i="1"/>
  <c r="W4028" i="1"/>
  <c r="W4016" i="1"/>
  <c r="W4004" i="1"/>
  <c r="W3992" i="1"/>
  <c r="W3980" i="1"/>
  <c r="W3968" i="1"/>
  <c r="W3956" i="1"/>
  <c r="W3944" i="1"/>
  <c r="W3932" i="1"/>
  <c r="W3920" i="1"/>
  <c r="W3908" i="1"/>
  <c r="W3896" i="1"/>
  <c r="W3884" i="1"/>
  <c r="W3872" i="1"/>
  <c r="W3860" i="1"/>
  <c r="W3848" i="1"/>
  <c r="W3836" i="1"/>
  <c r="W3824" i="1"/>
  <c r="W3812" i="1"/>
  <c r="W3800" i="1"/>
  <c r="W3788" i="1"/>
  <c r="W3776" i="1"/>
  <c r="W3764" i="1"/>
  <c r="W3752" i="1"/>
  <c r="W3740" i="1"/>
  <c r="W3728" i="1"/>
  <c r="W3716" i="1"/>
  <c r="W3704" i="1"/>
  <c r="W3692" i="1"/>
  <c r="W3680" i="1"/>
  <c r="W3668" i="1"/>
  <c r="W3656" i="1"/>
  <c r="W3644" i="1"/>
  <c r="W3632" i="1"/>
  <c r="W3620" i="1"/>
  <c r="W3608" i="1"/>
  <c r="W3596" i="1"/>
  <c r="W3584" i="1"/>
  <c r="W3572" i="1"/>
  <c r="W3560" i="1"/>
  <c r="W3548" i="1"/>
  <c r="W3536" i="1"/>
  <c r="W3524" i="1"/>
  <c r="W3512" i="1"/>
  <c r="W3500" i="1"/>
  <c r="W3488" i="1"/>
  <c r="W3476" i="1"/>
  <c r="W3464" i="1"/>
  <c r="W3452" i="1"/>
  <c r="W3440" i="1"/>
  <c r="W3428" i="1"/>
  <c r="W3416" i="1"/>
  <c r="W3404" i="1"/>
  <c r="W3392" i="1"/>
  <c r="W3380" i="1"/>
  <c r="W3368" i="1"/>
  <c r="W3356" i="1"/>
  <c r="W3344" i="1"/>
  <c r="W3332" i="1"/>
  <c r="W3320" i="1"/>
  <c r="W3308" i="1"/>
  <c r="W3296" i="1"/>
  <c r="W3284" i="1"/>
  <c r="W3272" i="1"/>
  <c r="W3260" i="1"/>
  <c r="W3248" i="1"/>
  <c r="W3236" i="1"/>
  <c r="W3224" i="1"/>
  <c r="W3212" i="1"/>
  <c r="W3200" i="1"/>
  <c r="W3188" i="1"/>
  <c r="W3176" i="1"/>
  <c r="W3164" i="1"/>
  <c r="W3152" i="1"/>
  <c r="W3140" i="1"/>
  <c r="W3128" i="1"/>
  <c r="W3116" i="1"/>
  <c r="W3104" i="1"/>
  <c r="W3092" i="1"/>
  <c r="W3080" i="1"/>
  <c r="W3068" i="1"/>
  <c r="W3056" i="1"/>
  <c r="W3044" i="1"/>
  <c r="W3032" i="1"/>
  <c r="W3020" i="1"/>
  <c r="W3008" i="1"/>
  <c r="W4111" i="1"/>
  <c r="W4099" i="1"/>
  <c r="W4087" i="1"/>
  <c r="W4075" i="1"/>
  <c r="W4063" i="1"/>
  <c r="W4051" i="1"/>
  <c r="W4039" i="1"/>
  <c r="W4027" i="1"/>
  <c r="W4015" i="1"/>
  <c r="W4003" i="1"/>
  <c r="W3991" i="1"/>
  <c r="W3979" i="1"/>
  <c r="W3967" i="1"/>
  <c r="W3955" i="1"/>
  <c r="W3943" i="1"/>
  <c r="W3931" i="1"/>
  <c r="W3919" i="1"/>
  <c r="W3907" i="1"/>
  <c r="W3895" i="1"/>
  <c r="W3883" i="1"/>
  <c r="W3871" i="1"/>
  <c r="W3859" i="1"/>
  <c r="W3847" i="1"/>
  <c r="W3835" i="1"/>
  <c r="W3823" i="1"/>
  <c r="W3811" i="1"/>
  <c r="W3799" i="1"/>
  <c r="W3787" i="1"/>
  <c r="W3775" i="1"/>
  <c r="W3763" i="1"/>
  <c r="W3751" i="1"/>
  <c r="W3739" i="1"/>
  <c r="W3727" i="1"/>
  <c r="W3715" i="1"/>
  <c r="W3703" i="1"/>
  <c r="W3691" i="1"/>
  <c r="W3679" i="1"/>
  <c r="W3667" i="1"/>
  <c r="W3655" i="1"/>
  <c r="W3643" i="1"/>
  <c r="W3631" i="1"/>
  <c r="W3619" i="1"/>
  <c r="W3607" i="1"/>
  <c r="W3595" i="1"/>
  <c r="W3583" i="1"/>
  <c r="W3571" i="1"/>
  <c r="W3559" i="1"/>
  <c r="W3547" i="1"/>
  <c r="W3535" i="1"/>
  <c r="W3523" i="1"/>
  <c r="W3511" i="1"/>
  <c r="W3499" i="1"/>
  <c r="W3487" i="1"/>
  <c r="W3475" i="1"/>
  <c r="W3463" i="1"/>
  <c r="W3451" i="1"/>
  <c r="W3439" i="1"/>
  <c r="W3427" i="1"/>
  <c r="W3415" i="1"/>
  <c r="W3403" i="1"/>
  <c r="W3391" i="1"/>
  <c r="W3379" i="1"/>
  <c r="W3367" i="1"/>
  <c r="W3355" i="1"/>
  <c r="W3343" i="1"/>
  <c r="W3331" i="1"/>
  <c r="W3319" i="1"/>
  <c r="W3307" i="1"/>
  <c r="W3295" i="1"/>
  <c r="W3283" i="1"/>
  <c r="W3271" i="1"/>
  <c r="W3259" i="1"/>
  <c r="W3247" i="1"/>
  <c r="W3235" i="1"/>
  <c r="W3223" i="1"/>
  <c r="W3211" i="1"/>
  <c r="W3199" i="1"/>
  <c r="W3187" i="1"/>
  <c r="W3175" i="1"/>
  <c r="W3163" i="1"/>
  <c r="W3151" i="1"/>
  <c r="W3139" i="1"/>
  <c r="W3127" i="1"/>
  <c r="W3115" i="1"/>
  <c r="W3103" i="1"/>
  <c r="W3091" i="1"/>
  <c r="W3079" i="1"/>
  <c r="W3067" i="1"/>
  <c r="W3055" i="1"/>
  <c r="W3043" i="1"/>
  <c r="W3031" i="1"/>
  <c r="W3019" i="1"/>
  <c r="W3007" i="1"/>
  <c r="W4110" i="1"/>
  <c r="W4098" i="1"/>
  <c r="W4086" i="1"/>
  <c r="W4074" i="1"/>
  <c r="W4062" i="1"/>
  <c r="W4050" i="1"/>
  <c r="W4038" i="1"/>
  <c r="W4026" i="1"/>
  <c r="W4014" i="1"/>
  <c r="W4002" i="1"/>
  <c r="W3990" i="1"/>
  <c r="W3978" i="1"/>
  <c r="W3966" i="1"/>
  <c r="W3954" i="1"/>
  <c r="W3942" i="1"/>
  <c r="W3930" i="1"/>
  <c r="W3918" i="1"/>
  <c r="W3906" i="1"/>
  <c r="W3894" i="1"/>
  <c r="W3882" i="1"/>
  <c r="W3870" i="1"/>
  <c r="W3858" i="1"/>
  <c r="W3846" i="1"/>
  <c r="W3834" i="1"/>
  <c r="W3822" i="1"/>
  <c r="W3810" i="1"/>
  <c r="W3798" i="1"/>
  <c r="W3786" i="1"/>
  <c r="W3774" i="1"/>
  <c r="W3762" i="1"/>
  <c r="W3750" i="1"/>
  <c r="W3738" i="1"/>
  <c r="W3726" i="1"/>
  <c r="W3714" i="1"/>
  <c r="W3702" i="1"/>
  <c r="W3690" i="1"/>
  <c r="W3678" i="1"/>
  <c r="W3666" i="1"/>
  <c r="W3654" i="1"/>
  <c r="W3642" i="1"/>
  <c r="W3630" i="1"/>
  <c r="W3618" i="1"/>
  <c r="W3606" i="1"/>
  <c r="W3594" i="1"/>
  <c r="W3582" i="1"/>
  <c r="W3570" i="1"/>
  <c r="W3558" i="1"/>
  <c r="W3546" i="1"/>
  <c r="W3534" i="1"/>
  <c r="W3522" i="1"/>
  <c r="W3510" i="1"/>
  <c r="W3498" i="1"/>
  <c r="W3486" i="1"/>
  <c r="W3474" i="1"/>
  <c r="W3462" i="1"/>
  <c r="W3450" i="1"/>
  <c r="W3438" i="1"/>
  <c r="W3426" i="1"/>
  <c r="W3414" i="1"/>
  <c r="W3402" i="1"/>
  <c r="W3390" i="1"/>
  <c r="W3378" i="1"/>
  <c r="W3366" i="1"/>
  <c r="W3354" i="1"/>
  <c r="W3342" i="1"/>
  <c r="W3330" i="1"/>
  <c r="W3318" i="1"/>
  <c r="W3306" i="1"/>
  <c r="W3294" i="1"/>
  <c r="W3282" i="1"/>
  <c r="W3270" i="1"/>
  <c r="W3258" i="1"/>
  <c r="W3246" i="1"/>
  <c r="W3234" i="1"/>
  <c r="W3222" i="1"/>
  <c r="W3210" i="1"/>
  <c r="W3198" i="1"/>
  <c r="W3186" i="1"/>
  <c r="W3174" i="1"/>
  <c r="W3162" i="1"/>
  <c r="W3150" i="1"/>
  <c r="W3138" i="1"/>
  <c r="W3126" i="1"/>
  <c r="W3114" i="1"/>
  <c r="W3102" i="1"/>
  <c r="W3090" i="1"/>
  <c r="W3078" i="1"/>
  <c r="W3066" i="1"/>
  <c r="W3054" i="1"/>
  <c r="W3042" i="1"/>
  <c r="W3030" i="1"/>
  <c r="W3018" i="1"/>
  <c r="W3006" i="1"/>
  <c r="W4109" i="1"/>
  <c r="W4097" i="1"/>
  <c r="W4085" i="1"/>
  <c r="W4073" i="1"/>
  <c r="W4061" i="1"/>
  <c r="W4049" i="1"/>
  <c r="W4037" i="1"/>
  <c r="W4025" i="1"/>
  <c r="W4013" i="1"/>
  <c r="W4001" i="1"/>
  <c r="W3989" i="1"/>
  <c r="W3977" i="1"/>
  <c r="W3965" i="1"/>
  <c r="W3953" i="1"/>
  <c r="W3941" i="1"/>
  <c r="W3929" i="1"/>
  <c r="W3917" i="1"/>
  <c r="W3905" i="1"/>
  <c r="W3893" i="1"/>
  <c r="W3881" i="1"/>
  <c r="W3869" i="1"/>
  <c r="W3857" i="1"/>
  <c r="W3845" i="1"/>
  <c r="W3833" i="1"/>
  <c r="W3821" i="1"/>
  <c r="W3809" i="1"/>
  <c r="W3797" i="1"/>
  <c r="W3785" i="1"/>
  <c r="W3773" i="1"/>
  <c r="W3761" i="1"/>
  <c r="W3749" i="1"/>
  <c r="W3737" i="1"/>
  <c r="W3725" i="1"/>
  <c r="W3713" i="1"/>
  <c r="W3701" i="1"/>
  <c r="W3689" i="1"/>
  <c r="W3677" i="1"/>
  <c r="W3665" i="1"/>
  <c r="W3653" i="1"/>
  <c r="W3641" i="1"/>
  <c r="W3629" i="1"/>
  <c r="W3617" i="1"/>
  <c r="W3605" i="1"/>
  <c r="W3593" i="1"/>
  <c r="W3581" i="1"/>
  <c r="W3569" i="1"/>
  <c r="W3557" i="1"/>
  <c r="W3545" i="1"/>
  <c r="W3533" i="1"/>
  <c r="W3521" i="1"/>
  <c r="W3509" i="1"/>
  <c r="W3497" i="1"/>
  <c r="W3485" i="1"/>
  <c r="W3473" i="1"/>
  <c r="W3461" i="1"/>
  <c r="W3449" i="1"/>
  <c r="W3437" i="1"/>
  <c r="W3425" i="1"/>
  <c r="W3413" i="1"/>
  <c r="W3401" i="1"/>
  <c r="W3389" i="1"/>
  <c r="W3377" i="1"/>
  <c r="W3365" i="1"/>
  <c r="W3353" i="1"/>
  <c r="W3341" i="1"/>
  <c r="W3329" i="1"/>
  <c r="W3317" i="1"/>
  <c r="W3305" i="1"/>
  <c r="W3293" i="1"/>
  <c r="W3281" i="1"/>
  <c r="W3269" i="1"/>
  <c r="W3257" i="1"/>
  <c r="W3245" i="1"/>
  <c r="W3233" i="1"/>
  <c r="W3221" i="1"/>
  <c r="W3209" i="1"/>
  <c r="W3197" i="1"/>
  <c r="W3185" i="1"/>
  <c r="W3173" i="1"/>
  <c r="W3161" i="1"/>
  <c r="W3149" i="1"/>
  <c r="W3137" i="1"/>
  <c r="W3125" i="1"/>
  <c r="W3113" i="1"/>
  <c r="W3101" i="1"/>
  <c r="W3089" i="1"/>
  <c r="W3077" i="1"/>
  <c r="W3065" i="1"/>
  <c r="W3053" i="1"/>
  <c r="W3041" i="1"/>
  <c r="W3029" i="1"/>
  <c r="W3017" i="1"/>
  <c r="W3005" i="1"/>
  <c r="W2993" i="1"/>
  <c r="W2981" i="1"/>
  <c r="W2969" i="1"/>
  <c r="W2957" i="1"/>
  <c r="W2945" i="1"/>
  <c r="W2933" i="1"/>
  <c r="W2921" i="1"/>
  <c r="W2909" i="1"/>
  <c r="W4108" i="1"/>
  <c r="W4096" i="1"/>
  <c r="W4084" i="1"/>
  <c r="W4072" i="1"/>
  <c r="W4060" i="1"/>
  <c r="W4048" i="1"/>
  <c r="W4036" i="1"/>
  <c r="W4024" i="1"/>
  <c r="W4012" i="1"/>
  <c r="W4000" i="1"/>
  <c r="W3988" i="1"/>
  <c r="W3976" i="1"/>
  <c r="W3964" i="1"/>
  <c r="W3952" i="1"/>
  <c r="W3940" i="1"/>
  <c r="W3928" i="1"/>
  <c r="W3916" i="1"/>
  <c r="W3904" i="1"/>
  <c r="W3892" i="1"/>
  <c r="W3880" i="1"/>
  <c r="W3868" i="1"/>
  <c r="W3856" i="1"/>
  <c r="W3844" i="1"/>
  <c r="W3832" i="1"/>
  <c r="W3820" i="1"/>
  <c r="W3808" i="1"/>
  <c r="W3796" i="1"/>
  <c r="W3784" i="1"/>
  <c r="W3772" i="1"/>
  <c r="W3760" i="1"/>
  <c r="W3748" i="1"/>
  <c r="W3736" i="1"/>
  <c r="W3724" i="1"/>
  <c r="W3712" i="1"/>
  <c r="W3700" i="1"/>
  <c r="W3688" i="1"/>
  <c r="W3676" i="1"/>
  <c r="W3664" i="1"/>
  <c r="W3652" i="1"/>
  <c r="W3640" i="1"/>
  <c r="W3628" i="1"/>
  <c r="W3616" i="1"/>
  <c r="W3604" i="1"/>
  <c r="W3592" i="1"/>
  <c r="W3580" i="1"/>
  <c r="W3568" i="1"/>
  <c r="W3556" i="1"/>
  <c r="W3544" i="1"/>
  <c r="W3532" i="1"/>
  <c r="W3520" i="1"/>
  <c r="W3508" i="1"/>
  <c r="W3496" i="1"/>
  <c r="W3484" i="1"/>
  <c r="W3472" i="1"/>
  <c r="W3460" i="1"/>
  <c r="W3448" i="1"/>
  <c r="W3436" i="1"/>
  <c r="W3424" i="1"/>
  <c r="W3412" i="1"/>
  <c r="W3400" i="1"/>
  <c r="W3388" i="1"/>
  <c r="W3376" i="1"/>
  <c r="W3364" i="1"/>
  <c r="W3352" i="1"/>
  <c r="W3340" i="1"/>
  <c r="W3328" i="1"/>
  <c r="W3316" i="1"/>
  <c r="W3304" i="1"/>
  <c r="W3292" i="1"/>
  <c r="W3280" i="1"/>
  <c r="W3268" i="1"/>
  <c r="W3256" i="1"/>
  <c r="W3244" i="1"/>
  <c r="W3232" i="1"/>
  <c r="W3220" i="1"/>
  <c r="W3208" i="1"/>
  <c r="W3196" i="1"/>
  <c r="W3184" i="1"/>
  <c r="W3172" i="1"/>
  <c r="W3160" i="1"/>
  <c r="W3148" i="1"/>
  <c r="W3136" i="1"/>
  <c r="W3124" i="1"/>
  <c r="W3112" i="1"/>
  <c r="W3100" i="1"/>
  <c r="W3088" i="1"/>
  <c r="W3076" i="1"/>
  <c r="W3064" i="1"/>
  <c r="W3052" i="1"/>
  <c r="W4107" i="1"/>
  <c r="W4095" i="1"/>
  <c r="W4083" i="1"/>
  <c r="W4071" i="1"/>
  <c r="W4059" i="1"/>
  <c r="W4047" i="1"/>
  <c r="W4035" i="1"/>
  <c r="W4023" i="1"/>
  <c r="W4011" i="1"/>
  <c r="W3999" i="1"/>
  <c r="W3987" i="1"/>
  <c r="W3975" i="1"/>
  <c r="W3963" i="1"/>
  <c r="W3951" i="1"/>
  <c r="W3939" i="1"/>
  <c r="W3927" i="1"/>
  <c r="W3915" i="1"/>
  <c r="W3903" i="1"/>
  <c r="W3891" i="1"/>
  <c r="W3879" i="1"/>
  <c r="W3867" i="1"/>
  <c r="W3855" i="1"/>
  <c r="W3843" i="1"/>
  <c r="W3831" i="1"/>
  <c r="W3819" i="1"/>
  <c r="W3807" i="1"/>
  <c r="W3795" i="1"/>
  <c r="W3783" i="1"/>
  <c r="W3771" i="1"/>
  <c r="W3759" i="1"/>
  <c r="W3747" i="1"/>
  <c r="W3735" i="1"/>
  <c r="W3723" i="1"/>
  <c r="W3711" i="1"/>
  <c r="W3699" i="1"/>
  <c r="W3687" i="1"/>
  <c r="W3675" i="1"/>
  <c r="W3663" i="1"/>
  <c r="W3651" i="1"/>
  <c r="W3639" i="1"/>
  <c r="W3627" i="1"/>
  <c r="W3615" i="1"/>
  <c r="W3603" i="1"/>
  <c r="W3591" i="1"/>
  <c r="W3579" i="1"/>
  <c r="W3567" i="1"/>
  <c r="W3555" i="1"/>
  <c r="W3543" i="1"/>
  <c r="W3531" i="1"/>
  <c r="W3519" i="1"/>
  <c r="W3507" i="1"/>
  <c r="W3495" i="1"/>
  <c r="W3483" i="1"/>
  <c r="W3471" i="1"/>
  <c r="W3459" i="1"/>
  <c r="W3447" i="1"/>
  <c r="W3435" i="1"/>
  <c r="W3423" i="1"/>
  <c r="W3411" i="1"/>
  <c r="W3399" i="1"/>
  <c r="W3387" i="1"/>
  <c r="W3375" i="1"/>
  <c r="W3363" i="1"/>
  <c r="W3351" i="1"/>
  <c r="W3339" i="1"/>
  <c r="W3327" i="1"/>
  <c r="W3315" i="1"/>
  <c r="W3303" i="1"/>
  <c r="W3291" i="1"/>
  <c r="W3279" i="1"/>
  <c r="W3267" i="1"/>
  <c r="W3255" i="1"/>
  <c r="W3243" i="1"/>
  <c r="W3231" i="1"/>
  <c r="W3219" i="1"/>
  <c r="W3207" i="1"/>
  <c r="W3195" i="1"/>
  <c r="W3183" i="1"/>
  <c r="W3171" i="1"/>
  <c r="W3159" i="1"/>
  <c r="W3147" i="1"/>
  <c r="W3135" i="1"/>
  <c r="W3123" i="1"/>
  <c r="W3111" i="1"/>
  <c r="W3099" i="1"/>
  <c r="W3087" i="1"/>
  <c r="W3075" i="1"/>
  <c r="W3063" i="1"/>
  <c r="W3051" i="1"/>
  <c r="W2510" i="1"/>
  <c r="W2498" i="1"/>
  <c r="W2486" i="1"/>
  <c r="W2474" i="1"/>
  <c r="W2462" i="1"/>
  <c r="W2450" i="1"/>
  <c r="W2438" i="1"/>
  <c r="W2426" i="1"/>
  <c r="W2414" i="1"/>
  <c r="W2402" i="1"/>
  <c r="W2390" i="1"/>
  <c r="W2378" i="1"/>
  <c r="W2366" i="1"/>
  <c r="W2354" i="1"/>
  <c r="W2342" i="1"/>
  <c r="W2330" i="1"/>
  <c r="W2318" i="1"/>
  <c r="W2306" i="1"/>
  <c r="W2294" i="1"/>
  <c r="W2282" i="1"/>
  <c r="W2270" i="1"/>
  <c r="W2258" i="1"/>
  <c r="W2246" i="1"/>
  <c r="W2234" i="1"/>
  <c r="W2222" i="1"/>
  <c r="W2210" i="1"/>
  <c r="W2198" i="1"/>
  <c r="W2186" i="1"/>
  <c r="W2174" i="1"/>
  <c r="W2162" i="1"/>
  <c r="W2150" i="1"/>
  <c r="W2138" i="1"/>
  <c r="W2126" i="1"/>
  <c r="W2114" i="1"/>
  <c r="W2102" i="1"/>
  <c r="W2090" i="1"/>
  <c r="W2078" i="1"/>
  <c r="W2066" i="1"/>
  <c r="W2054" i="1"/>
  <c r="W2042" i="1"/>
  <c r="W2030" i="1"/>
  <c r="W2018" i="1"/>
  <c r="W2006" i="1"/>
  <c r="W1994" i="1"/>
  <c r="W1982" i="1"/>
  <c r="W1970" i="1"/>
  <c r="W1958" i="1"/>
  <c r="W1946" i="1"/>
  <c r="W1934" i="1"/>
  <c r="W1922" i="1"/>
  <c r="W1910" i="1"/>
  <c r="W1898" i="1"/>
  <c r="W1886" i="1"/>
  <c r="W1874" i="1"/>
  <c r="W1862" i="1"/>
  <c r="W1850" i="1"/>
  <c r="W1838" i="1"/>
  <c r="W1826" i="1"/>
  <c r="W1814" i="1"/>
  <c r="W1802" i="1"/>
  <c r="W1790" i="1"/>
  <c r="W1778" i="1"/>
  <c r="W1766" i="1"/>
  <c r="W1754" i="1"/>
  <c r="W1742" i="1"/>
  <c r="W1730" i="1"/>
  <c r="W1718" i="1"/>
  <c r="W1706" i="1"/>
  <c r="W1694" i="1"/>
  <c r="W1682" i="1"/>
  <c r="W1670" i="1"/>
  <c r="W1658" i="1"/>
  <c r="W1646" i="1"/>
  <c r="W1634" i="1"/>
  <c r="W1622" i="1"/>
  <c r="W1610" i="1"/>
  <c r="W1598" i="1"/>
  <c r="W1586" i="1"/>
  <c r="W1574" i="1"/>
  <c r="W1562" i="1"/>
  <c r="W1550" i="1"/>
  <c r="W1538" i="1"/>
  <c r="W1526" i="1"/>
  <c r="W1514" i="1"/>
  <c r="W1502" i="1"/>
  <c r="W1490" i="1"/>
  <c r="W1478" i="1"/>
  <c r="W1466" i="1"/>
  <c r="W1454" i="1"/>
  <c r="W1442" i="1"/>
  <c r="W1430" i="1"/>
  <c r="W1418" i="1"/>
  <c r="W1406" i="1"/>
  <c r="W1394" i="1"/>
  <c r="W1382" i="1"/>
  <c r="W1370" i="1"/>
  <c r="W1358" i="1"/>
  <c r="W1346" i="1"/>
  <c r="W1334" i="1"/>
  <c r="W1322" i="1"/>
  <c r="W1310" i="1"/>
  <c r="W1298" i="1"/>
  <c r="W1286" i="1"/>
  <c r="W1274" i="1"/>
  <c r="W1262" i="1"/>
  <c r="W1250" i="1"/>
  <c r="W1238" i="1"/>
  <c r="W1226" i="1"/>
  <c r="W1214" i="1"/>
  <c r="W1202" i="1"/>
  <c r="W2928" i="1"/>
  <c r="W2916" i="1"/>
  <c r="W2904" i="1"/>
  <c r="W2892" i="1"/>
  <c r="W2880" i="1"/>
  <c r="W2868" i="1"/>
  <c r="W2856" i="1"/>
  <c r="W2844" i="1"/>
  <c r="W2832" i="1"/>
  <c r="W2820" i="1"/>
  <c r="W2808" i="1"/>
  <c r="W2796" i="1"/>
  <c r="W2784" i="1"/>
  <c r="W2772" i="1"/>
  <c r="W2760" i="1"/>
  <c r="W2748" i="1"/>
  <c r="W2736" i="1"/>
  <c r="W2724" i="1"/>
  <c r="W2712" i="1"/>
  <c r="W2700" i="1"/>
  <c r="W2688" i="1"/>
  <c r="W2676" i="1"/>
  <c r="W2664" i="1"/>
  <c r="W2652" i="1"/>
  <c r="W2640" i="1"/>
  <c r="W2628" i="1"/>
  <c r="W2616" i="1"/>
  <c r="W2604" i="1"/>
  <c r="W2592" i="1"/>
  <c r="W2580" i="1"/>
  <c r="W2568" i="1"/>
  <c r="W2556" i="1"/>
  <c r="W2544" i="1"/>
  <c r="W2532" i="1"/>
  <c r="W2520" i="1"/>
  <c r="W2508" i="1"/>
  <c r="W2496" i="1"/>
  <c r="W2484" i="1"/>
  <c r="W2472" i="1"/>
  <c r="W2460" i="1"/>
  <c r="W2448" i="1"/>
  <c r="W2436" i="1"/>
  <c r="W2424" i="1"/>
  <c r="W2412" i="1"/>
  <c r="W2400" i="1"/>
  <c r="W2388" i="1"/>
  <c r="W2376" i="1"/>
  <c r="W2364" i="1"/>
  <c r="W2352" i="1"/>
  <c r="W2340" i="1"/>
  <c r="W2328" i="1"/>
  <c r="W2316" i="1"/>
  <c r="W2304" i="1"/>
  <c r="W2292" i="1"/>
  <c r="W2280" i="1"/>
  <c r="W2268" i="1"/>
  <c r="W2256" i="1"/>
  <c r="W2244" i="1"/>
  <c r="W2232" i="1"/>
  <c r="W2220" i="1"/>
  <c r="W2208" i="1"/>
  <c r="W2196" i="1"/>
  <c r="W2184" i="1"/>
  <c r="W2172" i="1"/>
  <c r="W2160" i="1"/>
  <c r="W2148" i="1"/>
  <c r="W2136" i="1"/>
  <c r="W2124" i="1"/>
  <c r="W2112" i="1"/>
  <c r="W2100" i="1"/>
  <c r="W2088" i="1"/>
  <c r="W2076" i="1"/>
  <c r="W2064" i="1"/>
  <c r="W2052" i="1"/>
  <c r="W2040" i="1"/>
  <c r="W2028" i="1"/>
  <c r="W2016" i="1"/>
  <c r="W2004" i="1"/>
  <c r="W1992" i="1"/>
  <c r="W1980" i="1"/>
  <c r="W1968" i="1"/>
  <c r="W1956" i="1"/>
  <c r="W1944" i="1"/>
  <c r="W1932" i="1"/>
  <c r="W1920" i="1"/>
  <c r="W1908" i="1"/>
  <c r="W1896" i="1"/>
  <c r="W1884" i="1"/>
  <c r="W1872" i="1"/>
  <c r="W1860" i="1"/>
  <c r="W1848" i="1"/>
  <c r="W1836" i="1"/>
  <c r="W1824" i="1"/>
  <c r="W1812" i="1"/>
  <c r="W1800" i="1"/>
  <c r="W1788" i="1"/>
  <c r="W1776" i="1"/>
  <c r="W1764" i="1"/>
  <c r="W1752" i="1"/>
  <c r="W1740" i="1"/>
  <c r="W1728" i="1"/>
  <c r="W1716" i="1"/>
  <c r="W1704" i="1"/>
  <c r="W1692" i="1"/>
  <c r="W1680" i="1"/>
  <c r="W1668" i="1"/>
  <c r="W1656" i="1"/>
  <c r="W1644" i="1"/>
  <c r="W1632" i="1"/>
  <c r="W1620" i="1"/>
  <c r="W1608" i="1"/>
  <c r="W1596" i="1"/>
  <c r="W1584" i="1"/>
  <c r="W1572" i="1"/>
  <c r="W1560" i="1"/>
  <c r="W1548" i="1"/>
  <c r="W1536" i="1"/>
  <c r="W1524" i="1"/>
  <c r="W1512" i="1"/>
  <c r="W1500" i="1"/>
  <c r="W1488" i="1"/>
  <c r="W1476" i="1"/>
  <c r="W1464" i="1"/>
  <c r="W1452" i="1"/>
  <c r="W1440" i="1"/>
  <c r="W1428" i="1"/>
  <c r="W1416" i="1"/>
  <c r="W1404" i="1"/>
  <c r="W1392" i="1"/>
  <c r="W1380" i="1"/>
  <c r="W1368" i="1"/>
  <c r="W1356" i="1"/>
  <c r="W1344" i="1"/>
  <c r="W1332" i="1"/>
  <c r="W1320" i="1"/>
  <c r="W1308" i="1"/>
  <c r="W1296" i="1"/>
  <c r="W1284" i="1"/>
  <c r="W1272" i="1"/>
  <c r="W1260" i="1"/>
  <c r="W1248" i="1"/>
  <c r="W1236" i="1"/>
  <c r="W1224" i="1"/>
  <c r="W1212" i="1"/>
  <c r="W1200" i="1"/>
  <c r="W1188" i="1"/>
  <c r="W1176" i="1"/>
  <c r="W1164" i="1"/>
  <c r="W1152" i="1"/>
  <c r="W1140" i="1"/>
  <c r="W1128" i="1"/>
  <c r="W1116" i="1"/>
  <c r="W1104" i="1"/>
  <c r="W2687" i="1"/>
  <c r="W2675" i="1"/>
  <c r="W2663" i="1"/>
  <c r="W2651" i="1"/>
  <c r="W2639" i="1"/>
  <c r="W2627" i="1"/>
  <c r="W2615" i="1"/>
  <c r="W2603" i="1"/>
  <c r="W2591" i="1"/>
  <c r="W2579" i="1"/>
  <c r="W2567" i="1"/>
  <c r="W2555" i="1"/>
  <c r="W2543" i="1"/>
  <c r="W2531" i="1"/>
  <c r="W2519" i="1"/>
  <c r="W2507" i="1"/>
  <c r="W2495" i="1"/>
  <c r="W2483" i="1"/>
  <c r="W2471" i="1"/>
  <c r="W2459" i="1"/>
  <c r="W2447" i="1"/>
  <c r="W2435" i="1"/>
  <c r="W2423" i="1"/>
  <c r="W2411" i="1"/>
  <c r="W2399" i="1"/>
  <c r="W2387" i="1"/>
  <c r="W2375" i="1"/>
  <c r="W2363" i="1"/>
  <c r="W2351" i="1"/>
  <c r="W2339" i="1"/>
  <c r="W2327" i="1"/>
  <c r="W2315" i="1"/>
  <c r="W2303" i="1"/>
  <c r="W2291" i="1"/>
  <c r="W2279" i="1"/>
  <c r="W2267" i="1"/>
  <c r="W2255" i="1"/>
  <c r="W2243" i="1"/>
  <c r="W2231" i="1"/>
  <c r="W2219" i="1"/>
  <c r="W2207" i="1"/>
  <c r="W2195" i="1"/>
  <c r="W2183" i="1"/>
  <c r="W2171" i="1"/>
  <c r="W2159" i="1"/>
  <c r="W2147" i="1"/>
  <c r="W2135" i="1"/>
  <c r="W2123" i="1"/>
  <c r="W2111" i="1"/>
  <c r="W2099" i="1"/>
  <c r="W2087" i="1"/>
  <c r="W2075" i="1"/>
  <c r="W2063" i="1"/>
  <c r="W2051" i="1"/>
  <c r="W2039" i="1"/>
  <c r="W2027" i="1"/>
  <c r="W2015" i="1"/>
  <c r="W2003" i="1"/>
  <c r="W1991" i="1"/>
  <c r="W1979" i="1"/>
  <c r="W1967" i="1"/>
  <c r="W1955" i="1"/>
  <c r="W1943" i="1"/>
  <c r="W1931" i="1"/>
  <c r="W1919" i="1"/>
  <c r="W1907" i="1"/>
  <c r="W1895" i="1"/>
  <c r="W1883" i="1"/>
  <c r="W1871" i="1"/>
  <c r="W1859" i="1"/>
  <c r="W1847" i="1"/>
  <c r="W1835" i="1"/>
  <c r="W1823" i="1"/>
  <c r="W1811" i="1"/>
  <c r="W1799" i="1"/>
  <c r="W1787" i="1"/>
  <c r="W1775" i="1"/>
  <c r="W1763" i="1"/>
  <c r="W1751" i="1"/>
  <c r="W1739" i="1"/>
  <c r="W1727" i="1"/>
  <c r="W1715" i="1"/>
  <c r="W1703" i="1"/>
  <c r="W1691" i="1"/>
  <c r="W1679" i="1"/>
  <c r="W1667" i="1"/>
  <c r="W1655" i="1"/>
  <c r="W1643" i="1"/>
  <c r="W1631" i="1"/>
  <c r="W1619" i="1"/>
  <c r="W1607" i="1"/>
  <c r="W1595" i="1"/>
  <c r="W1583" i="1"/>
  <c r="W1571" i="1"/>
  <c r="W1559" i="1"/>
  <c r="W1547" i="1"/>
  <c r="W1535" i="1"/>
  <c r="W1523" i="1"/>
  <c r="W1511" i="1"/>
  <c r="W1499" i="1"/>
  <c r="W1487" i="1"/>
  <c r="W1475" i="1"/>
  <c r="W1463" i="1"/>
  <c r="W1451" i="1"/>
  <c r="W1439" i="1"/>
  <c r="W1427" i="1"/>
  <c r="W1415" i="1"/>
  <c r="W1403" i="1"/>
  <c r="W1391" i="1"/>
  <c r="W1379" i="1"/>
  <c r="W1367" i="1"/>
  <c r="W1355" i="1"/>
  <c r="W1343" i="1"/>
  <c r="W1331" i="1"/>
  <c r="W1319" i="1"/>
  <c r="W1307" i="1"/>
  <c r="W1295" i="1"/>
  <c r="W1283" i="1"/>
  <c r="W1271" i="1"/>
  <c r="W1259" i="1"/>
  <c r="W1247" i="1"/>
  <c r="W1235" i="1"/>
  <c r="W1223" i="1"/>
  <c r="W1211" i="1"/>
  <c r="W1199" i="1"/>
  <c r="W1187" i="1"/>
  <c r="W1175" i="1"/>
  <c r="W1163" i="1"/>
  <c r="W1151" i="1"/>
  <c r="W1139" i="1"/>
  <c r="W1127" i="1"/>
  <c r="W1115" i="1"/>
  <c r="W1103" i="1"/>
  <c r="W1091" i="1"/>
  <c r="W1079" i="1"/>
  <c r="W1067" i="1"/>
  <c r="W2050" i="1"/>
  <c r="W2038" i="1"/>
  <c r="W2026" i="1"/>
  <c r="W2014" i="1"/>
  <c r="W2002" i="1"/>
  <c r="W1990" i="1"/>
  <c r="W1978" i="1"/>
  <c r="W1966" i="1"/>
  <c r="W1954" i="1"/>
  <c r="W1942" i="1"/>
  <c r="W1930" i="1"/>
  <c r="W1918" i="1"/>
  <c r="W1906" i="1"/>
  <c r="W1894" i="1"/>
  <c r="W1882" i="1"/>
  <c r="W1870" i="1"/>
  <c r="W1858" i="1"/>
  <c r="W1846" i="1"/>
  <c r="W1834" i="1"/>
  <c r="W1822" i="1"/>
  <c r="W1810" i="1"/>
  <c r="W1798" i="1"/>
  <c r="W1786" i="1"/>
  <c r="W1774" i="1"/>
  <c r="W1762" i="1"/>
  <c r="W1750" i="1"/>
  <c r="W1738" i="1"/>
  <c r="W1726" i="1"/>
  <c r="W1714" i="1"/>
  <c r="W1702" i="1"/>
  <c r="W1690" i="1"/>
  <c r="W1678" i="1"/>
  <c r="W1666" i="1"/>
  <c r="W1654" i="1"/>
  <c r="W1642" i="1"/>
  <c r="W1630" i="1"/>
  <c r="W1618" i="1"/>
  <c r="W1606" i="1"/>
  <c r="W1594" i="1"/>
  <c r="W1582" i="1"/>
  <c r="W1570" i="1"/>
  <c r="W1558" i="1"/>
  <c r="W1546" i="1"/>
  <c r="W1534" i="1"/>
  <c r="W1522" i="1"/>
  <c r="W1510" i="1"/>
  <c r="W1498" i="1"/>
  <c r="W1486" i="1"/>
  <c r="W1474" i="1"/>
  <c r="W1462" i="1"/>
  <c r="W1450" i="1"/>
  <c r="W1438" i="1"/>
  <c r="W1426" i="1"/>
  <c r="W1414" i="1"/>
  <c r="W1402" i="1"/>
  <c r="W1390" i="1"/>
  <c r="W1378" i="1"/>
  <c r="W1366" i="1"/>
  <c r="W1354" i="1"/>
  <c r="W1342" i="1"/>
  <c r="W1330" i="1"/>
  <c r="W1318" i="1"/>
  <c r="W1306" i="1"/>
  <c r="W1294" i="1"/>
  <c r="W1282" i="1"/>
  <c r="W1270" i="1"/>
  <c r="W1258" i="1"/>
  <c r="W1246" i="1"/>
  <c r="W1234" i="1"/>
  <c r="W1222" i="1"/>
  <c r="W1210" i="1"/>
  <c r="W1198" i="1"/>
  <c r="W1186" i="1"/>
  <c r="W1174" i="1"/>
  <c r="W1162" i="1"/>
  <c r="W1150" i="1"/>
  <c r="W1138" i="1"/>
  <c r="W1126" i="1"/>
  <c r="W1114" i="1"/>
  <c r="W1102" i="1"/>
  <c r="W1090" i="1"/>
  <c r="W1078" i="1"/>
  <c r="W1066" i="1"/>
  <c r="W1054" i="1"/>
  <c r="W1042" i="1"/>
  <c r="W1030" i="1"/>
  <c r="W1018" i="1"/>
  <c r="W1006" i="1"/>
  <c r="W994" i="1"/>
  <c r="W982" i="1"/>
  <c r="W970" i="1"/>
  <c r="W958" i="1"/>
  <c r="W946" i="1"/>
  <c r="W934" i="1"/>
  <c r="W922" i="1"/>
  <c r="W910" i="1"/>
  <c r="W898" i="1"/>
  <c r="W886" i="1"/>
  <c r="W874" i="1"/>
  <c r="W862" i="1"/>
  <c r="W850" i="1"/>
  <c r="W838" i="1"/>
  <c r="W826" i="1"/>
  <c r="W814" i="1"/>
  <c r="W802" i="1"/>
  <c r="W790" i="1"/>
  <c r="W778" i="1"/>
  <c r="W766" i="1"/>
  <c r="W754" i="1"/>
  <c r="W742" i="1"/>
  <c r="W730" i="1"/>
  <c r="W718" i="1"/>
  <c r="W706" i="1"/>
  <c r="W694" i="1"/>
  <c r="W682" i="1"/>
  <c r="W670" i="1"/>
  <c r="W658" i="1"/>
  <c r="W646" i="1"/>
  <c r="W634" i="1"/>
  <c r="W622" i="1"/>
  <c r="W610" i="1"/>
  <c r="W598" i="1"/>
  <c r="W586" i="1"/>
  <c r="W574" i="1"/>
  <c r="W562" i="1"/>
  <c r="W550" i="1"/>
  <c r="W538" i="1"/>
  <c r="W526" i="1"/>
  <c r="W514" i="1"/>
  <c r="W502" i="1"/>
  <c r="W490" i="1"/>
  <c r="W478" i="1"/>
  <c r="W466" i="1"/>
  <c r="W454" i="1"/>
  <c r="W442" i="1"/>
  <c r="W430" i="1"/>
  <c r="W418" i="1"/>
  <c r="W406" i="1"/>
  <c r="W394" i="1"/>
  <c r="W382" i="1"/>
  <c r="W370" i="1"/>
  <c r="W358" i="1"/>
  <c r="W346" i="1"/>
  <c r="W334" i="1"/>
  <c r="W322" i="1"/>
  <c r="W310" i="1"/>
  <c r="W298" i="1"/>
  <c r="W286" i="1"/>
  <c r="W274" i="1"/>
  <c r="W262" i="1"/>
  <c r="W250" i="1"/>
  <c r="W238" i="1"/>
  <c r="W226" i="1"/>
  <c r="W214" i="1"/>
  <c r="W202" i="1"/>
  <c r="W190" i="1"/>
  <c r="W178" i="1"/>
  <c r="W166" i="1"/>
  <c r="W154" i="1"/>
  <c r="W2913" i="1"/>
  <c r="W2901" i="1"/>
  <c r="W2889" i="1"/>
  <c r="W2877" i="1"/>
  <c r="W2865" i="1"/>
  <c r="W2853" i="1"/>
  <c r="W2841" i="1"/>
  <c r="W2829" i="1"/>
  <c r="W2817" i="1"/>
  <c r="W2805" i="1"/>
  <c r="W2793" i="1"/>
  <c r="W2781" i="1"/>
  <c r="W2769" i="1"/>
  <c r="W2757" i="1"/>
  <c r="W2745" i="1"/>
  <c r="W2733" i="1"/>
  <c r="W2721" i="1"/>
  <c r="W2709" i="1"/>
  <c r="W2697" i="1"/>
  <c r="W2685" i="1"/>
  <c r="W2673" i="1"/>
  <c r="W2661" i="1"/>
  <c r="W2649" i="1"/>
  <c r="W2637" i="1"/>
  <c r="W2625" i="1"/>
  <c r="W2613" i="1"/>
  <c r="W2601" i="1"/>
  <c r="W2589" i="1"/>
  <c r="W2577" i="1"/>
  <c r="W2565" i="1"/>
  <c r="W2553" i="1"/>
  <c r="W2541" i="1"/>
  <c r="W2529" i="1"/>
  <c r="W2517" i="1"/>
  <c r="W2505" i="1"/>
  <c r="W2493" i="1"/>
  <c r="W2481" i="1"/>
  <c r="W2469" i="1"/>
  <c r="W2457" i="1"/>
  <c r="W2445" i="1"/>
  <c r="W2433" i="1"/>
  <c r="W2421" i="1"/>
  <c r="W2409" i="1"/>
  <c r="W2397" i="1"/>
  <c r="W2385" i="1"/>
  <c r="W2373" i="1"/>
  <c r="W2361" i="1"/>
  <c r="W2349" i="1"/>
  <c r="W2337" i="1"/>
  <c r="W2325" i="1"/>
  <c r="W2313" i="1"/>
  <c r="W2301" i="1"/>
  <c r="W2289" i="1"/>
  <c r="W2277" i="1"/>
  <c r="W2265" i="1"/>
  <c r="W2253" i="1"/>
  <c r="W2241" i="1"/>
  <c r="W2229" i="1"/>
  <c r="W2217" i="1"/>
  <c r="W2205" i="1"/>
  <c r="W2193" i="1"/>
  <c r="W2181" i="1"/>
  <c r="W2169" i="1"/>
  <c r="W2157" i="1"/>
  <c r="W2145" i="1"/>
  <c r="W2133" i="1"/>
  <c r="W2121" i="1"/>
  <c r="W2109" i="1"/>
  <c r="W2097" i="1"/>
  <c r="W2085" i="1"/>
  <c r="W2073" i="1"/>
  <c r="W2061" i="1"/>
  <c r="W2049" i="1"/>
  <c r="W2037" i="1"/>
  <c r="W2025" i="1"/>
  <c r="W2013" i="1"/>
  <c r="W2001" i="1"/>
  <c r="W1989" i="1"/>
  <c r="W1977" i="1"/>
  <c r="W1965" i="1"/>
  <c r="W1953" i="1"/>
  <c r="W1941" i="1"/>
  <c r="W1929" i="1"/>
  <c r="W1917" i="1"/>
  <c r="W1905" i="1"/>
  <c r="W1893" i="1"/>
  <c r="W1881" i="1"/>
  <c r="W1869" i="1"/>
  <c r="W1857" i="1"/>
  <c r="W1845" i="1"/>
  <c r="W1833" i="1"/>
  <c r="W1821" i="1"/>
  <c r="W1809" i="1"/>
  <c r="W1797" i="1"/>
  <c r="W1785" i="1"/>
  <c r="W1773" i="1"/>
  <c r="W1761" i="1"/>
  <c r="W1749" i="1"/>
  <c r="W1737" i="1"/>
  <c r="W1725" i="1"/>
  <c r="W1713" i="1"/>
  <c r="W1701" i="1"/>
  <c r="W1689" i="1"/>
  <c r="W1677" i="1"/>
  <c r="W1665" i="1"/>
  <c r="W1653" i="1"/>
  <c r="W1641" i="1"/>
  <c r="W1629" i="1"/>
  <c r="W1617" i="1"/>
  <c r="W1605" i="1"/>
  <c r="W1593" i="1"/>
  <c r="W1581" i="1"/>
  <c r="W1569" i="1"/>
  <c r="W1557" i="1"/>
  <c r="W1545" i="1"/>
  <c r="W1533" i="1"/>
  <c r="W1521" i="1"/>
  <c r="W1509" i="1"/>
  <c r="W1497" i="1"/>
  <c r="W1485" i="1"/>
  <c r="W1473" i="1"/>
  <c r="W1461" i="1"/>
  <c r="W1449" i="1"/>
  <c r="W1437" i="1"/>
  <c r="W1425" i="1"/>
  <c r="W1413" i="1"/>
  <c r="W1401" i="1"/>
  <c r="W1389" i="1"/>
  <c r="W1377" i="1"/>
  <c r="W1365" i="1"/>
  <c r="W1353" i="1"/>
  <c r="W1341" i="1"/>
  <c r="W1329" i="1"/>
  <c r="W1317" i="1"/>
  <c r="W1305" i="1"/>
  <c r="W1293" i="1"/>
  <c r="W1281" i="1"/>
  <c r="W1269" i="1"/>
  <c r="W1257" i="1"/>
  <c r="W1245" i="1"/>
  <c r="W1233" i="1"/>
  <c r="W1221" i="1"/>
  <c r="W1209" i="1"/>
  <c r="W1197" i="1"/>
  <c r="W1185" i="1"/>
  <c r="W1173" i="1"/>
  <c r="W1161" i="1"/>
  <c r="W1149" i="1"/>
  <c r="W2996" i="1"/>
  <c r="W2984" i="1"/>
  <c r="W2972" i="1"/>
  <c r="W2960" i="1"/>
  <c r="W2948" i="1"/>
  <c r="W2936" i="1"/>
  <c r="W2924" i="1"/>
  <c r="W2912" i="1"/>
  <c r="W2900" i="1"/>
  <c r="W2888" i="1"/>
  <c r="W2876" i="1"/>
  <c r="W2864" i="1"/>
  <c r="W2852" i="1"/>
  <c r="W2840" i="1"/>
  <c r="W2828" i="1"/>
  <c r="W2816" i="1"/>
  <c r="W2804" i="1"/>
  <c r="W2792" i="1"/>
  <c r="W2780" i="1"/>
  <c r="W2768" i="1"/>
  <c r="W2756" i="1"/>
  <c r="W2744" i="1"/>
  <c r="W2732" i="1"/>
  <c r="W2720" i="1"/>
  <c r="W2708" i="1"/>
  <c r="W2696" i="1"/>
  <c r="W2684" i="1"/>
  <c r="W2672" i="1"/>
  <c r="W2660" i="1"/>
  <c r="W2648" i="1"/>
  <c r="W2636" i="1"/>
  <c r="W2624" i="1"/>
  <c r="W2612" i="1"/>
  <c r="W2600" i="1"/>
  <c r="W2588" i="1"/>
  <c r="W2576" i="1"/>
  <c r="W2564" i="1"/>
  <c r="W2552" i="1"/>
  <c r="W2540" i="1"/>
  <c r="W2528" i="1"/>
  <c r="W2516" i="1"/>
  <c r="W2504" i="1"/>
  <c r="W2492" i="1"/>
  <c r="W2480" i="1"/>
  <c r="W2468" i="1"/>
  <c r="W2456" i="1"/>
  <c r="W2444" i="1"/>
  <c r="W2432" i="1"/>
  <c r="W2420" i="1"/>
  <c r="W2408" i="1"/>
  <c r="W2396" i="1"/>
  <c r="W2384" i="1"/>
  <c r="W2372" i="1"/>
  <c r="W2360" i="1"/>
  <c r="W2348" i="1"/>
  <c r="W2336" i="1"/>
  <c r="W2324" i="1"/>
  <c r="W2312" i="1"/>
  <c r="W2300" i="1"/>
  <c r="W2288" i="1"/>
  <c r="W2276" i="1"/>
  <c r="W2264" i="1"/>
  <c r="W2252" i="1"/>
  <c r="W2240" i="1"/>
  <c r="W2228" i="1"/>
  <c r="W2216" i="1"/>
  <c r="W2204" i="1"/>
  <c r="W2192" i="1"/>
  <c r="W2180" i="1"/>
  <c r="W2168" i="1"/>
  <c r="W2156" i="1"/>
  <c r="W2144" i="1"/>
  <c r="W2132" i="1"/>
  <c r="W2120" i="1"/>
  <c r="W2108" i="1"/>
  <c r="W2096" i="1"/>
  <c r="W2084" i="1"/>
  <c r="W2072" i="1"/>
  <c r="W2060" i="1"/>
  <c r="W2048" i="1"/>
  <c r="W2036" i="1"/>
  <c r="W2024" i="1"/>
  <c r="W2012" i="1"/>
  <c r="W2000" i="1"/>
  <c r="W1988" i="1"/>
  <c r="W1976" i="1"/>
  <c r="W1964" i="1"/>
  <c r="W1952" i="1"/>
  <c r="W1940" i="1"/>
  <c r="W1928" i="1"/>
  <c r="W1916" i="1"/>
  <c r="W1904" i="1"/>
  <c r="W1892" i="1"/>
  <c r="W1880" i="1"/>
  <c r="W1868" i="1"/>
  <c r="W1856" i="1"/>
  <c r="W1844" i="1"/>
  <c r="W1832" i="1"/>
  <c r="W1820" i="1"/>
  <c r="W1808" i="1"/>
  <c r="W1796" i="1"/>
  <c r="W1784" i="1"/>
  <c r="W1772" i="1"/>
  <c r="W1760" i="1"/>
  <c r="W1748" i="1"/>
  <c r="W1736" i="1"/>
  <c r="W1724" i="1"/>
  <c r="W1712" i="1"/>
  <c r="W1700" i="1"/>
  <c r="W1688" i="1"/>
  <c r="W1676" i="1"/>
  <c r="W1664" i="1"/>
  <c r="W1652" i="1"/>
  <c r="W1640" i="1"/>
  <c r="W1628" i="1"/>
  <c r="W1616" i="1"/>
  <c r="W1604" i="1"/>
  <c r="W1592" i="1"/>
  <c r="W1580" i="1"/>
  <c r="W1568" i="1"/>
  <c r="W1556" i="1"/>
  <c r="W1544" i="1"/>
  <c r="W1532" i="1"/>
  <c r="W1520" i="1"/>
  <c r="W1508" i="1"/>
  <c r="W1496" i="1"/>
  <c r="W1484" i="1"/>
  <c r="W1472" i="1"/>
  <c r="W1460" i="1"/>
  <c r="W1448" i="1"/>
  <c r="W1436" i="1"/>
  <c r="W1424" i="1"/>
  <c r="W1412" i="1"/>
  <c r="W1400" i="1"/>
  <c r="W1388" i="1"/>
  <c r="W1376" i="1"/>
  <c r="W1364" i="1"/>
  <c r="W1352" i="1"/>
  <c r="W1340" i="1"/>
  <c r="W1328" i="1"/>
  <c r="W1316" i="1"/>
  <c r="W1304" i="1"/>
  <c r="W1292" i="1"/>
  <c r="W1280" i="1"/>
  <c r="W1268" i="1"/>
  <c r="W1256" i="1"/>
  <c r="W1244" i="1"/>
  <c r="W1232" i="1"/>
  <c r="W1220" i="1"/>
  <c r="W1208" i="1"/>
  <c r="W1196" i="1"/>
  <c r="W2995" i="1"/>
  <c r="W2983" i="1"/>
  <c r="W2971" i="1"/>
  <c r="W2959" i="1"/>
  <c r="W2947" i="1"/>
  <c r="W2935" i="1"/>
  <c r="W2923" i="1"/>
  <c r="W2911" i="1"/>
  <c r="W2899" i="1"/>
  <c r="W2887" i="1"/>
  <c r="W2875" i="1"/>
  <c r="W2863" i="1"/>
  <c r="W2851" i="1"/>
  <c r="W2839" i="1"/>
  <c r="W2827" i="1"/>
  <c r="W2815" i="1"/>
  <c r="W2803" i="1"/>
  <c r="W2791" i="1"/>
  <c r="W2779" i="1"/>
  <c r="W2767" i="1"/>
  <c r="W2755" i="1"/>
  <c r="W2743" i="1"/>
  <c r="W2731" i="1"/>
  <c r="W2719" i="1"/>
  <c r="W2707" i="1"/>
  <c r="W2695" i="1"/>
  <c r="W2683" i="1"/>
  <c r="W2671" i="1"/>
  <c r="W2659" i="1"/>
  <c r="W2647" i="1"/>
  <c r="W2635" i="1"/>
  <c r="W2623" i="1"/>
  <c r="W2611" i="1"/>
  <c r="W2599" i="1"/>
  <c r="W2587" i="1"/>
  <c r="W2575" i="1"/>
  <c r="W2563" i="1"/>
  <c r="W2551" i="1"/>
  <c r="W2539" i="1"/>
  <c r="W2527" i="1"/>
  <c r="W2515" i="1"/>
  <c r="W2503" i="1"/>
  <c r="W2491" i="1"/>
  <c r="W2479" i="1"/>
  <c r="W2467" i="1"/>
  <c r="W2455" i="1"/>
  <c r="W2443" i="1"/>
  <c r="W2431" i="1"/>
  <c r="W2419" i="1"/>
  <c r="W2407" i="1"/>
  <c r="W2395" i="1"/>
  <c r="W2383" i="1"/>
  <c r="W2371" i="1"/>
  <c r="W2359" i="1"/>
  <c r="W2347" i="1"/>
  <c r="W2335" i="1"/>
  <c r="W2323" i="1"/>
  <c r="W2311" i="1"/>
  <c r="W2299" i="1"/>
  <c r="W2287" i="1"/>
  <c r="W2275" i="1"/>
  <c r="W2263" i="1"/>
  <c r="W2251" i="1"/>
  <c r="W2239" i="1"/>
  <c r="W2227" i="1"/>
  <c r="W2215" i="1"/>
  <c r="W2203" i="1"/>
  <c r="W2191" i="1"/>
  <c r="W2179" i="1"/>
  <c r="W2167" i="1"/>
  <c r="W2155" i="1"/>
  <c r="W2143" i="1"/>
  <c r="W2131" i="1"/>
  <c r="W2119" i="1"/>
  <c r="W2107" i="1"/>
  <c r="W2095" i="1"/>
  <c r="W2083" i="1"/>
  <c r="W2071" i="1"/>
  <c r="W2059" i="1"/>
  <c r="W2047" i="1"/>
  <c r="W2035" i="1"/>
  <c r="W2023" i="1"/>
  <c r="W2011" i="1"/>
  <c r="W1999" i="1"/>
  <c r="W1987" i="1"/>
  <c r="W1975" i="1"/>
  <c r="W1963" i="1"/>
  <c r="W1951" i="1"/>
  <c r="W1939" i="1"/>
  <c r="W1927" i="1"/>
  <c r="W1915" i="1"/>
  <c r="W1903" i="1"/>
  <c r="W1891" i="1"/>
  <c r="W1879" i="1"/>
  <c r="W1867" i="1"/>
  <c r="W1855" i="1"/>
  <c r="W1843" i="1"/>
  <c r="W1831" i="1"/>
  <c r="W1819" i="1"/>
  <c r="W1807" i="1"/>
  <c r="W1795" i="1"/>
  <c r="W1783" i="1"/>
  <c r="W1771" i="1"/>
  <c r="W1759" i="1"/>
  <c r="W1747" i="1"/>
  <c r="W1735" i="1"/>
  <c r="W1723" i="1"/>
  <c r="W1711" i="1"/>
  <c r="W1699" i="1"/>
  <c r="W1687" i="1"/>
  <c r="W1675" i="1"/>
  <c r="W1663" i="1"/>
  <c r="W1651" i="1"/>
  <c r="W1639" i="1"/>
  <c r="W1627" i="1"/>
  <c r="W1615" i="1"/>
  <c r="W1603" i="1"/>
  <c r="W1591" i="1"/>
  <c r="W1579" i="1"/>
  <c r="W1567" i="1"/>
  <c r="W1555" i="1"/>
  <c r="W1543" i="1"/>
  <c r="W1531" i="1"/>
  <c r="W1519" i="1"/>
  <c r="W1507" i="1"/>
  <c r="W1495" i="1"/>
  <c r="W1483" i="1"/>
  <c r="W1471" i="1"/>
  <c r="W1459" i="1"/>
  <c r="W1447" i="1"/>
  <c r="W1435" i="1"/>
  <c r="W1423" i="1"/>
  <c r="W1411" i="1"/>
  <c r="W1399" i="1"/>
  <c r="W1387" i="1"/>
  <c r="W1375" i="1"/>
  <c r="W1363" i="1"/>
  <c r="W1351" i="1"/>
  <c r="W1339" i="1"/>
  <c r="W1327" i="1"/>
  <c r="W1315" i="1"/>
  <c r="W1303" i="1"/>
  <c r="W1291" i="1"/>
  <c r="W1279" i="1"/>
  <c r="W1267" i="1"/>
  <c r="W1255" i="1"/>
  <c r="W1243" i="1"/>
  <c r="W1231" i="1"/>
  <c r="W1219" i="1"/>
  <c r="W1207" i="1"/>
  <c r="W1195" i="1"/>
  <c r="W1183" i="1"/>
  <c r="W1171" i="1"/>
  <c r="W2994" i="1"/>
  <c r="W2982" i="1"/>
  <c r="W2970" i="1"/>
  <c r="W2958" i="1"/>
  <c r="W2946" i="1"/>
  <c r="W2934" i="1"/>
  <c r="W2922" i="1"/>
  <c r="W2910" i="1"/>
  <c r="W2898" i="1"/>
  <c r="W2886" i="1"/>
  <c r="W2874" i="1"/>
  <c r="W2862" i="1"/>
  <c r="W2850" i="1"/>
  <c r="W2838" i="1"/>
  <c r="W2826" i="1"/>
  <c r="W2814" i="1"/>
  <c r="W2802" i="1"/>
  <c r="W2790" i="1"/>
  <c r="W2778" i="1"/>
  <c r="W2766" i="1"/>
  <c r="W2754" i="1"/>
  <c r="W2742" i="1"/>
  <c r="W2730" i="1"/>
  <c r="W2718" i="1"/>
  <c r="W2706" i="1"/>
  <c r="W2694" i="1"/>
  <c r="W2682" i="1"/>
  <c r="W2670" i="1"/>
  <c r="W2658" i="1"/>
  <c r="W2646" i="1"/>
  <c r="W2634" i="1"/>
  <c r="W2622" i="1"/>
  <c r="W2610" i="1"/>
  <c r="W2598" i="1"/>
  <c r="W2586" i="1"/>
  <c r="W2574" i="1"/>
  <c r="W2562" i="1"/>
  <c r="W2550" i="1"/>
  <c r="W2538" i="1"/>
  <c r="W2526" i="1"/>
  <c r="W2514" i="1"/>
  <c r="W2502" i="1"/>
  <c r="W2490" i="1"/>
  <c r="W2478" i="1"/>
  <c r="W2466" i="1"/>
  <c r="W2454" i="1"/>
  <c r="W2442" i="1"/>
  <c r="W2430" i="1"/>
  <c r="W2418" i="1"/>
  <c r="W2406" i="1"/>
  <c r="W2394" i="1"/>
  <c r="W2382" i="1"/>
  <c r="W2370" i="1"/>
  <c r="W2358" i="1"/>
  <c r="W2346" i="1"/>
  <c r="W2334" i="1"/>
  <c r="W2322" i="1"/>
  <c r="W2310" i="1"/>
  <c r="W2298" i="1"/>
  <c r="W2286" i="1"/>
  <c r="W2274" i="1"/>
  <c r="W2262" i="1"/>
  <c r="W2250" i="1"/>
  <c r="W2238" i="1"/>
  <c r="W2226" i="1"/>
  <c r="W2214" i="1"/>
  <c r="W2202" i="1"/>
  <c r="W2190" i="1"/>
  <c r="W2178" i="1"/>
  <c r="W2166" i="1"/>
  <c r="W2154" i="1"/>
  <c r="W2142" i="1"/>
  <c r="W2130" i="1"/>
  <c r="W2118" i="1"/>
  <c r="W2106" i="1"/>
  <c r="W2094" i="1"/>
  <c r="W2082" i="1"/>
  <c r="W2070" i="1"/>
  <c r="W2058" i="1"/>
  <c r="W2046" i="1"/>
  <c r="W2034" i="1"/>
  <c r="W2022" i="1"/>
  <c r="W2010" i="1"/>
  <c r="W1998" i="1"/>
  <c r="W1986" i="1"/>
  <c r="W1974" i="1"/>
  <c r="W1962" i="1"/>
  <c r="W1950" i="1"/>
  <c r="W1938" i="1"/>
  <c r="W1926" i="1"/>
  <c r="W1914" i="1"/>
  <c r="W1902" i="1"/>
  <c r="W1890" i="1"/>
  <c r="W1878" i="1"/>
  <c r="W1866" i="1"/>
  <c r="W1854" i="1"/>
  <c r="W1842" i="1"/>
  <c r="W1830" i="1"/>
  <c r="W1818" i="1"/>
  <c r="W1806" i="1"/>
  <c r="W1794" i="1"/>
  <c r="W1782" i="1"/>
  <c r="W1770" i="1"/>
  <c r="W1758" i="1"/>
  <c r="W1746" i="1"/>
  <c r="W1734" i="1"/>
  <c r="W1722" i="1"/>
  <c r="W1710" i="1"/>
  <c r="W1698" i="1"/>
  <c r="W1686" i="1"/>
  <c r="W1674" i="1"/>
  <c r="W1662" i="1"/>
  <c r="W1650" i="1"/>
  <c r="W1638" i="1"/>
  <c r="W1626" i="1"/>
  <c r="W1614" i="1"/>
  <c r="W1602" i="1"/>
  <c r="W1590" i="1"/>
  <c r="W1578" i="1"/>
  <c r="W1566" i="1"/>
  <c r="W1554" i="1"/>
  <c r="W1542" i="1"/>
  <c r="W1530" i="1"/>
  <c r="W1518" i="1"/>
  <c r="W1506" i="1"/>
  <c r="W1494" i="1"/>
  <c r="W1482" i="1"/>
  <c r="W1470" i="1"/>
  <c r="W1458" i="1"/>
  <c r="W1446" i="1"/>
  <c r="W1434" i="1"/>
  <c r="W1422" i="1"/>
  <c r="W1410" i="1"/>
  <c r="W1398" i="1"/>
  <c r="W1386" i="1"/>
  <c r="W1374" i="1"/>
  <c r="W1362" i="1"/>
  <c r="W1350" i="1"/>
  <c r="W1338" i="1"/>
  <c r="W1326" i="1"/>
  <c r="W1314" i="1"/>
  <c r="W1302" i="1"/>
  <c r="W1290" i="1"/>
  <c r="W1278" i="1"/>
  <c r="W1266" i="1"/>
  <c r="W1254" i="1"/>
  <c r="W1242" i="1"/>
  <c r="W1230" i="1"/>
  <c r="W1218" i="1"/>
  <c r="W1206" i="1"/>
  <c r="W1194" i="1"/>
  <c r="W1182" i="1"/>
  <c r="W1170" i="1"/>
  <c r="W2897" i="1"/>
  <c r="W2885" i="1"/>
  <c r="W2873" i="1"/>
  <c r="W2861" i="1"/>
  <c r="W2849" i="1"/>
  <c r="W2837" i="1"/>
  <c r="W2825" i="1"/>
  <c r="W2813" i="1"/>
  <c r="W2801" i="1"/>
  <c r="W2789" i="1"/>
  <c r="W2777" i="1"/>
  <c r="W2765" i="1"/>
  <c r="W2753" i="1"/>
  <c r="W2741" i="1"/>
  <c r="W2729" i="1"/>
  <c r="W2717" i="1"/>
  <c r="W2705" i="1"/>
  <c r="W2693" i="1"/>
  <c r="W2681" i="1"/>
  <c r="W2669" i="1"/>
  <c r="W2657" i="1"/>
  <c r="W2645" i="1"/>
  <c r="W2633" i="1"/>
  <c r="W2621" i="1"/>
  <c r="W2609" i="1"/>
  <c r="W2597" i="1"/>
  <c r="W2585" i="1"/>
  <c r="W2573" i="1"/>
  <c r="W2561" i="1"/>
  <c r="W2549" i="1"/>
  <c r="W2537" i="1"/>
  <c r="W2525" i="1"/>
  <c r="W2513" i="1"/>
  <c r="W2501" i="1"/>
  <c r="W2489" i="1"/>
  <c r="W2477" i="1"/>
  <c r="W2465" i="1"/>
  <c r="W2453" i="1"/>
  <c r="W2441" i="1"/>
  <c r="W2429" i="1"/>
  <c r="W2417" i="1"/>
  <c r="W2405" i="1"/>
  <c r="W2393" i="1"/>
  <c r="W2381" i="1"/>
  <c r="W2369" i="1"/>
  <c r="W2357" i="1"/>
  <c r="W2345" i="1"/>
  <c r="W2333" i="1"/>
  <c r="W2321" i="1"/>
  <c r="W2309" i="1"/>
  <c r="W2297" i="1"/>
  <c r="W2285" i="1"/>
  <c r="W2273" i="1"/>
  <c r="W2261" i="1"/>
  <c r="W2249" i="1"/>
  <c r="W2237" i="1"/>
  <c r="W2225" i="1"/>
  <c r="W2213" i="1"/>
  <c r="W2201" i="1"/>
  <c r="W2189" i="1"/>
  <c r="W2177" i="1"/>
  <c r="W2165" i="1"/>
  <c r="W2153" i="1"/>
  <c r="W2141" i="1"/>
  <c r="W2129" i="1"/>
  <c r="W2117" i="1"/>
  <c r="W2105" i="1"/>
  <c r="W2093" i="1"/>
  <c r="W2081" i="1"/>
  <c r="W2069" i="1"/>
  <c r="W2057" i="1"/>
  <c r="W2045" i="1"/>
  <c r="W2033" i="1"/>
  <c r="W2021" i="1"/>
  <c r="W2009" i="1"/>
  <c r="W1997" i="1"/>
  <c r="W1985" i="1"/>
  <c r="W1973" i="1"/>
  <c r="W1961" i="1"/>
  <c r="W1949" i="1"/>
  <c r="W1937" i="1"/>
  <c r="W1925" i="1"/>
  <c r="W1913" i="1"/>
  <c r="W1901" i="1"/>
  <c r="W1889" i="1"/>
  <c r="W1877" i="1"/>
  <c r="W1865" i="1"/>
  <c r="W1853" i="1"/>
  <c r="W1841" i="1"/>
  <c r="W1829" i="1"/>
  <c r="W1817" i="1"/>
  <c r="W1805" i="1"/>
  <c r="W1793" i="1"/>
  <c r="W1781" i="1"/>
  <c r="W1769" i="1"/>
  <c r="W1757" i="1"/>
  <c r="W1745" i="1"/>
  <c r="W1733" i="1"/>
  <c r="W1721" i="1"/>
  <c r="W1709" i="1"/>
  <c r="W1697" i="1"/>
  <c r="W1685" i="1"/>
  <c r="W1673" i="1"/>
  <c r="W1661" i="1"/>
  <c r="W1649" i="1"/>
  <c r="W1637" i="1"/>
  <c r="W1625" i="1"/>
  <c r="W1613" i="1"/>
  <c r="W1601" i="1"/>
  <c r="W1589" i="1"/>
  <c r="W1577" i="1"/>
  <c r="W1565" i="1"/>
  <c r="W1553" i="1"/>
  <c r="W1541" i="1"/>
  <c r="W1529" i="1"/>
  <c r="W1517" i="1"/>
  <c r="W1505" i="1"/>
  <c r="W1493" i="1"/>
  <c r="W1481" i="1"/>
  <c r="W1469" i="1"/>
  <c r="W1457" i="1"/>
  <c r="W1445" i="1"/>
  <c r="W1433" i="1"/>
  <c r="W1421" i="1"/>
  <c r="W1409" i="1"/>
  <c r="W1397" i="1"/>
  <c r="W1385" i="1"/>
  <c r="W1373" i="1"/>
  <c r="W1361" i="1"/>
  <c r="W1349" i="1"/>
  <c r="W1337" i="1"/>
  <c r="W1325" i="1"/>
  <c r="W1313" i="1"/>
  <c r="W1301" i="1"/>
  <c r="W1289" i="1"/>
  <c r="W1277" i="1"/>
  <c r="W1265" i="1"/>
  <c r="W1253" i="1"/>
  <c r="W1241" i="1"/>
  <c r="W1229" i="1"/>
  <c r="W1217" i="1"/>
  <c r="W1205" i="1"/>
  <c r="W1193" i="1"/>
  <c r="W1181" i="1"/>
  <c r="W1169" i="1"/>
  <c r="W1157" i="1"/>
  <c r="W1145" i="1"/>
  <c r="W1133" i="1"/>
  <c r="W1121" i="1"/>
  <c r="W1109" i="1"/>
  <c r="W1097" i="1"/>
  <c r="W1085" i="1"/>
  <c r="W1073" i="1"/>
  <c r="W1061" i="1"/>
  <c r="W1049" i="1"/>
  <c r="W1037" i="1"/>
  <c r="W1025" i="1"/>
  <c r="W1013" i="1"/>
  <c r="W1001" i="1"/>
  <c r="W989" i="1"/>
  <c r="W977" i="1"/>
  <c r="W965" i="1"/>
  <c r="W953" i="1"/>
  <c r="W941" i="1"/>
  <c r="W929" i="1"/>
  <c r="W917" i="1"/>
  <c r="W905" i="1"/>
  <c r="W893" i="1"/>
  <c r="W881" i="1"/>
  <c r="W869" i="1"/>
  <c r="W3040" i="1"/>
  <c r="W3028" i="1"/>
  <c r="W3016" i="1"/>
  <c r="W3004" i="1"/>
  <c r="W2992" i="1"/>
  <c r="W2980" i="1"/>
  <c r="W2968" i="1"/>
  <c r="W2956" i="1"/>
  <c r="W2944" i="1"/>
  <c r="W2932" i="1"/>
  <c r="W2920" i="1"/>
  <c r="W2908" i="1"/>
  <c r="W2896" i="1"/>
  <c r="W2884" i="1"/>
  <c r="W2872" i="1"/>
  <c r="W2860" i="1"/>
  <c r="W2848" i="1"/>
  <c r="W2836" i="1"/>
  <c r="W2824" i="1"/>
  <c r="W2812" i="1"/>
  <c r="W2800" i="1"/>
  <c r="W2788" i="1"/>
  <c r="W2776" i="1"/>
  <c r="W2764" i="1"/>
  <c r="W2752" i="1"/>
  <c r="W2740" i="1"/>
  <c r="W2728" i="1"/>
  <c r="W2716" i="1"/>
  <c r="W2704" i="1"/>
  <c r="W2692" i="1"/>
  <c r="W2680" i="1"/>
  <c r="W2668" i="1"/>
  <c r="W2656" i="1"/>
  <c r="W2644" i="1"/>
  <c r="W2632" i="1"/>
  <c r="W2620" i="1"/>
  <c r="W2608" i="1"/>
  <c r="W2596" i="1"/>
  <c r="W2584" i="1"/>
  <c r="W2572" i="1"/>
  <c r="W2560" i="1"/>
  <c r="W2548" i="1"/>
  <c r="W2536" i="1"/>
  <c r="W2524" i="1"/>
  <c r="W2512" i="1"/>
  <c r="W2500" i="1"/>
  <c r="W2488" i="1"/>
  <c r="W2476" i="1"/>
  <c r="W2464" i="1"/>
  <c r="W2452" i="1"/>
  <c r="W2440" i="1"/>
  <c r="W2428" i="1"/>
  <c r="W2416" i="1"/>
  <c r="W2404" i="1"/>
  <c r="W2392" i="1"/>
  <c r="W2380" i="1"/>
  <c r="W2368" i="1"/>
  <c r="W2356" i="1"/>
  <c r="W2344" i="1"/>
  <c r="W2332" i="1"/>
  <c r="W2320" i="1"/>
  <c r="W2308" i="1"/>
  <c r="W2296" i="1"/>
  <c r="W2284" i="1"/>
  <c r="W2272" i="1"/>
  <c r="W2260" i="1"/>
  <c r="W2248" i="1"/>
  <c r="W2236" i="1"/>
  <c r="W2224" i="1"/>
  <c r="W2212" i="1"/>
  <c r="W2200" i="1"/>
  <c r="W2188" i="1"/>
  <c r="W2176" i="1"/>
  <c r="W2164" i="1"/>
  <c r="W2152" i="1"/>
  <c r="W2140" i="1"/>
  <c r="W2128" i="1"/>
  <c r="W2116" i="1"/>
  <c r="W2104" i="1"/>
  <c r="W2092" i="1"/>
  <c r="W2080" i="1"/>
  <c r="W2068" i="1"/>
  <c r="W2056" i="1"/>
  <c r="W2044" i="1"/>
  <c r="W2032" i="1"/>
  <c r="W2020" i="1"/>
  <c r="W2008" i="1"/>
  <c r="W1996" i="1"/>
  <c r="W1984" i="1"/>
  <c r="W1972" i="1"/>
  <c r="W1960" i="1"/>
  <c r="W1948" i="1"/>
  <c r="W1936" i="1"/>
  <c r="W1924" i="1"/>
  <c r="W1912" i="1"/>
  <c r="W1900" i="1"/>
  <c r="W1888" i="1"/>
  <c r="W1876" i="1"/>
  <c r="W1864" i="1"/>
  <c r="W1852" i="1"/>
  <c r="W1840" i="1"/>
  <c r="W1828" i="1"/>
  <c r="W1816" i="1"/>
  <c r="W1804" i="1"/>
  <c r="W1792" i="1"/>
  <c r="W1780" i="1"/>
  <c r="W1768" i="1"/>
  <c r="W1756" i="1"/>
  <c r="W1744" i="1"/>
  <c r="W1732" i="1"/>
  <c r="W1720" i="1"/>
  <c r="W1708" i="1"/>
  <c r="W1696" i="1"/>
  <c r="W1684" i="1"/>
  <c r="W1672" i="1"/>
  <c r="W1660" i="1"/>
  <c r="W1648" i="1"/>
  <c r="W1636" i="1"/>
  <c r="W1624" i="1"/>
  <c r="W1612" i="1"/>
  <c r="W1600" i="1"/>
  <c r="W1588" i="1"/>
  <c r="W1576" i="1"/>
  <c r="W1564" i="1"/>
  <c r="W1552" i="1"/>
  <c r="W1540" i="1"/>
  <c r="W1528" i="1"/>
  <c r="W1516" i="1"/>
  <c r="W1504" i="1"/>
  <c r="W1492" i="1"/>
  <c r="W1480" i="1"/>
  <c r="W1468" i="1"/>
  <c r="W1456" i="1"/>
  <c r="W1444" i="1"/>
  <c r="W1432" i="1"/>
  <c r="W1420" i="1"/>
  <c r="W1408" i="1"/>
  <c r="W1396" i="1"/>
  <c r="W1384" i="1"/>
  <c r="W1372" i="1"/>
  <c r="W1360" i="1"/>
  <c r="W1348" i="1"/>
  <c r="W1336" i="1"/>
  <c r="W1324" i="1"/>
  <c r="W1312" i="1"/>
  <c r="W1300" i="1"/>
  <c r="W1288" i="1"/>
  <c r="W1276" i="1"/>
  <c r="W1264" i="1"/>
  <c r="W1252" i="1"/>
  <c r="W1240" i="1"/>
  <c r="W1228" i="1"/>
  <c r="W1216" i="1"/>
  <c r="W1204" i="1"/>
  <c r="W1192" i="1"/>
  <c r="W1180" i="1"/>
  <c r="W1168" i="1"/>
  <c r="W1156" i="1"/>
  <c r="W3039" i="1"/>
  <c r="W3027" i="1"/>
  <c r="W3015" i="1"/>
  <c r="W3003" i="1"/>
  <c r="W2991" i="1"/>
  <c r="W2979" i="1"/>
  <c r="W2967" i="1"/>
  <c r="W2955" i="1"/>
  <c r="W2943" i="1"/>
  <c r="W2931" i="1"/>
  <c r="W2919" i="1"/>
  <c r="W2907" i="1"/>
  <c r="W2895" i="1"/>
  <c r="W2883" i="1"/>
  <c r="W2871" i="1"/>
  <c r="W2859" i="1"/>
  <c r="W2847" i="1"/>
  <c r="W2835" i="1"/>
  <c r="W2823" i="1"/>
  <c r="W2811" i="1"/>
  <c r="W2799" i="1"/>
  <c r="W2787" i="1"/>
  <c r="W2775" i="1"/>
  <c r="W2763" i="1"/>
  <c r="W2751" i="1"/>
  <c r="W2739" i="1"/>
  <c r="W2727" i="1"/>
  <c r="W2715" i="1"/>
  <c r="W2703" i="1"/>
  <c r="W2691" i="1"/>
  <c r="W2679" i="1"/>
  <c r="W2667" i="1"/>
  <c r="W2655" i="1"/>
  <c r="W2643" i="1"/>
  <c r="W2631" i="1"/>
  <c r="W2619" i="1"/>
  <c r="W2607" i="1"/>
  <c r="W2595" i="1"/>
  <c r="W2583" i="1"/>
  <c r="W2571" i="1"/>
  <c r="W2559" i="1"/>
  <c r="W2547" i="1"/>
  <c r="W2535" i="1"/>
  <c r="W2523" i="1"/>
  <c r="W2511" i="1"/>
  <c r="W2499" i="1"/>
  <c r="W2487" i="1"/>
  <c r="W2475" i="1"/>
  <c r="W2463" i="1"/>
  <c r="W2451" i="1"/>
  <c r="W2439" i="1"/>
  <c r="W2427" i="1"/>
  <c r="W2415" i="1"/>
  <c r="W2403" i="1"/>
  <c r="W2391" i="1"/>
  <c r="W2379" i="1"/>
  <c r="W2367" i="1"/>
  <c r="W2355" i="1"/>
  <c r="W2343" i="1"/>
  <c r="W2331" i="1"/>
  <c r="W2319" i="1"/>
  <c r="W2307" i="1"/>
  <c r="W2295" i="1"/>
  <c r="W2283" i="1"/>
  <c r="W2271" i="1"/>
  <c r="W2259" i="1"/>
  <c r="W2247" i="1"/>
  <c r="W2235" i="1"/>
  <c r="W2223" i="1"/>
  <c r="W2211" i="1"/>
  <c r="W2199" i="1"/>
  <c r="W2187" i="1"/>
  <c r="W2175" i="1"/>
  <c r="W2163" i="1"/>
  <c r="W2151" i="1"/>
  <c r="W2139" i="1"/>
  <c r="W2127" i="1"/>
  <c r="W2115" i="1"/>
  <c r="W2103" i="1"/>
  <c r="W2091" i="1"/>
  <c r="W2079" i="1"/>
  <c r="W2067" i="1"/>
  <c r="W2055" i="1"/>
  <c r="W2043" i="1"/>
  <c r="W2031" i="1"/>
  <c r="W2019" i="1"/>
  <c r="W2007" i="1"/>
  <c r="W1995" i="1"/>
  <c r="W1983" i="1"/>
  <c r="W1971" i="1"/>
  <c r="W1959" i="1"/>
  <c r="W1947" i="1"/>
  <c r="W1935" i="1"/>
  <c r="W1923" i="1"/>
  <c r="W1911" i="1"/>
  <c r="W1899" i="1"/>
  <c r="W1887" i="1"/>
  <c r="W1875" i="1"/>
  <c r="W1863" i="1"/>
  <c r="W1851" i="1"/>
  <c r="W1839" i="1"/>
  <c r="W1827" i="1"/>
  <c r="W1815" i="1"/>
  <c r="W1803" i="1"/>
  <c r="W1791" i="1"/>
  <c r="W1779" i="1"/>
  <c r="W1767" i="1"/>
  <c r="W1755" i="1"/>
  <c r="W1743" i="1"/>
  <c r="W1731" i="1"/>
  <c r="W1719" i="1"/>
  <c r="W1707" i="1"/>
  <c r="W1695" i="1"/>
  <c r="W1683" i="1"/>
  <c r="W1671" i="1"/>
  <c r="W1659" i="1"/>
  <c r="W1647" i="1"/>
  <c r="W1635" i="1"/>
  <c r="W1623" i="1"/>
  <c r="W1611" i="1"/>
  <c r="W1599" i="1"/>
  <c r="W1587" i="1"/>
  <c r="W1575" i="1"/>
  <c r="W1563" i="1"/>
  <c r="W1551" i="1"/>
  <c r="W1539" i="1"/>
  <c r="W1527" i="1"/>
  <c r="W1515" i="1"/>
  <c r="W1503" i="1"/>
  <c r="W1491" i="1"/>
  <c r="W1479" i="1"/>
  <c r="W1467" i="1"/>
  <c r="W1455" i="1"/>
  <c r="W1443" i="1"/>
  <c r="W1431" i="1"/>
  <c r="W1419" i="1"/>
  <c r="W1407" i="1"/>
  <c r="W1395" i="1"/>
  <c r="W1383" i="1"/>
  <c r="W1371" i="1"/>
  <c r="W1359" i="1"/>
  <c r="W1347" i="1"/>
  <c r="W1335" i="1"/>
  <c r="W1323" i="1"/>
  <c r="W1311" i="1"/>
  <c r="W1299" i="1"/>
  <c r="W1287" i="1"/>
  <c r="W1275" i="1"/>
  <c r="W1263" i="1"/>
  <c r="W1251" i="1"/>
  <c r="W1239" i="1"/>
  <c r="W1227" i="1"/>
  <c r="W1215" i="1"/>
  <c r="W1203" i="1"/>
  <c r="W1191" i="1"/>
  <c r="W1179" i="1"/>
  <c r="W1167" i="1"/>
  <c r="W1155" i="1"/>
  <c r="W1143" i="1"/>
  <c r="W1131" i="1"/>
  <c r="W1119" i="1"/>
  <c r="W1107" i="1"/>
  <c r="W1095" i="1"/>
  <c r="W1083" i="1"/>
  <c r="W1071" i="1"/>
  <c r="W1059" i="1"/>
  <c r="W1047" i="1"/>
  <c r="W1035" i="1"/>
  <c r="W1023" i="1"/>
  <c r="W1011" i="1"/>
  <c r="W999" i="1"/>
  <c r="W987" i="1"/>
  <c r="W1137" i="1"/>
  <c r="W1125" i="1"/>
  <c r="W1113" i="1"/>
  <c r="W1101" i="1"/>
  <c r="W1089" i="1"/>
  <c r="W1077" i="1"/>
  <c r="W1065" i="1"/>
  <c r="W1053" i="1"/>
  <c r="W1041" i="1"/>
  <c r="W1029" i="1"/>
  <c r="W1017" i="1"/>
  <c r="W1005" i="1"/>
  <c r="W993" i="1"/>
  <c r="W981" i="1"/>
  <c r="W969" i="1"/>
  <c r="W957" i="1"/>
  <c r="W945" i="1"/>
  <c r="W933" i="1"/>
  <c r="W921" i="1"/>
  <c r="W909" i="1"/>
  <c r="W897" i="1"/>
  <c r="W885" i="1"/>
  <c r="W873" i="1"/>
  <c r="W861" i="1"/>
  <c r="W849" i="1"/>
  <c r="W837" i="1"/>
  <c r="W825" i="1"/>
  <c r="W813" i="1"/>
  <c r="W801" i="1"/>
  <c r="W789" i="1"/>
  <c r="W777" i="1"/>
  <c r="W765" i="1"/>
  <c r="W753" i="1"/>
  <c r="W741" i="1"/>
  <c r="W729" i="1"/>
  <c r="W717" i="1"/>
  <c r="W705" i="1"/>
  <c r="W693" i="1"/>
  <c r="W681" i="1"/>
  <c r="W669" i="1"/>
  <c r="W657" i="1"/>
  <c r="W645" i="1"/>
  <c r="W633" i="1"/>
  <c r="W621" i="1"/>
  <c r="W609" i="1"/>
  <c r="W597" i="1"/>
  <c r="W585" i="1"/>
  <c r="W573" i="1"/>
  <c r="W561" i="1"/>
  <c r="W549" i="1"/>
  <c r="W537" i="1"/>
  <c r="W525" i="1"/>
  <c r="W513" i="1"/>
  <c r="W501" i="1"/>
  <c r="W489" i="1"/>
  <c r="W477" i="1"/>
  <c r="W465" i="1"/>
  <c r="W453" i="1"/>
  <c r="W441" i="1"/>
  <c r="W429" i="1"/>
  <c r="W417" i="1"/>
  <c r="W405" i="1"/>
  <c r="W393" i="1"/>
  <c r="W381" i="1"/>
  <c r="W369" i="1"/>
  <c r="W357" i="1"/>
  <c r="W345" i="1"/>
  <c r="W333" i="1"/>
  <c r="W321" i="1"/>
  <c r="W309" i="1"/>
  <c r="W297" i="1"/>
  <c r="W285" i="1"/>
  <c r="W273" i="1"/>
  <c r="W261" i="1"/>
  <c r="W249" i="1"/>
  <c r="W237" i="1"/>
  <c r="W225" i="1"/>
  <c r="W213" i="1"/>
  <c r="W201" i="1"/>
  <c r="W189" i="1"/>
  <c r="W177" i="1"/>
  <c r="W165" i="1"/>
  <c r="W153" i="1"/>
  <c r="W141" i="1"/>
  <c r="W129" i="1"/>
  <c r="W117" i="1"/>
  <c r="W105" i="1"/>
  <c r="W93" i="1"/>
  <c r="W81" i="1"/>
  <c r="W69" i="1"/>
  <c r="W57" i="1"/>
  <c r="W45" i="1"/>
  <c r="W33" i="1"/>
  <c r="W21" i="1"/>
  <c r="W9" i="1"/>
  <c r="W1184" i="1"/>
  <c r="W1172" i="1"/>
  <c r="W1160" i="1"/>
  <c r="W1148" i="1"/>
  <c r="W1136" i="1"/>
  <c r="W1124" i="1"/>
  <c r="W1112" i="1"/>
  <c r="W1100" i="1"/>
  <c r="W1088" i="1"/>
  <c r="W1076" i="1"/>
  <c r="W1064" i="1"/>
  <c r="W1052" i="1"/>
  <c r="W1040" i="1"/>
  <c r="W1028" i="1"/>
  <c r="W1016" i="1"/>
  <c r="W1004" i="1"/>
  <c r="W992" i="1"/>
  <c r="W980" i="1"/>
  <c r="W968" i="1"/>
  <c r="W956" i="1"/>
  <c r="W944" i="1"/>
  <c r="W932" i="1"/>
  <c r="W920" i="1"/>
  <c r="W908" i="1"/>
  <c r="W896" i="1"/>
  <c r="W884" i="1"/>
  <c r="W872" i="1"/>
  <c r="W860" i="1"/>
  <c r="W848" i="1"/>
  <c r="W836" i="1"/>
  <c r="W824" i="1"/>
  <c r="W812" i="1"/>
  <c r="W800" i="1"/>
  <c r="W788" i="1"/>
  <c r="W776" i="1"/>
  <c r="W764" i="1"/>
  <c r="W752" i="1"/>
  <c r="W740" i="1"/>
  <c r="W728" i="1"/>
  <c r="W716" i="1"/>
  <c r="W704" i="1"/>
  <c r="W692" i="1"/>
  <c r="W680" i="1"/>
  <c r="W668" i="1"/>
  <c r="W656" i="1"/>
  <c r="W644" i="1"/>
  <c r="W632" i="1"/>
  <c r="W620" i="1"/>
  <c r="W608" i="1"/>
  <c r="W596" i="1"/>
  <c r="W584" i="1"/>
  <c r="W572" i="1"/>
  <c r="W560" i="1"/>
  <c r="W548" i="1"/>
  <c r="W536" i="1"/>
  <c r="W524" i="1"/>
  <c r="W512" i="1"/>
  <c r="W500" i="1"/>
  <c r="W488" i="1"/>
  <c r="W476" i="1"/>
  <c r="W464" i="1"/>
  <c r="W452" i="1"/>
  <c r="W440" i="1"/>
  <c r="W428" i="1"/>
  <c r="W416" i="1"/>
  <c r="W404" i="1"/>
  <c r="W392" i="1"/>
  <c r="W380" i="1"/>
  <c r="W368" i="1"/>
  <c r="W356" i="1"/>
  <c r="W344" i="1"/>
  <c r="W332" i="1"/>
  <c r="W320" i="1"/>
  <c r="W308" i="1"/>
  <c r="W296" i="1"/>
  <c r="W284" i="1"/>
  <c r="W272" i="1"/>
  <c r="W260" i="1"/>
  <c r="W248" i="1"/>
  <c r="W236" i="1"/>
  <c r="W224" i="1"/>
  <c r="W212" i="1"/>
  <c r="W200" i="1"/>
  <c r="W188" i="1"/>
  <c r="W176" i="1"/>
  <c r="W164" i="1"/>
  <c r="W152" i="1"/>
  <c r="W140" i="1"/>
  <c r="W128" i="1"/>
  <c r="W116" i="1"/>
  <c r="W104" i="1"/>
  <c r="W92" i="1"/>
  <c r="W80" i="1"/>
  <c r="W68" i="1"/>
  <c r="W56" i="1"/>
  <c r="W44" i="1"/>
  <c r="W32" i="1"/>
  <c r="W20" i="1"/>
  <c r="W8" i="1"/>
  <c r="W1159" i="1"/>
  <c r="W1147" i="1"/>
  <c r="W1135" i="1"/>
  <c r="W1123" i="1"/>
  <c r="W1111" i="1"/>
  <c r="W1099" i="1"/>
  <c r="W1087" i="1"/>
  <c r="W1075" i="1"/>
  <c r="W1063" i="1"/>
  <c r="W1051" i="1"/>
  <c r="W1039" i="1"/>
  <c r="W1027" i="1"/>
  <c r="W1015" i="1"/>
  <c r="W1003" i="1"/>
  <c r="W991" i="1"/>
  <c r="W979" i="1"/>
  <c r="W967" i="1"/>
  <c r="W955" i="1"/>
  <c r="W943" i="1"/>
  <c r="W931" i="1"/>
  <c r="W919" i="1"/>
  <c r="W907" i="1"/>
  <c r="W895" i="1"/>
  <c r="W883" i="1"/>
  <c r="W871" i="1"/>
  <c r="W859" i="1"/>
  <c r="W847" i="1"/>
  <c r="W835" i="1"/>
  <c r="W823" i="1"/>
  <c r="W811" i="1"/>
  <c r="W799" i="1"/>
  <c r="W787" i="1"/>
  <c r="W775" i="1"/>
  <c r="W763" i="1"/>
  <c r="W751" i="1"/>
  <c r="W739" i="1"/>
  <c r="W727" i="1"/>
  <c r="W715" i="1"/>
  <c r="W703" i="1"/>
  <c r="W691" i="1"/>
  <c r="W679" i="1"/>
  <c r="W667" i="1"/>
  <c r="W655" i="1"/>
  <c r="W643" i="1"/>
  <c r="W631" i="1"/>
  <c r="W619" i="1"/>
  <c r="W607" i="1"/>
  <c r="W595" i="1"/>
  <c r="W583" i="1"/>
  <c r="W571" i="1"/>
  <c r="W559" i="1"/>
  <c r="W547" i="1"/>
  <c r="W535" i="1"/>
  <c r="W523" i="1"/>
  <c r="W511" i="1"/>
  <c r="W499" i="1"/>
  <c r="W487" i="1"/>
  <c r="W475" i="1"/>
  <c r="W463" i="1"/>
  <c r="W451" i="1"/>
  <c r="W439" i="1"/>
  <c r="W427" i="1"/>
  <c r="W415" i="1"/>
  <c r="W403" i="1"/>
  <c r="W391" i="1"/>
  <c r="W379" i="1"/>
  <c r="W367" i="1"/>
  <c r="W355" i="1"/>
  <c r="W343" i="1"/>
  <c r="W331" i="1"/>
  <c r="W319" i="1"/>
  <c r="W307" i="1"/>
  <c r="W295" i="1"/>
  <c r="W283" i="1"/>
  <c r="W271" i="1"/>
  <c r="W259" i="1"/>
  <c r="W247" i="1"/>
  <c r="W235" i="1"/>
  <c r="W223" i="1"/>
  <c r="W211" i="1"/>
  <c r="W199" i="1"/>
  <c r="W187" i="1"/>
  <c r="W175" i="1"/>
  <c r="W163" i="1"/>
  <c r="W151" i="1"/>
  <c r="W139" i="1"/>
  <c r="W127" i="1"/>
  <c r="W115" i="1"/>
  <c r="W103" i="1"/>
  <c r="W91" i="1"/>
  <c r="W79" i="1"/>
  <c r="W67" i="1"/>
  <c r="W55" i="1"/>
  <c r="W43" i="1"/>
  <c r="W31" i="1"/>
  <c r="W19" i="1"/>
  <c r="W7" i="1"/>
  <c r="W1158" i="1"/>
  <c r="W1146" i="1"/>
  <c r="W1134" i="1"/>
  <c r="W1122" i="1"/>
  <c r="W1110" i="1"/>
  <c r="W1098" i="1"/>
  <c r="W1086" i="1"/>
  <c r="W1074" i="1"/>
  <c r="W1062" i="1"/>
  <c r="W1050" i="1"/>
  <c r="W1038" i="1"/>
  <c r="W1026" i="1"/>
  <c r="W1014" i="1"/>
  <c r="W1002" i="1"/>
  <c r="W990" i="1"/>
  <c r="W978" i="1"/>
  <c r="W966" i="1"/>
  <c r="W954" i="1"/>
  <c r="W942" i="1"/>
  <c r="W930" i="1"/>
  <c r="W918" i="1"/>
  <c r="W906" i="1"/>
  <c r="W894" i="1"/>
  <c r="W882" i="1"/>
  <c r="W870" i="1"/>
  <c r="W858" i="1"/>
  <c r="W846" i="1"/>
  <c r="W834" i="1"/>
  <c r="W822" i="1"/>
  <c r="W810" i="1"/>
  <c r="W798" i="1"/>
  <c r="W786" i="1"/>
  <c r="W774" i="1"/>
  <c r="W762" i="1"/>
  <c r="W750" i="1"/>
  <c r="W738" i="1"/>
  <c r="W726" i="1"/>
  <c r="W714" i="1"/>
  <c r="W702" i="1"/>
  <c r="W690" i="1"/>
  <c r="W678" i="1"/>
  <c r="W666" i="1"/>
  <c r="W654" i="1"/>
  <c r="W642" i="1"/>
  <c r="W630" i="1"/>
  <c r="W618" i="1"/>
  <c r="W606" i="1"/>
  <c r="W594" i="1"/>
  <c r="W582" i="1"/>
  <c r="W570" i="1"/>
  <c r="W558" i="1"/>
  <c r="W546" i="1"/>
  <c r="W534" i="1"/>
  <c r="W522" i="1"/>
  <c r="W510" i="1"/>
  <c r="W498" i="1"/>
  <c r="W486" i="1"/>
  <c r="W474" i="1"/>
  <c r="W462" i="1"/>
  <c r="W450" i="1"/>
  <c r="W438" i="1"/>
  <c r="W426" i="1"/>
  <c r="W414" i="1"/>
  <c r="W402" i="1"/>
  <c r="W390" i="1"/>
  <c r="W378" i="1"/>
  <c r="W366" i="1"/>
  <c r="W354" i="1"/>
  <c r="W342" i="1"/>
  <c r="W330" i="1"/>
  <c r="W318" i="1"/>
  <c r="W306" i="1"/>
  <c r="W294" i="1"/>
  <c r="W282" i="1"/>
  <c r="W270" i="1"/>
  <c r="W258" i="1"/>
  <c r="W246" i="1"/>
  <c r="W234" i="1"/>
  <c r="W222" i="1"/>
  <c r="W210" i="1"/>
  <c r="W198" i="1"/>
  <c r="W186" i="1"/>
  <c r="W174" i="1"/>
  <c r="W162" i="1"/>
  <c r="W150" i="1"/>
  <c r="W138" i="1"/>
  <c r="W126" i="1"/>
  <c r="W114" i="1"/>
  <c r="W102" i="1"/>
  <c r="W90" i="1"/>
  <c r="W78" i="1"/>
  <c r="W66" i="1"/>
  <c r="W54" i="1"/>
  <c r="W42" i="1"/>
  <c r="W30" i="1"/>
  <c r="W18" i="1"/>
  <c r="W6" i="1"/>
  <c r="W857" i="1"/>
  <c r="W845" i="1"/>
  <c r="W833" i="1"/>
  <c r="W821" i="1"/>
  <c r="W809" i="1"/>
  <c r="W797" i="1"/>
  <c r="W785" i="1"/>
  <c r="W773" i="1"/>
  <c r="W761" i="1"/>
  <c r="W749" i="1"/>
  <c r="W737" i="1"/>
  <c r="W725" i="1"/>
  <c r="W713" i="1"/>
  <c r="W701" i="1"/>
  <c r="W689" i="1"/>
  <c r="W677" i="1"/>
  <c r="W665" i="1"/>
  <c r="W653" i="1"/>
  <c r="W641" i="1"/>
  <c r="W629" i="1"/>
  <c r="W617" i="1"/>
  <c r="W605" i="1"/>
  <c r="W593" i="1"/>
  <c r="W581" i="1"/>
  <c r="W569" i="1"/>
  <c r="W557" i="1"/>
  <c r="W545" i="1"/>
  <c r="W533" i="1"/>
  <c r="W521" i="1"/>
  <c r="W509" i="1"/>
  <c r="W497" i="1"/>
  <c r="W485" i="1"/>
  <c r="W473" i="1"/>
  <c r="W461" i="1"/>
  <c r="W449" i="1"/>
  <c r="W437" i="1"/>
  <c r="W425" i="1"/>
  <c r="W413" i="1"/>
  <c r="W401" i="1"/>
  <c r="W389" i="1"/>
  <c r="W377" i="1"/>
  <c r="W365" i="1"/>
  <c r="W353" i="1"/>
  <c r="W341" i="1"/>
  <c r="W329" i="1"/>
  <c r="W317" i="1"/>
  <c r="W305" i="1"/>
  <c r="W293" i="1"/>
  <c r="W281" i="1"/>
  <c r="W269" i="1"/>
  <c r="W257" i="1"/>
  <c r="W245" i="1"/>
  <c r="W233" i="1"/>
  <c r="W221" i="1"/>
  <c r="W209" i="1"/>
  <c r="W197" i="1"/>
  <c r="W185" i="1"/>
  <c r="W173" i="1"/>
  <c r="W161" i="1"/>
  <c r="W149" i="1"/>
  <c r="W137" i="1"/>
  <c r="W125" i="1"/>
  <c r="W113" i="1"/>
  <c r="W101" i="1"/>
  <c r="W89" i="1"/>
  <c r="W77" i="1"/>
  <c r="W65" i="1"/>
  <c r="W53" i="1"/>
  <c r="W41" i="1"/>
  <c r="W29" i="1"/>
  <c r="W17" i="1"/>
  <c r="W5" i="1"/>
  <c r="W1144" i="1"/>
  <c r="W1132" i="1"/>
  <c r="W1120" i="1"/>
  <c r="W1108" i="1"/>
  <c r="W1096" i="1"/>
  <c r="W1084" i="1"/>
  <c r="W1072" i="1"/>
  <c r="W1060" i="1"/>
  <c r="W1048" i="1"/>
  <c r="W1036" i="1"/>
  <c r="W1024" i="1"/>
  <c r="W1012" i="1"/>
  <c r="W1000" i="1"/>
  <c r="W988" i="1"/>
  <c r="W976" i="1"/>
  <c r="W964" i="1"/>
  <c r="W952" i="1"/>
  <c r="W940" i="1"/>
  <c r="W928" i="1"/>
  <c r="W916" i="1"/>
  <c r="W904" i="1"/>
  <c r="W892" i="1"/>
  <c r="W880" i="1"/>
  <c r="W868" i="1"/>
  <c r="W856" i="1"/>
  <c r="W844" i="1"/>
  <c r="W832" i="1"/>
  <c r="W820" i="1"/>
  <c r="W808" i="1"/>
  <c r="W796" i="1"/>
  <c r="W784" i="1"/>
  <c r="W772" i="1"/>
  <c r="W760" i="1"/>
  <c r="W748" i="1"/>
  <c r="W736" i="1"/>
  <c r="W724" i="1"/>
  <c r="W712" i="1"/>
  <c r="W700" i="1"/>
  <c r="W688" i="1"/>
  <c r="W676" i="1"/>
  <c r="W664" i="1"/>
  <c r="W652" i="1"/>
  <c r="W640" i="1"/>
  <c r="W628" i="1"/>
  <c r="W616" i="1"/>
  <c r="W604" i="1"/>
  <c r="W592" i="1"/>
  <c r="W580" i="1"/>
  <c r="W568" i="1"/>
  <c r="W556" i="1"/>
  <c r="W544" i="1"/>
  <c r="W532" i="1"/>
  <c r="W520" i="1"/>
  <c r="W508" i="1"/>
  <c r="W496" i="1"/>
  <c r="W484" i="1"/>
  <c r="W472" i="1"/>
  <c r="W460" i="1"/>
  <c r="W448" i="1"/>
  <c r="W436" i="1"/>
  <c r="W424" i="1"/>
  <c r="W412" i="1"/>
  <c r="W400" i="1"/>
  <c r="W388" i="1"/>
  <c r="W376" i="1"/>
  <c r="W364" i="1"/>
  <c r="W352" i="1"/>
  <c r="W340" i="1"/>
  <c r="W328" i="1"/>
  <c r="W316" i="1"/>
  <c r="W304" i="1"/>
  <c r="W292" i="1"/>
  <c r="W280" i="1"/>
  <c r="W268" i="1"/>
  <c r="W256" i="1"/>
  <c r="W244" i="1"/>
  <c r="W232" i="1"/>
  <c r="W220" i="1"/>
  <c r="W208" i="1"/>
  <c r="W196" i="1"/>
  <c r="W184" i="1"/>
  <c r="W172" i="1"/>
  <c r="W160" i="1"/>
  <c r="W148" i="1"/>
  <c r="W136" i="1"/>
  <c r="W124" i="1"/>
  <c r="W112" i="1"/>
  <c r="W100" i="1"/>
  <c r="W88" i="1"/>
  <c r="W76" i="1"/>
  <c r="W64" i="1"/>
  <c r="W52" i="1"/>
  <c r="W40" i="1"/>
  <c r="W28" i="1"/>
  <c r="W16" i="1"/>
  <c r="W4" i="1"/>
  <c r="W975" i="1"/>
  <c r="W963" i="1"/>
  <c r="W951" i="1"/>
  <c r="W939" i="1"/>
  <c r="W927" i="1"/>
  <c r="W915" i="1"/>
  <c r="W903" i="1"/>
  <c r="W891" i="1"/>
  <c r="W879" i="1"/>
  <c r="W867" i="1"/>
  <c r="W855" i="1"/>
  <c r="W843" i="1"/>
  <c r="W831" i="1"/>
  <c r="W819" i="1"/>
  <c r="W807" i="1"/>
  <c r="W795" i="1"/>
  <c r="W783" i="1"/>
  <c r="W771" i="1"/>
  <c r="W759" i="1"/>
  <c r="W747" i="1"/>
  <c r="W735" i="1"/>
  <c r="W723" i="1"/>
  <c r="W711" i="1"/>
  <c r="W699" i="1"/>
  <c r="W687" i="1"/>
  <c r="W675" i="1"/>
  <c r="W663" i="1"/>
  <c r="W651" i="1"/>
  <c r="W639" i="1"/>
  <c r="W627" i="1"/>
  <c r="W615" i="1"/>
  <c r="W603" i="1"/>
  <c r="W591" i="1"/>
  <c r="W579" i="1"/>
  <c r="W567" i="1"/>
  <c r="W555" i="1"/>
  <c r="W543" i="1"/>
  <c r="W531" i="1"/>
  <c r="W519" i="1"/>
  <c r="W507" i="1"/>
  <c r="W495" i="1"/>
  <c r="W483" i="1"/>
  <c r="W471" i="1"/>
  <c r="W459" i="1"/>
  <c r="W447" i="1"/>
  <c r="W435" i="1"/>
  <c r="W423" i="1"/>
  <c r="W411" i="1"/>
  <c r="W399" i="1"/>
  <c r="W387" i="1"/>
  <c r="W375" i="1"/>
  <c r="W363" i="1"/>
  <c r="W351" i="1"/>
  <c r="W339" i="1"/>
  <c r="W327" i="1"/>
  <c r="W315" i="1"/>
  <c r="W303" i="1"/>
  <c r="W291" i="1"/>
  <c r="W279" i="1"/>
  <c r="W267" i="1"/>
  <c r="W255" i="1"/>
  <c r="W243" i="1"/>
  <c r="W231" i="1"/>
  <c r="W219" i="1"/>
  <c r="W207" i="1"/>
  <c r="W195" i="1"/>
  <c r="W183" i="1"/>
  <c r="W171" i="1"/>
  <c r="W159" i="1"/>
  <c r="W147" i="1"/>
  <c r="W135" i="1"/>
  <c r="W123" i="1"/>
  <c r="W111" i="1"/>
  <c r="W99" i="1"/>
  <c r="W87" i="1"/>
  <c r="W75" i="1"/>
  <c r="W63" i="1"/>
  <c r="W51" i="1"/>
  <c r="W39" i="1"/>
  <c r="W27" i="1"/>
  <c r="W15" i="1"/>
  <c r="W3" i="1"/>
  <c r="W1190" i="1"/>
  <c r="W1178" i="1"/>
  <c r="W1166" i="1"/>
  <c r="W1154" i="1"/>
  <c r="W1142" i="1"/>
  <c r="W1130" i="1"/>
  <c r="W1118" i="1"/>
  <c r="W1106" i="1"/>
  <c r="W1094" i="1"/>
  <c r="W1082" i="1"/>
  <c r="W1070" i="1"/>
  <c r="W1058" i="1"/>
  <c r="W1046" i="1"/>
  <c r="W1034" i="1"/>
  <c r="W1022" i="1"/>
  <c r="W1010" i="1"/>
  <c r="W998" i="1"/>
  <c r="W986" i="1"/>
  <c r="W974" i="1"/>
  <c r="W962" i="1"/>
  <c r="W950" i="1"/>
  <c r="W938" i="1"/>
  <c r="W926" i="1"/>
  <c r="W914" i="1"/>
  <c r="W902" i="1"/>
  <c r="W890" i="1"/>
  <c r="W878" i="1"/>
  <c r="W866" i="1"/>
  <c r="W854" i="1"/>
  <c r="W842" i="1"/>
  <c r="W830" i="1"/>
  <c r="W818" i="1"/>
  <c r="W806" i="1"/>
  <c r="W794" i="1"/>
  <c r="W782" i="1"/>
  <c r="W770" i="1"/>
  <c r="W758" i="1"/>
  <c r="W746" i="1"/>
  <c r="W734" i="1"/>
  <c r="W722" i="1"/>
  <c r="W710" i="1"/>
  <c r="W698" i="1"/>
  <c r="W686" i="1"/>
  <c r="W674" i="1"/>
  <c r="W662" i="1"/>
  <c r="W650" i="1"/>
  <c r="W638" i="1"/>
  <c r="W626" i="1"/>
  <c r="W614" i="1"/>
  <c r="W602" i="1"/>
  <c r="W590" i="1"/>
  <c r="W578" i="1"/>
  <c r="W566" i="1"/>
  <c r="W554" i="1"/>
  <c r="W542" i="1"/>
  <c r="W530" i="1"/>
  <c r="W518" i="1"/>
  <c r="W506" i="1"/>
  <c r="W494" i="1"/>
  <c r="W482" i="1"/>
  <c r="W470" i="1"/>
  <c r="W458" i="1"/>
  <c r="W446" i="1"/>
  <c r="W434" i="1"/>
  <c r="W422" i="1"/>
  <c r="W410" i="1"/>
  <c r="W398" i="1"/>
  <c r="W386" i="1"/>
  <c r="W374" i="1"/>
  <c r="W362" i="1"/>
  <c r="W350" i="1"/>
  <c r="W338" i="1"/>
  <c r="W326" i="1"/>
  <c r="W314" i="1"/>
  <c r="W302" i="1"/>
  <c r="W290" i="1"/>
  <c r="W278" i="1"/>
  <c r="W266" i="1"/>
  <c r="W254" i="1"/>
  <c r="W242" i="1"/>
  <c r="W230" i="1"/>
  <c r="W218" i="1"/>
  <c r="W206" i="1"/>
  <c r="W194" i="1"/>
  <c r="W182" i="1"/>
  <c r="W170" i="1"/>
  <c r="W158" i="1"/>
  <c r="W146" i="1"/>
  <c r="W134" i="1"/>
  <c r="W122" i="1"/>
  <c r="W110" i="1"/>
  <c r="W98" i="1"/>
  <c r="W86" i="1"/>
  <c r="W74" i="1"/>
  <c r="W62" i="1"/>
  <c r="W50" i="1"/>
  <c r="W38" i="1"/>
  <c r="W26" i="1"/>
  <c r="W14" i="1"/>
  <c r="W1093" i="1"/>
  <c r="W1081" i="1"/>
  <c r="W1069" i="1"/>
  <c r="W1057" i="1"/>
  <c r="W1045" i="1"/>
  <c r="W1033" i="1"/>
  <c r="W1021" i="1"/>
  <c r="W1009" i="1"/>
  <c r="W997" i="1"/>
  <c r="W985" i="1"/>
  <c r="W973" i="1"/>
  <c r="W961" i="1"/>
  <c r="W949" i="1"/>
  <c r="W937" i="1"/>
  <c r="W925" i="1"/>
  <c r="W913" i="1"/>
  <c r="W901" i="1"/>
  <c r="W889" i="1"/>
  <c r="W877" i="1"/>
  <c r="W865" i="1"/>
  <c r="W853" i="1"/>
  <c r="W841" i="1"/>
  <c r="W829" i="1"/>
  <c r="W817" i="1"/>
  <c r="W805" i="1"/>
  <c r="W793" i="1"/>
  <c r="W781" i="1"/>
  <c r="W769" i="1"/>
  <c r="W757" i="1"/>
  <c r="W745" i="1"/>
  <c r="W733" i="1"/>
  <c r="W721" i="1"/>
  <c r="W709" i="1"/>
  <c r="W697" i="1"/>
  <c r="W685" i="1"/>
  <c r="W673" i="1"/>
  <c r="W661" i="1"/>
  <c r="W649" i="1"/>
  <c r="W637" i="1"/>
  <c r="W625" i="1"/>
  <c r="W613" i="1"/>
  <c r="W601" i="1"/>
  <c r="W589" i="1"/>
  <c r="W577" i="1"/>
  <c r="W565" i="1"/>
  <c r="W553" i="1"/>
  <c r="W541" i="1"/>
  <c r="W529" i="1"/>
  <c r="W517" i="1"/>
  <c r="W505" i="1"/>
  <c r="W493" i="1"/>
  <c r="W481" i="1"/>
  <c r="W469" i="1"/>
  <c r="W457" i="1"/>
  <c r="W445" i="1"/>
  <c r="W433" i="1"/>
  <c r="W421" i="1"/>
  <c r="W409" i="1"/>
  <c r="W397" i="1"/>
  <c r="W385" i="1"/>
  <c r="W373" i="1"/>
  <c r="W361" i="1"/>
  <c r="W349" i="1"/>
  <c r="W337" i="1"/>
  <c r="W325" i="1"/>
  <c r="W313" i="1"/>
  <c r="W301" i="1"/>
  <c r="W289" i="1"/>
  <c r="W277" i="1"/>
  <c r="W265" i="1"/>
  <c r="W253" i="1"/>
  <c r="W241" i="1"/>
  <c r="W229" i="1"/>
  <c r="W217" i="1"/>
  <c r="W205" i="1"/>
  <c r="W193" i="1"/>
  <c r="W181" i="1"/>
  <c r="W169" i="1"/>
  <c r="W157" i="1"/>
  <c r="W145" i="1"/>
  <c r="W133" i="1"/>
  <c r="W121" i="1"/>
  <c r="W109" i="1"/>
  <c r="W97" i="1"/>
  <c r="W85" i="1"/>
  <c r="W73" i="1"/>
  <c r="W61" i="1"/>
  <c r="W49" i="1"/>
  <c r="W37" i="1"/>
  <c r="W25" i="1"/>
  <c r="W13" i="1"/>
  <c r="W1092" i="1"/>
  <c r="W1080" i="1"/>
  <c r="W1068" i="1"/>
  <c r="W1056" i="1"/>
  <c r="W1044" i="1"/>
  <c r="W1032" i="1"/>
  <c r="W1020" i="1"/>
  <c r="W1008" i="1"/>
  <c r="W996" i="1"/>
  <c r="W984" i="1"/>
  <c r="W972" i="1"/>
  <c r="W960" i="1"/>
  <c r="W948" i="1"/>
  <c r="W936" i="1"/>
  <c r="W924" i="1"/>
  <c r="W912" i="1"/>
  <c r="W900" i="1"/>
  <c r="W888" i="1"/>
  <c r="W876" i="1"/>
  <c r="W864" i="1"/>
  <c r="W852" i="1"/>
  <c r="W840" i="1"/>
  <c r="W828" i="1"/>
  <c r="W816" i="1"/>
  <c r="W804" i="1"/>
  <c r="W792" i="1"/>
  <c r="W780" i="1"/>
  <c r="W768" i="1"/>
  <c r="W756" i="1"/>
  <c r="W744" i="1"/>
  <c r="W732" i="1"/>
  <c r="W720" i="1"/>
  <c r="W708" i="1"/>
  <c r="W696" i="1"/>
  <c r="W684" i="1"/>
  <c r="W672" i="1"/>
  <c r="W660" i="1"/>
  <c r="W648" i="1"/>
  <c r="W636" i="1"/>
  <c r="W624" i="1"/>
  <c r="W612" i="1"/>
  <c r="W600" i="1"/>
  <c r="W588" i="1"/>
  <c r="W576" i="1"/>
  <c r="W564" i="1"/>
  <c r="W552" i="1"/>
  <c r="W540" i="1"/>
  <c r="W528" i="1"/>
  <c r="W516" i="1"/>
  <c r="W504" i="1"/>
  <c r="W492" i="1"/>
  <c r="W480" i="1"/>
  <c r="W468" i="1"/>
  <c r="W456" i="1"/>
  <c r="W444" i="1"/>
  <c r="W432" i="1"/>
  <c r="W420" i="1"/>
  <c r="W408" i="1"/>
  <c r="W396" i="1"/>
  <c r="W384" i="1"/>
  <c r="W372" i="1"/>
  <c r="W360" i="1"/>
  <c r="W348" i="1"/>
  <c r="W336" i="1"/>
  <c r="W324" i="1"/>
  <c r="W312" i="1"/>
  <c r="W300" i="1"/>
  <c r="W288" i="1"/>
  <c r="W276" i="1"/>
  <c r="W264" i="1"/>
  <c r="W252" i="1"/>
  <c r="W240" i="1"/>
  <c r="W228" i="1"/>
  <c r="W216" i="1"/>
  <c r="W204" i="1"/>
  <c r="W192" i="1"/>
  <c r="W180" i="1"/>
  <c r="W168" i="1"/>
  <c r="W156" i="1"/>
  <c r="W144" i="1"/>
  <c r="W132" i="1"/>
  <c r="W120" i="1"/>
  <c r="W108" i="1"/>
  <c r="W96" i="1"/>
  <c r="W84" i="1"/>
  <c r="W72" i="1"/>
  <c r="W60" i="1"/>
  <c r="W48" i="1"/>
  <c r="W36" i="1"/>
  <c r="W24" i="1"/>
  <c r="W12" i="1"/>
  <c r="W1055" i="1"/>
  <c r="W1043" i="1"/>
  <c r="W1031" i="1"/>
  <c r="W1019" i="1"/>
  <c r="W1007" i="1"/>
  <c r="W995" i="1"/>
  <c r="W983" i="1"/>
  <c r="W971" i="1"/>
  <c r="W959" i="1"/>
  <c r="W947" i="1"/>
  <c r="W935" i="1"/>
  <c r="W923" i="1"/>
  <c r="W911" i="1"/>
  <c r="W899" i="1"/>
  <c r="W887" i="1"/>
  <c r="W875" i="1"/>
  <c r="W863" i="1"/>
  <c r="W851" i="1"/>
  <c r="W839" i="1"/>
  <c r="W827" i="1"/>
  <c r="W815" i="1"/>
  <c r="W803" i="1"/>
  <c r="W791" i="1"/>
  <c r="W779" i="1"/>
  <c r="W767" i="1"/>
  <c r="W755" i="1"/>
  <c r="W743" i="1"/>
  <c r="W731" i="1"/>
  <c r="W719" i="1"/>
  <c r="W707" i="1"/>
  <c r="W695" i="1"/>
  <c r="W683" i="1"/>
  <c r="W671" i="1"/>
  <c r="W659" i="1"/>
  <c r="W647" i="1"/>
  <c r="W635" i="1"/>
  <c r="W623" i="1"/>
  <c r="W611" i="1"/>
  <c r="W599" i="1"/>
  <c r="W587" i="1"/>
  <c r="W575" i="1"/>
  <c r="W563" i="1"/>
  <c r="W551" i="1"/>
  <c r="W539" i="1"/>
  <c r="W527" i="1"/>
  <c r="W515" i="1"/>
  <c r="W503" i="1"/>
  <c r="W491" i="1"/>
  <c r="W479" i="1"/>
  <c r="W467" i="1"/>
  <c r="W455" i="1"/>
  <c r="W443" i="1"/>
  <c r="W431" i="1"/>
  <c r="W419" i="1"/>
  <c r="W407" i="1"/>
  <c r="W395" i="1"/>
  <c r="W383" i="1"/>
  <c r="W371" i="1"/>
  <c r="W359" i="1"/>
  <c r="W347" i="1"/>
  <c r="W335" i="1"/>
  <c r="W323" i="1"/>
  <c r="W311" i="1"/>
  <c r="W299" i="1"/>
  <c r="W287" i="1"/>
  <c r="W275" i="1"/>
  <c r="W263" i="1"/>
  <c r="W251" i="1"/>
  <c r="W239" i="1"/>
  <c r="W227" i="1"/>
  <c r="W215" i="1"/>
  <c r="W203" i="1"/>
  <c r="W191" i="1"/>
  <c r="W179" i="1"/>
  <c r="W167" i="1"/>
  <c r="W155" i="1"/>
  <c r="W143" i="1"/>
  <c r="W131" i="1"/>
  <c r="W119" i="1"/>
  <c r="W107" i="1"/>
  <c r="W95" i="1"/>
  <c r="W83" i="1"/>
  <c r="W71" i="1"/>
  <c r="W59" i="1"/>
  <c r="W47" i="1"/>
  <c r="W35" i="1"/>
  <c r="W23" i="1"/>
  <c r="W11" i="1"/>
  <c r="W142" i="1"/>
  <c r="W130" i="1"/>
  <c r="W118" i="1"/>
  <c r="W106" i="1"/>
  <c r="W94" i="1"/>
  <c r="W82" i="1"/>
  <c r="W70" i="1"/>
  <c r="W58" i="1"/>
  <c r="W46" i="1"/>
  <c r="W34" i="1"/>
  <c r="W22" i="1"/>
  <c r="W10" i="1"/>
</calcChain>
</file>

<file path=xl/sharedStrings.xml><?xml version="1.0" encoding="utf-8"?>
<sst xmlns="http://schemas.openxmlformats.org/spreadsheetml/2006/main" count="24824" uniqueCount="8404">
  <si>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</si>
  <si>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</si>
  <si>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</si>
  <si>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</si>
  <si>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</si>
  <si>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</si>
  <si>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</si>
  <si>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</si>
  <si>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</si>
  <si>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</si>
  <si>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</si>
  <si>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</si>
  <si>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</si>
  <si>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</si>
  <si>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</si>
  <si>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</si>
  <si>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</si>
  <si>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</si>
  <si>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</si>
  <si>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</si>
  <si>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</si>
  <si>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</si>
  <si>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</si>
  <si>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</si>
  <si>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</si>
  <si>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</si>
  <si>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</si>
  <si>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</si>
  <si>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</si>
  <si>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</si>
  <si>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</si>
  <si>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</si>
  <si>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</si>
  <si>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</si>
  <si>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</si>
  <si>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</si>
  <si>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</si>
  <si>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</si>
  <si>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</si>
  <si>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</si>
  <si>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</si>
  <si>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</si>
  <si>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</si>
  <si>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</si>
  <si>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</si>
  <si>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</si>
  <si>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</si>
  <si>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</si>
  <si>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</si>
  <si>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</si>
  <si>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</si>
  <si>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</si>
  <si>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</si>
  <si>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</si>
  <si>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</si>
  <si>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</si>
  <si>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</si>
  <si>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</si>
  <si>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</si>
  <si>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</si>
  <si>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</si>
  <si>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</si>
  <si>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</si>
  <si>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</si>
  <si>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</si>
  <si>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</si>
  <si>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</si>
  <si>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</si>
  <si>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</si>
  <si>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</si>
  <si>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</si>
  <si>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</si>
  <si>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</si>
  <si>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</si>
  <si>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</si>
  <si>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</si>
  <si>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</si>
  <si>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</si>
  <si>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</si>
  <si>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</si>
  <si>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</si>
  <si>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</si>
  <si>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</si>
  <si>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</si>
  <si>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</si>
  <si>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</si>
  <si>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</si>
  <si>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</si>
  <si>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</si>
  <si>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</si>
  <si>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</si>
  <si>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</si>
  <si>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</si>
  <si>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</si>
  <si>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</si>
  <si>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</si>
  <si>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</si>
  <si>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</si>
  <si>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</si>
  <si>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</si>
  <si>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</si>
  <si>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</si>
  <si>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</si>
  <si>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</si>
  <si>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</si>
  <si>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</si>
  <si>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</si>
  <si>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</si>
  <si>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</si>
  <si>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</si>
  <si>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</si>
  <si>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</si>
  <si>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</si>
  <si>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</si>
  <si>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</si>
  <si>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</si>
  <si>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</si>
  <si>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</si>
  <si>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</si>
  <si>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</si>
  <si>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</si>
  <si>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</si>
  <si>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</si>
  <si>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</si>
  <si>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</si>
  <si>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</si>
  <si>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</si>
  <si>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</si>
  <si>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</si>
  <si>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</si>
  <si>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</si>
  <si>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</si>
  <si>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</si>
  <si>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</si>
  <si>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</si>
  <si>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</si>
  <si>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</si>
  <si>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</si>
  <si>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</si>
  <si>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</si>
  <si>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</si>
  <si>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</si>
  <si>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</si>
  <si>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</si>
  <si>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</si>
  <si>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</si>
  <si>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</si>
  <si>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</si>
  <si>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</si>
  <si>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</si>
  <si>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</si>
  <si>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</si>
  <si>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</si>
  <si>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</si>
  <si>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</si>
  <si>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</si>
  <si>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</si>
  <si>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</si>
  <si>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</si>
  <si>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</si>
  <si>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</si>
  <si>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</si>
  <si>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</si>
  <si>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</si>
  <si>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</si>
  <si>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</si>
  <si>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</si>
  <si>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</si>
  <si>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</si>
  <si>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</si>
  <si>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</si>
  <si>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</si>
  <si>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</si>
  <si>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</si>
  <si>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</si>
  <si>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</si>
  <si>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</si>
  <si>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</si>
  <si>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</si>
  <si>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</si>
  <si>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</si>
  <si>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</si>
  <si>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</si>
  <si>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</si>
  <si>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</si>
  <si>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</si>
  <si>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</si>
  <si>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</si>
  <si>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</si>
  <si>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</si>
  <si>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</si>
  <si>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</si>
  <si>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</si>
  <si>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</si>
  <si>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</si>
  <si>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</si>
  <si>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</si>
  <si>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</si>
  <si>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</si>
  <si>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</si>
  <si>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</si>
  <si>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</si>
  <si>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</si>
  <si>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</si>
  <si>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</si>
  <si>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</si>
  <si>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</si>
  <si>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</si>
  <si>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</si>
  <si>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</si>
  <si>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</si>
  <si>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</si>
  <si>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</si>
  <si>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</si>
  <si>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</si>
  <si>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</si>
  <si>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</si>
  <si>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</si>
  <si>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</si>
  <si>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</si>
  <si>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</si>
  <si>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</si>
  <si>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</si>
  <si>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</si>
  <si>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</si>
  <si>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</si>
  <si>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</si>
  <si>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</si>
  <si>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</si>
  <si>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</si>
  <si>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</si>
  <si>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</si>
  <si>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</si>
  <si>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</si>
  <si>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</si>
  <si>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</si>
  <si>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</si>
  <si>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</si>
  <si>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</si>
  <si>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</si>
  <si>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</si>
  <si>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</si>
  <si>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</si>
  <si>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</si>
  <si>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</si>
  <si>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</si>
  <si>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</si>
  <si>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</si>
  <si>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</si>
  <si>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</si>
  <si>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</si>
  <si>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</si>
  <si>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</si>
  <si>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</si>
  <si>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</si>
  <si>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</si>
  <si>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</si>
  <si>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</si>
  <si>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</si>
  <si>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</si>
  <si>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</si>
  <si>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</si>
  <si>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</si>
  <si>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</si>
  <si>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</si>
  <si>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</si>
  <si>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</si>
  <si>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</si>
  <si>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</si>
  <si>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</si>
  <si>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</si>
  <si>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</si>
  <si>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</si>
  <si>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</si>
  <si>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</si>
  <si>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</si>
  <si>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</si>
  <si>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</si>
  <si>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</si>
  <si>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</si>
  <si>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</si>
  <si>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</si>
  <si>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</si>
  <si>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</si>
  <si>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</si>
  <si>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</si>
  <si>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</si>
  <si>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</si>
  <si>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</si>
  <si>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</si>
  <si>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</si>
  <si>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</si>
  <si>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</si>
  <si>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</si>
  <si>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</si>
  <si>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</si>
  <si>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</si>
  <si>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</si>
  <si>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</si>
  <si>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</si>
  <si>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</si>
  <si>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</si>
  <si>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</si>
  <si>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</si>
  <si>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</si>
  <si>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</si>
  <si>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</si>
  <si>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</si>
  <si>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</si>
  <si>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</si>
  <si>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</si>
  <si>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</si>
  <si>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</si>
  <si>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</si>
  <si>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</si>
  <si>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</si>
  <si>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</si>
  <si>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</si>
  <si>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</si>
  <si>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</si>
  <si>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</si>
  <si>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</si>
  <si>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</si>
  <si>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</si>
  <si>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</si>
  <si>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</si>
  <si>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</si>
  <si>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</si>
  <si>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</si>
  <si>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</si>
  <si>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</si>
  <si>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</si>
  <si>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</si>
  <si>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</si>
  <si>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</si>
  <si>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</si>
  <si>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</si>
  <si>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</si>
  <si>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</si>
  <si>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</si>
  <si>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</si>
  <si>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</si>
  <si>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</si>
  <si>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</si>
  <si>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</si>
  <si>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</si>
  <si>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</si>
  <si>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</si>
  <si>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</si>
  <si>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</si>
  <si>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</si>
  <si>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</si>
  <si>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</si>
  <si>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</si>
  <si>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</si>
  <si>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</si>
  <si>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</si>
  <si>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</si>
  <si>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</si>
  <si>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</si>
  <si>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</si>
  <si>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</si>
  <si>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</si>
  <si>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</si>
  <si>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</si>
  <si>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</si>
  <si>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</si>
  <si>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</si>
  <si>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</si>
  <si>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</si>
  <si>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</si>
  <si>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</si>
  <si>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</si>
  <si>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</si>
  <si>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</si>
  <si>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</si>
  <si>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</si>
  <si>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</si>
  <si>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</si>
  <si>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</si>
  <si>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</si>
  <si>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</si>
  <si>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</si>
  <si>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</si>
  <si>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</si>
  <si>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</si>
  <si>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</si>
  <si>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</si>
  <si>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</si>
  <si>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</si>
  <si>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</si>
  <si>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</si>
  <si>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</si>
  <si>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</si>
  <si>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</si>
  <si>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</si>
  <si>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</si>
  <si>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</si>
  <si>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</si>
  <si>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</si>
  <si>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</si>
  <si>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</si>
  <si>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</si>
  <si>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</si>
  <si>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</si>
  <si>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</si>
  <si>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</si>
  <si>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</si>
  <si>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</si>
  <si>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</si>
  <si>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</si>
  <si>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</si>
  <si>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</si>
  <si>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</si>
  <si>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</si>
  <si>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</si>
  <si>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</si>
  <si>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</si>
  <si>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</si>
  <si>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</si>
  <si>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</si>
  <si>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</si>
  <si>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</si>
  <si>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</si>
  <si>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</si>
  <si>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</si>
  <si>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</si>
  <si>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</si>
  <si>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</si>
  <si>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</si>
  <si>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</si>
  <si>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</si>
  <si>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</si>
  <si>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</si>
  <si>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</si>
  <si>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</si>
  <si>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</si>
  <si>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</si>
  <si>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</si>
  <si>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</si>
  <si>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</si>
  <si>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</si>
  <si>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</si>
  <si>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</si>
  <si>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</si>
  <si>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</si>
  <si>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</si>
  <si>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</si>
  <si>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</si>
  <si>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</si>
  <si>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</si>
  <si>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</si>
  <si>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</si>
  <si>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</si>
  <si>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</si>
  <si>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</si>
  <si>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</si>
  <si>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</si>
  <si>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</si>
  <si>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</si>
  <si>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</si>
  <si>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</si>
  <si>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</si>
  <si>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</si>
  <si>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</si>
  <si>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</si>
  <si>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</si>
  <si>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</si>
  <si>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</si>
  <si>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</si>
  <si>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</si>
  <si>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</si>
  <si>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</si>
  <si>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</si>
  <si>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</si>
  <si>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</si>
  <si>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</si>
  <si>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</si>
  <si>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</si>
  <si>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</si>
  <si>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</si>
  <si>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</si>
  <si>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</si>
  <si>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</si>
  <si>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</si>
  <si>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</si>
  <si>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</si>
  <si>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</si>
  <si>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</si>
  <si>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</si>
  <si>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</si>
  <si>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</si>
  <si>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</si>
  <si>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</si>
  <si>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</si>
  <si>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</si>
  <si>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</si>
  <si>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</si>
  <si>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</si>
  <si>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</si>
  <si>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</si>
  <si>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</si>
  <si>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</si>
  <si>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</si>
  <si>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</si>
  <si>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</si>
  <si>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</si>
  <si>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</si>
  <si>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</si>
  <si>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</si>
  <si>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</si>
  <si>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</si>
  <si>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</si>
  <si>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</si>
  <si>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</si>
  <si>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</si>
  <si>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</si>
  <si>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</si>
  <si>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</si>
  <si>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</si>
  <si>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</si>
  <si>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</si>
  <si>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</si>
  <si>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</si>
  <si>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</si>
  <si>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</si>
  <si>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</si>
  <si>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</si>
  <si>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</si>
  <si>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</si>
  <si>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</si>
  <si>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</si>
  <si>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</si>
  <si>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</si>
  <si>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</si>
  <si>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</si>
  <si>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</si>
  <si>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</si>
  <si>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</si>
  <si>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</si>
  <si>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</si>
  <si>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</si>
  <si>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</si>
  <si>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</si>
  <si>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</si>
  <si>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</si>
  <si>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</si>
  <si>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</si>
  <si>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</si>
  <si>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</si>
  <si>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</si>
  <si>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</si>
  <si>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</si>
  <si>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</si>
  <si>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</si>
  <si>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</si>
  <si>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</si>
  <si>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</si>
  <si>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</si>
  <si>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</si>
  <si>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</si>
  <si>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</si>
  <si>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</si>
  <si>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</si>
  <si>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</si>
  <si>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</si>
  <si>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</si>
  <si>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</si>
  <si>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</si>
  <si>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</si>
  <si>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</si>
  <si>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</si>
  <si>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</si>
  <si>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</si>
  <si>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</si>
  <si>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</si>
  <si>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</si>
  <si>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</si>
  <si>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</si>
  <si>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</si>
  <si>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</si>
  <si>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</si>
  <si>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</si>
  <si>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</si>
  <si>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</si>
  <si>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</si>
  <si>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</si>
  <si>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</si>
  <si>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</si>
  <si>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</si>
  <si>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</si>
  <si>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</si>
  <si>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</si>
  <si>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</si>
  <si>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</si>
  <si>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</si>
  <si>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</si>
  <si>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</si>
  <si>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</si>
  <si>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</si>
  <si>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</si>
  <si>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</si>
  <si>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</si>
  <si>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</si>
  <si>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</si>
  <si>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</si>
  <si>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</si>
  <si>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</si>
  <si>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</si>
  <si>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</si>
  <si>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</si>
  <si>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</si>
  <si>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</si>
  <si>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</si>
  <si>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</si>
  <si>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</si>
  <si>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</si>
  <si>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</si>
  <si>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</si>
  <si>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</si>
  <si>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</si>
  <si>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</si>
  <si>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</si>
  <si>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</si>
  <si>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</si>
  <si>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</si>
  <si>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</si>
  <si>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</si>
  <si>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</si>
  <si>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</si>
  <si>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</si>
  <si>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</si>
  <si>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</si>
  <si>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</si>
  <si>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</si>
  <si>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</si>
  <si>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</si>
  <si>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</si>
  <si>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</si>
  <si>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</si>
  <si>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</si>
  <si>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</si>
  <si>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</si>
  <si>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</si>
  <si>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</si>
  <si>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</si>
  <si>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</si>
  <si>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</si>
  <si>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</si>
  <si>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</si>
  <si>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</si>
  <si>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</si>
  <si>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</si>
  <si>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</si>
  <si>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</si>
  <si>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</si>
  <si>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</si>
  <si>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</si>
  <si>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</si>
  <si>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</si>
  <si>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</si>
  <si>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</si>
  <si>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</si>
  <si>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</si>
  <si>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</si>
  <si>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</si>
  <si>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</si>
  <si>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</si>
  <si>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</si>
  <si>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</si>
  <si>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</si>
  <si>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</si>
  <si>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</si>
  <si>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</si>
  <si>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</si>
  <si>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</si>
  <si>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</si>
  <si>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</si>
  <si>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</si>
  <si>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</si>
  <si>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</si>
  <si>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</si>
  <si>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</si>
  <si>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</si>
  <si>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</si>
  <si>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</si>
  <si>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</si>
  <si>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</si>
  <si>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</si>
  <si>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</si>
  <si>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</si>
  <si>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</si>
  <si>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</si>
  <si>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</si>
  <si>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</si>
  <si>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</si>
  <si>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</si>
  <si>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</si>
  <si>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</si>
  <si>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</si>
  <si>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</si>
  <si>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</si>
  <si>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</si>
  <si>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</si>
  <si>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</si>
  <si>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</si>
  <si>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</si>
  <si>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</si>
  <si>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</si>
  <si>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</si>
  <si>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</si>
  <si>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</si>
  <si>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</si>
  <si>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</si>
  <si>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</si>
  <si>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</si>
  <si>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</si>
  <si>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</si>
  <si>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</si>
  <si>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</si>
  <si>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</si>
  <si>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</si>
  <si>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</si>
  <si>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</si>
  <si>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</si>
  <si>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</si>
  <si>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</si>
  <si>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</si>
  <si>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</si>
  <si>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</si>
  <si>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</si>
  <si>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</si>
  <si>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</si>
  <si>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</si>
  <si>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</si>
  <si>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</si>
  <si>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</si>
  <si>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</si>
  <si>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</si>
  <si>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</si>
  <si>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</si>
  <si>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</si>
  <si>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</si>
  <si>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</si>
  <si>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</si>
  <si>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</si>
  <si>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</si>
  <si>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</si>
  <si>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</si>
  <si>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</si>
  <si>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</si>
  <si>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</si>
  <si>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</si>
  <si>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</si>
  <si>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</si>
  <si>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</si>
  <si>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</si>
  <si>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</si>
  <si>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</si>
  <si>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</si>
  <si>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</si>
  <si>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</si>
  <si>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</si>
  <si>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</si>
  <si>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</si>
  <si>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</si>
  <si>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</si>
  <si>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</si>
  <si>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</si>
  <si>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</si>
  <si>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</si>
  <si>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</si>
  <si>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</si>
  <si>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</si>
  <si>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</si>
  <si>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</si>
  <si>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</si>
  <si>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</si>
  <si>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</si>
  <si>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</si>
  <si>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</si>
  <si>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</si>
  <si>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</si>
  <si>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</si>
  <si>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</si>
  <si>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</si>
  <si>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</si>
  <si>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</si>
  <si>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</si>
  <si>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</si>
  <si>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</si>
  <si>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</si>
  <si>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</si>
  <si>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</si>
  <si>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</si>
  <si>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</si>
  <si>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</si>
  <si>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</si>
  <si>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</si>
  <si>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</si>
  <si>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</si>
  <si>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</si>
  <si>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</si>
  <si>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</si>
  <si>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</si>
  <si>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</si>
  <si>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</si>
  <si>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</si>
  <si>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</si>
  <si>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</si>
  <si>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</si>
  <si>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</si>
  <si>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</si>
  <si>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</si>
  <si>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</si>
  <si>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</si>
  <si>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</si>
  <si>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</si>
  <si>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</si>
  <si>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</si>
  <si>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</si>
  <si>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</si>
  <si>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</si>
  <si>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</si>
  <si>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</si>
  <si>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</si>
  <si>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</si>
  <si>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</si>
  <si>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</si>
  <si>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</si>
  <si>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</si>
  <si>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</si>
  <si>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</si>
  <si>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</si>
  <si>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</si>
  <si>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</si>
  <si>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</si>
  <si>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</si>
  <si>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</si>
  <si>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</si>
  <si>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</si>
  <si>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</si>
  <si>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</si>
  <si>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</si>
  <si>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</si>
  <si>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</si>
  <si>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</si>
  <si>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</si>
  <si>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</si>
  <si>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</si>
  <si>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</si>
  <si>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</si>
  <si>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</si>
  <si>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</si>
  <si>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</si>
  <si>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</si>
  <si>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</si>
  <si>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</si>
  <si>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</si>
  <si>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</si>
  <si>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</si>
  <si>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</si>
  <si>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</si>
  <si>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</si>
  <si>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</si>
  <si>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</si>
  <si>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</si>
  <si>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</si>
  <si>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</si>
  <si>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</si>
  <si>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</si>
  <si>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</si>
  <si>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</si>
  <si>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</si>
  <si>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</si>
  <si>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</si>
  <si>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</si>
  <si>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</si>
  <si>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</si>
  <si>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</si>
  <si>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</si>
  <si>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</si>
  <si>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</si>
  <si>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</si>
  <si>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</si>
  <si>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</si>
  <si>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</si>
  <si>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</si>
  <si>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</si>
  <si>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</si>
  <si>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</si>
  <si>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</si>
  <si>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</si>
  <si>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</si>
  <si>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</si>
  <si>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</si>
  <si>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</si>
  <si>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</si>
  <si>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</si>
  <si>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</si>
  <si>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</si>
  <si>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</si>
  <si>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</si>
  <si>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</si>
  <si>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</si>
  <si>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</si>
  <si>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</si>
  <si>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</si>
  <si>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</si>
  <si>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</si>
  <si>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</si>
  <si>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</si>
  <si>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</si>
  <si>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</si>
  <si>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</si>
  <si>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</si>
  <si>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</si>
  <si>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</si>
  <si>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</si>
  <si>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</si>
  <si>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</si>
  <si>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</si>
  <si>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</si>
  <si>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</si>
  <si>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</si>
  <si>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</si>
  <si>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</si>
  <si>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</si>
  <si>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</si>
  <si>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</si>
  <si>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</si>
  <si>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</si>
  <si>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</si>
  <si>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</si>
  <si>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</si>
  <si>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</si>
  <si>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</si>
  <si>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</si>
  <si>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</si>
  <si>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</si>
  <si>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</si>
  <si>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</si>
  <si>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</si>
  <si>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</si>
  <si>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</si>
  <si>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</si>
  <si>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</si>
  <si>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</si>
  <si>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</si>
  <si>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</si>
  <si>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</si>
  <si>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</si>
  <si>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</si>
  <si>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</si>
  <si>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</si>
  <si>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</si>
  <si>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</si>
  <si>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</si>
  <si>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</si>
  <si>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</si>
  <si>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</si>
  <si>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</si>
  <si>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</si>
  <si>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</si>
  <si>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</si>
  <si>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</si>
  <si>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</si>
  <si>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</si>
  <si>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</si>
  <si>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</si>
  <si>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</si>
  <si>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</si>
  <si>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</si>
  <si>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</si>
  <si>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</si>
  <si>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</si>
  <si>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</si>
  <si>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</si>
  <si>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</si>
  <si>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</si>
  <si>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</si>
  <si>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</si>
  <si>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</si>
  <si>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</si>
  <si>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</si>
  <si>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</si>
  <si>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</si>
  <si>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</si>
  <si>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</si>
  <si>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</si>
  <si>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</si>
  <si>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</si>
  <si>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</si>
  <si>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</si>
  <si>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</si>
  <si>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</si>
  <si>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</si>
  <si>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</si>
  <si>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</si>
  <si>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</si>
  <si>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</si>
  <si>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</si>
  <si>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</si>
  <si>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</si>
  <si>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</si>
  <si>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</si>
  <si>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</si>
  <si>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</si>
  <si>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</si>
  <si>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</si>
  <si>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</si>
  <si>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</si>
  <si>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</si>
  <si>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</si>
  <si>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</si>
  <si>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</si>
  <si>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</si>
  <si>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</si>
  <si>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</si>
  <si>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</si>
  <si>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</si>
  <si>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</si>
  <si>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</si>
  <si>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</si>
  <si>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</si>
  <si>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</si>
  <si>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</si>
  <si>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</si>
  <si>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</si>
  <si>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</si>
  <si>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</si>
  <si>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</si>
  <si>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</si>
  <si>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</si>
  <si>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</si>
  <si>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</si>
  <si>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</si>
  <si>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</si>
  <si>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</si>
  <si>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</si>
  <si>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</si>
  <si>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</si>
  <si>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</si>
  <si>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</si>
  <si>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</si>
  <si>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</si>
  <si>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</si>
  <si>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</si>
  <si>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</si>
  <si>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</si>
  <si>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</si>
  <si>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</si>
  <si>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</si>
  <si>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</si>
  <si>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</si>
  <si>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</si>
  <si>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</si>
  <si>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</si>
  <si>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</si>
  <si>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</si>
  <si>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</si>
  <si>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</si>
  <si>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</si>
  <si>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</si>
  <si>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</si>
  <si>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</si>
  <si>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</si>
  <si>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</si>
  <si>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</si>
  <si>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</si>
  <si>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</si>
  <si>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</si>
  <si>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</si>
  <si>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</si>
  <si>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</si>
  <si>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</si>
  <si>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</si>
  <si>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</si>
  <si>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</si>
  <si>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</si>
  <si>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</si>
  <si>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</si>
  <si>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</si>
  <si>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</si>
  <si>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</si>
  <si>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</si>
  <si>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</si>
  <si>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</si>
  <si>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</si>
  <si>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</si>
  <si>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</si>
  <si>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</si>
  <si>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</si>
  <si>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</si>
  <si>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</si>
  <si>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</si>
  <si>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</si>
  <si>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</si>
  <si>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</si>
  <si>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</si>
  <si>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</si>
  <si>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</si>
  <si>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</si>
  <si>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</si>
  <si>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</si>
  <si>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</si>
  <si>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</si>
  <si>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</si>
  <si>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</si>
  <si>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</si>
  <si>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</si>
  <si>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</si>
  <si>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</si>
  <si>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</si>
  <si>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</si>
  <si>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</si>
  <si>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</si>
  <si>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</si>
  <si>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</si>
  <si>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</si>
  <si>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</si>
  <si>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</si>
  <si>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</si>
  <si>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</si>
  <si>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</si>
  <si>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</si>
  <si>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</si>
  <si>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</si>
  <si>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</si>
  <si>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</si>
  <si>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</si>
  <si>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</si>
  <si>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</si>
  <si>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</si>
  <si>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</si>
  <si>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</si>
  <si>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</si>
  <si>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</si>
  <si>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</si>
  <si>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</si>
  <si>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</si>
  <si>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</si>
  <si>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</si>
  <si>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</si>
  <si>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</si>
  <si>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</si>
  <si>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</si>
  <si>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</si>
  <si>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</si>
  <si>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</si>
  <si>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</si>
  <si>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</si>
  <si>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</si>
  <si>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</si>
  <si>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</si>
  <si>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</si>
  <si>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</si>
  <si>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</si>
  <si>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</si>
  <si>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</si>
  <si>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</si>
  <si>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</si>
  <si>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</si>
  <si>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</si>
  <si>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</si>
  <si>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</si>
  <si>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</si>
  <si>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</si>
  <si>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</si>
  <si>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</si>
  <si>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</si>
  <si>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</si>
  <si>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</si>
  <si>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</si>
  <si>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</si>
  <si>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</si>
  <si>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</si>
  <si>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</si>
  <si>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</si>
  <si>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</si>
  <si>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</si>
  <si>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</si>
  <si>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</si>
  <si>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</si>
  <si>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</si>
  <si>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</si>
  <si>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</si>
  <si>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</si>
  <si>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</si>
  <si>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</si>
  <si>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</si>
  <si>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</si>
  <si>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</si>
  <si>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</si>
  <si>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</si>
  <si>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</si>
  <si>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</si>
  <si>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</si>
  <si>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</si>
  <si>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</si>
  <si>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</si>
  <si>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</si>
  <si>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</si>
  <si>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</si>
  <si>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</si>
  <si>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</si>
  <si>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</si>
  <si>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</si>
  <si>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</si>
  <si>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</si>
  <si>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</si>
  <si>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</si>
  <si>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</si>
  <si>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</si>
  <si>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</si>
  <si>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</si>
  <si>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</si>
  <si>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</si>
  <si>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</si>
  <si>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</si>
  <si>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</si>
  <si>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</si>
  <si>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</si>
  <si>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</si>
  <si>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</si>
  <si>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</si>
  <si>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</si>
  <si>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</si>
  <si>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</si>
  <si>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</si>
  <si>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</si>
  <si>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</si>
  <si>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</si>
  <si>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</si>
  <si>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</si>
  <si>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</si>
  <si>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</si>
  <si>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</si>
  <si>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</si>
  <si>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</si>
  <si>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</si>
  <si>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</si>
  <si>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</si>
  <si>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</si>
  <si>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</si>
  <si>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</si>
  <si>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</si>
  <si>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</si>
  <si>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</si>
  <si>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</si>
  <si>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</si>
  <si>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</si>
  <si>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</si>
  <si>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</si>
  <si>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</si>
  <si>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</si>
  <si>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</si>
  <si>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</si>
  <si>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</si>
  <si>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</si>
  <si>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</si>
  <si>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</si>
  <si>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</si>
  <si>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</si>
  <si>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</si>
  <si>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</si>
  <si>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</si>
  <si>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</si>
  <si>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</si>
  <si>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</si>
  <si>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</si>
  <si>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</si>
  <si>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</si>
  <si>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</si>
  <si>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</si>
  <si>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</si>
  <si>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</si>
  <si>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</si>
  <si>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</si>
  <si>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</si>
  <si>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</si>
  <si>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</si>
  <si>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</si>
  <si>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</si>
  <si>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</si>
  <si>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</si>
  <si>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</si>
  <si>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</si>
  <si>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</si>
  <si>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</si>
  <si>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</si>
  <si>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</si>
  <si>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</si>
  <si>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</si>
  <si>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</si>
  <si>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</si>
  <si>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</si>
  <si>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</si>
  <si>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</si>
  <si>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</si>
  <si>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</si>
  <si>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</si>
  <si>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</si>
  <si>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</si>
  <si>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</si>
  <si>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</si>
  <si>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</si>
  <si>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</si>
  <si>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</si>
  <si>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</si>
  <si>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</si>
  <si>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</si>
  <si>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</si>
  <si>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</si>
  <si>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</si>
  <si>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</si>
  <si>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</si>
  <si>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</si>
  <si>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</si>
  <si>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</si>
  <si>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</si>
  <si>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</si>
  <si>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</si>
  <si>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</si>
  <si>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</si>
  <si>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</si>
  <si>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</si>
  <si>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</si>
  <si>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</si>
  <si>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</si>
  <si>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</si>
  <si>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</si>
  <si>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</si>
  <si>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</si>
  <si>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</si>
  <si>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</si>
  <si>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</si>
  <si>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</si>
  <si>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</si>
  <si>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</si>
  <si>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</si>
  <si>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</si>
  <si>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</si>
  <si>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</si>
  <si>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</si>
  <si>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</si>
  <si>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</si>
  <si>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</si>
  <si>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</si>
  <si>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</si>
  <si>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</si>
  <si>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</si>
  <si>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</si>
  <si>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</si>
  <si>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</si>
  <si>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</si>
  <si>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</si>
  <si>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</si>
  <si>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</si>
  <si>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</si>
  <si>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</si>
  <si>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</si>
  <si>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</si>
  <si>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</si>
  <si>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</si>
  <si>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</si>
  <si>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</si>
  <si>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</si>
  <si>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</si>
  <si>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</si>
  <si>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</si>
  <si>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</si>
  <si>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</si>
  <si>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</si>
  <si>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</si>
  <si>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</si>
  <si>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</si>
  <si>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</si>
  <si>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</si>
  <si>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</si>
  <si>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</si>
  <si>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</si>
  <si>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</si>
  <si>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</si>
  <si>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</si>
  <si>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</si>
  <si>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</si>
  <si>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</si>
  <si>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</si>
  <si>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</si>
  <si>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</si>
  <si>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</si>
  <si>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</si>
  <si>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</si>
  <si>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</si>
  <si>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</si>
  <si>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</si>
  <si>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</si>
  <si>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</si>
  <si>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</si>
  <si>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</si>
  <si>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</si>
  <si>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</si>
  <si>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</si>
  <si>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</si>
  <si>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</si>
  <si>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</si>
  <si>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</si>
  <si>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</si>
  <si>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</si>
  <si>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</si>
  <si>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</si>
  <si>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</si>
  <si>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</si>
  <si>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</si>
  <si>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</si>
  <si>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</si>
  <si>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</si>
  <si>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</si>
  <si>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</si>
  <si>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</si>
  <si>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</si>
  <si>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</si>
  <si>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</si>
  <si>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</si>
  <si>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</si>
  <si>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</si>
  <si>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</si>
  <si>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</si>
  <si>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</si>
  <si>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</si>
  <si>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</si>
  <si>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</si>
  <si>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</si>
  <si>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</si>
  <si>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</si>
  <si>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</si>
  <si>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</si>
  <si>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</si>
  <si>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</si>
  <si>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</si>
  <si>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</si>
  <si>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</si>
  <si>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</si>
  <si>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</si>
  <si>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</si>
  <si>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</si>
  <si>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</si>
  <si>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</si>
  <si>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</si>
  <si>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</si>
  <si>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</si>
  <si>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</si>
  <si>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</si>
  <si>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</si>
  <si>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</si>
  <si>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</si>
  <si>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</si>
  <si>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</si>
  <si>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</si>
  <si>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</si>
  <si>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</si>
  <si>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</si>
  <si>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</si>
  <si>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</si>
  <si>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</si>
  <si>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</si>
  <si>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</si>
  <si>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</si>
  <si>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</si>
  <si>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</si>
  <si>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</si>
  <si>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</si>
  <si>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</si>
  <si>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</si>
  <si>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</si>
  <si>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</si>
  <si>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</si>
  <si>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</si>
  <si>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</si>
  <si>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</si>
  <si>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</si>
  <si>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</si>
  <si>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</si>
  <si>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</si>
  <si>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</si>
  <si>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</si>
  <si>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</si>
  <si>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</si>
  <si>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</si>
  <si>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</si>
  <si>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</si>
  <si>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</si>
  <si>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</si>
  <si>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</si>
  <si>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</si>
  <si>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</si>
  <si>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</si>
  <si>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</si>
  <si>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</si>
  <si>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</si>
  <si>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</si>
  <si>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</si>
  <si>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</si>
  <si>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</si>
  <si>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</si>
  <si>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</si>
  <si>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</si>
  <si>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</si>
  <si>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</si>
  <si>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</si>
  <si>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</si>
  <si>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</si>
  <si>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</si>
  <si>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</si>
  <si>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</si>
  <si>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</si>
  <si>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</si>
  <si>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</si>
  <si>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</si>
  <si>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</si>
  <si>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</si>
  <si>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</si>
  <si>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</si>
  <si>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</si>
  <si>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</si>
  <si>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</si>
  <si>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</si>
  <si>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</si>
  <si>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</si>
  <si>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</si>
  <si>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</si>
  <si>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</si>
  <si>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</si>
  <si>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</si>
  <si>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</si>
  <si>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</si>
  <si>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</si>
  <si>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</si>
  <si>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</si>
  <si>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</si>
  <si>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</si>
  <si>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</si>
  <si>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</si>
  <si>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</si>
  <si>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</si>
  <si>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</si>
  <si>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</si>
  <si>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</si>
  <si>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</si>
  <si>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</si>
  <si>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</si>
  <si>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</si>
  <si>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</si>
  <si>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</si>
  <si>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</si>
  <si>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</si>
  <si>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</si>
  <si>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</si>
  <si>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</si>
  <si>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</si>
  <si>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</si>
  <si>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</si>
  <si>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</si>
  <si>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</si>
  <si>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</si>
  <si>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</si>
  <si>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</si>
  <si>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</si>
  <si>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</si>
  <si>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</si>
  <si>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</si>
  <si>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</si>
  <si>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</si>
  <si>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</si>
  <si>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</si>
  <si>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</si>
  <si>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</si>
  <si>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</si>
  <si>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</si>
  <si>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</si>
  <si>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</si>
  <si>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</si>
  <si>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</si>
  <si>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</si>
  <si>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</si>
  <si>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</si>
  <si>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</si>
  <si>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</si>
  <si>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</si>
  <si>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</si>
  <si>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</si>
  <si>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</si>
  <si>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</si>
  <si>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</si>
  <si>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</si>
  <si>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</si>
  <si>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</si>
  <si>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</si>
  <si>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</si>
  <si>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</si>
  <si>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</si>
  <si>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</si>
  <si>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</si>
  <si>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</si>
  <si>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</si>
  <si>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</si>
  <si>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</si>
  <si>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</si>
  <si>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</si>
  <si>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</si>
  <si>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</si>
  <si>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</si>
  <si>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</si>
  <si>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</si>
  <si>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</si>
  <si>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</si>
  <si>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</si>
  <si>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</si>
  <si>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</si>
  <si>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</si>
  <si>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</si>
  <si>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</si>
  <si>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</si>
  <si>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</si>
  <si>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</si>
  <si>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</si>
  <si>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</si>
  <si>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</si>
  <si>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</si>
  <si>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</si>
  <si>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</si>
  <si>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</si>
  <si>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</si>
  <si>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</si>
  <si>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</si>
  <si>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</si>
  <si>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</si>
  <si>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</si>
  <si>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</si>
  <si>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</si>
  <si>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</si>
  <si>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</si>
  <si>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</si>
  <si>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</si>
  <si>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</si>
  <si>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</si>
  <si>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</si>
  <si>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</si>
  <si>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</si>
  <si>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</si>
  <si>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</si>
  <si>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</si>
  <si>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</si>
  <si>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</si>
  <si>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</si>
  <si>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</si>
  <si>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</si>
  <si>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</si>
  <si>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</si>
  <si>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</si>
  <si>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</si>
  <si>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</si>
  <si>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</si>
  <si>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</si>
  <si>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</si>
  <si>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</si>
  <si>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</si>
  <si>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</si>
  <si>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</si>
  <si>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</si>
  <si>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</si>
  <si>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</si>
  <si>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</si>
  <si>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</si>
  <si>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</si>
  <si>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</si>
  <si>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</si>
  <si>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</si>
  <si>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</si>
  <si>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</si>
  <si>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</si>
  <si>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</si>
  <si>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</si>
  <si>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</si>
  <si>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</si>
  <si>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</si>
  <si>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</si>
  <si>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</si>
  <si>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</si>
  <si>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</si>
  <si>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</si>
  <si>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</si>
  <si>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</si>
  <si>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</si>
  <si>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</si>
  <si>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</si>
  <si>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</si>
  <si>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</si>
  <si>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</si>
  <si>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</si>
  <si>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</si>
  <si>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</si>
  <si>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</si>
  <si>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</si>
  <si>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</si>
  <si>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</si>
  <si>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</si>
  <si>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</si>
  <si>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</si>
  <si>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</si>
  <si>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</si>
  <si>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</si>
  <si>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</si>
  <si>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</si>
  <si>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</si>
  <si>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</si>
  <si>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</si>
  <si>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</si>
  <si>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</si>
  <si>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</si>
  <si>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</si>
  <si>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</si>
  <si>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</si>
  <si>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</si>
  <si>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</si>
  <si>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</si>
  <si>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</si>
  <si>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</si>
  <si>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</si>
  <si>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</si>
  <si>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</si>
  <si>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</si>
  <si>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</si>
  <si>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</si>
  <si>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</si>
  <si>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</si>
  <si>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</si>
  <si>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</si>
  <si>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</si>
  <si>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</si>
  <si>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</si>
  <si>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</si>
  <si>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</si>
  <si>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</si>
  <si>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</si>
  <si>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</si>
  <si>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</si>
  <si>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</si>
  <si>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</si>
  <si>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</si>
  <si>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</si>
  <si>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</si>
  <si>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</si>
  <si>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</si>
  <si>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</si>
  <si>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</si>
  <si>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</si>
  <si>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</si>
  <si>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</si>
  <si>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</si>
  <si>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</si>
  <si>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</si>
  <si>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</si>
  <si>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</si>
  <si>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</si>
  <si>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</si>
  <si>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</si>
  <si>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</si>
  <si>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</si>
  <si>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</si>
  <si>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</si>
  <si>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</si>
  <si>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</si>
  <si>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</si>
  <si>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</si>
  <si>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</si>
  <si>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</si>
  <si>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</si>
  <si>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</si>
  <si>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</si>
  <si>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</si>
  <si>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</si>
  <si>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</si>
  <si>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</si>
  <si>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</si>
  <si>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</si>
  <si>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</si>
  <si>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</si>
  <si>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</si>
  <si>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</si>
  <si>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</si>
  <si>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</si>
  <si>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</si>
  <si>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</si>
  <si>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</si>
  <si>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</si>
  <si>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</si>
  <si>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</si>
  <si>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</si>
  <si>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</si>
  <si>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</si>
  <si>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</si>
  <si>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</si>
  <si>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</si>
  <si>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</si>
  <si>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</si>
  <si>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</si>
  <si>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</si>
  <si>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</si>
  <si>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</si>
  <si>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</si>
  <si>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</si>
  <si>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</si>
  <si>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</si>
  <si>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</si>
  <si>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</si>
  <si>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</si>
  <si>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</si>
  <si>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</si>
  <si>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</si>
  <si>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</si>
  <si>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</si>
  <si>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</si>
  <si>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</si>
  <si>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</si>
  <si>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</si>
  <si>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</si>
  <si>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</si>
  <si>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</si>
  <si>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</si>
  <si>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</si>
  <si>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</si>
  <si>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</si>
  <si>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</si>
  <si>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</si>
  <si>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</si>
  <si>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</si>
  <si>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</si>
  <si>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</si>
  <si>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</si>
  <si>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</si>
  <si>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</si>
  <si>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</si>
  <si>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</si>
  <si>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</si>
  <si>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</si>
  <si>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</si>
  <si>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</si>
  <si>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</si>
  <si>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</si>
  <si>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</si>
  <si>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</si>
  <si>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</si>
  <si>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</si>
  <si>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</si>
  <si>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</si>
  <si>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</si>
  <si>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</si>
  <si>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</si>
  <si>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</si>
  <si>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</si>
  <si>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</si>
  <si>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</si>
  <si>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</si>
  <si>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</si>
  <si>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</si>
  <si>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</si>
  <si>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</si>
  <si>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</si>
  <si>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</si>
  <si>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</si>
  <si>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</si>
  <si>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</si>
  <si>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</si>
  <si>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</si>
  <si>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</si>
  <si>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</si>
  <si>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</si>
  <si>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</si>
  <si>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</si>
  <si>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</si>
  <si>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</si>
  <si>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</si>
  <si>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</si>
  <si>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</si>
  <si>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</si>
  <si>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</si>
  <si>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</si>
  <si>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</si>
  <si>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</si>
  <si>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</si>
  <si>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</si>
  <si>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</si>
  <si>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</si>
  <si>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</si>
  <si>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</si>
  <si>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</si>
  <si>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</si>
  <si>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</si>
  <si>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</si>
  <si>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</si>
  <si>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</si>
  <si>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</si>
  <si>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</si>
  <si>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</si>
  <si>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</si>
  <si>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</si>
  <si>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</si>
  <si>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</si>
  <si>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</si>
  <si>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</si>
  <si>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</si>
  <si>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</si>
  <si>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</si>
  <si>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</si>
  <si>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</si>
  <si>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</si>
  <si>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</si>
  <si>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</si>
  <si>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</si>
  <si>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</si>
  <si>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</si>
  <si>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</si>
  <si>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</si>
  <si>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</si>
  <si>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</si>
  <si>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</si>
  <si>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</si>
  <si>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</si>
  <si>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</si>
  <si>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</si>
  <si>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</si>
  <si>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</si>
  <si>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</si>
  <si>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</si>
  <si>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</si>
  <si>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</si>
  <si>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</si>
  <si>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</si>
  <si>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</si>
  <si>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</si>
  <si>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</si>
  <si>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</si>
  <si>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</si>
  <si>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</si>
  <si>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</si>
  <si>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</si>
  <si>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</si>
  <si>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</si>
  <si>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</si>
  <si>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</si>
  <si>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</si>
  <si>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</si>
  <si>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</si>
  <si>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</si>
  <si>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</si>
  <si>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</si>
  <si>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</si>
  <si>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</si>
  <si>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</si>
  <si>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</si>
  <si>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</si>
  <si>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</si>
  <si>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</si>
  <si>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</si>
  <si>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</si>
  <si>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</si>
  <si>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</si>
  <si>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</si>
  <si>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</si>
  <si>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</si>
  <si>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</si>
  <si>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</si>
  <si>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</si>
  <si>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</si>
  <si>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</si>
  <si>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</si>
  <si>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</si>
  <si>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</si>
  <si>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</si>
  <si>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</si>
  <si>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</si>
  <si>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</si>
  <si>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</si>
  <si>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</si>
  <si>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</si>
  <si>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</si>
  <si>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</si>
  <si>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</si>
  <si>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</si>
  <si>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</si>
  <si>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</si>
  <si>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</si>
  <si>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</si>
  <si>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</si>
  <si>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</si>
  <si>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</si>
  <si>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</si>
  <si>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</si>
  <si>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</si>
  <si>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</si>
  <si>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</si>
  <si>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</si>
  <si>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</si>
  <si>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</si>
  <si>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</si>
  <si>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</si>
  <si>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</si>
  <si>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</si>
  <si>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</si>
  <si>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</si>
  <si>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</si>
  <si>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</si>
  <si>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</si>
  <si>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</si>
  <si>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</si>
  <si>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</si>
  <si>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</si>
  <si>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</si>
  <si>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</si>
  <si>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</si>
  <si>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</si>
  <si>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</si>
  <si>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</si>
  <si>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</si>
  <si>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</si>
  <si>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</si>
  <si>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</si>
  <si>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</si>
  <si>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</si>
  <si>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</si>
  <si>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</si>
  <si>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</si>
  <si>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</si>
  <si>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</si>
  <si>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</si>
  <si>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</si>
  <si>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</si>
  <si>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</si>
  <si>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</si>
  <si>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</si>
  <si>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</si>
  <si>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</si>
  <si>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</si>
  <si>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</si>
  <si>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</si>
  <si>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</si>
  <si>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</si>
  <si>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</si>
  <si>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</si>
  <si>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</si>
  <si>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</si>
  <si>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</si>
  <si>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</si>
  <si>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</si>
  <si>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</si>
  <si>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</si>
  <si>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</si>
  <si>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</si>
  <si>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</si>
  <si>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</si>
  <si>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</si>
  <si>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</si>
  <si>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</si>
  <si>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</si>
  <si>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</si>
  <si>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</si>
  <si>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</si>
  <si>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</si>
  <si>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</si>
  <si>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</si>
  <si>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</si>
  <si>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</si>
  <si>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</si>
  <si>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</si>
  <si>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</si>
  <si>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</si>
  <si>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</si>
  <si>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</si>
  <si>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</si>
  <si>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</si>
  <si>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</si>
  <si>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</si>
  <si>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</si>
  <si>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</si>
  <si>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</si>
  <si>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</si>
  <si>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</si>
  <si>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</si>
  <si>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</si>
  <si>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</si>
  <si>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</si>
  <si>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</si>
  <si>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</si>
  <si>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</si>
  <si>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</si>
  <si>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</si>
  <si>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</si>
  <si>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</si>
  <si>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</si>
  <si>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</si>
  <si>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</si>
  <si>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</si>
  <si>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</si>
  <si>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</si>
  <si>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</si>
  <si>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</si>
  <si>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</si>
  <si>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</si>
  <si>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</si>
  <si>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</si>
  <si>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</si>
  <si>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</si>
  <si>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</si>
  <si>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</si>
  <si>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</si>
  <si>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</si>
  <si>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</si>
  <si>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</si>
  <si>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</si>
  <si>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</si>
  <si>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</si>
  <si>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</si>
  <si>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</si>
  <si>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</si>
  <si>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</si>
  <si>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</si>
  <si>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</si>
  <si>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</si>
  <si>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</si>
  <si>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</si>
  <si>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</si>
  <si>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</si>
  <si>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</si>
  <si>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</si>
  <si>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</si>
  <si>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</si>
  <si>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</si>
  <si>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</si>
  <si>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</si>
  <si>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</si>
  <si>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</si>
  <si>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</si>
  <si>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</si>
  <si>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</si>
  <si>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</si>
  <si>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</si>
  <si>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</si>
  <si>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</si>
  <si>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</si>
  <si>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</si>
  <si>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</si>
  <si>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</si>
  <si>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</si>
  <si>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</si>
  <si>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</si>
  <si>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</si>
  <si>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</si>
  <si>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</si>
  <si>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</si>
  <si>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</si>
  <si>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</si>
  <si>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</si>
  <si>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</si>
  <si>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</si>
  <si>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</si>
  <si>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</si>
  <si>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</si>
  <si>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</si>
  <si>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</si>
  <si>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</si>
  <si>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</si>
  <si>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</si>
  <si>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</si>
  <si>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</si>
  <si>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</si>
  <si>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</si>
  <si>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</si>
  <si>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</si>
  <si>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</si>
  <si>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</si>
  <si>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</si>
  <si>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</si>
  <si>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</si>
  <si>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</si>
  <si>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</si>
  <si>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</si>
  <si>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</si>
  <si>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</si>
  <si>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</si>
  <si>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</si>
  <si>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</si>
  <si>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</si>
  <si>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</si>
  <si>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</si>
  <si>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</si>
  <si>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</si>
  <si>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</si>
  <si>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</si>
  <si>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</si>
  <si>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</si>
  <si>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</si>
  <si>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</si>
  <si>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</si>
  <si>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</si>
  <si>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</si>
  <si>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</si>
  <si>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</si>
  <si>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</si>
  <si>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</si>
  <si>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</si>
  <si>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</si>
  <si>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</si>
  <si>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</si>
  <si>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</si>
  <si>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</si>
  <si>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</si>
  <si>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</si>
  <si>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</si>
  <si>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</si>
  <si>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</si>
  <si>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</si>
  <si>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</si>
  <si>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</si>
  <si>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</si>
  <si>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</si>
  <si>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</si>
  <si>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</si>
  <si>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</si>
  <si>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</si>
  <si>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</si>
  <si>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</si>
  <si>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</si>
  <si>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</si>
  <si>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</si>
  <si>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</si>
  <si>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</si>
  <si>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</si>
  <si>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</si>
  <si>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</si>
  <si>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</si>
  <si>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</si>
  <si>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</si>
  <si>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</si>
  <si>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</si>
  <si>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</si>
  <si>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</si>
  <si>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</si>
  <si>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</si>
  <si>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</si>
  <si>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</si>
  <si>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</si>
  <si>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</si>
  <si>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</si>
  <si>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</si>
  <si>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</si>
  <si>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</si>
  <si>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</si>
  <si>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</si>
  <si>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</si>
  <si>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</si>
  <si>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</si>
  <si>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</si>
  <si>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</si>
  <si>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</si>
  <si>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</si>
  <si>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</si>
  <si>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</si>
  <si>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</si>
  <si>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</si>
  <si>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</si>
  <si>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</si>
  <si>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</si>
  <si>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</si>
  <si>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</si>
  <si>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</si>
  <si>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</si>
  <si>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</si>
  <si>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</si>
  <si>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</si>
  <si>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</si>
  <si>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</si>
  <si>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</si>
  <si>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</si>
  <si>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</si>
  <si>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</si>
  <si>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</si>
  <si>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</si>
  <si>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</si>
  <si>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</si>
  <si>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</si>
  <si>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</si>
  <si>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</si>
  <si>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</si>
  <si>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</si>
  <si>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</si>
  <si>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</si>
  <si>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</si>
  <si>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</si>
  <si>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</si>
  <si>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</si>
  <si>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</si>
  <si>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</si>
  <si>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</si>
  <si>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</si>
  <si>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</si>
  <si>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</si>
  <si>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</si>
  <si>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</si>
  <si>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</si>
  <si>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</si>
  <si>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</si>
  <si>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</si>
  <si>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</si>
  <si>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</si>
  <si>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</si>
  <si>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</si>
  <si>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</si>
  <si>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</si>
  <si>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</si>
  <si>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</si>
  <si>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</si>
  <si>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</si>
  <si>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</si>
  <si>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</si>
  <si>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</si>
  <si>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</si>
  <si>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</si>
  <si>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</si>
  <si>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</si>
  <si>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</si>
  <si>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</si>
  <si>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</si>
  <si>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</si>
  <si>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</si>
  <si>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</si>
  <si>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</si>
  <si>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</si>
  <si>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</si>
  <si>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</si>
  <si>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</si>
  <si>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</si>
  <si>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</si>
  <si>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</si>
  <si>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</si>
  <si>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</si>
  <si>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</si>
  <si>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</si>
  <si>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</si>
  <si>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</si>
  <si>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</si>
  <si>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</si>
  <si>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</si>
  <si>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</si>
  <si>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</si>
  <si>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</si>
  <si>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</si>
  <si>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</si>
  <si>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</si>
  <si>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</si>
  <si>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</si>
  <si>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</si>
  <si>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</si>
  <si>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</si>
  <si>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</si>
  <si>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</si>
  <si>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</si>
  <si>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</si>
  <si>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</si>
  <si>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</si>
  <si>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</si>
  <si>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</si>
  <si>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</si>
  <si>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</si>
  <si>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</si>
  <si>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</si>
  <si>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</si>
  <si>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</si>
  <si>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</si>
  <si>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</si>
  <si>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</si>
  <si>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</si>
  <si>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</si>
  <si>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</si>
  <si>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</si>
  <si>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</si>
  <si>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</si>
  <si>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</si>
  <si>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</si>
  <si>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</si>
  <si>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</si>
  <si>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</si>
  <si>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</si>
  <si>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</si>
  <si>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</si>
  <si>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</si>
  <si>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</si>
  <si>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</si>
  <si>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</si>
  <si>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</si>
  <si>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</si>
  <si>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</si>
  <si>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</si>
  <si>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</si>
  <si>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</si>
  <si>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</si>
  <si>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</si>
  <si>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</si>
  <si>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</si>
  <si>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</si>
  <si>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</si>
  <si>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</si>
  <si>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</si>
  <si>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</si>
  <si>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</si>
  <si>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</si>
  <si>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</si>
  <si>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</si>
  <si>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</si>
  <si>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</si>
  <si>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</si>
  <si>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</si>
  <si>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</si>
  <si>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</si>
  <si>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</si>
  <si>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</si>
  <si>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</si>
  <si>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</si>
  <si>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</si>
  <si>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</si>
  <si>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</si>
  <si>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</si>
  <si>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</si>
  <si>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</si>
  <si>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</si>
  <si>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</si>
  <si>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</si>
  <si>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</si>
  <si>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</si>
  <si>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</si>
  <si>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</si>
  <si>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</si>
  <si>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</si>
  <si>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</si>
  <si>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</si>
  <si>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</si>
  <si>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</si>
  <si>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</si>
  <si>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</si>
  <si>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</si>
  <si>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</si>
  <si>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</si>
  <si>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</si>
  <si>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</si>
  <si>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</si>
  <si>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</si>
  <si>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</si>
  <si>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</si>
  <si>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</si>
  <si>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</si>
  <si>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</si>
  <si>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</si>
  <si>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</si>
  <si>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</si>
  <si>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</si>
  <si>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</si>
  <si>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</si>
  <si>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</si>
  <si>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</si>
  <si>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</si>
  <si>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</si>
  <si>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</si>
  <si>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</si>
  <si>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</si>
  <si>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</si>
  <si>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</si>
  <si>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</si>
  <si>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</si>
  <si>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</si>
  <si>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</si>
  <si>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</si>
  <si>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</si>
  <si>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</si>
  <si>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</si>
  <si>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</si>
  <si>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</si>
  <si>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</si>
  <si>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</si>
  <si>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</si>
  <si>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</si>
  <si>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</si>
  <si>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</si>
  <si>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</si>
  <si>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</si>
  <si>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</si>
  <si>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</si>
  <si>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</si>
  <si>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</si>
  <si>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</si>
  <si>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</si>
  <si>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</si>
  <si>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</si>
  <si>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</si>
  <si>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</si>
  <si>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</si>
  <si>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</si>
  <si>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</si>
  <si>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</si>
  <si>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</si>
  <si>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</si>
  <si>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</si>
  <si>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</si>
  <si>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</si>
  <si>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</si>
  <si>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</si>
  <si>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</si>
  <si>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</si>
  <si>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</si>
  <si>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</si>
  <si>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</si>
  <si>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</si>
  <si>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</si>
  <si>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</si>
  <si>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</si>
  <si>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</si>
  <si>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</si>
  <si>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</si>
  <si>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</si>
  <si>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</si>
  <si>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</si>
  <si>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</si>
  <si>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</si>
  <si>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</si>
  <si>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</si>
  <si>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</si>
  <si>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</si>
  <si>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</si>
  <si>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</si>
  <si>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</si>
  <si>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</si>
  <si>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</si>
  <si>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</si>
  <si>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</si>
  <si>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</si>
  <si>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</si>
  <si>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</si>
  <si>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</si>
  <si>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</si>
  <si>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</si>
  <si>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</si>
  <si>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</si>
  <si>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</si>
  <si>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</si>
  <si>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</si>
  <si>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</si>
  <si>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</si>
  <si>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</si>
  <si>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</si>
  <si>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</si>
  <si>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</si>
  <si>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</si>
  <si>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</si>
  <si>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</si>
  <si>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</si>
  <si>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</si>
  <si>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</si>
  <si>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</si>
  <si>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</si>
  <si>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</si>
  <si>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</si>
  <si>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</si>
  <si>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</si>
  <si>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</si>
  <si>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</si>
  <si>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</si>
  <si>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</si>
  <si>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</si>
  <si>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</si>
  <si>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</si>
  <si>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</si>
  <si>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</si>
  <si>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</si>
  <si>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</si>
  <si>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</si>
  <si>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</si>
  <si>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</si>
  <si>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</si>
  <si>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</si>
  <si>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</si>
  <si>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</si>
  <si>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</si>
  <si>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</si>
  <si>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</si>
  <si>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</si>
  <si>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</si>
  <si>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</si>
  <si>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</si>
  <si>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</si>
  <si>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</si>
  <si>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</si>
  <si>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</si>
  <si>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</si>
  <si>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</si>
  <si>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</si>
  <si>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</si>
  <si>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</si>
  <si>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</si>
  <si>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</si>
  <si>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</si>
  <si>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</si>
  <si>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</si>
  <si>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</si>
  <si>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</si>
  <si>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</si>
  <si>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</si>
  <si>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</si>
  <si>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</si>
  <si>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</si>
  <si>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</si>
  <si>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</si>
  <si>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</si>
  <si>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</si>
  <si>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</si>
  <si>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</si>
  <si>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</si>
  <si>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</si>
  <si>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</si>
  <si>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</si>
  <si>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</si>
  <si>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</si>
  <si>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</si>
  <si>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</si>
  <si>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</si>
  <si>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</si>
  <si>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</si>
  <si>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</si>
  <si>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</si>
  <si>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</si>
  <si>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</si>
  <si>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</si>
  <si>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</si>
  <si>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</si>
  <si>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</si>
  <si>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</si>
  <si>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</si>
  <si>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</si>
  <si>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</si>
  <si>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</si>
  <si>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</si>
  <si>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</si>
  <si>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</si>
  <si>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</si>
  <si>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</si>
  <si>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</si>
  <si>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</si>
  <si>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</si>
  <si>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</si>
  <si>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</si>
  <si>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</si>
  <si>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</si>
  <si>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</si>
  <si>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</si>
  <si>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</si>
  <si>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</si>
  <si>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</si>
  <si>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</si>
  <si>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</si>
  <si>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</si>
  <si>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</si>
  <si>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</si>
  <si>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</si>
  <si>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</si>
  <si>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</si>
  <si>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</si>
  <si>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</si>
  <si>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</si>
  <si>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</si>
  <si>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</si>
  <si>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</si>
  <si>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</si>
  <si>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</si>
  <si>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</si>
  <si>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</si>
  <si>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</si>
  <si>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</si>
  <si>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</si>
  <si>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</si>
  <si>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</si>
  <si>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</si>
  <si>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</si>
  <si>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</si>
  <si>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</si>
  <si>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</si>
  <si>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</si>
  <si>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</si>
  <si>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</si>
  <si>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</si>
  <si>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</si>
  <si>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</si>
  <si>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</si>
  <si>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</si>
  <si>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</si>
  <si>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</si>
  <si>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</si>
  <si>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</si>
  <si>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</si>
  <si>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</si>
  <si>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</si>
  <si>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</si>
  <si>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</si>
  <si>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</si>
  <si>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</si>
  <si>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</si>
  <si>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</si>
  <si>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</si>
  <si>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</si>
  <si>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</si>
  <si>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</si>
  <si>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</si>
  <si>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</si>
  <si>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</si>
  <si>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</si>
  <si>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</si>
  <si>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</si>
  <si>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</si>
  <si>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</si>
  <si>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</si>
  <si>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</si>
  <si>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</si>
  <si>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</si>
  <si>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</si>
  <si>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</si>
  <si>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</si>
  <si>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</si>
  <si>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</si>
  <si>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</si>
  <si>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</si>
  <si>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</si>
  <si>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</si>
  <si>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</si>
  <si>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</si>
  <si>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</si>
  <si>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</si>
  <si>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</si>
  <si>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</si>
  <si>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</si>
  <si>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</si>
  <si>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</si>
  <si>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</si>
  <si>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</si>
  <si>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</si>
  <si>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</si>
  <si>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</si>
  <si>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</si>
  <si>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</si>
  <si>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</si>
  <si>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</si>
  <si>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</si>
  <si>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</si>
  <si>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</si>
  <si>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</si>
  <si>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</si>
  <si>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</si>
  <si>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</si>
  <si>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</si>
  <si>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</si>
  <si>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</si>
  <si>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</si>
  <si>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</si>
  <si>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</si>
  <si>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</si>
  <si>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</si>
  <si>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</si>
  <si>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</si>
  <si>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</si>
  <si>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</si>
  <si>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</si>
  <si>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</si>
  <si>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</si>
  <si>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</si>
  <si>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</si>
  <si>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</si>
  <si>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</si>
  <si>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</si>
  <si>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</si>
  <si>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</si>
  <si>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</si>
  <si>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</si>
  <si>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</si>
  <si>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</si>
  <si>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</si>
  <si>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</si>
  <si>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</si>
  <si>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</si>
  <si>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</si>
  <si>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</si>
  <si>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</si>
  <si>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</si>
  <si>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</si>
  <si>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</si>
  <si>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</si>
  <si>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</si>
  <si>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</si>
  <si>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</si>
  <si>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</si>
  <si>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</si>
  <si>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</si>
  <si>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</si>
  <si>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</si>
  <si>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</si>
  <si>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</si>
  <si>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</si>
  <si>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</si>
  <si>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</si>
  <si>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</si>
  <si>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</si>
  <si>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</si>
  <si>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</si>
  <si>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</si>
  <si>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</si>
  <si>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</si>
  <si>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</si>
  <si>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</si>
  <si>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</si>
  <si>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</si>
  <si>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</si>
  <si>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</si>
  <si>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</si>
  <si>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</si>
  <si>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</si>
  <si>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</si>
  <si>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</si>
  <si>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</si>
  <si>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</si>
  <si>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</si>
  <si>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</si>
  <si>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</si>
  <si>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</si>
  <si>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</si>
  <si>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</si>
  <si>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</si>
  <si>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</si>
  <si>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</si>
  <si>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</si>
  <si>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</si>
  <si>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</si>
  <si>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</si>
  <si>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</si>
  <si>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</si>
  <si>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</si>
  <si>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</si>
  <si>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</si>
  <si>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</si>
  <si>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</si>
  <si>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</si>
  <si>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</si>
  <si>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</si>
  <si>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</si>
  <si>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</si>
  <si>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</si>
  <si>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</si>
  <si>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</si>
  <si>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</si>
  <si>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</si>
  <si>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</si>
  <si>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</si>
  <si>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</si>
  <si>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</si>
  <si>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</si>
  <si>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</si>
  <si>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</si>
  <si>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</si>
  <si>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</si>
  <si>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</si>
  <si>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</si>
  <si>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</si>
  <si>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</si>
  <si>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</si>
  <si>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</si>
  <si>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</si>
  <si>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</si>
  <si>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</si>
  <si>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</si>
  <si>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</si>
  <si>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</si>
  <si>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</si>
  <si>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</si>
  <si>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</si>
  <si>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</si>
  <si>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</si>
  <si>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</si>
  <si>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</si>
  <si>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</si>
  <si>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</si>
  <si>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</si>
  <si>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</si>
  <si>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</si>
  <si>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</si>
  <si>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</si>
  <si>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</si>
  <si>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</si>
  <si>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</si>
  <si>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</si>
  <si>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</si>
  <si>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</si>
  <si>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</si>
  <si>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</si>
  <si>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</si>
  <si>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</si>
  <si>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</si>
  <si>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</si>
  <si>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</si>
  <si>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</si>
  <si>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</si>
  <si>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</si>
  <si>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</si>
  <si>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</si>
  <si>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</si>
  <si>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</si>
  <si>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</si>
  <si>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</si>
  <si>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</si>
  <si>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</si>
  <si>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</si>
  <si>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</si>
  <si>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</si>
  <si>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</si>
  <si>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</si>
  <si>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</si>
  <si>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</si>
  <si>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</si>
  <si>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</si>
  <si>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</si>
  <si>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</si>
  <si>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</si>
  <si>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</si>
  <si>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</si>
  <si>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</si>
  <si>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</si>
  <si>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</si>
  <si>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</si>
  <si>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</si>
  <si>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</si>
  <si>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</si>
  <si>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</si>
  <si>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</si>
  <si>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</si>
  <si>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</si>
  <si>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</si>
  <si>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</si>
  <si>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</si>
  <si>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</si>
  <si>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</si>
  <si>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</si>
  <si>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</si>
  <si>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</si>
  <si>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</si>
  <si>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</si>
  <si>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</si>
  <si>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</si>
  <si>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</si>
  <si>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</si>
  <si>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</si>
  <si>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</si>
  <si>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</si>
  <si>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</si>
  <si>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</si>
  <si>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</si>
  <si>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</si>
  <si>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</si>
  <si>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</si>
  <si>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</si>
  <si>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</si>
  <si>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</si>
  <si>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</si>
  <si>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</si>
  <si>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</si>
  <si>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</si>
  <si>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</si>
  <si>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</si>
  <si>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</si>
  <si>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</si>
  <si>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</si>
  <si>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</si>
  <si>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</si>
  <si>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</si>
  <si>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</si>
  <si>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</si>
  <si>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</si>
  <si>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</si>
  <si>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</si>
  <si>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</si>
  <si>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</si>
  <si>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</si>
  <si>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</si>
  <si>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</si>
  <si>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</si>
  <si>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</si>
  <si>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</si>
  <si>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</si>
  <si>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</si>
  <si>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</si>
  <si>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</si>
  <si>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</si>
  <si>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</si>
  <si>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</si>
  <si>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</si>
  <si>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</si>
  <si>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</si>
  <si>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</si>
  <si>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</si>
  <si>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</si>
  <si>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</si>
  <si>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</si>
  <si>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</si>
  <si>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</si>
  <si>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</si>
  <si>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</si>
  <si>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</si>
  <si>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</si>
  <si>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</si>
  <si>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</si>
  <si>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</si>
  <si>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</si>
  <si>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</si>
  <si>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</si>
  <si>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</si>
  <si>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</si>
  <si>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</si>
  <si>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</si>
  <si>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</si>
  <si>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</si>
  <si>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</si>
  <si>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</si>
  <si>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</si>
  <si>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</si>
  <si>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</si>
  <si>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</si>
  <si>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</si>
  <si>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</si>
  <si>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</si>
  <si>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</si>
  <si>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</si>
  <si>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</si>
  <si>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</si>
  <si>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</si>
  <si>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</si>
  <si>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</si>
  <si>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</si>
  <si>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</si>
  <si>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</si>
  <si>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</si>
  <si>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</si>
  <si>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</si>
  <si>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</si>
  <si>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</si>
  <si>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</si>
  <si>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</si>
  <si>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</si>
  <si>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</si>
  <si>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</si>
  <si>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</si>
  <si>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</si>
  <si>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</si>
  <si>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</si>
  <si>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</si>
  <si>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</si>
  <si>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</si>
  <si>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</si>
  <si>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</si>
  <si>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</si>
  <si>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</si>
  <si>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</si>
  <si>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</si>
  <si>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</si>
  <si>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</si>
  <si>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</si>
  <si>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</si>
  <si>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</si>
  <si>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</si>
  <si>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</si>
  <si>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</si>
  <si>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</si>
  <si>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</si>
  <si>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</si>
  <si>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</si>
  <si>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</si>
  <si>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</si>
  <si>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</si>
  <si>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</si>
  <si>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</si>
  <si>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</si>
  <si>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</si>
  <si>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</si>
  <si>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</si>
  <si>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</si>
  <si>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</si>
  <si>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</si>
  <si>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</si>
  <si>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</si>
  <si>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</si>
  <si>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</si>
  <si>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</si>
  <si>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</si>
  <si>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</si>
  <si>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</si>
  <si>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</si>
  <si>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</si>
  <si>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</si>
  <si>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</si>
  <si>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</si>
  <si>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</si>
  <si>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</si>
  <si>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</si>
  <si>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</si>
  <si>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</si>
  <si>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</si>
  <si>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</si>
  <si>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</si>
  <si>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</si>
  <si>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</si>
  <si>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</si>
  <si>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</si>
  <si>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</si>
  <si>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</si>
  <si>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</si>
  <si>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</si>
  <si>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</si>
  <si>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</si>
  <si>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</si>
  <si>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</si>
  <si>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</si>
  <si>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</si>
  <si>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</si>
  <si>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</si>
  <si>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</si>
  <si>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</si>
  <si>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</si>
  <si>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</si>
  <si>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</si>
  <si>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</si>
  <si>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</si>
  <si>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</si>
  <si>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</si>
  <si>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</si>
  <si>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</si>
  <si>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</si>
  <si>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</si>
  <si>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</si>
  <si>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</si>
  <si>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</si>
  <si>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</si>
  <si>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</si>
  <si>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</si>
  <si>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</si>
  <si>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</si>
  <si>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</si>
  <si>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</si>
  <si>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</si>
  <si>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</si>
  <si>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</si>
  <si>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</si>
  <si>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</si>
  <si>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</si>
  <si>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</si>
  <si>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</si>
  <si>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</si>
  <si>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</si>
  <si>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</si>
  <si>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</si>
  <si>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</si>
  <si>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</si>
  <si>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</si>
  <si>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</si>
  <si>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</si>
  <si>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</si>
  <si>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</si>
  <si>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</si>
  <si>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</si>
  <si>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</si>
  <si>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</si>
  <si>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</si>
  <si>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</si>
  <si>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</si>
  <si>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</si>
  <si>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</si>
  <si>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</si>
  <si>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</si>
  <si>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</si>
  <si>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</si>
  <si>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</si>
  <si>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</si>
  <si>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</si>
  <si>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</si>
  <si>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</si>
  <si>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</si>
  <si>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</si>
  <si>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</si>
  <si>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</si>
  <si>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</si>
  <si>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</si>
  <si>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</si>
  <si>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</si>
  <si>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</si>
  <si>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</si>
  <si>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</si>
  <si>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</si>
  <si>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</si>
  <si>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</si>
  <si>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</si>
  <si>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</si>
  <si>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</si>
  <si>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</si>
  <si>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</si>
  <si>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</si>
  <si>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</si>
  <si>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</si>
  <si>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</si>
  <si>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</si>
  <si>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</si>
  <si>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</si>
  <si>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</si>
  <si>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</si>
  <si>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</si>
  <si>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</si>
  <si>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</si>
  <si>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</si>
  <si>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</si>
  <si>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</si>
  <si>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</si>
  <si>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</si>
  <si>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</si>
  <si>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</si>
  <si>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</si>
  <si>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</si>
  <si>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</si>
  <si>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</si>
  <si>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</si>
  <si>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</si>
  <si>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</si>
  <si>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</si>
  <si>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</si>
  <si>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</si>
  <si>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</si>
  <si>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</si>
  <si>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</si>
  <si>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</si>
  <si>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</si>
  <si>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</si>
  <si>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</si>
  <si>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</si>
  <si>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</si>
  <si>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</si>
  <si>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</si>
  <si>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</si>
  <si>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</si>
  <si>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</si>
  <si>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</si>
  <si>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</si>
  <si>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</si>
  <si>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</si>
  <si>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</si>
  <si>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</si>
  <si>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</si>
  <si>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</si>
  <si>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</si>
  <si>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</si>
  <si>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</si>
  <si>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</si>
  <si>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</si>
  <si>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</si>
  <si>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</si>
  <si>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</si>
  <si>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</si>
  <si>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</si>
  <si>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</si>
  <si>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</si>
  <si>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</si>
  <si>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</si>
  <si>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</si>
  <si>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</si>
  <si>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</si>
  <si>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</si>
  <si>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</si>
  <si>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</si>
  <si>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</si>
  <si>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</si>
  <si>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</si>
  <si>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</si>
  <si>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</si>
  <si>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</si>
  <si>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</si>
  <si>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</si>
  <si>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</si>
  <si>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</si>
  <si>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</si>
  <si>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</si>
  <si>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</si>
  <si>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</si>
  <si>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</si>
  <si>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</si>
  <si>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</si>
  <si>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</si>
  <si>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</si>
  <si>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</si>
  <si>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</si>
  <si>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</si>
  <si>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</si>
  <si>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</si>
  <si>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</si>
  <si>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</si>
  <si>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</si>
  <si>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</si>
  <si>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</si>
  <si>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</si>
  <si>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</si>
  <si>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</si>
  <si>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</si>
  <si>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</si>
  <si>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</si>
  <si>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</si>
  <si>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</si>
  <si>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</si>
  <si>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</si>
  <si>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</si>
  <si>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</si>
  <si>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</si>
  <si>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</si>
  <si>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</si>
  <si>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</si>
  <si>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</si>
  <si>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</si>
  <si>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</si>
  <si>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</si>
  <si>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</si>
  <si>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</si>
  <si>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</si>
  <si>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</si>
  <si>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</si>
  <si>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</si>
  <si>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</si>
  <si>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</si>
  <si>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</si>
  <si>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</si>
  <si>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</si>
  <si>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</si>
  <si>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</si>
  <si>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</si>
  <si>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</si>
  <si>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</si>
  <si>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</si>
  <si>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</si>
  <si>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</si>
  <si>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</si>
  <si>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</si>
  <si>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</si>
  <si>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</si>
  <si>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</si>
  <si>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</si>
  <si>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</si>
  <si>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</si>
  <si>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</si>
  <si>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</si>
  <si>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</si>
  <si>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</si>
  <si>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</si>
  <si>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</si>
  <si>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</si>
  <si>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</si>
  <si>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</si>
  <si>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</si>
  <si>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</si>
  <si>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</si>
  <si>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</si>
  <si>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</si>
  <si>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</si>
  <si>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</si>
  <si>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</si>
  <si>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</si>
  <si>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</si>
  <si>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</si>
  <si>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</si>
  <si>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</si>
  <si>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</si>
  <si>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</si>
  <si>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</si>
  <si>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</si>
  <si>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</si>
  <si>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</si>
  <si>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</si>
  <si>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</si>
  <si>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</si>
  <si>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</si>
  <si>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</si>
  <si>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</si>
  <si>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</si>
  <si>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</si>
  <si>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</si>
  <si>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</si>
  <si>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</si>
  <si>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</si>
  <si>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</si>
  <si>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</si>
  <si>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</si>
  <si>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</si>
  <si>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</si>
  <si>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</si>
  <si>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</si>
  <si>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</si>
  <si>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</si>
  <si>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</si>
  <si>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</si>
  <si>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</si>
  <si>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</si>
  <si>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</si>
  <si>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</si>
  <si>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</si>
  <si>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</si>
  <si>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</si>
  <si>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</si>
  <si>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</si>
  <si>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</si>
  <si>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</si>
  <si>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</si>
  <si>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</si>
  <si>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</si>
  <si>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</si>
  <si>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</si>
  <si>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</si>
  <si>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</si>
  <si>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</si>
  <si>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</si>
  <si>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</si>
  <si>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</si>
  <si>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</si>
  <si>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</si>
  <si>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</si>
  <si>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</si>
  <si>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</si>
  <si>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</si>
  <si>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</si>
  <si>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</si>
  <si>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</si>
  <si>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</si>
  <si>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</si>
  <si>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</si>
  <si>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</si>
  <si>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</si>
  <si>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</si>
  <si>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</si>
  <si>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</si>
  <si>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</si>
  <si>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</si>
  <si>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</si>
  <si>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</si>
  <si>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</si>
  <si>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</si>
  <si>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</si>
  <si>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</si>
  <si>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</si>
  <si>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</si>
  <si>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</si>
  <si>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</si>
  <si>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</si>
  <si>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</si>
  <si>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</si>
  <si>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</si>
  <si>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</si>
  <si>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</si>
  <si>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</si>
  <si>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</si>
  <si>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</si>
  <si>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</si>
  <si>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</si>
  <si>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</si>
  <si>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</si>
  <si>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</si>
  <si>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</si>
  <si>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</si>
  <si>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</si>
  <si>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</si>
  <si>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</si>
  <si>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</si>
  <si>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</si>
  <si>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</si>
  <si>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</si>
  <si>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</si>
  <si>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</si>
  <si>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</si>
  <si>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</si>
  <si>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</si>
  <si>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</si>
  <si>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</si>
  <si>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</si>
  <si>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</si>
  <si>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</si>
  <si>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</si>
  <si>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</si>
  <si>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</si>
  <si>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</si>
  <si>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</si>
  <si>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</si>
  <si>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</si>
  <si>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</si>
  <si>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</si>
  <si>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</si>
  <si>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</si>
  <si>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</si>
  <si>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</si>
  <si>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</si>
  <si>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</si>
  <si>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</si>
  <si>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</si>
  <si>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</si>
  <si>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</si>
  <si>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</si>
  <si>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</si>
  <si>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</si>
  <si>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</si>
  <si>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</si>
  <si>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</si>
  <si>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</si>
  <si>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</si>
  <si>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</si>
  <si>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</si>
  <si>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</si>
  <si>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</si>
  <si>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</si>
  <si>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</si>
  <si>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</si>
  <si>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</si>
  <si>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</si>
  <si>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</si>
  <si>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</si>
  <si>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</si>
  <si>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</si>
  <si>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</si>
  <si>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</si>
  <si>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</si>
  <si>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</si>
  <si>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</si>
  <si>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</si>
  <si>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</si>
  <si>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</si>
  <si>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</si>
  <si>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</si>
  <si>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</si>
  <si>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</si>
  <si>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</si>
  <si>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</si>
  <si>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</si>
  <si>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</si>
  <si>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</si>
  <si>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</si>
  <si>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</si>
  <si>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</si>
  <si>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</si>
  <si>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</si>
  <si>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</si>
  <si>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</si>
  <si>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</si>
  <si>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</si>
  <si>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</si>
  <si>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</si>
  <si>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</si>
  <si>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</si>
  <si>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</si>
  <si>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</si>
  <si>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</si>
  <si>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</si>
  <si>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</si>
  <si>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</si>
  <si>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</si>
  <si>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</si>
  <si>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</si>
  <si>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</si>
  <si>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</si>
  <si>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</si>
  <si>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</si>
  <si>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</si>
  <si>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</si>
  <si>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</si>
  <si>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</si>
  <si>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</si>
  <si>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</si>
  <si>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</si>
  <si>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</si>
  <si>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</si>
  <si>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</si>
  <si>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</si>
  <si>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</si>
  <si>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</si>
  <si>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</si>
  <si>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</si>
  <si>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</si>
  <si>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</si>
  <si>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</si>
  <si>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</si>
  <si>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</si>
  <si>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</si>
  <si>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</si>
  <si>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</si>
  <si>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</si>
  <si>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</si>
  <si>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</si>
  <si>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</si>
  <si>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</si>
  <si>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</si>
  <si>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</si>
  <si>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</si>
  <si>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</si>
  <si>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</si>
  <si>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</si>
  <si>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</si>
  <si>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</si>
  <si>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</si>
  <si>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</si>
  <si>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</si>
  <si>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</si>
  <si>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</si>
  <si>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</si>
  <si>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</si>
  <si>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</si>
  <si>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</si>
  <si>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</si>
  <si>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</si>
  <si>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</si>
  <si>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</si>
  <si>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</si>
  <si>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</si>
  <si>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</si>
  <si>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</si>
  <si>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</si>
  <si>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</si>
  <si>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</si>
  <si>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</si>
  <si>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</si>
  <si>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</si>
  <si>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</si>
  <si>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</si>
  <si>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</si>
  <si>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</si>
  <si>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</si>
  <si>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</si>
  <si>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</si>
  <si>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</si>
  <si>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</si>
  <si>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</si>
  <si>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</si>
  <si>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</si>
  <si>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</si>
  <si>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</si>
  <si>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</si>
  <si>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</si>
  <si>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</si>
  <si>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</si>
  <si>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</si>
  <si>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</si>
  <si>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</si>
  <si>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</si>
  <si>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</si>
  <si>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</si>
  <si>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</si>
  <si>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</si>
  <si>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</si>
  <si>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</si>
  <si>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</si>
  <si>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</si>
  <si>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</si>
  <si>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</si>
  <si>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</si>
  <si>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</si>
  <si>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</si>
  <si>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</si>
  <si>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</si>
  <si>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</si>
  <si>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</si>
  <si>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</si>
  <si>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</si>
  <si>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</si>
  <si>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</si>
  <si>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</si>
  <si>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</si>
  <si>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</si>
  <si>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</si>
  <si>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</si>
  <si>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</si>
  <si>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</si>
  <si>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</si>
  <si>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</si>
  <si>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</si>
  <si>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</si>
  <si>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</si>
  <si>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</si>
  <si>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</si>
  <si>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</si>
  <si>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</si>
  <si>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</si>
  <si>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</si>
  <si>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</si>
  <si>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</si>
  <si>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</si>
  <si>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</si>
  <si>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</si>
  <si>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</si>
  <si>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</si>
  <si>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</si>
  <si>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</si>
  <si>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</si>
  <si>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</si>
  <si>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</si>
  <si>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</si>
  <si>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</si>
  <si>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</si>
  <si>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</si>
  <si>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</si>
  <si>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</si>
  <si>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</si>
  <si>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</si>
  <si>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</si>
  <si>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</si>
  <si>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</si>
  <si>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</si>
  <si>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</si>
  <si>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</si>
  <si>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</si>
  <si>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</si>
  <si>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</si>
  <si>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</si>
  <si>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</si>
  <si>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</si>
  <si>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</si>
  <si>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</si>
  <si>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</si>
  <si>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</si>
  <si>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</si>
  <si>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</si>
  <si>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</si>
  <si>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</si>
  <si>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</si>
  <si>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</si>
  <si>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</si>
  <si>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</si>
  <si>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</si>
  <si>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</si>
  <si>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</si>
  <si>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</si>
  <si>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</si>
  <si>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</si>
  <si>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</si>
  <si>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</si>
  <si>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</si>
  <si>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</si>
  <si>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</si>
  <si>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</si>
  <si>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</si>
  <si>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</si>
  <si>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</si>
  <si>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</si>
  <si>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</si>
  <si>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</si>
  <si>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</si>
  <si>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</si>
  <si>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</si>
  <si>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</si>
  <si>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</si>
  <si>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</si>
  <si>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</si>
  <si>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</si>
  <si>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</si>
  <si>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</si>
  <si>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</si>
  <si>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</si>
  <si>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</si>
  <si>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</si>
  <si>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</si>
  <si>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</si>
  <si>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</si>
  <si>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</si>
  <si>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</si>
  <si>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</si>
  <si>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</si>
  <si>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</si>
  <si>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</si>
  <si>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</si>
  <si>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</si>
  <si>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</si>
  <si>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</si>
  <si>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</si>
  <si>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</si>
  <si>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</si>
  <si>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</si>
  <si>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</si>
  <si>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</si>
  <si>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</si>
  <si>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</si>
  <si>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</si>
  <si>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</si>
  <si>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</si>
  <si>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</si>
  <si>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</si>
  <si>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</si>
  <si>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</si>
  <si>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</si>
  <si>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</si>
  <si>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</si>
  <si>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</si>
  <si>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</si>
  <si>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</si>
  <si>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</si>
  <si>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</si>
  <si>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</si>
  <si>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</si>
  <si>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</si>
  <si>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</si>
  <si>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</si>
  <si>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</si>
  <si>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</si>
  <si>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</si>
  <si>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</si>
  <si>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</si>
  <si>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</si>
  <si>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</si>
  <si>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</si>
  <si>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</si>
  <si>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</si>
  <si>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</si>
  <si>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</si>
  <si>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</si>
  <si>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</si>
  <si>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</si>
  <si>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</si>
  <si>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</si>
  <si>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</si>
  <si>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</si>
  <si>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</si>
  <si>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</si>
  <si>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</si>
  <si>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</si>
  <si>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</si>
  <si>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</si>
  <si>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</si>
  <si>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</si>
  <si>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</si>
  <si>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</si>
  <si>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</si>
  <si>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</si>
  <si>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</si>
  <si>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</si>
  <si>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</si>
  <si>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</si>
  <si>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</si>
  <si>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</si>
  <si>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</si>
  <si>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</si>
  <si>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</si>
  <si>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</si>
  <si>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</si>
  <si>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</si>
  <si>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</si>
  <si>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</si>
  <si>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</si>
  <si>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</si>
  <si>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</si>
  <si>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</si>
  <si>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</si>
  <si>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</si>
  <si>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</si>
  <si>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</si>
  <si>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</si>
  <si>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</si>
  <si>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</si>
  <si>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</si>
  <si>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</si>
  <si>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</si>
  <si>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</si>
  <si>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</si>
  <si>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</si>
  <si>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</si>
  <si>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</si>
  <si>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</si>
  <si>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</si>
  <si>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</si>
  <si>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</si>
  <si>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</si>
  <si>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</si>
  <si>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</si>
  <si>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</si>
  <si>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</si>
  <si>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</si>
  <si>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</si>
  <si>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</si>
  <si>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</si>
  <si>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</si>
  <si>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</si>
  <si>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</si>
  <si>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</si>
  <si>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</si>
  <si>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</si>
  <si>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</si>
  <si>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</si>
  <si>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</si>
  <si>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</si>
  <si>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</si>
  <si>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</si>
  <si>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</si>
  <si>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</si>
  <si>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</si>
  <si>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</si>
  <si>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</si>
  <si>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</si>
  <si>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</si>
  <si>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</si>
  <si>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</si>
  <si>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</si>
  <si>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</si>
  <si>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</si>
  <si>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</si>
  <si>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</si>
  <si>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</si>
  <si>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</si>
  <si>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</si>
  <si>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</si>
  <si>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</si>
  <si>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</si>
  <si>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</si>
  <si>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</si>
  <si>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</si>
  <si>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</si>
  <si>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</si>
  <si>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</si>
  <si>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</si>
  <si>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</si>
  <si>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</si>
  <si>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</si>
  <si>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</si>
  <si>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</si>
  <si>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</si>
  <si>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</si>
  <si>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</si>
  <si>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</si>
  <si>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</si>
  <si>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</si>
  <si>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</si>
  <si>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</si>
  <si>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</si>
  <si>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</si>
  <si>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</si>
  <si>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</si>
  <si>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</si>
  <si>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</si>
  <si>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</si>
  <si>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</si>
  <si>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</si>
  <si>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</si>
  <si>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</si>
  <si>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</si>
  <si>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</si>
  <si>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</si>
  <si>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</si>
  <si>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</si>
  <si>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</si>
  <si>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</si>
  <si>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</si>
  <si>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</si>
  <si>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</si>
  <si>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</si>
  <si>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</si>
  <si>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</si>
  <si>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</si>
  <si>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</si>
  <si>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</si>
  <si>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</si>
  <si>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</si>
  <si>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</si>
  <si>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</si>
  <si>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</si>
  <si>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</si>
  <si>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</si>
  <si>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</si>
  <si>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</si>
  <si>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</si>
  <si>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</si>
  <si>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</si>
  <si>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</si>
  <si>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</si>
  <si>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</si>
  <si>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</si>
  <si>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</si>
  <si>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</si>
  <si>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</si>
  <si>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</si>
  <si>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</si>
  <si>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</si>
  <si>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</si>
  <si>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</si>
  <si>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</si>
  <si>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</si>
  <si>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</si>
  <si>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</si>
  <si>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</si>
  <si>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</si>
  <si>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</si>
  <si>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</si>
  <si>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</si>
  <si>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</si>
  <si>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</si>
  <si>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</si>
  <si>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</si>
  <si>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</si>
  <si>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</si>
  <si>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</si>
  <si>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</si>
  <si>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</si>
  <si>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</si>
  <si>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</si>
  <si>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</si>
  <si>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</si>
  <si>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</si>
  <si>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</si>
  <si>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</si>
  <si>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</si>
  <si>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</si>
  <si>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</si>
  <si>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</si>
  <si>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</si>
  <si>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</si>
  <si>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</si>
  <si>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</si>
  <si>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</si>
  <si>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</si>
  <si>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</si>
  <si>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</si>
  <si>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</si>
  <si>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</si>
  <si>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</si>
  <si>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</si>
  <si>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</si>
  <si>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</si>
  <si>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</si>
  <si>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</si>
  <si>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</si>
  <si>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</si>
  <si>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</si>
  <si>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</si>
  <si>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</si>
  <si>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</si>
  <si>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</si>
  <si>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</si>
  <si>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</si>
  <si>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</si>
  <si>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</si>
  <si>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</si>
  <si>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</si>
  <si>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</si>
  <si>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</si>
  <si>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</si>
  <si>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</si>
  <si>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</si>
  <si>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</si>
  <si>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</si>
  <si>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</si>
  <si>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</si>
  <si>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</si>
  <si>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</si>
  <si>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</si>
  <si>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</si>
  <si>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</si>
  <si>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</si>
  <si>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</si>
  <si>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</si>
  <si>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</si>
  <si>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</si>
  <si>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</si>
  <si>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</si>
  <si>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</si>
  <si>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</si>
  <si>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</si>
  <si>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</si>
  <si>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</si>
  <si>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</si>
  <si>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</si>
  <si>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</si>
  <si>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</si>
  <si>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</si>
  <si>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</si>
  <si>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</si>
  <si>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</si>
  <si>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</si>
  <si>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</si>
  <si>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</si>
  <si>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</si>
  <si>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</si>
  <si>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</si>
  <si>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</si>
  <si>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</si>
  <si>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</si>
  <si>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</si>
  <si>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</si>
  <si>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</si>
  <si>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</si>
  <si>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</si>
  <si>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</si>
  <si>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</si>
  <si>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</si>
  <si>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</si>
  <si>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</si>
  <si>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</si>
  <si>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</si>
  <si>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</si>
  <si>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</si>
  <si>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</si>
  <si>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</si>
  <si>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</si>
  <si>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</si>
  <si>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</si>
  <si>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</si>
  <si>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</si>
  <si>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</si>
  <si>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</si>
  <si>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</si>
  <si>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</si>
  <si>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</si>
  <si>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</si>
  <si>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</si>
  <si>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</si>
  <si>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</si>
  <si>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</si>
  <si>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</si>
  <si>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</si>
  <si>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</si>
  <si>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</si>
  <si>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</si>
  <si>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</si>
  <si>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</si>
  <si>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</si>
  <si>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</si>
  <si>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</si>
  <si>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</si>
  <si>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</si>
  <si>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</si>
  <si>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</si>
  <si>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</si>
  <si>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</si>
  <si>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</si>
  <si>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</si>
  <si>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</si>
  <si>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</si>
  <si>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</si>
  <si>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</si>
  <si>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</si>
  <si>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</si>
  <si>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</si>
  <si>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</si>
  <si>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</si>
  <si>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</si>
  <si>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</si>
  <si>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</si>
  <si>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</si>
  <si>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</si>
  <si>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</si>
  <si>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</si>
  <si>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</si>
  <si>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</si>
  <si>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</si>
  <si>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</si>
  <si>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</si>
  <si>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</si>
  <si>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</si>
  <si>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</si>
  <si>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</si>
  <si>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</si>
  <si>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</si>
  <si>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</si>
  <si>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</si>
  <si>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</si>
  <si>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</si>
  <si>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</si>
  <si>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</si>
  <si>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</si>
  <si>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</si>
  <si>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</si>
  <si>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</si>
  <si>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</si>
  <si>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</si>
  <si>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</si>
  <si>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</si>
  <si>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</si>
  <si>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</si>
  <si>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</si>
  <si>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</si>
  <si>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</si>
  <si>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</si>
  <si>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</si>
  <si>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</si>
  <si>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</si>
  <si>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</si>
  <si>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</si>
  <si>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</si>
  <si>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</si>
  <si>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</si>
  <si>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</si>
  <si>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</si>
  <si>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</si>
  <si>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</si>
  <si>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</si>
  <si>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</si>
  <si>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</si>
  <si>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</si>
  <si>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</si>
  <si>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</si>
  <si>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</si>
  <si>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</si>
  <si>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</si>
  <si>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</si>
  <si>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</si>
  <si>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</si>
  <si>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</si>
  <si>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</si>
  <si>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</si>
  <si>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</si>
  <si>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</si>
  <si>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</si>
  <si>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</si>
  <si>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</si>
  <si>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</si>
  <si>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</si>
  <si>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</si>
  <si>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</si>
  <si>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</si>
  <si>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</si>
  <si>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</si>
  <si>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</si>
  <si>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</si>
  <si>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</si>
  <si>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</si>
  <si>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</si>
  <si>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</si>
  <si>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</si>
  <si>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</si>
  <si>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</si>
  <si>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</si>
  <si>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</si>
  <si>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</si>
  <si>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</si>
  <si>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</si>
  <si>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</si>
  <si>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</si>
  <si>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</si>
  <si>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</si>
  <si>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</si>
  <si>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</si>
  <si>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</si>
  <si>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</si>
  <si>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</si>
  <si>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</si>
  <si>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</si>
  <si>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</si>
  <si>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</si>
  <si>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</si>
  <si>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</si>
  <si>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</si>
  <si>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</si>
  <si>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</si>
  <si>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</si>
  <si>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</si>
  <si>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</si>
  <si>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</si>
  <si>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</si>
  <si>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</si>
  <si>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</si>
  <si>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</si>
  <si>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</si>
  <si>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</si>
  <si>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</si>
  <si>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</si>
  <si>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</si>
  <si>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</si>
  <si>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</si>
  <si>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</si>
  <si>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</si>
  <si>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</si>
  <si>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</si>
  <si>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</si>
  <si>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</si>
  <si>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</si>
  <si>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</si>
  <si>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</si>
  <si>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</si>
  <si>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</si>
  <si>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</si>
  <si>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</si>
  <si>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</si>
  <si>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</si>
  <si>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</si>
  <si>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</si>
  <si>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</si>
  <si>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</si>
  <si>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</si>
  <si>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</si>
  <si>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</si>
  <si>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</si>
  <si>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</si>
  <si>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</si>
  <si>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</si>
  <si>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</si>
  <si>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</si>
  <si>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</si>
  <si>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</si>
  <si>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</si>
  <si>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</si>
  <si>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</si>
  <si>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</si>
  <si>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</si>
  <si>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</si>
  <si>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</si>
  <si>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</si>
  <si>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</si>
  <si>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</si>
  <si>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</si>
  <si>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</si>
  <si>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</si>
  <si>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</si>
  <si>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</si>
  <si>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</si>
  <si>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</si>
  <si>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</si>
  <si>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</si>
  <si>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</si>
  <si>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</si>
  <si>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</si>
  <si>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</si>
  <si>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</si>
  <si>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</si>
  <si>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</si>
  <si>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</si>
  <si>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</si>
  <si>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</si>
  <si>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</si>
  <si>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</si>
  <si>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</si>
  <si>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</si>
  <si>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</si>
  <si>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</si>
  <si>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</si>
  <si>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</si>
  <si>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</si>
  <si>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</si>
  <si>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</si>
  <si>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</si>
  <si>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</si>
  <si>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</si>
  <si>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</si>
  <si>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</si>
  <si>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</si>
  <si>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</si>
  <si>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</si>
  <si>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</si>
  <si>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</si>
  <si>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</si>
  <si>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</si>
  <si>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</si>
  <si>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</si>
  <si>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</si>
  <si>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</si>
  <si>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</si>
  <si>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</si>
  <si>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</si>
  <si>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</si>
  <si>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</si>
  <si>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</si>
  <si>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</si>
  <si>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</si>
  <si>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</si>
  <si>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</si>
  <si>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</si>
  <si>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</si>
  <si>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</si>
  <si>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</si>
  <si>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</si>
  <si>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</si>
  <si>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</si>
  <si>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</si>
  <si>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</si>
  <si>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</si>
  <si>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</si>
  <si>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</si>
  <si>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</si>
  <si>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</si>
  <si>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</si>
  <si>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</si>
  <si>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</si>
  <si>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</si>
  <si>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</si>
  <si>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</si>
  <si>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</si>
  <si>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</si>
  <si>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</si>
  <si>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</si>
  <si>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</si>
  <si>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</si>
  <si>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</si>
  <si>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</si>
  <si>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</si>
  <si>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</si>
  <si>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</si>
  <si>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</si>
  <si>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</si>
  <si>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</si>
  <si>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</si>
  <si>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</si>
  <si>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</si>
  <si>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</si>
  <si>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</si>
  <si>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</si>
  <si>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</si>
  <si>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</si>
  <si>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</si>
  <si>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</si>
  <si>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</si>
  <si>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</si>
  <si>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</si>
  <si>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</si>
  <si>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</si>
  <si>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</si>
  <si>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</si>
  <si>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</si>
  <si>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</si>
  <si>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</si>
  <si>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</si>
  <si>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</si>
  <si>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</si>
  <si>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</si>
  <si>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</si>
  <si>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</si>
  <si>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</si>
  <si>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</si>
  <si>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</si>
  <si>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</si>
  <si>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</si>
  <si>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</si>
  <si>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</si>
  <si>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</si>
  <si>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</si>
  <si>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</si>
  <si>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</si>
  <si>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</si>
  <si>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</si>
  <si>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</si>
  <si>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</si>
  <si>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</si>
  <si>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</si>
  <si>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</si>
  <si>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</si>
  <si>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</si>
  <si>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</si>
  <si>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</si>
  <si>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</si>
  <si>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</si>
  <si>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</si>
  <si>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</si>
  <si>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</si>
  <si>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</si>
  <si>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</si>
  <si>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</si>
  <si>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</si>
  <si>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</si>
  <si>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</si>
  <si>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</si>
  <si>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</si>
  <si>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</si>
  <si>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</si>
  <si>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</si>
  <si>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</si>
  <si>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</si>
  <si>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</si>
  <si>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</si>
  <si>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</si>
  <si>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</si>
  <si>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</si>
  <si>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</si>
  <si>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</si>
  <si>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</si>
  <si>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</si>
  <si>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</si>
  <si>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</si>
  <si>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</si>
  <si>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</si>
  <si>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</si>
  <si>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</si>
  <si>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</si>
  <si>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</si>
  <si>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</si>
  <si>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</si>
  <si>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</si>
  <si>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</si>
  <si>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</si>
  <si>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</si>
  <si>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</si>
  <si>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</si>
  <si>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</si>
  <si>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</si>
  <si>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</si>
  <si>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</si>
  <si>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</si>
  <si>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</si>
  <si>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</si>
  <si>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</si>
  <si>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</si>
  <si>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</si>
  <si>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</si>
  <si>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</si>
  <si>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</si>
  <si>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</si>
  <si>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</si>
  <si>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</si>
  <si>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</si>
  <si>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</si>
  <si>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</si>
  <si>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</si>
  <si>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</si>
  <si>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</si>
  <si>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</si>
  <si>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</si>
  <si>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</si>
  <si>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</si>
  <si>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</si>
  <si>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</si>
  <si>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</si>
  <si>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</si>
  <si>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</si>
  <si>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</si>
  <si>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</si>
  <si>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</si>
  <si>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</si>
  <si>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</si>
  <si>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</si>
  <si>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</si>
  <si>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</si>
  <si>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</si>
  <si>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</si>
  <si>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</si>
  <si>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</si>
  <si>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</si>
  <si>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</si>
  <si>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</si>
  <si>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</si>
  <si>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</si>
  <si>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</si>
  <si>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</si>
  <si>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</si>
  <si>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</si>
  <si>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</si>
  <si>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</si>
  <si>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</si>
  <si>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</si>
  <si>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</si>
  <si>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</si>
  <si>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</si>
  <si>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</si>
  <si>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</si>
  <si>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</si>
  <si>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</si>
  <si>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</si>
  <si>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</si>
  <si>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</si>
  <si>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</si>
  <si>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</si>
  <si>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</si>
  <si>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</si>
  <si>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</si>
  <si>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</si>
  <si>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</si>
  <si>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</si>
  <si>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</si>
  <si>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</si>
  <si>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</si>
  <si>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</si>
  <si>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</si>
  <si>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</si>
  <si>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</si>
  <si>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</si>
  <si>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</si>
  <si>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</si>
  <si>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</si>
  <si>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</si>
  <si>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</si>
  <si>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</si>
  <si>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</si>
  <si>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</si>
  <si>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</si>
  <si>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</si>
  <si>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</si>
  <si>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</si>
  <si>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</si>
  <si>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</si>
  <si>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</si>
  <si>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</si>
  <si>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</si>
  <si>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</si>
  <si>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</si>
  <si>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</si>
  <si>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</si>
  <si>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</si>
  <si>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</si>
  <si>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</si>
  <si>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</si>
  <si>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</si>
  <si>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</si>
  <si>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</si>
  <si>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</si>
  <si>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</si>
  <si>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</si>
  <si>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</si>
  <si>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</si>
  <si>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</si>
  <si>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</si>
  <si>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</si>
  <si>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</si>
  <si>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</si>
  <si>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</si>
  <si>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</si>
  <si>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</si>
  <si>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</si>
  <si>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</si>
  <si>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</si>
  <si>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</si>
  <si>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</si>
  <si>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</si>
  <si>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</si>
  <si>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</si>
  <si>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</si>
  <si>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</si>
  <si>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</si>
  <si>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</si>
  <si>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</si>
  <si>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</si>
  <si>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</si>
  <si>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</si>
  <si>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</si>
  <si>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</si>
  <si>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</si>
  <si>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</si>
  <si>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</si>
  <si>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</si>
  <si>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</si>
  <si>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</si>
  <si>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</si>
  <si>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</si>
  <si>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</si>
  <si>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</si>
  <si>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</si>
  <si>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</si>
  <si>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</si>
  <si>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</si>
  <si>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</si>
  <si>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</si>
  <si>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</si>
  <si>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</si>
  <si>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</si>
  <si>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</si>
  <si>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</si>
  <si>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</si>
  <si>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</si>
  <si>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</si>
  <si>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</si>
  <si>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</si>
  <si>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</si>
  <si>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</si>
  <si>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</si>
  <si>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</si>
  <si>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</si>
  <si>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</si>
  <si>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</si>
  <si>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</si>
  <si>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</si>
  <si>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</si>
  <si>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</si>
  <si>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</si>
  <si>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</si>
  <si>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</si>
  <si>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</si>
  <si>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</si>
  <si>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</si>
  <si>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</si>
  <si>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</si>
  <si>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</si>
  <si>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</si>
  <si>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</si>
  <si>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</si>
  <si>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</si>
  <si>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</si>
  <si>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</si>
  <si>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</si>
  <si>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</si>
  <si>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</si>
  <si>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</si>
  <si>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</si>
  <si>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</si>
  <si>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</si>
  <si>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</si>
  <si>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</si>
  <si>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</si>
  <si>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</si>
  <si>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</si>
  <si>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</si>
  <si>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</si>
  <si>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</si>
  <si>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</si>
  <si>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</si>
  <si>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</si>
  <si>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</si>
  <si>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</si>
  <si>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</si>
  <si>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</si>
  <si>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</si>
  <si>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</si>
  <si>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</si>
  <si>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</si>
  <si>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</si>
  <si>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</si>
  <si>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</si>
  <si>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</si>
  <si>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</si>
  <si>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</si>
  <si>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</si>
  <si>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</si>
  <si>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</si>
  <si>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</si>
  <si>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</si>
  <si>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</si>
  <si>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</si>
  <si>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</si>
  <si>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</si>
  <si>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</si>
  <si>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</si>
  <si>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</si>
  <si>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</si>
  <si>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</si>
  <si>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</si>
  <si>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</si>
  <si>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</si>
  <si>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</si>
  <si>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</si>
  <si>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</si>
  <si>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</si>
  <si>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</si>
  <si>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</si>
  <si>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</si>
  <si>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</si>
  <si>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</si>
  <si>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</si>
  <si>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</si>
  <si>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</si>
  <si>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</si>
  <si>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</si>
  <si>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</si>
  <si>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</si>
  <si>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</si>
  <si>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</si>
  <si>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</si>
  <si>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</si>
  <si>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</si>
  <si>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</si>
  <si>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</si>
  <si>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</si>
  <si>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</si>
  <si>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</si>
  <si>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</si>
  <si>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</si>
  <si>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</si>
  <si>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</si>
  <si>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</si>
  <si>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</si>
  <si>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</si>
  <si>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</si>
  <si>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</si>
  <si>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</si>
  <si>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</si>
  <si>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</si>
  <si>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</si>
  <si>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</si>
  <si>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</si>
  <si>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</si>
  <si>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</si>
  <si>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</si>
  <si>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</si>
  <si>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</si>
  <si>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</si>
  <si>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</si>
  <si>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</si>
  <si>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</si>
  <si>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</si>
  <si>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</si>
  <si>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</si>
  <si>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</si>
  <si>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</si>
  <si>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</si>
  <si>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</si>
  <si>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</si>
  <si>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</si>
  <si>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</si>
  <si>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</si>
  <si>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</si>
  <si>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</si>
  <si>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</si>
  <si>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</si>
  <si>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</si>
  <si>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</si>
  <si>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</si>
  <si>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</si>
  <si>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</si>
  <si>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</si>
  <si>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</si>
  <si>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</si>
  <si>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</si>
  <si>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</si>
  <si>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</si>
  <si>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</si>
  <si>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</si>
  <si>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</si>
  <si>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</si>
  <si>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</si>
  <si>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</si>
  <si>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</si>
  <si>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</si>
  <si>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</si>
  <si>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</si>
  <si>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</si>
  <si>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</si>
  <si>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</si>
  <si>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</si>
  <si>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</si>
  <si>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</si>
  <si>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</si>
  <si>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</si>
  <si>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</si>
  <si>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</si>
  <si>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</si>
  <si>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</si>
  <si>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</si>
  <si>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</si>
  <si>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</si>
  <si>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</si>
  <si>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</si>
  <si>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</si>
  <si>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</si>
  <si>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</si>
  <si>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</si>
  <si>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</si>
  <si>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</si>
  <si>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</si>
  <si>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</si>
  <si>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</si>
  <si>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</si>
  <si>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</si>
  <si>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</si>
  <si>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</si>
  <si>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</si>
  <si>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</si>
  <si>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</si>
  <si>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</si>
  <si>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</si>
  <si>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</si>
  <si>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</si>
  <si>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</si>
  <si>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</si>
  <si>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</si>
  <si>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</si>
  <si>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</si>
  <si>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</si>
  <si>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</si>
  <si>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</si>
  <si>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</si>
  <si>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</si>
  <si>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</si>
  <si>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</si>
  <si>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</si>
  <si>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</si>
  <si>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</si>
  <si>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</si>
  <si>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</si>
  <si>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</si>
  <si>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</si>
  <si>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</si>
  <si>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</si>
  <si>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</si>
  <si>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</si>
  <si>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</si>
  <si>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</si>
  <si>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</si>
  <si>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</si>
  <si>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</si>
  <si>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</si>
  <si>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</si>
  <si>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</si>
  <si>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</si>
  <si>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</si>
  <si>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</si>
  <si>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</si>
  <si>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</si>
  <si>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</si>
  <si>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</si>
  <si>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</si>
  <si>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</si>
  <si>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</si>
  <si>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</si>
  <si>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</si>
  <si>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</si>
  <si>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</si>
  <si>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</si>
  <si>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</si>
  <si>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</si>
  <si>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</si>
  <si>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</si>
  <si>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</si>
  <si>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</si>
  <si>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</si>
  <si>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</si>
  <si>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</si>
  <si>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</si>
  <si>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</si>
  <si>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</si>
  <si>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</si>
  <si>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</si>
  <si>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</si>
  <si>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</si>
  <si>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</si>
  <si>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</si>
  <si>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</si>
  <si>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</si>
  <si>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</si>
  <si>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</si>
  <si>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</si>
  <si>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</si>
  <si>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</si>
  <si>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</si>
  <si>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</si>
  <si>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</si>
  <si>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</si>
  <si>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</si>
  <si>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</si>
  <si>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</si>
  <si>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</si>
  <si>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</si>
  <si>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</si>
  <si>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</si>
  <si>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</si>
  <si>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</si>
  <si>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</si>
  <si>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</si>
  <si>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</si>
  <si>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</si>
  <si>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</si>
  <si>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</si>
  <si>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</si>
  <si>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</si>
  <si>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</si>
  <si>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</si>
  <si>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</si>
  <si>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</si>
  <si>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</si>
  <si>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</si>
  <si>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</si>
  <si>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</si>
  <si>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</si>
  <si>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</si>
  <si>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</si>
  <si>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</si>
  <si>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</si>
  <si>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</si>
  <si>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</si>
  <si>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</si>
  <si>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</si>
  <si>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</si>
  <si>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</si>
  <si>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</si>
  <si>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</si>
  <si>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</si>
  <si>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</si>
  <si>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</si>
  <si>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</si>
  <si>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</si>
  <si>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</si>
  <si>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</si>
  <si>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</si>
  <si>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</si>
  <si>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</si>
  <si>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</si>
  <si>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</si>
  <si>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</si>
  <si>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</si>
  <si>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</si>
  <si>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</si>
  <si>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</si>
  <si>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</si>
  <si>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</si>
  <si>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</si>
  <si>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</si>
  <si>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</si>
  <si>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</si>
  <si>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</si>
  <si>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</si>
  <si>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</si>
  <si>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</si>
  <si>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</si>
  <si>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</si>
  <si>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</si>
  <si>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</si>
  <si>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</si>
  <si>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</si>
  <si>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</si>
  <si>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</si>
  <si>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</si>
  <si>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</si>
  <si>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</si>
  <si>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</si>
  <si>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</si>
  <si>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</si>
  <si>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</si>
  <si>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</si>
  <si>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</si>
  <si>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</si>
  <si>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</si>
  <si>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</si>
  <si>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</si>
  <si>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</si>
  <si>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</si>
  <si>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</si>
  <si>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</si>
  <si>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</si>
  <si>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</si>
  <si>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</si>
  <si>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</si>
  <si>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</si>
  <si>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</si>
  <si>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</si>
  <si>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</si>
  <si>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</si>
  <si>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</si>
  <si>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</si>
  <si>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</si>
  <si>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</si>
  <si>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</si>
  <si>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</si>
  <si>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</si>
  <si>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</si>
  <si>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</si>
  <si>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</si>
  <si>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</si>
  <si>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</si>
  <si>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</si>
  <si>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</si>
  <si>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</si>
  <si>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</si>
  <si>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</si>
  <si>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</si>
  <si>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</si>
  <si>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</si>
  <si>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</si>
  <si>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</si>
  <si>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</si>
  <si>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</si>
  <si>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</si>
  <si>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</si>
  <si>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</si>
  <si>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</si>
  <si>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</si>
  <si>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</si>
  <si>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</si>
  <si>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</si>
  <si>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</si>
  <si>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</si>
  <si>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</si>
  <si>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</si>
  <si>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</si>
  <si>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</si>
  <si>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</si>
  <si>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</si>
  <si>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</si>
  <si>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</si>
  <si>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</si>
  <si>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</si>
  <si>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</si>
  <si>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</si>
  <si>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</si>
  <si>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</si>
  <si>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</si>
  <si>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</si>
  <si>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</si>
  <si>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</si>
  <si>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</si>
  <si>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</si>
  <si>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</si>
  <si>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</si>
  <si>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</si>
  <si>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</si>
  <si>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</si>
  <si>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</si>
  <si>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</si>
  <si>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</si>
  <si>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</si>
  <si>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</si>
  <si>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</si>
  <si>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</si>
  <si>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</si>
  <si>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</si>
  <si>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</si>
  <si>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</si>
  <si>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</si>
  <si>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</si>
  <si>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</si>
  <si>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</si>
  <si>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</si>
  <si>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</si>
  <si>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</si>
  <si>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</si>
  <si>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</si>
  <si>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</si>
  <si>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</si>
  <si>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</si>
  <si>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</si>
  <si>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</si>
  <si>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</si>
  <si>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</si>
  <si>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</si>
  <si>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</si>
  <si>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</si>
  <si>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</si>
  <si>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</si>
  <si>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</si>
  <si>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</si>
  <si>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</si>
  <si>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</si>
  <si>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</si>
  <si>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</si>
  <si>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</si>
  <si>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</si>
  <si>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</si>
  <si>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</si>
  <si>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</si>
  <si>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</si>
  <si>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</si>
  <si>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</si>
  <si>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</si>
  <si>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</si>
  <si>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</si>
  <si>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</si>
  <si>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</si>
  <si>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</si>
  <si>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</si>
  <si>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</si>
  <si>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</si>
  <si>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</si>
  <si>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</si>
  <si>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</si>
  <si>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</si>
  <si>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</si>
  <si>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</si>
  <si>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</si>
  <si>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</si>
  <si>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</si>
  <si>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</si>
  <si>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</si>
  <si>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</si>
  <si>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</si>
  <si>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</si>
  <si>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</si>
  <si>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</si>
  <si>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</si>
  <si>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</si>
  <si>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</si>
  <si>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</si>
  <si>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</si>
  <si>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</si>
  <si>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</si>
  <si>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</si>
  <si>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</si>
  <si>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</si>
  <si>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</si>
  <si>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</si>
  <si>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</si>
  <si>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</si>
  <si>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</si>
  <si>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</si>
  <si>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</si>
  <si>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</si>
  <si>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</si>
  <si>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</si>
  <si>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</si>
  <si>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</si>
  <si>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</si>
  <si>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</si>
  <si>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</si>
  <si>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</si>
  <si>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</si>
  <si>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</si>
  <si>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</si>
  <si>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</si>
  <si>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</si>
  <si>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</si>
  <si>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</si>
  <si>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</si>
  <si>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</si>
  <si>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</si>
  <si>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</si>
  <si>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</si>
  <si>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</si>
  <si>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</si>
  <si>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</si>
  <si>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</si>
  <si>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</si>
  <si>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</si>
  <si>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</si>
  <si>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</si>
  <si>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</si>
  <si>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</si>
  <si>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</si>
  <si>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</si>
  <si>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</si>
  <si>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</si>
  <si>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</si>
  <si>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</si>
  <si>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</si>
  <si>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</si>
  <si>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</si>
  <si>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</si>
  <si>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</si>
  <si>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</si>
  <si>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</si>
  <si>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</si>
  <si>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</si>
  <si>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</si>
  <si>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</si>
  <si>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</si>
  <si>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</si>
  <si>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</si>
  <si>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</si>
  <si>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</si>
  <si>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</si>
  <si>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</si>
  <si>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</si>
  <si>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</si>
  <si>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</si>
  <si>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</si>
  <si>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</si>
  <si>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</si>
  <si>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</si>
  <si>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</si>
  <si>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</si>
  <si>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</si>
  <si>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</si>
  <si>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</si>
  <si>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</si>
  <si>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</si>
  <si>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</si>
  <si>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</si>
  <si>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</si>
  <si>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</si>
  <si>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</si>
  <si>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</si>
  <si>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</si>
  <si>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</si>
  <si>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</si>
  <si>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</si>
  <si>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</si>
  <si>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</si>
  <si>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</si>
  <si>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</si>
  <si>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</si>
  <si>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</si>
  <si>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</si>
  <si>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</si>
  <si>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</si>
  <si>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</si>
  <si>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</si>
  <si>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</si>
  <si>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</si>
  <si>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</si>
  <si>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</si>
  <si>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</si>
  <si>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</si>
  <si>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</si>
  <si>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</si>
  <si>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</si>
  <si>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</si>
  <si>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</si>
  <si>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</si>
  <si>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</si>
  <si>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</si>
  <si>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</si>
  <si>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</si>
  <si>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</si>
  <si>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</si>
  <si>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</si>
  <si>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</si>
  <si>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</si>
  <si>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</si>
  <si>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</si>
  <si>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</si>
  <si>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</si>
  <si>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</si>
  <si>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</si>
  <si>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</si>
  <si>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</si>
  <si>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</si>
  <si>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</si>
  <si>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</si>
  <si>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</si>
  <si>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</si>
  <si>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</si>
  <si>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</si>
  <si>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</si>
  <si>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</si>
  <si>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</si>
  <si>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</si>
  <si>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</si>
  <si>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</si>
  <si>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</si>
  <si>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</si>
  <si>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</si>
  <si>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</si>
  <si>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</si>
  <si>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</si>
  <si>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</si>
  <si>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</si>
  <si>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</si>
  <si>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</si>
  <si>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</si>
  <si>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</si>
  <si>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</si>
  <si>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</si>
  <si>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</si>
  <si>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</si>
  <si>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</si>
  <si>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</si>
  <si>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</si>
  <si>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</si>
  <si>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</si>
  <si>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</si>
  <si>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</si>
  <si>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</si>
  <si>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</si>
  <si>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</si>
  <si>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</si>
  <si>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</si>
  <si>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</si>
  <si>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</si>
  <si>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</si>
  <si>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</si>
  <si>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</si>
  <si>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</si>
  <si>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</si>
  <si>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</si>
  <si>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</si>
  <si>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</si>
  <si>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</si>
  <si>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</si>
  <si>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</si>
  <si>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</si>
  <si>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</si>
  <si>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</si>
  <si>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</si>
  <si>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</si>
  <si>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</si>
  <si>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</si>
  <si>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</si>
  <si>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</si>
  <si>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</si>
  <si>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</si>
  <si>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</si>
  <si>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</si>
  <si>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</si>
  <si>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</si>
  <si>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</si>
  <si>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</si>
  <si>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</si>
  <si>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</si>
  <si>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</si>
  <si>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</si>
  <si>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</si>
  <si>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</si>
  <si>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</si>
  <si>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</si>
  <si>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</si>
  <si>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</si>
  <si>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</si>
  <si>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</si>
  <si>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</si>
  <si>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</si>
  <si>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</si>
  <si>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</si>
  <si>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</si>
  <si>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</si>
  <si>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</si>
  <si>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</si>
  <si>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</si>
  <si>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</si>
  <si>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</si>
  <si>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</si>
  <si>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</si>
  <si>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</si>
  <si>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</si>
  <si>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</si>
  <si>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</si>
  <si>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</si>
  <si>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</si>
  <si>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</si>
  <si>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</si>
  <si>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</si>
  <si>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</si>
  <si>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</si>
  <si>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</si>
  <si>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</si>
  <si>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</si>
  <si>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</si>
  <si>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</si>
  <si>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</si>
  <si>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</si>
  <si>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</si>
  <si>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</si>
  <si>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</si>
  <si>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</si>
  <si>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</si>
  <si>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</si>
  <si>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</si>
  <si>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</si>
  <si>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</si>
  <si>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</si>
  <si>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</si>
  <si>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</si>
  <si>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</si>
  <si>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</si>
  <si>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</si>
  <si>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</si>
  <si>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</si>
  <si>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</si>
  <si>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</si>
  <si>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</si>
  <si>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</si>
  <si>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</si>
  <si>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</si>
  <si>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</si>
  <si>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</si>
  <si>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</si>
  <si>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</si>
  <si>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</si>
  <si>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</si>
  <si>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</si>
  <si>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</si>
  <si>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</si>
  <si>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</si>
  <si>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</si>
  <si>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</si>
  <si>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</si>
  <si>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</si>
  <si>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</si>
  <si>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</si>
  <si>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</si>
  <si>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</si>
  <si>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</si>
  <si>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</si>
  <si>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</si>
  <si>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</si>
  <si>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</si>
  <si>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</si>
  <si>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</si>
  <si>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</si>
  <si>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</si>
  <si>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</si>
  <si>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</si>
  <si>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</si>
  <si>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</si>
  <si>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</si>
  <si>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</si>
  <si>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</si>
  <si>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</si>
  <si>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</si>
  <si>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</si>
  <si>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</si>
  <si>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</si>
  <si>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</si>
  <si>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</si>
  <si>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</si>
  <si>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</si>
  <si>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</si>
  <si>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</si>
  <si>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</si>
  <si>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</si>
  <si>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</si>
  <si>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</si>
  <si>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</si>
  <si>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</si>
  <si>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</si>
  <si>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</si>
  <si>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</si>
  <si>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</si>
  <si>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</si>
  <si>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</si>
  <si>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</si>
  <si>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</si>
  <si>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</si>
  <si>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</si>
  <si>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</si>
  <si>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</si>
  <si>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</si>
  <si>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</si>
  <si>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</si>
  <si>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</si>
  <si>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</si>
  <si>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</si>
  <si>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</si>
  <si>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</si>
  <si>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</si>
  <si>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</si>
  <si>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</si>
  <si>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</si>
  <si>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</si>
  <si>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</si>
  <si>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</si>
  <si>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</si>
  <si>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</si>
  <si>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</si>
  <si>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</si>
  <si>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</si>
  <si>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</si>
  <si>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</si>
  <si>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</si>
  <si>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</si>
  <si>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</si>
  <si>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</si>
  <si>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</si>
  <si>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</si>
  <si>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</si>
  <si>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</si>
  <si>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</si>
  <si>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</si>
  <si>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</si>
  <si>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</si>
  <si>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</si>
  <si>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</si>
  <si>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</si>
  <si>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</si>
  <si>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</si>
  <si>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</si>
  <si>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</si>
  <si>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</si>
  <si>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</si>
  <si>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</si>
  <si>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</si>
  <si>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</si>
  <si>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</si>
  <si>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</si>
  <si>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</si>
  <si>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</si>
  <si>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</si>
  <si>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</si>
  <si>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</si>
  <si>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</si>
  <si>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</si>
  <si>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</si>
  <si>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</si>
  <si>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</si>
  <si>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</si>
  <si>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</si>
  <si>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</si>
  <si>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</si>
  <si>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</si>
  <si>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</si>
  <si>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</si>
  <si>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</si>
  <si>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</si>
  <si>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</si>
  <si>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</si>
  <si>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</si>
  <si>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</si>
  <si>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</si>
  <si>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</si>
  <si>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</si>
  <si>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</si>
  <si>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</si>
  <si>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</si>
  <si>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</si>
  <si>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</si>
  <si>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</si>
  <si>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</si>
  <si>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</si>
  <si>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</si>
  <si>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</si>
  <si>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</si>
  <si>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</si>
  <si>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</si>
  <si>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</si>
  <si>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</si>
  <si>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</si>
  <si>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</si>
  <si>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</si>
  <si>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</si>
  <si>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</si>
  <si>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</si>
  <si>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</si>
  <si>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</si>
  <si>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</si>
  <si>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</si>
  <si>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</si>
  <si>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</si>
  <si>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</si>
  <si>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</si>
  <si>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</si>
  <si>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</si>
  <si>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</si>
  <si>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</si>
  <si>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</si>
  <si>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</si>
  <si>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</si>
  <si>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</si>
  <si>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</si>
  <si>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</si>
  <si>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</si>
  <si>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</si>
  <si>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</si>
  <si>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</si>
  <si>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</si>
  <si>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</si>
  <si>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</si>
  <si>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</si>
  <si>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</si>
  <si>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</si>
  <si>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</si>
  <si>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</si>
  <si>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</si>
  <si>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</si>
  <si>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</si>
  <si>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</si>
  <si>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</si>
  <si>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</si>
  <si>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</si>
  <si>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</si>
  <si>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</si>
  <si>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</si>
  <si>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</si>
  <si>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</si>
  <si>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</si>
  <si>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</si>
  <si>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</si>
  <si>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</si>
  <si>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</si>
  <si>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</si>
  <si>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</si>
  <si>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</si>
  <si>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</si>
  <si>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</si>
  <si>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</si>
  <si>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</si>
  <si>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</si>
  <si>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</si>
  <si>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</si>
  <si>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</si>
  <si>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</si>
  <si>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</si>
  <si>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</si>
  <si>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</si>
  <si>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</si>
  <si>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</si>
  <si>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</si>
  <si>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</si>
  <si>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</si>
  <si>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</si>
  <si>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</si>
  <si>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</si>
  <si>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</si>
  <si>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</si>
  <si>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</si>
  <si>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</si>
  <si>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</si>
  <si>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</si>
  <si>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</si>
  <si>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</si>
  <si>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</si>
  <si>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</si>
  <si>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</si>
  <si>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</si>
  <si>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</si>
  <si>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</si>
  <si>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</si>
  <si>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</si>
  <si>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</si>
  <si>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</si>
  <si>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</si>
  <si>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</si>
  <si>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</si>
  <si>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</si>
  <si>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</si>
  <si>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</si>
  <si>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</si>
  <si>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</si>
  <si>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</si>
  <si>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</si>
  <si>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</si>
  <si>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</si>
  <si>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</si>
  <si>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</si>
  <si>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</si>
  <si>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</si>
  <si>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</si>
  <si>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</si>
  <si>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</si>
  <si>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</si>
  <si>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</si>
  <si>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</si>
  <si>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</si>
  <si>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</si>
  <si>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</si>
  <si>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</si>
  <si>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</si>
  <si>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</si>
  <si>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</si>
  <si>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</si>
  <si>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</si>
  <si>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</si>
  <si>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</si>
  <si>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</si>
  <si>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</si>
  <si>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</si>
  <si>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</si>
  <si>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</si>
  <si>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</si>
  <si>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</si>
  <si>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</si>
  <si>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</si>
  <si>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</si>
  <si>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</si>
  <si>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</si>
  <si>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</si>
  <si>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</si>
  <si>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</si>
  <si>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</si>
  <si>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</si>
  <si>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</si>
  <si>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</si>
  <si>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</si>
  <si>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</si>
  <si>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</si>
  <si>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</si>
  <si>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</si>
  <si>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</si>
  <si>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</si>
  <si>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</si>
  <si>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</si>
  <si>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</si>
  <si>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</si>
  <si>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</si>
  <si>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</si>
  <si>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</si>
  <si>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</si>
  <si>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</si>
  <si>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</si>
  <si>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</si>
  <si>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</si>
  <si>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</si>
  <si>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</si>
  <si>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</si>
  <si>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</si>
  <si>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</si>
  <si>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</si>
  <si>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</si>
  <si>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</si>
  <si>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</si>
  <si>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</si>
  <si>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</si>
  <si>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</si>
  <si>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</si>
  <si>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</si>
  <si>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</si>
  <si>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</si>
  <si>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</si>
  <si>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</si>
  <si>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</si>
  <si>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</si>
  <si>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</si>
  <si>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</si>
  <si>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</si>
  <si>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</si>
  <si>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</si>
  <si>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</si>
  <si>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</si>
  <si>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</si>
  <si>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</si>
  <si>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</si>
  <si>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</si>
  <si>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</si>
  <si>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</si>
  <si>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</si>
  <si>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</si>
  <si>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</si>
  <si>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</si>
  <si>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</si>
  <si>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</si>
  <si>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</si>
  <si>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</si>
  <si>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</si>
  <si>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</si>
  <si>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</si>
  <si>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</si>
  <si>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</si>
  <si>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</si>
  <si>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</si>
  <si>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</si>
  <si>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</si>
  <si>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</si>
  <si>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</si>
  <si>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</si>
  <si>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</si>
  <si>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</si>
  <si>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</si>
  <si>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</si>
  <si>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</si>
  <si>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</si>
  <si>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</si>
  <si>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</si>
  <si>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</si>
  <si>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</si>
  <si>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</si>
  <si>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</si>
  <si>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</si>
  <si>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</si>
  <si>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</si>
  <si>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</si>
  <si>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</si>
  <si>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</si>
  <si>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</si>
  <si>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</si>
  <si>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</si>
  <si>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</si>
  <si>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</si>
  <si>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</si>
  <si>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</si>
  <si>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</si>
  <si>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</si>
  <si>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</si>
  <si>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</si>
  <si>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</si>
  <si>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</si>
  <si>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</si>
  <si>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</si>
  <si>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</si>
  <si>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</si>
  <si>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</si>
  <si>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</si>
  <si>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</si>
  <si>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</si>
  <si>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</si>
  <si>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</si>
  <si>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</si>
  <si>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</si>
  <si>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</si>
  <si>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</si>
  <si>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</si>
  <si>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</si>
  <si>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</si>
  <si>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</si>
  <si>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</si>
  <si>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</si>
  <si>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</si>
  <si>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</si>
  <si>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</si>
  <si>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</si>
  <si>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</si>
  <si>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</si>
  <si>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</si>
  <si>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</si>
  <si>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</si>
  <si>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</si>
  <si>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</si>
  <si>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</si>
  <si>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</si>
  <si>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</si>
  <si>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</si>
  <si>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</si>
  <si>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</si>
  <si>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</si>
  <si>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</si>
  <si>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</si>
  <si>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</si>
  <si>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</si>
  <si>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</si>
  <si>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</si>
  <si>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</si>
  <si>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</si>
  <si>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</si>
  <si>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</si>
  <si>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</si>
  <si>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</si>
  <si>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</si>
  <si>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</si>
  <si>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</si>
  <si>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</si>
  <si>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</si>
  <si>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</si>
  <si>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</si>
  <si>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</si>
  <si>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</si>
  <si>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</si>
  <si>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</si>
  <si>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</si>
  <si>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</si>
  <si>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</si>
  <si>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</si>
  <si>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</si>
  <si>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</si>
  <si>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</si>
  <si>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</si>
  <si>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</si>
  <si>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</si>
  <si>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</si>
  <si>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</si>
  <si>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</si>
  <si>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</si>
  <si>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</si>
  <si>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</si>
  <si>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</si>
  <si>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</si>
  <si>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</si>
  <si>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</si>
  <si>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</si>
  <si>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</si>
  <si>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</si>
  <si>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</si>
  <si>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</si>
  <si>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</si>
  <si>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</si>
  <si>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</si>
  <si>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</si>
  <si>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</si>
  <si>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</si>
  <si>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</si>
  <si>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</si>
  <si>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</si>
  <si>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</si>
  <si>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</si>
  <si>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</si>
  <si>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</si>
  <si>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</si>
  <si>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</si>
  <si>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</si>
  <si>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</si>
  <si>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</si>
  <si>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</si>
  <si>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</si>
  <si>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</si>
  <si>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</si>
  <si>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</si>
  <si>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</si>
  <si>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</si>
  <si>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</si>
  <si>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</si>
  <si>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</si>
  <si>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</si>
  <si>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</si>
  <si>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</si>
  <si>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</si>
  <si>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</si>
  <si>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</si>
  <si>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</si>
  <si>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</si>
  <si>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</si>
  <si>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</si>
  <si>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</si>
  <si>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</si>
  <si>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</si>
  <si>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</si>
  <si>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</si>
  <si>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</si>
  <si>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</si>
  <si>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</si>
  <si>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</si>
  <si>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</si>
  <si>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</si>
  <si>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</si>
  <si>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</si>
  <si>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</si>
  <si>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</si>
  <si>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</si>
  <si>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</si>
  <si>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</si>
  <si>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</si>
  <si>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</si>
  <si>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</si>
  <si>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</si>
  <si>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</si>
  <si>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</si>
  <si>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</si>
  <si>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</si>
  <si>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</si>
  <si>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</si>
  <si>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</si>
  <si>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</si>
  <si>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</si>
  <si>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</si>
  <si>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</si>
  <si>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</si>
  <si>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</si>
  <si>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</si>
  <si>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</si>
  <si>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</si>
  <si>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</si>
  <si>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</si>
  <si>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</si>
  <si>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</si>
  <si>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</si>
  <si>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</si>
  <si>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</si>
  <si>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</si>
  <si>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</si>
  <si>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</si>
  <si>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</si>
  <si>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</si>
  <si>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</si>
  <si>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</si>
  <si>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</si>
  <si>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</si>
  <si>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</si>
  <si>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</si>
  <si>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</si>
  <si>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</si>
  <si>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</si>
  <si>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</si>
  <si>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</si>
  <si>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</si>
  <si>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</si>
  <si>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</si>
  <si>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</si>
  <si>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</si>
  <si>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</si>
  <si>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</si>
  <si>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</si>
  <si>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</si>
  <si>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</si>
  <si>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</si>
  <si>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</si>
  <si>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</si>
  <si>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</si>
  <si>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</si>
  <si>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</si>
  <si>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</si>
  <si>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</si>
  <si>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</si>
  <si>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</si>
  <si>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</si>
  <si>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</si>
  <si>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</si>
  <si>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</si>
  <si>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</si>
  <si>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</si>
  <si>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</si>
  <si>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</si>
  <si>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</si>
  <si>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</si>
  <si>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</si>
  <si>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</si>
  <si>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</si>
  <si>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</si>
  <si>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</si>
  <si>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</si>
  <si>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</si>
  <si>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</si>
  <si>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</si>
  <si>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</si>
  <si>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</si>
  <si>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</si>
  <si>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</si>
  <si>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</si>
  <si>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</si>
  <si>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</si>
  <si>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</si>
  <si>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</si>
  <si>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</si>
  <si>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</si>
  <si>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</si>
  <si>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</si>
  <si>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</si>
  <si>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</si>
  <si>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</si>
  <si>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</si>
  <si>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</si>
  <si>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</si>
  <si>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</si>
  <si>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</si>
  <si>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</si>
  <si>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</si>
  <si>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</si>
  <si>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</si>
  <si>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</si>
  <si>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</si>
  <si>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</si>
  <si>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</si>
  <si>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</si>
  <si>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</si>
  <si>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</si>
  <si>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</si>
  <si>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</si>
  <si>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</si>
  <si>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</si>
  <si>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</si>
  <si>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</si>
  <si>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</si>
  <si>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</si>
  <si>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</si>
  <si>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</si>
  <si>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</si>
  <si>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</si>
  <si>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</si>
  <si>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</si>
  <si>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</si>
  <si>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</si>
  <si>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</si>
  <si>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</si>
  <si>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</si>
  <si>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</si>
  <si>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</si>
  <si>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</si>
  <si>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</si>
  <si>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</si>
  <si>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</si>
  <si>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</si>
  <si>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</si>
  <si>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</si>
  <si>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</si>
  <si>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</si>
  <si>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</si>
  <si>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</si>
  <si>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</si>
  <si>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</si>
  <si>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</si>
  <si>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</si>
  <si>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</si>
  <si>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</si>
  <si>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</si>
  <si>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</si>
  <si>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</si>
  <si>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</si>
  <si>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</si>
  <si>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</si>
  <si>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</si>
  <si>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</si>
  <si>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</si>
  <si>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</si>
  <si>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</si>
  <si>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</si>
  <si>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</si>
  <si>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</si>
  <si>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</si>
  <si>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</si>
  <si>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</si>
  <si>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</si>
  <si>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</si>
  <si>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</si>
  <si>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</si>
  <si>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</si>
  <si>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</si>
  <si>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</si>
  <si>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</si>
  <si>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</si>
  <si>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</si>
  <si>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</si>
  <si>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</si>
  <si>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</si>
  <si>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</si>
  <si>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</si>
  <si>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</si>
  <si>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</si>
  <si>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</si>
  <si>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</si>
  <si>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</si>
  <si>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</si>
  <si>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</si>
  <si>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</si>
  <si>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</si>
  <si>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</si>
  <si>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</si>
  <si>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</si>
  <si>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</si>
  <si>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</si>
  <si>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</si>
  <si>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</si>
  <si>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</si>
  <si>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</si>
  <si>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</si>
  <si>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</si>
  <si>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</si>
  <si>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</si>
  <si>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</si>
  <si>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</si>
  <si>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</si>
  <si>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</si>
  <si>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</si>
  <si>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</si>
  <si>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</si>
  <si>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</si>
  <si>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</si>
  <si>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</si>
  <si>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</si>
  <si>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</si>
  <si>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</si>
  <si>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</si>
  <si>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</si>
  <si>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</si>
  <si>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</si>
  <si>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</si>
  <si>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</si>
  <si>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</si>
  <si>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</si>
  <si>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</si>
  <si>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</si>
  <si>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</si>
  <si>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</si>
  <si>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</si>
  <si>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</si>
  <si>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</si>
  <si>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</si>
  <si>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</si>
  <si>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</si>
  <si>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</si>
  <si>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</si>
  <si>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</si>
  <si>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</si>
  <si>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</si>
  <si>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</si>
  <si>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</si>
  <si>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</si>
  <si>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</si>
  <si>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</si>
  <si>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</si>
  <si>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</si>
  <si>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</si>
  <si>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</si>
  <si>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</si>
  <si>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</si>
  <si>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</si>
  <si>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</si>
  <si>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</si>
  <si>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</si>
  <si>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</si>
  <si>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</si>
  <si>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</si>
  <si>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</si>
  <si>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</si>
  <si>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</si>
  <si>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</si>
  <si>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</si>
  <si>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</si>
  <si>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</si>
  <si>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</si>
  <si>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</si>
  <si>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</si>
  <si>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</si>
  <si>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</si>
  <si>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</si>
  <si>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</si>
  <si>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</si>
  <si>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</si>
  <si>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</si>
  <si>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</si>
  <si>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</si>
  <si>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</si>
  <si>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</si>
  <si>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</si>
  <si>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</si>
  <si>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</si>
  <si>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</si>
  <si>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</si>
  <si>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</si>
  <si>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</si>
  <si>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</si>
  <si>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</si>
  <si>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</si>
  <si>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</si>
  <si>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</si>
  <si>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</si>
  <si>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</si>
  <si>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</si>
  <si>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</si>
  <si>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</si>
  <si>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</si>
  <si>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</si>
  <si>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</si>
  <si>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</si>
  <si>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</si>
  <si>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</si>
  <si>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</si>
  <si>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</si>
  <si>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</si>
  <si>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</si>
  <si>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</si>
  <si>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</si>
  <si>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</si>
  <si>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</si>
  <si>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</si>
  <si>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</si>
  <si>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</si>
  <si>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</si>
  <si>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</si>
  <si>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</si>
  <si>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</si>
  <si>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</si>
  <si>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</si>
  <si>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</si>
  <si>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</si>
  <si>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</si>
  <si>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</si>
  <si>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</si>
  <si>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</si>
  <si>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</si>
  <si>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</si>
  <si>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</si>
  <si>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</si>
  <si>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</si>
  <si>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</si>
  <si>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</si>
  <si>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</si>
  <si>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</si>
  <si>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</si>
  <si>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</si>
  <si>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</si>
  <si>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</si>
  <si>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</si>
  <si>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</si>
  <si>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</si>
  <si>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</si>
  <si>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</si>
  <si>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</si>
  <si>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</si>
  <si>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</si>
  <si>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</si>
  <si>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</si>
  <si>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</si>
  <si>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</si>
  <si>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</si>
  <si>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</si>
  <si>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</si>
  <si>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</si>
  <si>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</si>
  <si>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</si>
  <si>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</si>
  <si>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</si>
  <si>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</si>
  <si>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</si>
  <si>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</si>
  <si>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</si>
  <si>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</si>
  <si>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</si>
  <si>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</si>
  <si>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</si>
  <si>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</si>
  <si>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</si>
  <si>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</si>
  <si>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</si>
  <si>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</si>
  <si>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</si>
  <si>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</si>
  <si>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</si>
  <si>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</si>
  <si>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</si>
  <si>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</si>
  <si>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</si>
  <si>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</si>
  <si>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</si>
  <si>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</si>
  <si>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</si>
  <si>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</si>
  <si>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</si>
  <si>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</si>
  <si>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</si>
  <si>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</si>
  <si>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</si>
  <si>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</si>
  <si>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</si>
  <si>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</si>
  <si>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</si>
  <si>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</si>
  <si>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</si>
  <si>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</si>
  <si>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</si>
  <si>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</si>
  <si>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</si>
  <si>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</si>
  <si>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</si>
  <si>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</si>
  <si>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</si>
  <si>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</si>
  <si>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</si>
  <si>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</si>
  <si>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</si>
  <si>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</si>
  <si>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</si>
  <si>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</si>
  <si>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</si>
  <si>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</si>
  <si>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</si>
  <si>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</si>
  <si>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</si>
  <si>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</si>
  <si>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</si>
  <si>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</si>
  <si>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</si>
  <si>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</si>
  <si>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</si>
  <si>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</si>
  <si>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</si>
  <si>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</si>
  <si>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</si>
  <si>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</si>
  <si>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</si>
  <si>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</si>
  <si>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</si>
  <si>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</si>
  <si>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</si>
  <si>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</si>
  <si>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</si>
  <si>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</si>
  <si>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</si>
  <si>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</si>
  <si>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</si>
  <si>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</si>
  <si>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</si>
  <si>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</si>
  <si>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</si>
  <si>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</si>
  <si>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</si>
  <si>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</si>
  <si>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</si>
  <si>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</si>
  <si>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</si>
  <si>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</si>
  <si>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</si>
  <si>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</si>
  <si>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</si>
  <si>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</si>
  <si>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</si>
  <si>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</si>
  <si>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</si>
  <si>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</si>
  <si>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</si>
  <si>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</si>
  <si>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</si>
  <si>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</si>
  <si>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</si>
  <si>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</si>
  <si>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</si>
  <si>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</si>
  <si>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</si>
  <si>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</si>
  <si>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</si>
  <si>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</si>
  <si>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</si>
  <si>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</si>
  <si>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</si>
  <si>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</si>
  <si>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</si>
  <si>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</si>
  <si>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</si>
  <si>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</si>
  <si>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</si>
  <si>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</si>
  <si>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</si>
  <si>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</si>
  <si>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</si>
  <si>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</si>
  <si>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</si>
  <si>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</si>
  <si>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</si>
  <si>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</si>
  <si>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</si>
  <si>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</si>
  <si>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</si>
  <si>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</si>
  <si>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</si>
  <si>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</si>
  <si>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</si>
  <si>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</si>
  <si>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</si>
  <si>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</si>
  <si>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</si>
  <si>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</si>
  <si>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</si>
  <si>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</si>
  <si>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</si>
  <si>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</si>
  <si>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</si>
  <si>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</si>
  <si>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</si>
  <si>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</si>
  <si>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</si>
  <si>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</si>
  <si>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</si>
  <si>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</si>
  <si>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</si>
  <si>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</si>
  <si>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</si>
  <si>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</si>
  <si>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</si>
  <si>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</si>
  <si>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</si>
  <si>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</si>
  <si>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</si>
  <si>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</si>
  <si>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</si>
  <si>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</si>
  <si>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</si>
  <si>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</si>
  <si>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</si>
  <si>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</si>
  <si>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</si>
  <si>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</si>
  <si>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</si>
  <si>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</si>
  <si>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</si>
  <si>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</si>
  <si>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</si>
  <si>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</si>
  <si>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</si>
  <si>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</si>
  <si>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</si>
  <si>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</si>
  <si>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</si>
  <si>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</si>
  <si>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</si>
  <si>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</si>
  <si>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</si>
  <si>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</si>
  <si>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</si>
  <si>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</si>
  <si>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</si>
  <si>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</si>
  <si>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</si>
  <si>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</si>
  <si>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</si>
  <si>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</si>
  <si>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</si>
  <si>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</si>
  <si>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</si>
  <si>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</si>
  <si>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</si>
  <si>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</si>
  <si>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</si>
  <si>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</si>
  <si>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</si>
  <si>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</si>
  <si>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</si>
  <si>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</si>
  <si>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</si>
  <si>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</si>
  <si>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</si>
  <si>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</si>
  <si>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</si>
  <si>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</si>
  <si>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</si>
  <si>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</si>
  <si>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</si>
  <si>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</si>
  <si>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</si>
  <si>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</si>
  <si>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</si>
  <si>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</si>
  <si>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</si>
  <si>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</si>
  <si>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</si>
  <si>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</si>
  <si>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</si>
  <si>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</si>
  <si>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</si>
  <si>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</si>
  <si>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</si>
  <si>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</si>
  <si>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</si>
  <si>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</si>
  <si>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</si>
  <si>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</si>
  <si>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</si>
  <si>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</si>
  <si>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</si>
  <si>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</si>
  <si>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</si>
  <si>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</si>
  <si>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</si>
  <si>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</si>
  <si>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</si>
  <si>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</si>
  <si>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</si>
  <si>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</si>
  <si>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</si>
  <si>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</si>
  <si>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</si>
  <si>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</si>
  <si>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</si>
  <si>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</si>
  <si>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</si>
  <si>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</si>
  <si>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</si>
  <si>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</si>
  <si>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</si>
  <si>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</si>
  <si>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</si>
  <si>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</si>
  <si>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</si>
  <si>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</si>
  <si>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</si>
  <si>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</si>
  <si>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</si>
  <si>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</si>
  <si>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</si>
  <si>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</si>
  <si>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</si>
  <si>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</si>
  <si>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</si>
  <si>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</si>
  <si>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</si>
  <si>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</si>
  <si>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</si>
  <si>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</si>
  <si>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</si>
  <si>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</si>
  <si>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</si>
  <si>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</si>
  <si>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</si>
  <si>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</si>
  <si>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</si>
  <si>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</si>
  <si>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</si>
  <si>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</si>
  <si>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</si>
  <si>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</si>
  <si>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</si>
  <si>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</si>
  <si>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</si>
  <si>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</si>
  <si>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</si>
  <si>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</si>
  <si>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</si>
  <si>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</si>
  <si>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</si>
  <si>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</si>
  <si>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</si>
  <si>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</si>
  <si>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</si>
  <si>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</si>
  <si>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</si>
  <si>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</si>
  <si>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</si>
  <si>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</si>
  <si>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</si>
  <si>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</si>
  <si>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</si>
  <si>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</si>
  <si>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</si>
  <si>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</si>
  <si>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</si>
  <si>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</si>
  <si>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</si>
  <si>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</si>
  <si>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</si>
  <si>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</si>
  <si>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</si>
  <si>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</si>
  <si>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</si>
  <si>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</si>
  <si>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</si>
  <si>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</si>
  <si>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</si>
  <si>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</si>
  <si>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</si>
  <si>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</si>
  <si>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</si>
  <si>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</si>
  <si>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</si>
  <si>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</si>
  <si>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</si>
  <si>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</si>
  <si>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</si>
  <si>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</si>
  <si>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</si>
  <si>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</si>
  <si>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</si>
  <si>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</si>
  <si>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</si>
  <si>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</si>
  <si>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</si>
  <si>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</si>
  <si>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</si>
  <si>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</si>
  <si>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</si>
  <si>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</si>
  <si>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</si>
  <si>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</si>
  <si>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</si>
  <si>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</si>
  <si>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</si>
  <si>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</si>
  <si>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</si>
  <si>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</si>
  <si>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</si>
  <si>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</si>
  <si>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</si>
  <si>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</si>
  <si>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</si>
  <si>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</si>
  <si>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</si>
  <si>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</si>
  <si>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</si>
  <si>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</si>
  <si>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</si>
  <si>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</si>
  <si>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</si>
  <si>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</si>
  <si>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</si>
  <si>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</si>
  <si>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</si>
  <si>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</si>
  <si>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</si>
  <si>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</si>
  <si>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</si>
  <si>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</si>
  <si>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</si>
  <si>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</si>
  <si>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</si>
  <si>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</si>
  <si>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</si>
  <si>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</si>
  <si>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</si>
  <si>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</si>
  <si>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</si>
  <si>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</si>
  <si>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</si>
  <si>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</si>
  <si>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</si>
  <si>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</si>
  <si>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</si>
  <si>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</si>
  <si>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</si>
  <si>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</si>
  <si>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</si>
  <si>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</si>
  <si>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</si>
  <si>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</si>
  <si>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</si>
  <si>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</si>
  <si>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</si>
  <si>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</si>
  <si>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</si>
  <si>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</si>
  <si>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</si>
  <si>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</si>
  <si>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</si>
  <si>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</si>
  <si>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</si>
  <si>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</si>
  <si>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</si>
  <si>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</si>
  <si>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</si>
  <si>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</si>
  <si>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</si>
  <si>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</si>
  <si>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</si>
  <si>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</si>
  <si>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</si>
  <si>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</si>
  <si>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</si>
  <si>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</si>
  <si>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</si>
  <si>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</si>
  <si>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</si>
  <si>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</si>
  <si>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</si>
  <si>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</si>
  <si>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</si>
  <si>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</si>
  <si>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</si>
  <si>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</si>
  <si>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</si>
  <si>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</si>
  <si>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</si>
  <si>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</si>
  <si>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</si>
  <si>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</si>
  <si>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</si>
  <si>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</si>
  <si>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</si>
  <si>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</si>
  <si>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</si>
  <si>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</si>
  <si>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</si>
  <si>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</si>
  <si>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</si>
  <si>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</si>
  <si>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</si>
  <si>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</si>
  <si>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</si>
  <si>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</si>
  <si>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</si>
  <si>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</si>
  <si>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</si>
  <si>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</si>
  <si>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</si>
  <si>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</si>
  <si>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</si>
  <si>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</si>
  <si>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</si>
  <si>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</si>
  <si>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</si>
  <si>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</si>
  <si>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</si>
  <si>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</si>
  <si>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</si>
  <si>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</si>
  <si>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</si>
  <si>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</si>
  <si>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</si>
  <si>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</si>
  <si>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</si>
  <si>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</si>
  <si>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</si>
  <si>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</si>
  <si>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</si>
  <si>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</si>
  <si>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</si>
  <si>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</si>
  <si>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</si>
  <si>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</si>
  <si>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</si>
  <si>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</si>
  <si>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</si>
  <si>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</si>
  <si>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</si>
  <si>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</si>
  <si>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</si>
  <si>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</si>
  <si>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</si>
  <si>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</si>
  <si>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</si>
  <si>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</si>
  <si>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</si>
  <si>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</si>
  <si>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</si>
  <si>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</si>
  <si>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</si>
  <si>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</si>
  <si>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</si>
  <si>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</si>
  <si>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</si>
  <si>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</si>
  <si>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</si>
  <si>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</si>
  <si>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</si>
  <si>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</si>
  <si>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</si>
  <si>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</si>
  <si>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</si>
  <si>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</si>
  <si>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</si>
  <si>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</si>
  <si>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</si>
  <si>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</si>
  <si>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</si>
  <si>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</si>
  <si>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</si>
  <si>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</si>
  <si>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</si>
  <si>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</si>
  <si>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</si>
  <si>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</si>
  <si>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</si>
  <si>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</si>
  <si>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</si>
  <si>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</si>
  <si>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</si>
  <si>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</si>
  <si>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</si>
  <si>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</si>
  <si>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</si>
  <si>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</si>
  <si>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</si>
  <si>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</si>
  <si>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</si>
  <si>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</si>
  <si>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</si>
  <si>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</si>
  <si>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</si>
  <si>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</si>
  <si>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</si>
  <si>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</si>
  <si>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</si>
  <si>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</si>
  <si>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</si>
  <si>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</si>
  <si>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</si>
  <si>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</si>
  <si>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</si>
  <si>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</si>
  <si>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</si>
  <si>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</si>
  <si>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</si>
  <si>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</si>
  <si>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</si>
  <si>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</si>
  <si>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</si>
  <si>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</si>
  <si>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</si>
  <si>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</si>
  <si>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</si>
  <si>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</si>
  <si>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</si>
  <si>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</si>
  <si>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</si>
  <si>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</si>
  <si>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</si>
  <si>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</si>
  <si>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</si>
  <si>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</si>
  <si>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</si>
  <si>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</si>
  <si>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</si>
  <si>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</si>
  <si>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</si>
  <si>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</si>
  <si>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</si>
  <si>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</si>
  <si>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</si>
  <si>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</si>
  <si>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</si>
  <si>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</si>
  <si>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</si>
  <si>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</si>
  <si>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</si>
  <si>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</si>
  <si>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</si>
  <si>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</si>
  <si>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</si>
  <si>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</si>
  <si>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</si>
  <si>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</si>
  <si>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</si>
  <si>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</si>
  <si>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</si>
  <si>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</si>
  <si>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</si>
  <si>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</si>
  <si>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</si>
  <si>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</si>
  <si>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</si>
  <si>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</si>
  <si>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</si>
  <si>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</si>
  <si>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</si>
  <si>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</si>
  <si>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</si>
  <si>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</si>
  <si>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</si>
  <si>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</si>
  <si>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</si>
  <si>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</si>
  <si>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</si>
  <si>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</si>
  <si>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</si>
  <si>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</si>
  <si>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</si>
  <si>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</si>
  <si>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</si>
  <si>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</si>
  <si>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</si>
  <si>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</si>
  <si>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</si>
  <si>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</si>
  <si>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</si>
  <si>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</si>
  <si>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</si>
  <si>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</si>
  <si>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</si>
  <si>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</si>
  <si>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</si>
  <si>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</si>
  <si>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</si>
  <si>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</si>
  <si>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</si>
  <si>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</si>
  <si>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</si>
  <si>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</si>
  <si>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</si>
  <si>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</si>
  <si>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</si>
  <si>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</si>
  <si>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</si>
  <si>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</si>
  <si>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</si>
  <si>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</si>
  <si>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</si>
  <si>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</si>
  <si>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</si>
  <si>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</si>
  <si>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</si>
  <si>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</si>
  <si>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</si>
  <si>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</si>
  <si>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</si>
  <si>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</si>
  <si>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</si>
  <si>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</si>
  <si>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</si>
  <si>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</si>
  <si>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</si>
  <si>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</si>
  <si>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</si>
  <si>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</si>
  <si>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</si>
  <si>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</si>
  <si>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</si>
  <si>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</si>
  <si>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</si>
  <si>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</si>
  <si>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</si>
  <si>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</si>
  <si>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</si>
  <si>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</si>
  <si>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</si>
  <si>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</si>
  <si>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</si>
  <si>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</si>
  <si>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</si>
  <si>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</si>
  <si>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</si>
  <si>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</si>
  <si>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</si>
  <si>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</si>
  <si>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</si>
  <si>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</si>
  <si>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</si>
  <si>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</si>
  <si>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</si>
  <si>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</si>
  <si>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</si>
  <si>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</si>
  <si>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</si>
  <si>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</si>
  <si>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</si>
  <si>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</si>
  <si>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</si>
  <si>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</si>
  <si>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</si>
  <si>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</si>
  <si>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</si>
  <si>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</si>
  <si>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</si>
  <si>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</si>
  <si>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</si>
  <si>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</si>
  <si>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</si>
  <si>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</si>
  <si>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</si>
  <si>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</si>
  <si>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</si>
  <si>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</si>
  <si>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</si>
  <si>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</si>
  <si>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</si>
  <si>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</si>
  <si>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</si>
  <si>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</si>
  <si>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</si>
  <si>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</si>
  <si>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</si>
  <si>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</si>
  <si>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</si>
  <si>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</si>
  <si>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</si>
  <si>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</si>
  <si>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</si>
  <si>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</si>
  <si>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</si>
  <si>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</si>
  <si>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</si>
  <si>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</si>
  <si>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</si>
  <si>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</si>
  <si>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</si>
  <si>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</si>
  <si>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</si>
  <si>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</si>
  <si>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</si>
  <si>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</si>
  <si>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</si>
  <si>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</si>
  <si>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</si>
  <si>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</si>
  <si>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</si>
  <si>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</si>
  <si>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</si>
  <si>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</si>
  <si>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</si>
  <si>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</si>
  <si>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</si>
  <si>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</si>
  <si>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</si>
  <si>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</si>
  <si>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</si>
  <si>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</si>
  <si>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</si>
  <si>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</si>
  <si>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</si>
  <si>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</si>
  <si>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</si>
  <si>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</si>
  <si>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</si>
  <si>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</si>
  <si>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</si>
  <si>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</si>
  <si>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</si>
  <si>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</si>
  <si>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</si>
  <si>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</si>
  <si>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</si>
  <si>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</si>
  <si>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</si>
  <si>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</si>
  <si>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</si>
  <si>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</si>
  <si>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</si>
  <si>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</si>
  <si>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</si>
  <si>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</si>
  <si>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</si>
  <si>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</si>
  <si>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</si>
  <si>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</si>
  <si>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</si>
  <si>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</si>
  <si>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</si>
  <si>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</si>
  <si>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</si>
  <si>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</si>
  <si>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</si>
  <si>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</si>
  <si>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</si>
  <si>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</si>
  <si>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</si>
  <si>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</si>
  <si>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</si>
  <si>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</si>
  <si>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</si>
  <si>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</si>
  <si>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</si>
  <si>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</si>
  <si>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</si>
  <si>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</si>
  <si>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</si>
  <si>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</si>
  <si>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</si>
  <si>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</si>
  <si>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</si>
  <si>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</si>
  <si>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</si>
  <si>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</si>
  <si>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</si>
  <si>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</si>
  <si>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</si>
  <si>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</si>
  <si>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</si>
  <si>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</si>
  <si>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</si>
  <si>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</si>
  <si>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</si>
  <si>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</si>
  <si>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</si>
  <si>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</si>
  <si>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</si>
  <si>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</si>
  <si>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</si>
  <si>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</si>
  <si>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</si>
  <si>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</si>
  <si>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</si>
  <si>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</si>
  <si>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</si>
  <si>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</si>
  <si>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</si>
  <si>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</si>
  <si>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</si>
  <si>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</si>
  <si>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</si>
  <si>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</si>
  <si>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</si>
  <si>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</si>
  <si>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</si>
  <si>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</si>
  <si>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</si>
  <si>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</si>
  <si>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</si>
  <si>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</si>
  <si>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</si>
  <si>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</si>
  <si>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</si>
  <si>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</si>
  <si>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</si>
  <si>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</si>
  <si>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</si>
  <si>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</si>
  <si>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</si>
  <si>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</si>
  <si>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</si>
  <si>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</si>
  <si>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</si>
  <si>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</si>
  <si>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</si>
  <si>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</si>
  <si>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</si>
  <si>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</si>
  <si>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</si>
  <si>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</si>
  <si>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</si>
  <si>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</si>
  <si>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</si>
  <si>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</si>
  <si>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</si>
  <si>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</si>
  <si>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</si>
  <si>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</si>
  <si>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</si>
  <si>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</si>
  <si>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</si>
  <si>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</si>
  <si>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</si>
  <si>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</si>
  <si>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</si>
  <si>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</si>
  <si>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</si>
  <si>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</si>
  <si>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</si>
  <si>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</si>
  <si>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</si>
  <si>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</si>
  <si>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</si>
  <si>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</si>
  <si>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</si>
  <si>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</si>
  <si>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</si>
  <si>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</si>
  <si>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</si>
  <si>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</si>
  <si>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</si>
  <si>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</si>
  <si>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</si>
  <si>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</si>
  <si>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</si>
  <si>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</si>
  <si>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</si>
  <si>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</si>
  <si>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</si>
  <si>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</si>
  <si>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</si>
  <si>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</si>
  <si>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</si>
  <si>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</si>
  <si>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</si>
  <si>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</si>
  <si>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</si>
  <si>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</si>
  <si>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</si>
  <si>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</si>
  <si>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</si>
  <si>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</si>
  <si>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</si>
  <si>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</si>
  <si>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</si>
  <si>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</si>
  <si>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</si>
  <si>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</si>
  <si>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</si>
  <si>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</si>
  <si>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</si>
  <si>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</si>
  <si>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</si>
  <si>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</si>
  <si>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</si>
  <si>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</si>
  <si>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</si>
  <si>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</si>
  <si>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</si>
  <si>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</si>
  <si>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</si>
  <si>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</si>
  <si>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</si>
  <si>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</si>
  <si>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</si>
  <si>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</si>
  <si>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</si>
  <si>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</si>
  <si>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</si>
  <si>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</si>
  <si>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</si>
  <si>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</si>
  <si>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</si>
  <si>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</si>
  <si>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</si>
  <si>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</si>
  <si>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</si>
  <si>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</si>
  <si>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</si>
  <si>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</si>
  <si>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</si>
  <si>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</si>
  <si>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</si>
  <si>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</si>
  <si>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</si>
  <si>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</si>
  <si>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</si>
  <si>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</si>
  <si>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</si>
  <si>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</si>
  <si>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</si>
  <si>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</si>
  <si>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</si>
  <si>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</si>
  <si>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</si>
  <si>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</si>
  <si>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</si>
  <si>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</si>
  <si>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</si>
  <si>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</si>
  <si>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</si>
  <si>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</si>
  <si>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</si>
  <si>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</si>
  <si>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</si>
  <si>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</si>
  <si>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</si>
  <si>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</si>
  <si>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</si>
  <si>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</si>
  <si>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</si>
  <si>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</si>
  <si>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</si>
  <si>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</si>
  <si>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</si>
  <si>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</si>
  <si>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</si>
  <si>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</si>
  <si>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</si>
  <si>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</si>
  <si>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</si>
  <si>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</si>
  <si>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</si>
  <si>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</si>
  <si>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</si>
  <si>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</si>
  <si>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</si>
  <si>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</si>
  <si>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</si>
  <si>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</si>
  <si>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</si>
  <si>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</si>
  <si>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</si>
  <si>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</si>
  <si>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</si>
  <si>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</si>
  <si>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</si>
  <si>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</si>
  <si>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</si>
  <si>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</si>
  <si>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</si>
  <si>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</si>
  <si>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</si>
  <si>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</si>
  <si>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</si>
  <si>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</si>
  <si>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</si>
  <si>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</si>
  <si>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</si>
  <si>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</si>
  <si>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</si>
  <si>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</si>
  <si>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</si>
  <si>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</si>
  <si>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</si>
  <si>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</si>
  <si>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</si>
  <si>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</si>
  <si>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</si>
  <si>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</si>
  <si>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</si>
  <si>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</si>
  <si>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</si>
  <si>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</si>
  <si>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</si>
  <si>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</si>
  <si>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</si>
  <si>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</si>
  <si>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</si>
  <si>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</si>
  <si>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</si>
  <si>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</si>
  <si>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</si>
  <si>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</si>
  <si>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</si>
  <si>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</si>
  <si>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</si>
  <si>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</si>
  <si>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</si>
  <si>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</si>
  <si>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</si>
  <si>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</si>
  <si>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</si>
  <si>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</si>
  <si>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</si>
  <si>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</si>
  <si>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</si>
  <si>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</si>
  <si>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</si>
  <si>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</si>
  <si>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</si>
  <si>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</si>
  <si>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</si>
  <si>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</si>
  <si>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</si>
  <si>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</si>
  <si>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</si>
  <si>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</si>
  <si>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</si>
  <si>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</si>
  <si>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</si>
  <si>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</si>
  <si>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</si>
  <si>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</si>
  <si>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</si>
  <si>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</si>
  <si>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</si>
  <si>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</si>
  <si>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</si>
  <si>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</si>
  <si>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</si>
  <si>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</si>
  <si>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</si>
  <si>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</si>
  <si>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</si>
  <si>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</si>
  <si>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</si>
  <si>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</si>
  <si>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</si>
  <si>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</si>
  <si>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</si>
  <si>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</si>
  <si>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</si>
  <si>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</si>
  <si>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</si>
  <si>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</si>
  <si>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</si>
  <si>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</si>
  <si>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</si>
  <si>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</si>
  <si>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</si>
  <si>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</si>
  <si>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</si>
  <si>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</si>
  <si>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</si>
  <si>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</si>
  <si>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</si>
  <si>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</si>
  <si>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</si>
  <si>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</si>
  <si>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</si>
  <si>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</si>
  <si>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</si>
  <si>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</si>
  <si>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</si>
  <si>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</si>
  <si>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</si>
  <si>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</si>
  <si>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</si>
  <si>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</si>
  <si>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</si>
  <si>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</si>
  <si>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</si>
  <si>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</si>
  <si>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</si>
  <si>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</si>
  <si>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</si>
  <si>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</si>
  <si>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</si>
  <si>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</si>
  <si>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</si>
  <si>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</si>
  <si>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</si>
  <si>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</si>
  <si>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</si>
  <si>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</si>
  <si>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</si>
  <si>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</si>
  <si>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</si>
  <si>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</si>
  <si>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</si>
  <si>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</si>
  <si>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</si>
  <si>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</si>
  <si>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</si>
  <si>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</si>
  <si>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</si>
  <si>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</si>
  <si>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</si>
  <si>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</si>
  <si>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</si>
  <si>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</si>
  <si>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</si>
  <si>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</si>
  <si>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</si>
  <si>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</si>
  <si>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</si>
  <si>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</si>
  <si>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</si>
  <si>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</si>
  <si>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</si>
  <si>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</si>
  <si>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</si>
  <si>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</si>
  <si>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</si>
  <si>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</si>
  <si>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</si>
  <si>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</si>
  <si>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</si>
  <si>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</si>
  <si>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</si>
  <si>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</si>
  <si>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</si>
  <si>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</si>
  <si>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</si>
  <si>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</si>
  <si>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</si>
  <si>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</si>
  <si>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</si>
  <si>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</si>
  <si>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</si>
  <si>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</si>
  <si>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</si>
  <si>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</si>
  <si>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</si>
  <si>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</si>
  <si>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</si>
  <si>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</si>
  <si>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</si>
  <si>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</si>
  <si>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</si>
  <si>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</si>
  <si>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</si>
  <si>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</si>
  <si>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</si>
  <si>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</si>
  <si>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</si>
  <si>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</si>
  <si>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</si>
  <si>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</si>
  <si>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</si>
  <si>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</si>
  <si>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</si>
  <si>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</si>
  <si>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</si>
  <si>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</si>
  <si>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</si>
  <si>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</si>
  <si>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</si>
  <si>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</si>
  <si>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</si>
  <si>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</si>
  <si>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</si>
  <si>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</si>
  <si>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</si>
  <si>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</si>
  <si>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</si>
  <si>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</si>
  <si>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</si>
  <si>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</si>
  <si>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</si>
  <si>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</si>
  <si>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</si>
  <si>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</si>
  <si>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</si>
  <si>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</si>
  <si>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</si>
  <si>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</si>
  <si>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</si>
  <si>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</si>
  <si>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</si>
  <si>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</si>
  <si>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</si>
  <si>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</si>
  <si>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</si>
  <si>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</si>
  <si>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</si>
  <si>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</si>
  <si>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</si>
  <si>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</si>
  <si>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</si>
  <si>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</si>
  <si>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</si>
  <si>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</si>
  <si>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</si>
  <si>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</si>
  <si>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</si>
  <si>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</si>
  <si>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</si>
  <si>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</si>
  <si>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</si>
  <si>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</si>
  <si>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</si>
  <si>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</si>
  <si>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</si>
  <si>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</si>
  <si>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</si>
  <si>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</si>
  <si>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</si>
  <si>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</si>
  <si>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</si>
  <si>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</si>
  <si>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</si>
  <si>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</si>
  <si>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</si>
  <si>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</si>
  <si>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</si>
  <si>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</si>
  <si>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</si>
  <si>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</si>
  <si>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</si>
  <si>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</si>
  <si>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</si>
  <si>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</si>
  <si>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</si>
  <si>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</si>
  <si>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</si>
  <si>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</si>
  <si>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</si>
  <si>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</si>
  <si>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</si>
  <si>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</si>
  <si>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</si>
  <si>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</si>
  <si>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</si>
  <si>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</si>
  <si>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</si>
  <si>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</si>
  <si>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</si>
  <si>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</si>
  <si>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</si>
  <si>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</si>
  <si>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</si>
  <si>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</si>
  <si>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</si>
  <si>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</si>
  <si>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</si>
  <si>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</si>
  <si>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</si>
  <si>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</si>
  <si>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</si>
  <si>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</si>
  <si>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</si>
  <si>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</si>
  <si>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</si>
  <si>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</si>
  <si>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</si>
  <si>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</si>
  <si>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</si>
  <si>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</si>
  <si>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</si>
  <si>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</si>
  <si>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</si>
  <si>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</si>
  <si>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</si>
  <si>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</si>
  <si>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</si>
  <si>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</si>
  <si>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</si>
  <si>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</si>
  <si>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</si>
  <si>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</si>
  <si>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</si>
  <si>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</si>
  <si>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</si>
  <si>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</si>
  <si>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</si>
  <si>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</si>
  <si>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</si>
  <si>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</si>
  <si>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</si>
  <si>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</si>
  <si>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</si>
  <si>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</si>
  <si>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</si>
  <si>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</si>
  <si>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</si>
  <si>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</si>
  <si>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</si>
  <si>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</si>
  <si>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</si>
  <si>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</si>
  <si>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</si>
  <si>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</si>
  <si>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</si>
  <si>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</si>
  <si>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</si>
  <si>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</si>
  <si>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</si>
  <si>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</si>
  <si>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</si>
  <si>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</si>
  <si>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</si>
  <si>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</si>
  <si>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</si>
  <si>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</si>
  <si>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</si>
  <si>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</si>
  <si>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</si>
  <si>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</si>
  <si>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</si>
  <si>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</si>
  <si>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</si>
  <si>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</si>
  <si>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</si>
  <si>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</si>
  <si>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</si>
  <si>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</si>
  <si>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</si>
  <si>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</si>
  <si>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</si>
  <si>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</si>
  <si>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</si>
  <si>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</si>
  <si>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</si>
  <si>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</si>
  <si>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</si>
  <si>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</si>
  <si>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</si>
  <si>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</si>
  <si>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</si>
  <si>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</si>
  <si>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</si>
  <si>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</si>
  <si>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</si>
  <si>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</si>
  <si>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</si>
  <si>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</si>
  <si>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</si>
  <si>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</si>
  <si>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</si>
  <si>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</si>
  <si>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</si>
  <si>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</si>
  <si>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</si>
  <si>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</si>
  <si>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</si>
  <si>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</si>
  <si>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</si>
  <si>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</si>
  <si>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</si>
  <si>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</si>
  <si>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</si>
  <si>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</si>
  <si>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</si>
  <si>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</si>
  <si>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</si>
  <si>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</si>
  <si>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</si>
  <si>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</si>
  <si>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</si>
  <si>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</si>
  <si>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</si>
  <si>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</si>
  <si>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</si>
  <si>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</si>
  <si>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</si>
  <si>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</si>
  <si>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</si>
  <si>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</si>
  <si>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</si>
  <si>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</si>
  <si>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</si>
  <si>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</si>
  <si>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</si>
  <si>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</si>
  <si>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</si>
  <si>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</si>
  <si>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</si>
  <si>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</si>
  <si>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</si>
  <si>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</si>
  <si>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</si>
  <si>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</si>
  <si>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</si>
  <si>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</si>
  <si>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</si>
  <si>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</si>
  <si>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</si>
  <si>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</si>
  <si>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</si>
  <si>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</si>
  <si>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</si>
  <si>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</si>
  <si>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</si>
  <si>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</si>
  <si>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</si>
  <si>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</si>
  <si>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</si>
  <si>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</si>
  <si>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</si>
  <si>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</si>
  <si>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</si>
  <si>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</si>
  <si>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</si>
  <si>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</si>
  <si>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</si>
  <si>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</si>
  <si>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</si>
  <si>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</si>
  <si>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</si>
  <si>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</si>
  <si>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</si>
  <si>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</si>
  <si>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</si>
  <si>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</si>
  <si>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</si>
  <si>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</si>
  <si>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</si>
  <si>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</si>
  <si>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</si>
  <si>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</si>
  <si>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</si>
  <si>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</si>
  <si>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</si>
  <si>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</si>
  <si>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</si>
  <si>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</si>
  <si>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</si>
  <si>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</si>
  <si>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</si>
  <si>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</si>
  <si>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</si>
  <si>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</si>
  <si>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</si>
  <si>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</si>
  <si>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</si>
  <si>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</si>
  <si>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</si>
  <si>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</si>
  <si>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</si>
  <si>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</si>
  <si>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</si>
  <si>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</si>
  <si>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</si>
  <si>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</si>
  <si>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</si>
  <si>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</si>
  <si>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</si>
  <si>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</si>
  <si>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</si>
  <si>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</si>
  <si>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</si>
  <si>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</si>
  <si>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</si>
  <si>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</si>
  <si>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</si>
  <si>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</si>
  <si>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</si>
  <si>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</si>
  <si>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</si>
  <si>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</si>
  <si>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</si>
  <si>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</si>
  <si>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</si>
  <si>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</si>
  <si>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</si>
  <si>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</si>
  <si>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</si>
  <si>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</si>
  <si>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</si>
  <si>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</si>
  <si>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</si>
  <si>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</si>
  <si>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</si>
  <si>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</si>
  <si>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</si>
  <si>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</si>
  <si>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</si>
  <si>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</si>
  <si>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</si>
  <si>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</si>
  <si>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</si>
  <si>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</si>
  <si>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</si>
  <si>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</si>
  <si>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</si>
  <si>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</si>
  <si>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</si>
  <si>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</si>
  <si>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</si>
  <si>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</si>
  <si>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</si>
  <si>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</si>
  <si>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</si>
  <si>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</si>
  <si>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</si>
  <si>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</si>
  <si>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</si>
  <si>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</si>
  <si>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</si>
  <si>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</si>
  <si>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</si>
  <si>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</si>
  <si>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</si>
  <si>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</si>
  <si>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</si>
  <si>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</si>
  <si>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</si>
  <si>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</si>
  <si>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</si>
  <si>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</si>
  <si>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</si>
  <si>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</si>
  <si>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</si>
  <si>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</si>
  <si>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</si>
  <si>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</si>
  <si>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</si>
  <si>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</si>
  <si>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</si>
  <si>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</si>
  <si>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</si>
  <si>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</si>
  <si>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</si>
  <si>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</si>
  <si>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</si>
  <si>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</si>
  <si>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</si>
  <si>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</si>
  <si>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</si>
  <si>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</si>
  <si>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</si>
  <si>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</si>
  <si>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</si>
  <si>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</si>
  <si>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</si>
  <si>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</si>
  <si>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</si>
  <si>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</si>
  <si>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</si>
  <si>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</si>
  <si>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</si>
  <si>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</si>
  <si>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</si>
  <si>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</si>
  <si>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</si>
  <si>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</si>
  <si>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</si>
  <si>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</si>
  <si>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</si>
  <si>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</si>
  <si>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</si>
  <si>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</si>
  <si>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</si>
  <si>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</si>
  <si>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</si>
  <si>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</si>
  <si>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</si>
  <si>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</si>
  <si>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</si>
  <si>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</si>
  <si>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</si>
  <si>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</si>
  <si>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</si>
  <si>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</si>
  <si>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</si>
  <si>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</si>
  <si>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</si>
  <si>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</si>
  <si>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</si>
  <si>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</si>
  <si>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</si>
  <si>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</si>
  <si>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</si>
  <si>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</si>
  <si>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</si>
  <si>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</si>
  <si>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</si>
  <si>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</si>
  <si>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</si>
  <si>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</si>
  <si>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</si>
  <si>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</si>
  <si>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</si>
  <si>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</si>
  <si>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</si>
  <si>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</si>
  <si>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</si>
  <si>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</si>
  <si>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</si>
  <si>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</si>
  <si>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</si>
  <si>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</si>
  <si>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</si>
  <si>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</si>
  <si>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</si>
  <si>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</si>
  <si>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</si>
  <si>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</si>
  <si>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</si>
  <si>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</si>
  <si>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</si>
  <si>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</si>
  <si>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</si>
  <si>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</si>
  <si>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</si>
  <si>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</si>
  <si>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</si>
  <si>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</si>
  <si>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</si>
  <si>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</si>
  <si>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</si>
  <si>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</si>
  <si>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</si>
  <si>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</si>
  <si>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</si>
  <si>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</si>
  <si>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</si>
  <si>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</si>
  <si>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</si>
  <si>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</si>
  <si>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</si>
  <si>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</si>
  <si>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</si>
  <si>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</si>
  <si>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</si>
  <si>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</si>
  <si>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</si>
  <si>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</si>
  <si>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</si>
  <si>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</si>
  <si>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</si>
  <si>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</si>
  <si>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</si>
  <si>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</si>
  <si>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</si>
  <si>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</si>
  <si>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</si>
  <si>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</si>
  <si>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</si>
  <si>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</si>
  <si>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</si>
  <si>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</si>
  <si>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</si>
  <si>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</si>
  <si>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 next project on the horizon is renovation of the exterior faÃ§ade of the Spring Garden Mill, which is in need of paint and 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</si>
  <si>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</si>
  <si>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</si>
  <si>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</si>
  <si>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</si>
  <si>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</si>
  <si>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</si>
  <si>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</si>
  <si>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</si>
  <si>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</si>
  <si>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</si>
  <si>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</si>
  <si>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</si>
  <si>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</si>
  <si>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</si>
  <si>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</si>
  <si>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</si>
  <si>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</si>
  <si>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</si>
  <si>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</si>
  <si>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</si>
  <si>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</si>
  <si>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</si>
  <si>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</si>
  <si>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</si>
  <si>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</si>
  <si>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</si>
  <si>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</si>
  <si>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</si>
  <si>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</si>
  <si>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</si>
  <si>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</si>
  <si>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</si>
  <si>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</si>
  <si>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</si>
  <si>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</si>
  <si>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</si>
  <si>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</si>
  <si>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</si>
  <si>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</si>
  <si>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</si>
  <si>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</si>
  <si>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</si>
  <si>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</si>
  <si>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</si>
  <si>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</si>
  <si>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</si>
  <si>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</si>
  <si>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</si>
  <si>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</si>
  <si>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</si>
  <si>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</si>
  <si>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</si>
  <si>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</si>
  <si>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</si>
  <si>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</si>
  <si>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</si>
  <si>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</si>
  <si>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</si>
  <si>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</si>
  <si>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</si>
  <si>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</si>
  <si>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</si>
  <si>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</si>
  <si>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</si>
  <si>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</si>
  <si>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</si>
  <si>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</si>
  <si>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</si>
  <si>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</si>
  <si>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</si>
  <si>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</si>
  <si>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</si>
  <si>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</si>
  <si>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</si>
  <si>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</si>
  <si>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</si>
  <si>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</si>
  <si>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</si>
  <si>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</si>
  <si>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</si>
  <si>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</si>
  <si>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</si>
  <si>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</si>
  <si>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</si>
  <si>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</si>
  <si>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</si>
  <si>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</si>
  <si>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</si>
  <si>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</si>
  <si>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</si>
  <si>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</si>
  <si>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</si>
  <si>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</si>
  <si>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</si>
  <si>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</si>
  <si>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</si>
  <si>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</si>
  <si>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</si>
  <si>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</si>
  <si>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</si>
  <si>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</si>
  <si>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</si>
  <si>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</si>
  <si>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</si>
  <si>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</si>
  <si>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</si>
  <si>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</si>
  <si>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</si>
  <si>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</si>
  <si>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</si>
  <si>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</si>
  <si>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</si>
  <si>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</si>
  <si>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</si>
  <si>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</si>
  <si>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</si>
  <si>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</si>
  <si>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</si>
  <si>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</si>
  <si>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</si>
  <si>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</si>
  <si>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</si>
  <si>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</si>
  <si>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</si>
  <si>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</si>
  <si>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</si>
  <si>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</si>
  <si>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</si>
  <si>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</si>
  <si>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</si>
  <si>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</si>
  <si>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</si>
  <si>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</si>
  <si>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</si>
  <si>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</si>
  <si>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</si>
  <si>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</si>
  <si>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</si>
  <si>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</si>
  <si>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</si>
  <si>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</si>
  <si>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</si>
  <si>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</si>
  <si>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</si>
  <si>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</si>
  <si>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</si>
  <si>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</si>
  <si>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</si>
  <si>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</si>
  <si>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</si>
  <si>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</si>
  <si>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</si>
  <si>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</si>
  <si>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</si>
  <si>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</si>
  <si>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</si>
  <si>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</si>
  <si>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</si>
  <si>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</si>
  <si>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</si>
  <si>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</si>
  <si>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</si>
  <si>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</si>
  <si>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</si>
  <si>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</si>
  <si>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</si>
  <si>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</si>
  <si>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</si>
  <si>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</si>
  <si>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</si>
  <si>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</si>
  <si>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</si>
  <si>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</si>
  <si>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</si>
  <si>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</si>
  <si>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</si>
  <si>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</si>
  <si>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</si>
  <si>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</si>
  <si>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</si>
  <si>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</si>
  <si>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</si>
  <si>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</si>
  <si>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</si>
  <si>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</si>
  <si>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</si>
  <si>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</si>
  <si>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</si>
  <si>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</si>
  <si>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</si>
  <si>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</si>
  <si>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</si>
  <si>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</si>
  <si>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</si>
  <si>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</si>
  <si>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</si>
  <si>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</si>
  <si>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</si>
  <si>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</si>
  <si>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</si>
  <si>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</si>
  <si>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</si>
  <si>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</si>
  <si>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</si>
  <si>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</si>
  <si>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</si>
  <si>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</si>
  <si>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</si>
  <si>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</si>
  <si>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</si>
  <si>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</si>
  <si>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</si>
  <si>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</si>
  <si>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</si>
  <si>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</si>
  <si>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</si>
  <si>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</si>
  <si>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</si>
  <si>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</si>
  <si>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</si>
  <si>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</si>
  <si>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</si>
  <si>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</si>
  <si>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</si>
  <si>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</si>
  <si>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</si>
  <si>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</si>
  <si>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</si>
  <si>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</si>
  <si>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</si>
  <si>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</si>
  <si>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</si>
  <si>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</si>
  <si>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</si>
  <si>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</si>
  <si>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</si>
  <si>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</si>
  <si>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</si>
  <si>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</si>
  <si>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</si>
  <si>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</si>
  <si>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</si>
  <si>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</si>
  <si>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</si>
  <si>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</si>
  <si>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</si>
  <si>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</si>
  <si>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</si>
  <si>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</si>
  <si>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</si>
  <si>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</si>
  <si>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</si>
  <si>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% Funded</t>
  </si>
  <si>
    <t>Avg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</si>
  <si>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</si>
  <si>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</si>
  <si>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</si>
  <si>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</si>
  <si>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</si>
  <si>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</si>
  <si>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</si>
  <si>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</si>
  <si>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</si>
  <si>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</si>
  <si>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</si>
  <si>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</si>
  <si>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</si>
  <si>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</si>
  <si>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</si>
  <si>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</si>
  <si>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</si>
  <si>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</si>
  <si>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</si>
  <si>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</si>
  <si>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</si>
  <si>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</si>
  <si>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</si>
  <si>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</si>
  <si>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</si>
  <si>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</si>
  <si>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</si>
  <si>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</si>
  <si>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</si>
  <si>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</si>
  <si>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</si>
  <si>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</si>
  <si>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</si>
  <si>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</si>
  <si>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</si>
  <si>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</si>
  <si>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</si>
  <si>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</si>
  <si>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</si>
  <si>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</si>
  <si>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</si>
  <si>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</si>
  <si>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</si>
  <si>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</si>
  <si>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</si>
  <si>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</si>
  <si>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</si>
  <si>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</si>
  <si>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</si>
  <si>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</si>
  <si>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</si>
  <si>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</si>
  <si>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</si>
  <si>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</si>
  <si>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</si>
  <si>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Parent Category</t>
  </si>
  <si>
    <t>Count of state</t>
  </si>
  <si>
    <t>Date Created Conversion</t>
  </si>
  <si>
    <t>Date Ended Conversion</t>
  </si>
  <si>
    <t>Year Created</t>
  </si>
  <si>
    <t>Year Ended</t>
  </si>
  <si>
    <t>Years match</t>
  </si>
  <si>
    <t>Year</t>
  </si>
  <si>
    <t>Goal</t>
  </si>
  <si>
    <t># Successful</t>
  </si>
  <si>
    <t># Failed</t>
  </si>
  <si>
    <t># Cancelled</t>
  </si>
  <si>
    <t>Total Projects</t>
  </si>
  <si>
    <t>% Successful</t>
  </si>
  <si>
    <t>% Failed</t>
  </si>
  <si>
    <t>% Cancelled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</si>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</sst>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4" fontId="0" fillId="0" borderId="0" xfId="0" applyNumberFormat="1" applyAlignment="1">
      <alignment wrapText="1"/>
    </xf>
    <xf numFmtId="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35FC26"/>
      <color rgb="FFBF87FD"/>
      <color rgb="FF3520B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 Trends of Kickstarter Projects.xlsx]Pivot3!PivotTable6</c:name>
    <c:fmtId val="10"/>
  </c:pivotSource>
  <c:chart>
    <c:autoTitleDeleted val="0"/>
    <c:pivotFmts>
      <c:pivotFmt>
        <c:idx val="0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6350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540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6350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6350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5400" cap="rnd">
            <a:solidFill>
              <a:srgbClr val="00B050">
                <a:alpha val="89000"/>
              </a:srgb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50"/>
            </a:solidFill>
            <a:ln w="6350">
              <a:solidFill>
                <a:schemeClr val="bg2">
                  <a:alpha val="9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6350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89-4E0D-9C09-4EC6978D7BD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6350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89-4E0D-9C09-4EC6978D7BD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6350">
                <a:solidFill>
                  <a:schemeClr val="bg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89-4E0D-9C09-4EC6978D7BD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5400" cap="rnd">
              <a:solidFill>
                <a:srgbClr val="00B050">
                  <a:alpha val="89000"/>
                </a:srgb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6350">
                <a:solidFill>
                  <a:schemeClr val="bg2">
                    <a:alpha val="93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89-4E0D-9C09-4EC6978D7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902543"/>
        <c:axId val="1963665647"/>
      </c:lineChart>
      <c:catAx>
        <c:axId val="49390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665647"/>
        <c:crosses val="autoZero"/>
        <c:auto val="1"/>
        <c:lblAlgn val="ctr"/>
        <c:lblOffset val="100"/>
        <c:noMultiLvlLbl val="0"/>
      </c:catAx>
      <c:valAx>
        <c:axId val="196366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90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>
      <a:noFill/>
    </a:ln>
    <a:effectLst/>
    <a:scene3d>
      <a:camera prst="orthographicFront"/>
      <a:lightRig rig="threePt" dir="t"/>
    </a:scene3d>
    <a:sp3d prstMaterial="metal">
      <a:bevelT w="139700" h="139700" prst="divot"/>
    </a:sp3d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FA-4F63-83BD-5A4EDE3EFF5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FA-4F63-83BD-5A4EDE3EFF5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FA-4F63-83BD-5A4EDE3EF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072374367"/>
        <c:axId val="175020486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FA-4F63-83BD-5A4EDE3EFF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7FA-4F63-83BD-5A4EDE3EFF5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# Cancelled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7FA-4F63-83BD-5A4EDE3EFF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FA-4F63-83BD-5A4EDE3EFF56}"/>
                  </c:ext>
                </c:extLst>
              </c15:ser>
            </c15:filteredLineSeries>
          </c:ext>
        </c:extLst>
      </c:lineChart>
      <c:catAx>
        <c:axId val="207237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04863"/>
        <c:crosses val="autoZero"/>
        <c:auto val="1"/>
        <c:lblAlgn val="ctr"/>
        <c:lblOffset val="100"/>
        <c:noMultiLvlLbl val="0"/>
      </c:catAx>
      <c:valAx>
        <c:axId val="175020486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7436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3</xdr:row>
      <xdr:rowOff>20002</xdr:rowOff>
    </xdr:from>
    <xdr:to>
      <xdr:col>13</xdr:col>
      <xdr:colOff>567690</xdr:colOff>
      <xdr:row>18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6A68A-776D-4917-BED0-0217A313F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13</xdr:row>
      <xdr:rowOff>152400</xdr:rowOff>
    </xdr:from>
    <xdr:to>
      <xdr:col>15</xdr:col>
      <xdr:colOff>586740</xdr:colOff>
      <xdr:row>35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422FB1-8CC6-4DEF-AB1F-F96A7D283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goi" refreshedDate="44043.921326851851" createdVersion="6" refreshedVersion="6" minRefreshableVersion="3" recordCount="4114" xr:uid="{324D1112-9298-4056-B4BA-CA8AEC35CAC0}">
  <cacheSource type="worksheet">
    <worksheetSource ref="A1:P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MixedTypes="1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g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87124553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goi" refreshedDate="44043.974788310188" createdVersion="6" refreshedVersion="6" minRefreshableVersion="3" recordCount="4114" xr:uid="{78F324D9-BB8F-4DAC-AB52-E8AA11022180}">
  <cacheSource type="worksheet">
    <worksheetSource ref="A1:W4115" sheet="Starter Book"/>
  </cacheSource>
  <cacheFields count="2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MixedTypes="1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g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6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End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 match" numFmtId="0">
      <sharedItems/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s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  <x v="0"/>
    <x v="0"/>
    <s v="Yes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  <x v="1"/>
    <x v="1"/>
    <s v="Yes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  <x v="2"/>
    <s v="Yes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  <x v="3"/>
    <x v="3"/>
    <s v="Yes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  <x v="0"/>
    <x v="0"/>
    <s v="Ye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  <x v="2"/>
    <x v="2"/>
    <s v="Yes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  <x v="3"/>
    <x v="3"/>
    <s v="Ye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  <x v="2"/>
    <x v="2"/>
    <s v="Yes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  <x v="2"/>
    <x v="2"/>
    <s v="Ye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  <x v="2"/>
    <x v="2"/>
    <s v="Y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  <x v="3"/>
    <x v="3"/>
    <s v="Ye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  <x v="2"/>
    <x v="2"/>
    <s v="Y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  <x v="3"/>
    <x v="3"/>
    <s v="Ye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  <x v="2"/>
    <x v="2"/>
    <s v="Yes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  <x v="3"/>
    <x v="3"/>
    <s v="Yes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  <x v="0"/>
    <x v="0"/>
    <s v="Yes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  <x v="3"/>
    <x v="3"/>
    <s v="Ye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  <x v="3"/>
    <x v="3"/>
    <s v="Yes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  <x v="3"/>
    <x v="3"/>
    <s v="Yes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  <x v="0"/>
    <x v="0"/>
    <s v="Yes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  <x v="0"/>
    <x v="0"/>
    <s v="Ye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  <x v="3"/>
    <x v="3"/>
    <s v="Ye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  <x v="3"/>
    <x v="0"/>
    <s v=" N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  <x v="0"/>
    <x v="0"/>
    <s v="Ye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  <x v="0"/>
    <x v="0"/>
    <s v="Ye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  <x v="0"/>
    <x v="2"/>
    <s v=" No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  <x v="3"/>
    <x v="3"/>
    <s v="Yes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  <x v="3"/>
    <x v="3"/>
    <s v="Yes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  <x v="0"/>
    <x v="0"/>
    <s v="Yes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  <x v="3"/>
    <x v="3"/>
    <s v="Yes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  <x v="3"/>
    <x v="3"/>
    <s v="Ye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  <x v="2"/>
    <s v="Yes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  <x v="2"/>
    <x v="2"/>
    <s v="Yes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  <x v="0"/>
    <x v="0"/>
    <s v="Ye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  <x v="3"/>
    <x v="3"/>
    <s v="Ye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  <x v="0"/>
    <x v="0"/>
    <s v="Yes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  <x v="0"/>
    <x v="0"/>
    <s v="Yes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  <x v="0"/>
    <x v="0"/>
    <s v="Yes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  <x v="4"/>
    <x v="4"/>
    <s v="Yes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  <x v="3"/>
    <x v="3"/>
    <s v="Ye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  <x v="3"/>
    <x v="3"/>
    <s v="Yes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  <x v="3"/>
    <x v="3"/>
    <s v="Yes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  <x v="3"/>
    <x v="3"/>
    <s v="Ye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  <x v="3"/>
    <x v="3"/>
    <s v="Yes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  <x v="3"/>
    <x v="3"/>
    <s v="Yes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  <x v="2"/>
    <x v="2"/>
    <s v="Yes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  <x v="0"/>
    <x v="0"/>
    <s v="Ye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  <x v="3"/>
    <x v="3"/>
    <s v="Ye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  <x v="0"/>
    <x v="0"/>
    <s v="Yes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  <x v="0"/>
    <x v="0"/>
    <s v="Yes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  <x v="3"/>
    <x v="0"/>
    <s v=" No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  <x v="0"/>
    <x v="0"/>
    <s v="Yes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  <x v="3"/>
    <x v="3"/>
    <s v="Yes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  <x v="3"/>
    <x v="3"/>
    <s v="Ye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  <x v="0"/>
    <x v="0"/>
    <s v="Ye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  <x v="2"/>
    <x v="2"/>
    <s v="Ye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  <x v="0"/>
    <x v="0"/>
    <s v="Y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  <x v="0"/>
    <x v="0"/>
    <s v="Yes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  <x v="3"/>
    <x v="3"/>
    <s v="Ye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  <x v="0"/>
    <x v="0"/>
    <s v="Yes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  <x v="3"/>
    <x v="3"/>
    <s v="Ye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  <x v="4"/>
    <x v="4"/>
    <s v="Ye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  <x v="4"/>
    <x v="4"/>
    <s v="Ye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  <x v="4"/>
    <x v="4"/>
    <s v="Ye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  <x v="4"/>
    <x v="4"/>
    <s v="Ye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  <x v="3"/>
    <x v="3"/>
    <s v="Ye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  <x v="2"/>
    <x v="2"/>
    <s v="Ye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  <x v="5"/>
    <x v="5"/>
    <s v="Ye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  <x v="3"/>
    <x v="3"/>
    <s v="Ye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  <x v="6"/>
    <x v="6"/>
    <s v="Ye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  <x v="6"/>
    <x v="6"/>
    <s v="Ye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  <x v="5"/>
    <x v="5"/>
    <s v="Ye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  <x v="5"/>
    <x v="5"/>
    <s v="Ye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  <x v="6"/>
    <s v="Ye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  <x v="0"/>
    <x v="2"/>
    <s v=" No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  <x v="4"/>
    <x v="4"/>
    <s v="Ye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  <x v="6"/>
    <x v="6"/>
    <s v="Ye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  <x v="5"/>
    <x v="5"/>
    <s v="Y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  <x v="2"/>
    <s v="Ye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  <x v="3"/>
    <x v="3"/>
    <s v="Ye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  <x v="4"/>
    <x v="4"/>
    <s v="Y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  <x v="5"/>
    <x v="5"/>
    <s v="Ye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  <x v="6"/>
    <x v="6"/>
    <s v="Ye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  <x v="0"/>
    <x v="0"/>
    <s v="Ye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  <x v="6"/>
    <x v="6"/>
    <s v="Ye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  <x v="6"/>
    <x v="6"/>
    <s v="Y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  <x v="0"/>
    <x v="0"/>
    <s v="Ye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  <x v="7"/>
    <x v="7"/>
    <s v="Ye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  <x v="3"/>
    <x v="3"/>
    <s v="Ye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  <x v="4"/>
    <x v="4"/>
    <s v="Ye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  <x v="6"/>
    <x v="6"/>
    <s v="Y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  <x v="6"/>
    <x v="6"/>
    <s v="Ye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  <x v="2"/>
    <x v="1"/>
    <s v=" N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  <x v="5"/>
    <x v="5"/>
    <s v="Ye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  <x v="3"/>
    <x v="3"/>
    <s v="Ye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  <x v="5"/>
    <x v="5"/>
    <s v="Ye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  <x v="7"/>
    <x v="7"/>
    <s v="Ye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  <x v="6"/>
    <x v="6"/>
    <s v="Ye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  <x v="5"/>
    <x v="5"/>
    <s v="Ye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  <x v="4"/>
    <x v="3"/>
    <s v=" No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  <x v="5"/>
    <x v="5"/>
    <s v="Ye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  <x v="4"/>
    <s v=" No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  <x v="7"/>
    <x v="7"/>
    <s v="Ye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  <x v="3"/>
    <x v="3"/>
    <s v="Ye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  <x v="6"/>
    <s v="Ye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  <x v="2"/>
    <x v="2"/>
    <s v="Ye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  <x v="5"/>
    <x v="5"/>
    <s v="Ye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  <x v="6"/>
    <x v="6"/>
    <s v="Ye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  <x v="4"/>
    <x v="4"/>
    <s v="Y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  <x v="6"/>
    <x v="6"/>
    <s v="Ye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  <x v="4"/>
    <x v="4"/>
    <s v="Ye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  <x v="0"/>
    <x v="0"/>
    <s v="Ye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  <x v="3"/>
    <x v="3"/>
    <s v="Ye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  <x v="6"/>
    <x v="6"/>
    <s v="Y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  <x v="6"/>
    <x v="5"/>
    <s v=" No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  <x v="5"/>
    <x v="5"/>
    <s v="Ye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  <x v="6"/>
    <x v="6"/>
    <s v="Y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  <x v="7"/>
    <x v="7"/>
    <s v="Ye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  <x v="6"/>
    <x v="6"/>
    <s v="Ye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  <x v="6"/>
    <x v="6"/>
    <s v="Ye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  <x v="2"/>
    <x v="2"/>
    <s v="Yes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  <x v="0"/>
    <x v="0"/>
    <s v="Yes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  <x v="2"/>
    <s v="Y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  <x v="3"/>
    <x v="3"/>
    <s v="Yes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  <x v="0"/>
    <s v="Y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  <x v="2"/>
    <x v="1"/>
    <s v=" N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  <x v="0"/>
    <x v="0"/>
    <s v="Y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  <x v="0"/>
    <x v="0"/>
    <s v="Yes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  <x v="2"/>
    <x v="2"/>
    <s v="Ye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  <x v="3"/>
    <s v="Yes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  <x v="3"/>
    <s v="Yes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  <x v="2"/>
    <s v="Yes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  <x v="3"/>
    <x v="3"/>
    <s v="Yes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  <x v="2"/>
    <s v="Yes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  <x v="0"/>
    <s v="Y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  <x v="3"/>
    <x v="3"/>
    <s v="Yes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  <x v="0"/>
    <s v="Yes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  <x v="0"/>
    <s v="Y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  <x v="0"/>
    <x v="0"/>
    <s v="Yes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  <x v="0"/>
    <s v="Yes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  <x v="0"/>
    <s v="Ye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  <x v="0"/>
    <x v="0"/>
    <s v="Yes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  <x v="3"/>
    <x v="3"/>
    <s v="Ye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  <x v="2"/>
    <s v="Y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  <x v="0"/>
    <x v="0"/>
    <s v="Yes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  <x v="0"/>
    <x v="0"/>
    <s v="Y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  <x v="2"/>
    <x v="1"/>
    <s v=" No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  <x v="0"/>
    <s v=" No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  <x v="2"/>
    <x v="2"/>
    <s v="Yes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  <x v="3"/>
    <x v="3"/>
    <s v="Yes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  <x v="0"/>
    <x v="0"/>
    <s v="Y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  <x v="0"/>
    <x v="0"/>
    <s v="Yes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  <x v="3"/>
    <x v="3"/>
    <s v="Yes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  <x v="3"/>
    <x v="3"/>
    <s v="Yes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  <x v="0"/>
    <x v="0"/>
    <s v="Yes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  <x v="0"/>
    <x v="0"/>
    <s v="Yes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  <x v="3"/>
    <x v="3"/>
    <s v="Yes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  <x v="2"/>
    <x v="2"/>
    <s v="Ye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  <x v="3"/>
    <s v="Y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  <x v="2"/>
    <x v="2"/>
    <s v="Ye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  <x v="0"/>
    <s v="Yes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  <x v="3"/>
    <x v="3"/>
    <s v="Yes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  <x v="3"/>
    <x v="3"/>
    <s v="Y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  <x v="0"/>
    <s v="Yes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  <x v="3"/>
    <x v="3"/>
    <s v="Yes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  <x v="2"/>
    <s v=" No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  <x v="1"/>
    <s v=" No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  <x v="0"/>
    <x v="0"/>
    <s v="Yes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  <x v="0"/>
    <x v="0"/>
    <s v="Yes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  <x v="3"/>
    <x v="3"/>
    <s v="Yes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  <x v="0"/>
    <x v="0"/>
    <s v="Yes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  <x v="2"/>
    <x v="2"/>
    <s v="Yes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  <x v="0"/>
    <s v="Yes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  <x v="0"/>
    <s v="Yes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  <x v="0"/>
    <s v="Ye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  <x v="3"/>
    <x v="3"/>
    <s v="Yes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  <x v="0"/>
    <s v="Yes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  <x v="0"/>
    <x v="0"/>
    <s v="Yes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  <x v="0"/>
    <s v="Yes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  <x v="2"/>
    <s v="Yes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  <x v="0"/>
    <x v="0"/>
    <s v="Yes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  <x v="0"/>
    <x v="0"/>
    <s v="Y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  <x v="1"/>
    <s v=" No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  <x v="3"/>
    <x v="3"/>
    <s v="Yes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  <x v="3"/>
    <x v="3"/>
    <s v="Yes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  <x v="2"/>
    <x v="2"/>
    <s v="Yes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  <x v="1"/>
    <s v="Yes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  <x v="0"/>
    <s v="Yes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  <x v="3"/>
    <s v="Yes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  <x v="2"/>
    <x v="2"/>
    <s v="Yes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  <x v="2"/>
    <x v="2"/>
    <s v="Yes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  <x v="0"/>
    <x v="0"/>
    <s v="Y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  <x v="3"/>
    <x v="3"/>
    <s v="Ye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  <x v="3"/>
    <s v="Yes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  <x v="2"/>
    <x v="2"/>
    <s v="Ye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  <x v="0"/>
    <s v="Yes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  <x v="0"/>
    <x v="0"/>
    <s v="Ye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  <x v="1"/>
    <x v="1"/>
    <s v="Yes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  <x v="3"/>
    <x v="3"/>
    <s v="Y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  <x v="2"/>
    <s v="Yes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  <x v="3"/>
    <x v="3"/>
    <s v="Yes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  <x v="0"/>
    <x v="0"/>
    <s v="Yes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  <x v="0"/>
    <s v="Yes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  <x v="3"/>
    <x v="0"/>
    <s v=" N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  <x v="2"/>
    <x v="2"/>
    <s v="Ye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  <x v="0"/>
    <x v="0"/>
    <s v="Yes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  <x v="2"/>
    <s v="Yes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  <x v="3"/>
    <x v="0"/>
    <s v=" No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  <x v="3"/>
    <s v="Yes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  <x v="0"/>
    <s v="Yes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  <x v="0"/>
    <x v="0"/>
    <s v="Ye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  <x v="0"/>
    <x v="0"/>
    <s v="Yes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  <x v="2"/>
    <x v="2"/>
    <s v="Yes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  <x v="0"/>
    <x v="0"/>
    <s v="Ye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  <x v="0"/>
    <x v="0"/>
    <s v="Yes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  <x v="2"/>
    <x v="2"/>
    <s v="Y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  <x v="0"/>
    <x v="0"/>
    <s v="Yes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  <x v="3"/>
    <x v="3"/>
    <s v="Y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  <x v="0"/>
    <s v="Yes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  <x v="2"/>
    <x v="2"/>
    <s v="Yes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  <x v="0"/>
    <x v="0"/>
    <s v="Yes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  <x v="0"/>
    <s v="Ye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  <x v="0"/>
    <s v="Yes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  <x v="2"/>
    <s v="Y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  <x v="0"/>
    <s v="Yes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  <x v="2"/>
    <s v="Yes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  <x v="0"/>
    <x v="0"/>
    <s v="Yes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  <x v="0"/>
    <s v="Yes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  <x v="0"/>
    <s v="Yes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  <x v="2"/>
    <s v="Yes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  <x v="0"/>
    <x v="0"/>
    <s v="Ye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  <x v="2"/>
    <s v=" No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  <x v="0"/>
    <x v="0"/>
    <s v="Yes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  <x v="2"/>
    <s v="Yes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  <x v="0"/>
    <x v="0"/>
    <s v="Yes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  <x v="0"/>
    <s v="Ye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  <x v="2"/>
    <s v=" No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  <x v="2"/>
    <x v="2"/>
    <s v="Yes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  <x v="2"/>
    <s v="Yes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  <x v="0"/>
    <s v="Ye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  <x v="4"/>
    <x v="4"/>
    <s v="Y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  <x v="3"/>
    <x v="3"/>
    <s v="Yes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  <x v="6"/>
    <x v="6"/>
    <s v="Yes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  <x v="3"/>
    <x v="3"/>
    <s v="Ye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  <x v="7"/>
    <x v="7"/>
    <s v="Ye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  <x v="5"/>
    <x v="5"/>
    <s v="Yes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  <x v="7"/>
    <x v="7"/>
    <s v="Yes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  <x v="7"/>
    <x v="7"/>
    <s v="Ye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  <x v="6"/>
    <x v="5"/>
    <s v=" N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  <x v="7"/>
    <x v="7"/>
    <s v="Yes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  <x v="4"/>
    <x v="4"/>
    <s v="Y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  <x v="5"/>
    <x v="5"/>
    <s v="Y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  <x v="7"/>
    <x v="7"/>
    <s v="Ye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  <x v="5"/>
    <x v="5"/>
    <s v="Yes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  <x v="0"/>
    <x v="0"/>
    <s v="Yes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  <x v="6"/>
    <x v="6"/>
    <s v="Y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  <x v="4"/>
    <x v="4"/>
    <s v="Ye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  <x v="2"/>
    <x v="2"/>
    <s v="Ye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  <x v="6"/>
    <x v="6"/>
    <s v="Ye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  <x v="0"/>
    <x v="0"/>
    <s v="Ye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  <x v="7"/>
    <x v="7"/>
    <s v="Yes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  <x v="5"/>
    <x v="5"/>
    <s v="Yes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  <x v="6"/>
    <x v="6"/>
    <s v="Y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  <x v="5"/>
    <x v="5"/>
    <s v="Y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  <x v="5"/>
    <x v="5"/>
    <s v="Ye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  <x v="7"/>
    <x v="7"/>
    <s v="Y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  <x v="7"/>
    <x v="7"/>
    <s v="Yes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  <x v="3"/>
    <x v="3"/>
    <s v="Ye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  <x v="6"/>
    <x v="6"/>
    <s v="Y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  <x v="1"/>
    <x v="1"/>
    <s v="Ye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  <x v="6"/>
    <x v="6"/>
    <s v="Yes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  <x v="4"/>
    <x v="3"/>
    <s v=" N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  <x v="7"/>
    <x v="7"/>
    <s v="Ye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  <x v="6"/>
    <x v="6"/>
    <s v="Y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  <x v="5"/>
    <x v="5"/>
    <s v="Yes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  <x v="5"/>
    <x v="5"/>
    <s v="Yes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  <x v="5"/>
    <x v="5"/>
    <s v="Y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  <x v="0"/>
    <x v="0"/>
    <s v="Yes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  <x v="5"/>
    <x v="5"/>
    <s v="Y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  <x v="1"/>
    <x v="1"/>
    <s v="Yes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  <x v="3"/>
    <x v="3"/>
    <s v="Y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  <x v="8"/>
    <x v="8"/>
    <s v="Yes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  <x v="7"/>
    <x v="7"/>
    <s v="Yes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  <x v="6"/>
    <x v="6"/>
    <s v="Yes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  <x v="6"/>
    <x v="5"/>
    <s v=" N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  <x v="4"/>
    <x v="4"/>
    <s v="Ye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  <x v="4"/>
    <x v="4"/>
    <s v="Y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  <x v="5"/>
    <x v="5"/>
    <s v="Ye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  <x v="5"/>
    <x v="5"/>
    <s v="Y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  <x v="4"/>
    <x v="4"/>
    <s v="Yes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  <x v="7"/>
    <x v="6"/>
    <s v=" N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  <x v="4"/>
    <x v="4"/>
    <s v="Ye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  <x v="6"/>
    <x v="6"/>
    <s v="Y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  <x v="3"/>
    <x v="3"/>
    <s v="Ye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  <x v="7"/>
    <s v="Y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  <x v="4"/>
    <x v="4"/>
    <s v="Yes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  <x v="5"/>
    <x v="5"/>
    <s v="Ye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  <x v="0"/>
    <x v="0"/>
    <s v="Yes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  <x v="3"/>
    <x v="3"/>
    <s v="Y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  <x v="7"/>
    <x v="7"/>
    <s v="Yes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  <x v="6"/>
    <x v="6"/>
    <s v="Yes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  <x v="4"/>
    <x v="4"/>
    <s v="Y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  <x v="5"/>
    <x v="5"/>
    <s v="Yes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  <x v="5"/>
    <x v="5"/>
    <s v="Yes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  <x v="5"/>
    <x v="5"/>
    <s v="Yes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  <x v="5"/>
    <x v="5"/>
    <s v="Ye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  <x v="4"/>
    <x v="4"/>
    <s v="Yes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  <x v="4"/>
    <x v="4"/>
    <s v="Ye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  <x v="6"/>
    <x v="6"/>
    <s v="Ye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  <x v="5"/>
    <x v="5"/>
    <s v="Ye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  <x v="6"/>
    <x v="6"/>
    <s v="Yes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  <x v="6"/>
    <x v="5"/>
    <s v=" N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  <x v="4"/>
    <x v="4"/>
    <s v="Y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  <x v="7"/>
    <x v="7"/>
    <s v="Ye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  <x v="4"/>
    <x v="4"/>
    <s v="Yes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  <x v="5"/>
    <x v="5"/>
    <s v="Yes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  <x v="3"/>
    <x v="3"/>
    <s v="Yes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  <x v="4"/>
    <x v="4"/>
    <s v="Yes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  <x v="4"/>
    <x v="4"/>
    <s v="Y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  <x v="8"/>
    <x v="7"/>
    <s v=" N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  <x v="0"/>
    <x v="0"/>
    <s v="Ye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  <x v="2"/>
    <x v="2"/>
    <s v="Yes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  <x v="2"/>
    <x v="2"/>
    <s v="Y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  <x v="2"/>
    <x v="2"/>
    <s v="Ye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  <x v="0"/>
    <x v="0"/>
    <s v="Y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  <x v="2"/>
    <x v="2"/>
    <s v="Y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  <x v="1"/>
    <x v="1"/>
    <s v="Ye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  <x v="0"/>
    <x v="0"/>
    <s v="Ye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  <x v="0"/>
    <x v="0"/>
    <s v="Ye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  <x v="0"/>
    <x v="0"/>
    <s v="Yes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  <x v="4"/>
    <x v="4"/>
    <s v="Yes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  <x v="2"/>
    <x v="2"/>
    <s v="Yes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  <x v="0"/>
    <x v="0"/>
    <s v="Ye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  <x v="2"/>
    <x v="2"/>
    <s v="Y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  <x v="0"/>
    <x v="0"/>
    <s v="Y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  <x v="0"/>
    <x v="0"/>
    <s v="Ye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  <x v="0"/>
    <x v="0"/>
    <s v="Y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  <x v="0"/>
    <x v="0"/>
    <s v="Ye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  <x v="2"/>
    <x v="2"/>
    <s v="Yes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  <x v="0"/>
    <x v="0"/>
    <s v="Yes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  <x v="1"/>
    <x v="1"/>
    <s v="Y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  <x v="3"/>
    <x v="3"/>
    <s v="Yes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  <x v="2"/>
    <x v="2"/>
    <s v="Y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  <x v="3"/>
    <x v="3"/>
    <s v="Ye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  <x v="0"/>
    <x v="0"/>
    <s v="Ye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  <x v="0"/>
    <x v="0"/>
    <s v="Y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  <x v="0"/>
    <x v="0"/>
    <s v="Y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  <x v="0"/>
    <x v="0"/>
    <s v="Ye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  <x v="0"/>
    <x v="0"/>
    <s v="Yes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  <x v="1"/>
    <x v="1"/>
    <s v="Y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  <x v="2"/>
    <x v="2"/>
    <s v="Y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  <x v="2"/>
    <x v="2"/>
    <s v="Y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  <x v="3"/>
    <x v="3"/>
    <s v="Y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  <x v="0"/>
    <x v="0"/>
    <s v="Ye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  <x v="2"/>
    <x v="2"/>
    <s v="Yes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  <x v="3"/>
    <x v="3"/>
    <s v="Yes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  <x v="2"/>
    <x v="2"/>
    <s v="Y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  <x v="0"/>
    <x v="0"/>
    <s v="Yes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  <x v="2"/>
    <x v="2"/>
    <s v="Ye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  <x v="3"/>
    <x v="3"/>
    <s v="Yes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  <x v="0"/>
    <x v="0"/>
    <s v="Y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  <x v="3"/>
    <x v="3"/>
    <s v="Ye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  <x v="3"/>
    <x v="3"/>
    <s v="Ye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  <x v="7"/>
    <x v="7"/>
    <s v="Ye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  <x v="3"/>
    <x v="3"/>
    <s v="Yes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  <x v="3"/>
    <x v="3"/>
    <s v="Yes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  <x v="5"/>
    <x v="5"/>
    <s v="Ye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  <x v="4"/>
    <x v="4"/>
    <s v="Ye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  <x v="0"/>
    <x v="0"/>
    <s v="Yes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  <x v="6"/>
    <x v="5"/>
    <s v=" N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  <x v="2"/>
    <x v="1"/>
    <s v=" No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  <x v="5"/>
    <x v="4"/>
    <s v=" No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  <x v="2"/>
    <x v="2"/>
    <s v="Yes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  <x v="5"/>
    <x v="5"/>
    <s v="Ye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  <x v="6"/>
    <x v="6"/>
    <s v="Y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  <x v="3"/>
    <x v="3"/>
    <s v="Ye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  <x v="2"/>
    <x v="2"/>
    <s v="Ye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  <x v="0"/>
    <x v="0"/>
    <s v="Yes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  <x v="2"/>
    <x v="2"/>
    <s v="Yes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  <x v="5"/>
    <x v="5"/>
    <s v="Ye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  <x v="0"/>
    <x v="2"/>
    <s v=" No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  <x v="5"/>
    <x v="5"/>
    <s v="Ye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  <x v="5"/>
    <x v="5"/>
    <s v="Ye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  <x v="3"/>
    <x v="3"/>
    <s v="Yes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  <x v="3"/>
    <x v="0"/>
    <s v=" No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  <x v="3"/>
    <x v="3"/>
    <s v="Yes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  <x v="0"/>
    <x v="0"/>
    <s v="Ye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  <x v="0"/>
    <x v="0"/>
    <s v="Yes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  <x v="2"/>
    <x v="2"/>
    <s v="Yes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  <x v="3"/>
    <x v="3"/>
    <s v="Ye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  <x v="0"/>
    <x v="0"/>
    <s v="Yes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  <x v="6"/>
    <x v="6"/>
    <s v="Y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  <x v="6"/>
    <x v="6"/>
    <s v="Yes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  <x v="4"/>
    <x v="4"/>
    <s v="Y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  <x v="2"/>
    <x v="2"/>
    <s v="Y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  <x v="5"/>
    <x v="5"/>
    <s v="Yes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  <x v="5"/>
    <x v="5"/>
    <s v="Ye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  <x v="7"/>
    <x v="7"/>
    <s v="Y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  <x v="0"/>
    <x v="0"/>
    <s v="Ye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  <x v="2"/>
    <x v="2"/>
    <s v="Y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  <x v="3"/>
    <x v="3"/>
    <s v="Ye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  <x v="6"/>
    <x v="6"/>
    <s v="Y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  <x v="0"/>
    <x v="0"/>
    <s v="Yes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  <x v="6"/>
    <x v="6"/>
    <s v="Yes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  <x v="3"/>
    <x v="3"/>
    <s v="Yes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  <x v="3"/>
    <x v="3"/>
    <s v="Yes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  <x v="6"/>
    <x v="6"/>
    <s v="Yes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  <x v="6"/>
    <x v="6"/>
    <s v="Ye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  <x v="4"/>
    <x v="4"/>
    <s v="Yes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  <x v="2"/>
    <x v="2"/>
    <s v="Ye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  <x v="0"/>
    <x v="0"/>
    <s v="Ye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  <x v="4"/>
    <x v="4"/>
    <s v="Yes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  <x v="5"/>
    <x v="5"/>
    <s v="Yes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  <x v="5"/>
    <x v="5"/>
    <s v="Ye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  <x v="4"/>
    <x v="4"/>
    <s v="Y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  <x v="3"/>
    <x v="3"/>
    <s v="Yes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  <x v="3"/>
    <x v="3"/>
    <s v="Yes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  <x v="4"/>
    <x v="4"/>
    <s v="Yes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  <x v="0"/>
    <x v="0"/>
    <s v="Yes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  <x v="4"/>
    <x v="4"/>
    <s v="Ye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  <x v="3"/>
    <x v="3"/>
    <s v="Yes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  <x v="0"/>
    <x v="0"/>
    <s v="Ye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  <x v="3"/>
    <x v="3"/>
    <s v="Ye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  <x v="4"/>
    <x v="4"/>
    <s v="Yes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  <x v="5"/>
    <x v="5"/>
    <s v="Yes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  <x v="0"/>
    <x v="0"/>
    <s v="Yes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  <x v="2"/>
    <x v="2"/>
    <s v="Ye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  <x v="0"/>
    <s v="Yes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  <x v="3"/>
    <x v="3"/>
    <s v="Yes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  <x v="8"/>
    <s v="Y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  <x v="4"/>
    <x v="4"/>
    <s v="Yes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  <x v="2"/>
    <x v="2"/>
    <s v="Yes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  <x v="0"/>
    <x v="0"/>
    <s v="Ye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  <x v="0"/>
    <s v="Ye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  <x v="4"/>
    <s v="Yes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  <x v="4"/>
    <x v="4"/>
    <s v="Yes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  <x v="4"/>
    <s v="Yes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  <x v="2"/>
    <s v="Yes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  <x v="0"/>
    <x v="0"/>
    <s v="Yes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  <x v="3"/>
    <s v="Yes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  <x v="2"/>
    <x v="2"/>
    <s v="Yes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  <x v="4"/>
    <s v="Yes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  <x v="0"/>
    <x v="0"/>
    <s v="Yes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  <x v="3"/>
    <x v="3"/>
    <s v="Yes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  <x v="5"/>
    <s v=" N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  <x v="0"/>
    <x v="0"/>
    <s v="Yes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  <x v="0"/>
    <x v="0"/>
    <s v="Ye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  <x v="4"/>
    <x v="4"/>
    <s v="Yes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  <x v="3"/>
    <x v="3"/>
    <s v="Yes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  <x v="4"/>
    <x v="4"/>
    <s v="Yes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  <x v="3"/>
    <x v="3"/>
    <s v="Yes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  <x v="3"/>
    <s v=" No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  <x v="0"/>
    <s v="Yes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  <x v="0"/>
    <x v="0"/>
    <s v="Yes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  <x v="3"/>
    <x v="3"/>
    <s v="Yes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  <x v="5"/>
    <x v="5"/>
    <s v="Y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  <x v="4"/>
    <x v="4"/>
    <s v="Yes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  <x v="3"/>
    <s v="Yes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  <x v="4"/>
    <x v="4"/>
    <s v="Y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  <x v="6"/>
    <x v="6"/>
    <s v="Yes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  <x v="3"/>
    <x v="3"/>
    <s v="Ye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  <x v="4"/>
    <s v="Yes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  <x v="6"/>
    <s v="Yes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  <x v="6"/>
    <x v="6"/>
    <s v="Yes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  <x v="2"/>
    <x v="2"/>
    <s v="Yes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  <x v="3"/>
    <x v="3"/>
    <s v="Yes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  <x v="5"/>
    <x v="5"/>
    <s v="Y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  <x v="5"/>
    <x v="5"/>
    <s v="Ye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  <x v="5"/>
    <s v="Yes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  <x v="3"/>
    <s v="Ye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  <x v="4"/>
    <x v="3"/>
    <s v=" No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  <x v="3"/>
    <x v="3"/>
    <s v="Y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  <x v="3"/>
    <x v="3"/>
    <s v="Y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  <x v="3"/>
    <x v="3"/>
    <s v="Yes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  <x v="1"/>
    <x v="1"/>
    <s v="Ye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  <x v="0"/>
    <s v="Yes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  <x v="3"/>
    <x v="3"/>
    <s v="Yes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  <x v="5"/>
    <s v="Yes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  <x v="0"/>
    <s v="Yes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  <x v="3"/>
    <x v="3"/>
    <s v="Yes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  <x v="4"/>
    <x v="4"/>
    <s v="Yes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  <x v="5"/>
    <x v="5"/>
    <s v="Yes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  <x v="2"/>
    <x v="2"/>
    <s v="Ye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  <x v="5"/>
    <x v="4"/>
    <s v=" N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  <x v="0"/>
    <x v="0"/>
    <s v="Yes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  <x v="4"/>
    <x v="4"/>
    <s v="Y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  <x v="3"/>
    <x v="3"/>
    <s v="Yes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  <x v="2"/>
    <s v="Yes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  <x v="1"/>
    <s v=" No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  <x v="6"/>
    <x v="5"/>
    <s v=" No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  <x v="5"/>
    <s v="Yes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  <x v="2"/>
    <s v=" N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  <x v="2"/>
    <s v="Yes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  <x v="0"/>
    <s v="Yes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  <x v="3"/>
    <x v="3"/>
    <s v="Yes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  <x v="0"/>
    <s v="Yes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  <x v="4"/>
    <x v="3"/>
    <s v=" No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  <x v="3"/>
    <x v="3"/>
    <s v="Yes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  <x v="6"/>
    <x v="6"/>
    <s v="Yes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  <x v="8"/>
    <x v="8"/>
    <s v="Ye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  <x v="7"/>
    <x v="7"/>
    <s v="Yes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  <x v="6"/>
    <s v="Yes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  <x v="5"/>
    <x v="5"/>
    <s v="Y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  <x v="3"/>
    <x v="0"/>
    <s v=" N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  <x v="5"/>
    <x v="5"/>
    <s v="Yes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  <x v="0"/>
    <x v="0"/>
    <s v="Yes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  <x v="4"/>
    <x v="4"/>
    <s v="Ye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  <x v="5"/>
    <x v="5"/>
    <s v="Yes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  <x v="5"/>
    <x v="5"/>
    <s v="Yes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  <x v="0"/>
    <x v="0"/>
    <s v="Yes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  <x v="2"/>
    <s v="Yes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  <x v="4"/>
    <s v="Yes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  <x v="2"/>
    <x v="2"/>
    <s v="Yes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  <x v="2"/>
    <x v="2"/>
    <s v="Yes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  <x v="3"/>
    <x v="3"/>
    <s v="Yes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  <x v="0"/>
    <x v="0"/>
    <s v="Yes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  <x v="0"/>
    <s v="Y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  <x v="1"/>
    <x v="1"/>
    <s v="Yes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  <x v="0"/>
    <s v="Ye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  <x v="5"/>
    <x v="5"/>
    <s v="Yes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  <x v="0"/>
    <x v="0"/>
    <s v="Y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  <x v="2"/>
    <x v="2"/>
    <s v="Ye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  <x v="2"/>
    <x v="2"/>
    <s v="Y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  <x v="0"/>
    <x v="0"/>
    <s v="Ye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  <x v="2"/>
    <x v="2"/>
    <s v="Ye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  <x v="3"/>
    <s v="Ye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  <x v="0"/>
    <x v="0"/>
    <s v="Y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  <x v="1"/>
    <x v="1"/>
    <s v="Ye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  <x v="0"/>
    <x v="0"/>
    <s v="Ye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  <x v="2"/>
    <x v="1"/>
    <s v=" No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  <x v="0"/>
    <x v="0"/>
    <s v="Ye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  <x v="2"/>
    <x v="2"/>
    <s v="Ye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  <x v="2"/>
    <x v="2"/>
    <s v="Ye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  <x v="2"/>
    <x v="2"/>
    <s v="Ye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  <x v="0"/>
    <x v="0"/>
    <s v="Ye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  <x v="2"/>
    <x v="1"/>
    <s v=" No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  <x v="0"/>
    <x v="0"/>
    <s v="Ye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  <x v="0"/>
    <x v="0"/>
    <s v="Ye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  <x v="2"/>
    <x v="2"/>
    <s v="Ye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  <x v="2"/>
    <x v="2"/>
    <s v="Ye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  <x v="0"/>
    <x v="0"/>
    <s v="Yes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  <x v="0"/>
    <x v="0"/>
    <s v="Y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  <x v="2"/>
    <x v="2"/>
    <s v="Y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  <x v="3"/>
    <x v="3"/>
    <s v="Y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  <x v="2"/>
    <x v="2"/>
    <s v="Y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  <x v="0"/>
    <x v="0"/>
    <s v="Y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  <x v="0"/>
    <x v="0"/>
    <s v="Yes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  <x v="2"/>
    <s v="Ye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  <x v="0"/>
    <x v="0"/>
    <s v="Ye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  <x v="0"/>
    <x v="0"/>
    <s v="Ye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  <x v="1"/>
    <x v="1"/>
    <s v="Y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  <x v="0"/>
    <x v="0"/>
    <s v="Yes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  <x v="2"/>
    <s v=" No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  <x v="3"/>
    <x v="3"/>
    <s v="Ye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  <x v="3"/>
    <x v="3"/>
    <s v="Ye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  <x v="2"/>
    <s v="Yes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  <x v="0"/>
    <x v="2"/>
    <s v=" No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  <x v="2"/>
    <x v="2"/>
    <s v="Y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  <x v="0"/>
    <s v="Y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  <x v="0"/>
    <x v="0"/>
    <s v="Ye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  <x v="3"/>
    <x v="3"/>
    <s v="Yes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  <x v="0"/>
    <x v="0"/>
    <s v="Yes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  <x v="2"/>
    <s v="Y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  <x v="0"/>
    <x v="0"/>
    <s v="Yes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  <x v="2"/>
    <x v="2"/>
    <s v="Yes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  <x v="0"/>
    <s v="Ye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  <x v="2"/>
    <x v="2"/>
    <s v="Yes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  <x v="0"/>
    <s v=" No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  <x v="2"/>
    <s v=" No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  <x v="0"/>
    <x v="2"/>
    <s v=" No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  <x v="2"/>
    <x v="2"/>
    <s v="Yes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  <x v="0"/>
    <x v="0"/>
    <s v="Ye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  <x v="0"/>
    <s v="Y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  <x v="3"/>
    <x v="0"/>
    <s v=" No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  <x v="2"/>
    <x v="2"/>
    <s v="Y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  <x v="0"/>
    <x v="0"/>
    <s v="Yes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  <x v="0"/>
    <x v="0"/>
    <s v="Yes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  <x v="2"/>
    <x v="2"/>
    <s v="Yes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  <x v="0"/>
    <x v="0"/>
    <s v="Yes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  <x v="3"/>
    <x v="3"/>
    <s v="Yes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  <x v="2"/>
    <x v="2"/>
    <s v="Yes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  <x v="0"/>
    <s v="Yes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  <x v="0"/>
    <s v="Yes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  <x v="0"/>
    <x v="0"/>
    <s v="Yes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  <x v="0"/>
    <s v="Yes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  <x v="0"/>
    <s v="Yes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  <x v="0"/>
    <x v="0"/>
    <s v="Yes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  <x v="0"/>
    <x v="0"/>
    <s v="Ye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  <x v="2"/>
    <x v="2"/>
    <s v="Yes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  <x v="0"/>
    <x v="0"/>
    <s v="Y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  <x v="2"/>
    <x v="2"/>
    <s v="Y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  <x v="0"/>
    <x v="0"/>
    <s v="Yes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  <x v="3"/>
    <x v="3"/>
    <s v="Y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  <x v="0"/>
    <x v="0"/>
    <s v="Yes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  <x v="2"/>
    <x v="2"/>
    <s v="Yes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  <x v="0"/>
    <x v="0"/>
    <s v="Yes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  <x v="2"/>
    <x v="2"/>
    <s v="Yes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  <x v="2"/>
    <x v="2"/>
    <s v="Yes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  <x v="3"/>
    <x v="3"/>
    <s v="Yes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  <x v="0"/>
    <x v="0"/>
    <s v="Yes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  <x v="0"/>
    <s v="Ye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  <x v="3"/>
    <x v="3"/>
    <s v="Ye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  <x v="0"/>
    <s v="Y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  <x v="3"/>
    <x v="3"/>
    <s v="Ye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  <x v="3"/>
    <s v="Yes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  <x v="0"/>
    <x v="0"/>
    <s v="Yes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  <x v="0"/>
    <x v="0"/>
    <s v="Yes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  <x v="0"/>
    <s v="Y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  <x v="0"/>
    <x v="0"/>
    <s v="Yes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  <x v="0"/>
    <x v="0"/>
    <s v="Yes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  <x v="0"/>
    <s v="Ye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  <x v="2"/>
    <s v=" No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  <x v="2"/>
    <s v="Ye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  <x v="0"/>
    <x v="0"/>
    <s v="Yes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  <x v="2"/>
    <s v="Y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  <x v="0"/>
    <s v="Yes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  <x v="1"/>
    <s v="Ye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  <x v="0"/>
    <s v="Yes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  <x v="0"/>
    <s v="Yes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  <x v="3"/>
    <x v="3"/>
    <s v="Ye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  <x v="3"/>
    <s v="Y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  <x v="2"/>
    <x v="2"/>
    <s v="Ye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  <x v="2"/>
    <x v="2"/>
    <s v="Y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  <x v="0"/>
    <s v="Yes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  <x v="0"/>
    <s v="Yes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  <x v="1"/>
    <s v="Ye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  <x v="0"/>
    <x v="0"/>
    <s v="Y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  <x v="2"/>
    <x v="2"/>
    <s v="Yes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  <x v="3"/>
    <s v="Y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  <x v="2"/>
    <x v="2"/>
    <s v="Yes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  <x v="0"/>
    <x v="0"/>
    <s v="Yes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  <x v="2"/>
    <x v="2"/>
    <s v="Yes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  <x v="0"/>
    <s v="Ye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  <x v="2"/>
    <x v="2"/>
    <s v="Yes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  <x v="0"/>
    <x v="0"/>
    <s v="Yes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  <x v="0"/>
    <x v="0"/>
    <s v="Yes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  <x v="0"/>
    <x v="0"/>
    <s v="Ye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  <x v="1"/>
    <s v="Yes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  <x v="1"/>
    <x v="1"/>
    <s v="Yes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  <x v="3"/>
    <x v="3"/>
    <s v="Y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  <x v="2"/>
    <x v="2"/>
    <s v="Y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  <x v="0"/>
    <x v="0"/>
    <s v="Y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  <x v="0"/>
    <x v="0"/>
    <s v="Y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  <x v="0"/>
    <x v="0"/>
    <s v="Y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  <x v="3"/>
    <x v="3"/>
    <s v="Y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  <x v="2"/>
    <x v="2"/>
    <s v="Y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  <x v="3"/>
    <x v="3"/>
    <s v="Y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  <x v="2"/>
    <x v="2"/>
    <s v="Y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  <x v="3"/>
    <x v="3"/>
    <s v="Y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  <x v="3"/>
    <x v="3"/>
    <s v="Y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  <x v="3"/>
    <x v="3"/>
    <s v="Y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  <x v="3"/>
    <x v="3"/>
    <s v="Y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  <x v="2"/>
    <x v="2"/>
    <s v="Y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  <x v="0"/>
    <x v="0"/>
    <s v="Y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  <x v="0"/>
    <x v="0"/>
    <s v="Y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  <x v="0"/>
    <x v="0"/>
    <s v="Y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  <x v="2"/>
    <x v="2"/>
    <s v="Y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  <x v="0"/>
    <x v="0"/>
    <s v="Y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  <x v="0"/>
    <x v="0"/>
    <s v="Y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  <x v="0"/>
    <x v="0"/>
    <s v="Y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  <x v="3"/>
    <x v="3"/>
    <s v="Y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  <x v="2"/>
    <x v="2"/>
    <s v="Y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  <x v="3"/>
    <x v="0"/>
    <s v=" No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  <x v="0"/>
    <x v="0"/>
    <s v="Y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  <x v="0"/>
    <x v="0"/>
    <s v="Y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  <x v="2"/>
    <x v="1"/>
    <s v=" No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  <x v="3"/>
    <x v="3"/>
    <s v="Y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  <x v="2"/>
    <x v="2"/>
    <s v="Y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  <x v="0"/>
    <x v="0"/>
    <s v="Y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  <x v="2"/>
    <x v="2"/>
    <s v="Y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  <x v="2"/>
    <x v="2"/>
    <s v="Y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  <x v="3"/>
    <x v="0"/>
    <s v=" No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  <x v="3"/>
    <x v="0"/>
    <s v=" No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  <x v="3"/>
    <x v="3"/>
    <s v="Y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  <x v="3"/>
    <x v="3"/>
    <s v="Y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  <x v="3"/>
    <x v="0"/>
    <s v=" No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  <x v="0"/>
    <x v="0"/>
    <s v="Y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  <x v="2"/>
    <x v="2"/>
    <s v="Y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  <x v="2"/>
    <x v="2"/>
    <s v="Y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  <x v="2"/>
    <x v="2"/>
    <s v="Y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  <x v="3"/>
    <x v="3"/>
    <s v="Y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  <x v="2"/>
    <x v="2"/>
    <s v="Y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  <x v="1"/>
    <x v="1"/>
    <s v="Y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  <x v="2"/>
    <x v="2"/>
    <s v="Y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  <x v="3"/>
    <x v="3"/>
    <s v="Y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  <x v="3"/>
    <x v="0"/>
    <s v=" No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  <x v="0"/>
    <s v="Y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  <x v="2"/>
    <x v="1"/>
    <s v=" No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  <x v="0"/>
    <x v="0"/>
    <s v="Y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  <x v="2"/>
    <x v="2"/>
    <s v="Y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  <x v="2"/>
    <x v="2"/>
    <s v="Y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  <x v="0"/>
    <x v="0"/>
    <s v="Y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  <x v="2"/>
    <x v="2"/>
    <s v="Y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  <x v="0"/>
    <x v="0"/>
    <s v="Y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  <x v="1"/>
    <x v="1"/>
    <s v="Y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  <x v="3"/>
    <x v="3"/>
    <s v="Y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  <x v="3"/>
    <x v="3"/>
    <s v="Y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  <x v="2"/>
    <x v="2"/>
    <s v="Y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  <x v="3"/>
    <x v="3"/>
    <s v="Y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  <x v="4"/>
    <x v="4"/>
    <s v="Y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  <x v="2"/>
    <x v="1"/>
    <s v=" No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  <x v="3"/>
    <x v="3"/>
    <s v="Y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  <x v="2"/>
    <x v="2"/>
    <s v="Y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  <x v="2"/>
    <x v="1"/>
    <s v=" No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  <x v="2"/>
    <x v="1"/>
    <s v=" No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  <x v="2"/>
    <x v="1"/>
    <s v=" No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  <x v="2"/>
    <s v="Y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  <x v="2"/>
    <x v="1"/>
    <s v=" No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  <x v="3"/>
    <x v="3"/>
    <s v="Y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  <x v="3"/>
    <x v="3"/>
    <s v="Y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  <x v="3"/>
    <s v="Y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  <x v="2"/>
    <x v="2"/>
    <s v="Y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  <x v="2"/>
    <x v="2"/>
    <s v="Y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  <x v="2"/>
    <x v="2"/>
    <s v="Y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  <x v="2"/>
    <x v="1"/>
    <s v=" No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  <x v="0"/>
    <x v="0"/>
    <s v="Y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  <x v="3"/>
    <x v="3"/>
    <s v="Y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  <x v="3"/>
    <x v="3"/>
    <s v="Y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  <x v="1"/>
    <x v="1"/>
    <s v="Y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  <x v="2"/>
    <x v="2"/>
    <s v="Y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  <x v="5"/>
    <x v="5"/>
    <s v="Y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  <x v="3"/>
    <x v="3"/>
    <s v="Y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  <x v="5"/>
    <x v="5"/>
    <s v="Ye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  <x v="0"/>
    <x v="0"/>
    <s v="Y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  <x v="6"/>
    <x v="6"/>
    <s v="Yes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  <x v="0"/>
    <x v="0"/>
    <s v="Y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  <x v="4"/>
    <x v="4"/>
    <s v="Ye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  <x v="5"/>
    <x v="4"/>
    <s v=" No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  <x v="6"/>
    <x v="6"/>
    <s v="Ye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  <x v="5"/>
    <x v="5"/>
    <s v="Yes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  <x v="6"/>
    <x v="6"/>
    <s v="Yes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  <x v="6"/>
    <x v="5"/>
    <s v=" No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  <x v="4"/>
    <x v="4"/>
    <s v="Y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  <x v="4"/>
    <x v="4"/>
    <s v="Yes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  <x v="0"/>
    <x v="0"/>
    <s v="Ye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  <x v="3"/>
    <x v="3"/>
    <s v="Yes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  <x v="4"/>
    <x v="4"/>
    <s v="Y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  <x v="3"/>
    <x v="3"/>
    <s v="Yes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  <x v="3"/>
    <x v="3"/>
    <s v="Y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  <x v="3"/>
    <x v="3"/>
    <s v="Y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  <x v="0"/>
    <x v="0"/>
    <s v="Yes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  <x v="4"/>
    <x v="4"/>
    <s v="Y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  <x v="3"/>
    <x v="3"/>
    <s v="Ye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  <x v="5"/>
    <x v="5"/>
    <s v="Yes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  <x v="5"/>
    <x v="5"/>
    <s v="Ye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  <x v="4"/>
    <x v="4"/>
    <s v="Yes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  <x v="5"/>
    <x v="5"/>
    <s v="Yes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  <x v="3"/>
    <x v="0"/>
    <s v=" No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  <x v="3"/>
    <x v="3"/>
    <s v="Yes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  <x v="2"/>
    <x v="1"/>
    <s v=" No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  <x v="4"/>
    <x v="4"/>
    <s v="Ye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  <x v="6"/>
    <x v="6"/>
    <s v="Y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  <x v="2"/>
    <x v="2"/>
    <s v="Ye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  <x v="0"/>
    <x v="0"/>
    <s v="Y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  <x v="5"/>
    <x v="4"/>
    <s v=" No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  <x v="4"/>
    <x v="4"/>
    <s v="Ye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  <x v="6"/>
    <x v="6"/>
    <s v="Y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  <x v="5"/>
    <x v="5"/>
    <s v="Yes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  <x v="7"/>
    <x v="7"/>
    <s v="Ye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  <x v="3"/>
    <x v="3"/>
    <s v="Y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  <x v="2"/>
    <s v="Yes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  <x v="3"/>
    <x v="3"/>
    <s v="Yes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  <x v="2"/>
    <s v="Ye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  <x v="4"/>
    <x v="4"/>
    <s v="Yes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  <x v="0"/>
    <s v="Yes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  <x v="3"/>
    <x v="3"/>
    <s v="Yes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  <x v="0"/>
    <s v="Y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  <x v="0"/>
    <x v="0"/>
    <s v="Yes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  <x v="4"/>
    <s v="Y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  <x v="4"/>
    <x v="4"/>
    <s v="Ye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  <x v="4"/>
    <s v="Yes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  <x v="0"/>
    <x v="2"/>
    <s v=" No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  <x v="8"/>
    <x v="8"/>
    <s v="Yes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  <x v="0"/>
    <x v="0"/>
    <s v="Y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  <x v="3"/>
    <x v="3"/>
    <s v="Yes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  <x v="6"/>
    <x v="6"/>
    <s v="Yes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  <x v="0"/>
    <x v="0"/>
    <s v="Y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  <x v="4"/>
    <x v="4"/>
    <s v="Yes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  <x v="3"/>
    <x v="3"/>
    <s v="Ye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  <x v="7"/>
    <x v="7"/>
    <s v="Yes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  <x v="6"/>
    <x v="6"/>
    <s v="Yes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  <x v="4"/>
    <x v="4"/>
    <s v="Yes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  <x v="5"/>
    <s v="Ye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  <x v="5"/>
    <x v="5"/>
    <s v="Ye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  <x v="3"/>
    <x v="3"/>
    <s v="Y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  <x v="4"/>
    <x v="4"/>
    <s v="Yes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  <x v="5"/>
    <x v="5"/>
    <s v="Yes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  <x v="4"/>
    <x v="4"/>
    <s v="Ye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  <x v="5"/>
    <x v="5"/>
    <s v="Ye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  <x v="4"/>
    <x v="4"/>
    <s v="Ye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  <x v="4"/>
    <x v="4"/>
    <s v="Y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  <x v="4"/>
    <x v="4"/>
    <s v="Yes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  <x v="4"/>
    <x v="4"/>
    <s v="Ye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  <x v="4"/>
    <x v="4"/>
    <s v="Yes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  <x v="6"/>
    <x v="6"/>
    <s v="Y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  <x v="5"/>
    <x v="5"/>
    <s v="Yes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  <x v="4"/>
    <x v="4"/>
    <s v="Yes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  <x v="5"/>
    <x v="5"/>
    <s v="Yes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  <x v="3"/>
    <x v="3"/>
    <s v="Ye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  <x v="5"/>
    <x v="5"/>
    <s v="Yes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  <x v="3"/>
    <x v="3"/>
    <s v="Yes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  <x v="6"/>
    <x v="6"/>
    <s v="Ye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  <x v="5"/>
    <x v="5"/>
    <s v="Y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  <x v="6"/>
    <x v="6"/>
    <s v="Ye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  <x v="6"/>
    <x v="6"/>
    <s v="Ye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  <x v="6"/>
    <x v="6"/>
    <s v="Yes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  <x v="6"/>
    <x v="6"/>
    <s v="Yes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  <x v="1"/>
    <x v="1"/>
    <s v="Ye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  <x v="3"/>
    <x v="3"/>
    <s v="Yes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  <x v="4"/>
    <x v="3"/>
    <s v=" No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  <x v="5"/>
    <x v="5"/>
    <s v="Yes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  <x v="4"/>
    <x v="4"/>
    <s v="Ye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  <x v="4"/>
    <x v="4"/>
    <s v="Yes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  <x v="5"/>
    <x v="5"/>
    <s v="Y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  <x v="6"/>
    <x v="6"/>
    <s v="Yes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  <x v="3"/>
    <x v="3"/>
    <s v="Ye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  <x v="4"/>
    <x v="4"/>
    <s v="Ye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  <x v="5"/>
    <x v="5"/>
    <s v="Ye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  <x v="5"/>
    <x v="5"/>
    <s v="Yes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  <x v="4"/>
    <x v="4"/>
    <s v="Yes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  <x v="3"/>
    <x v="3"/>
    <s v="Y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  <x v="0"/>
    <x v="0"/>
    <s v="Yes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  <x v="5"/>
    <x v="5"/>
    <s v="Yes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  <x v="0"/>
    <x v="0"/>
    <s v="Ye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  <x v="7"/>
    <x v="7"/>
    <s v="Yes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  <x v="5"/>
    <x v="5"/>
    <s v="Yes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  <x v="5"/>
    <x v="5"/>
    <s v="Ye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  <x v="5"/>
    <x v="5"/>
    <s v="Ye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  <x v="5"/>
    <x v="5"/>
    <s v="Yes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  <x v="2"/>
    <s v="Yes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  <x v="4"/>
    <x v="4"/>
    <s v="Yes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  <x v="5"/>
    <x v="5"/>
    <s v="Ye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  <x v="6"/>
    <x v="5"/>
    <s v=" No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  <x v="3"/>
    <x v="3"/>
    <s v="Ye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  <x v="4"/>
    <x v="4"/>
    <s v="Ye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  <x v="5"/>
    <x v="5"/>
    <s v="Yes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  <x v="4"/>
    <x v="4"/>
    <s v="Yes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  <x v="3"/>
    <x v="3"/>
    <s v="Ye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  <x v="6"/>
    <x v="5"/>
    <s v=" No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  <x v="5"/>
    <x v="5"/>
    <s v="Ye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  <x v="2"/>
    <x v="2"/>
    <s v="Y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  <x v="3"/>
    <x v="3"/>
    <s v="Ye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  <x v="4"/>
    <x v="4"/>
    <s v="Y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  <x v="2"/>
    <x v="2"/>
    <s v="Ye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  <x v="3"/>
    <x v="3"/>
    <s v="Yes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  <x v="2"/>
    <x v="2"/>
    <s v="Yes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  <x v="3"/>
    <x v="3"/>
    <s v="Yes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  <x v="0"/>
    <s v="Yes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  <x v="0"/>
    <s v="Ye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  <x v="0"/>
    <x v="0"/>
    <s v="Yes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  <x v="2"/>
    <x v="2"/>
    <s v="Yes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  <x v="2"/>
    <x v="2"/>
    <s v="Yes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  <x v="2"/>
    <x v="2"/>
    <s v="Yes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  <x v="0"/>
    <s v="Yes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  <x v="2"/>
    <x v="2"/>
    <s v="Yes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  <x v="2"/>
    <x v="2"/>
    <s v="Ye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  <x v="2"/>
    <x v="2"/>
    <s v="Yes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  <x v="0"/>
    <s v="Y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  <x v="0"/>
    <x v="0"/>
    <s v="Yes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  <x v="0"/>
    <x v="0"/>
    <s v="Ye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  <x v="4"/>
    <x v="4"/>
    <s v="Y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  <x v="2"/>
    <x v="2"/>
    <s v="Ye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  <x v="4"/>
    <x v="4"/>
    <s v="Yes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  <x v="5"/>
    <x v="5"/>
    <s v="Ye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  <x v="4"/>
    <x v="4"/>
    <s v="Y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  <x v="5"/>
    <x v="4"/>
    <s v=" No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  <x v="0"/>
    <x v="0"/>
    <s v="Ye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  <x v="8"/>
    <x v="8"/>
    <s v="Y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  <x v="4"/>
    <x v="3"/>
    <s v=" No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  <x v="4"/>
    <x v="4"/>
    <s v="Ye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  <x v="4"/>
    <x v="4"/>
    <s v="Y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  <x v="4"/>
    <x v="4"/>
    <s v="Ye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  <x v="6"/>
    <x v="6"/>
    <s v="Yes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  <x v="5"/>
    <x v="5"/>
    <s v="Y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  <x v="4"/>
    <x v="4"/>
    <s v="Ye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  <x v="0"/>
    <s v="Yes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  <x v="4"/>
    <x v="4"/>
    <s v="Ye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  <x v="4"/>
    <x v="4"/>
    <s v="Yes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  <x v="7"/>
    <x v="7"/>
    <s v="Y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  <x v="5"/>
    <x v="5"/>
    <s v="Yes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  <x v="5"/>
    <x v="5"/>
    <s v="Yes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  <x v="6"/>
    <x v="5"/>
    <s v=" No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  <x v="6"/>
    <x v="6"/>
    <s v="Yes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  <x v="2"/>
    <x v="2"/>
    <s v="Yes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  <x v="5"/>
    <s v="Ye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  <x v="2"/>
    <x v="2"/>
    <s v="Y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  <x v="2"/>
    <x v="2"/>
    <s v="Ye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  <x v="5"/>
    <s v="Yes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  <x v="6"/>
    <x v="6"/>
    <s v="Ye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  <x v="3"/>
    <x v="3"/>
    <s v="Y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  <x v="4"/>
    <x v="4"/>
    <s v="Yes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  <x v="3"/>
    <x v="3"/>
    <s v="Ye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  <x v="7"/>
    <x v="7"/>
    <s v="Yes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  <x v="0"/>
    <s v="Y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  <x v="2"/>
    <x v="2"/>
    <s v="Ye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  <x v="7"/>
    <x v="7"/>
    <s v="Yes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  <x v="0"/>
    <x v="0"/>
    <s v="Yes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  <x v="5"/>
    <s v="Yes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  <x v="6"/>
    <x v="5"/>
    <s v=" No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  <x v="6"/>
    <x v="6"/>
    <s v="Yes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  <x v="2"/>
    <x v="2"/>
    <s v="Ye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  <x v="7"/>
    <s v="Yes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  <x v="3"/>
    <x v="3"/>
    <s v="Yes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  <x v="5"/>
    <x v="5"/>
    <s v="Yes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  <x v="0"/>
    <x v="2"/>
    <s v=" No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  <x v="7"/>
    <x v="6"/>
    <s v=" No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  <x v="3"/>
    <s v="Yes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  <x v="6"/>
    <s v="Yes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  <x v="7"/>
    <s v="Y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  <x v="5"/>
    <x v="5"/>
    <s v="Yes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  <x v="1"/>
    <x v="1"/>
    <s v="Y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  <x v="3"/>
    <s v="Yes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  <x v="5"/>
    <x v="5"/>
    <s v="Ye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  <x v="5"/>
    <x v="5"/>
    <s v="Yes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  <x v="5"/>
    <s v="Y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  <x v="5"/>
    <x v="5"/>
    <s v="Ye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  <x v="7"/>
    <s v="Ye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  <x v="3"/>
    <x v="3"/>
    <s v="Y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  <x v="3"/>
    <x v="3"/>
    <s v="Yes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  <x v="5"/>
    <x v="5"/>
    <s v="Yes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  <x v="4"/>
    <s v="Y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  <x v="6"/>
    <x v="6"/>
    <s v="Yes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  <x v="3"/>
    <x v="3"/>
    <s v="Y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  <x v="3"/>
    <x v="3"/>
    <s v="Yes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  <x v="4"/>
    <x v="4"/>
    <s v="Ye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  <x v="4"/>
    <x v="4"/>
    <s v="Yes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  <x v="7"/>
    <s v="Yes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  <x v="5"/>
    <s v="Yes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  <x v="5"/>
    <x v="5"/>
    <s v="Yes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  <x v="5"/>
    <s v="Y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  <x v="7"/>
    <x v="7"/>
    <s v="Ye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  <x v="3"/>
    <x v="3"/>
    <s v="Yes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  <x v="4"/>
    <x v="4"/>
    <s v="Y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  <x v="3"/>
    <s v="Yes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  <x v="3"/>
    <x v="3"/>
    <s v="Yes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  <x v="0"/>
    <x v="2"/>
    <s v=" No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  <x v="5"/>
    <s v=" No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  <x v="4"/>
    <x v="4"/>
    <s v="Yes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  <x v="5"/>
    <x v="5"/>
    <s v="Ye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  <x v="4"/>
    <x v="4"/>
    <s v="Y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  <x v="0"/>
    <x v="0"/>
    <s v="Y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  <x v="1"/>
    <x v="1"/>
    <s v="Y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  <x v="2"/>
    <x v="2"/>
    <s v="Y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  <x v="2"/>
    <x v="2"/>
    <s v="Y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  <x v="2"/>
    <x v="2"/>
    <s v="Y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  <x v="2"/>
    <x v="1"/>
    <s v=" No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  <x v="2"/>
    <x v="2"/>
    <s v="Y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  <x v="2"/>
    <s v="Y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  <x v="2"/>
    <s v="Y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  <x v="0"/>
    <x v="2"/>
    <s v=" No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  <x v="0"/>
    <x v="2"/>
    <s v=" No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  <x v="2"/>
    <x v="2"/>
    <s v="Y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  <x v="2"/>
    <x v="2"/>
    <s v="Y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  <x v="3"/>
    <x v="0"/>
    <s v=" No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  <x v="0"/>
    <x v="0"/>
    <s v="Y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  <x v="2"/>
    <x v="2"/>
    <s v="Y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  <x v="0"/>
    <x v="0"/>
    <s v="Y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  <x v="2"/>
    <x v="2"/>
    <s v="Y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  <x v="0"/>
    <x v="0"/>
    <s v="Y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  <x v="3"/>
    <x v="0"/>
    <s v=" No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  <x v="1"/>
    <x v="1"/>
    <s v="Y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  <x v="1"/>
    <x v="1"/>
    <s v="Y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  <x v="2"/>
    <x v="2"/>
    <s v="Y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  <x v="2"/>
    <x v="2"/>
    <s v="Y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  <x v="0"/>
    <x v="0"/>
    <s v="Y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  <x v="2"/>
    <x v="2"/>
    <s v="Y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  <x v="2"/>
    <x v="2"/>
    <s v="Y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  <x v="2"/>
    <x v="2"/>
    <s v="Y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  <x v="3"/>
    <x v="3"/>
    <s v="Y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  <x v="1"/>
    <x v="1"/>
    <s v="Y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  <x v="2"/>
    <x v="1"/>
    <s v=" No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  <x v="0"/>
    <x v="0"/>
    <s v="Y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  <x v="3"/>
    <x v="3"/>
    <s v="Y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  <x v="0"/>
    <x v="0"/>
    <s v="Y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  <x v="2"/>
    <x v="2"/>
    <s v="Y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  <x v="2"/>
    <x v="2"/>
    <s v="Y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  <x v="0"/>
    <x v="0"/>
    <s v="Y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  <x v="2"/>
    <x v="2"/>
    <s v="Y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  <x v="2"/>
    <x v="2"/>
    <s v="Y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  <x v="2"/>
    <x v="2"/>
    <s v="Y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  <x v="3"/>
    <x v="3"/>
    <s v="Y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  <x v="3"/>
    <x v="3"/>
    <s v="Y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  <x v="2"/>
    <x v="2"/>
    <s v="Y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  <x v="2"/>
    <x v="2"/>
    <s v="Y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  <x v="0"/>
    <x v="0"/>
    <s v="Y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  <x v="0"/>
    <x v="0"/>
    <s v="Y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  <x v="0"/>
    <x v="2"/>
    <s v=" No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  <x v="3"/>
    <x v="3"/>
    <s v="Y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  <x v="2"/>
    <s v="Y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  <x v="2"/>
    <x v="2"/>
    <s v="Y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  <x v="3"/>
    <x v="3"/>
    <s v="Y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  <x v="2"/>
    <x v="2"/>
    <s v="Y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  <x v="2"/>
    <x v="2"/>
    <s v="Y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  <x v="2"/>
    <x v="2"/>
    <s v="Y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  <x v="3"/>
    <x v="3"/>
    <s v="Y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  <x v="3"/>
    <x v="3"/>
    <s v="Y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  <x v="3"/>
    <x v="3"/>
    <s v="Y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  <x v="3"/>
    <x v="3"/>
    <s v="Y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  <x v="0"/>
    <x v="0"/>
    <s v="Y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  <x v="3"/>
    <x v="3"/>
    <s v="Y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  <x v="1"/>
    <x v="1"/>
    <s v="Y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  <x v="1"/>
    <s v=" No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  <x v="0"/>
    <x v="0"/>
    <s v="Y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  <x v="1"/>
    <x v="1"/>
    <s v="Y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  <x v="2"/>
    <x v="2"/>
    <s v="Y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  <x v="0"/>
    <x v="0"/>
    <s v="Y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  <x v="3"/>
    <x v="3"/>
    <s v="Y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  <x v="2"/>
    <x v="2"/>
    <s v="Y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  <x v="2"/>
    <x v="2"/>
    <s v="Y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  <x v="2"/>
    <x v="2"/>
    <s v="Y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  <x v="2"/>
    <x v="2"/>
    <s v="Y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  <x v="3"/>
    <x v="3"/>
    <s v="Y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  <x v="2"/>
    <x v="1"/>
    <s v=" No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  <x v="0"/>
    <x v="0"/>
    <s v="Y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  <x v="3"/>
    <x v="0"/>
    <s v=" No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  <x v="0"/>
    <x v="0"/>
    <s v="Y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  <x v="2"/>
    <x v="2"/>
    <s v="Y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  <x v="0"/>
    <x v="0"/>
    <s v="Y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  <x v="2"/>
    <x v="2"/>
    <s v="Y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  <x v="0"/>
    <x v="0"/>
    <s v="Y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  <x v="0"/>
    <x v="0"/>
    <s v="Ye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  <x v="0"/>
    <x v="0"/>
    <s v="Y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  <x v="0"/>
    <x v="0"/>
    <s v="Yes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  <x v="0"/>
    <x v="0"/>
    <s v="Yes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  <x v="2"/>
    <x v="2"/>
    <s v="Yes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  <x v="0"/>
    <x v="0"/>
    <s v="Ye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  <x v="2"/>
    <x v="2"/>
    <s v="Ye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  <x v="3"/>
    <x v="3"/>
    <s v="Y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  <x v="1"/>
    <x v="1"/>
    <s v="Ye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  <x v="0"/>
    <x v="0"/>
    <s v="Yes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  <x v="2"/>
    <x v="2"/>
    <s v="Ye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  <x v="0"/>
    <x v="0"/>
    <s v="Yes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  <x v="2"/>
    <x v="2"/>
    <s v="Y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  <x v="2"/>
    <x v="2"/>
    <s v="Y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  <x v="2"/>
    <x v="2"/>
    <s v="Ye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  <x v="0"/>
    <x v="0"/>
    <s v="Yes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  <x v="5"/>
    <x v="4"/>
    <s v=" No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  <x v="0"/>
    <x v="0"/>
    <s v="Ye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  <x v="2"/>
    <x v="2"/>
    <s v="Y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  <x v="2"/>
    <x v="2"/>
    <s v="Y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  <x v="2"/>
    <x v="2"/>
    <s v="Yes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  <x v="3"/>
    <s v="Yes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  <x v="3"/>
    <x v="3"/>
    <s v="Y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  <x v="0"/>
    <x v="0"/>
    <s v="Yes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  <x v="0"/>
    <x v="0"/>
    <s v="Yes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  <x v="3"/>
    <x v="3"/>
    <s v="Yes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  <x v="0"/>
    <s v="Yes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  <x v="3"/>
    <x v="3"/>
    <s v="Y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  <x v="2"/>
    <x v="2"/>
    <s v="Yes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  <x v="2"/>
    <s v="Yes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  <x v="0"/>
    <s v="Yes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  <x v="3"/>
    <s v="Ye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  <x v="2"/>
    <s v="Y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  <x v="1"/>
    <s v="Ye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  <x v="3"/>
    <s v="Yes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  <x v="2"/>
    <s v="Yes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  <x v="0"/>
    <s v="Yes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  <x v="2"/>
    <s v="Ye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  <x v="0"/>
    <s v="Yes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  <x v="0"/>
    <s v="Yes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  <x v="0"/>
    <s v="Yes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  <x v="2"/>
    <s v="Yes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  <x v="2"/>
    <x v="2"/>
    <s v="Yes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  <x v="2"/>
    <s v="Y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  <x v="4"/>
    <x v="4"/>
    <s v="Y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  <x v="3"/>
    <x v="3"/>
    <s v="Y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  <x v="4"/>
    <x v="4"/>
    <s v="Y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  <x v="4"/>
    <s v="Y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  <x v="2"/>
    <x v="2"/>
    <s v="Y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  <x v="4"/>
    <x v="4"/>
    <s v="Y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  <x v="5"/>
    <x v="5"/>
    <s v="Y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  <x v="0"/>
    <s v="Y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  <x v="3"/>
    <x v="3"/>
    <s v="Y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  <x v="6"/>
    <x v="6"/>
    <s v="Y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  <x v="4"/>
    <x v="3"/>
    <s v=" No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  <x v="5"/>
    <x v="5"/>
    <s v="Y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  <x v="3"/>
    <x v="3"/>
    <s v="Y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  <x v="0"/>
    <x v="2"/>
    <s v=" No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  <x v="6"/>
    <x v="6"/>
    <s v="Y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  <x v="2"/>
    <x v="2"/>
    <s v="Y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  <x v="3"/>
    <x v="3"/>
    <s v="Y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  <x v="3"/>
    <x v="0"/>
    <s v=" No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  <x v="5"/>
    <x v="5"/>
    <s v="Y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  <x v="3"/>
    <x v="3"/>
    <s v="Y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  <x v="3"/>
    <s v="Y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  <x v="2"/>
    <x v="2"/>
    <s v="Y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  <x v="3"/>
    <x v="3"/>
    <s v="Y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  <x v="3"/>
    <s v="Y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  <x v="3"/>
    <x v="3"/>
    <s v="Y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  <x v="0"/>
    <x v="0"/>
    <s v="Y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  <x v="0"/>
    <x v="0"/>
    <s v="Y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  <x v="2"/>
    <x v="2"/>
    <s v="Y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  <x v="5"/>
    <x v="4"/>
    <s v=" No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  <x v="2"/>
    <x v="2"/>
    <s v="Y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  <x v="6"/>
    <x v="6"/>
    <s v="Y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  <x v="4"/>
    <x v="4"/>
    <s v="Y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  <x v="3"/>
    <x v="3"/>
    <s v="Y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  <x v="3"/>
    <x v="3"/>
    <s v="Y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  <x v="3"/>
    <x v="3"/>
    <s v="Y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  <x v="0"/>
    <x v="0"/>
    <s v="Y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  <x v="2"/>
    <x v="2"/>
    <s v="Y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  <x v="2"/>
    <x v="2"/>
    <s v="Y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  <x v="4"/>
    <x v="4"/>
    <s v="Y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  <x v="2"/>
    <x v="2"/>
    <s v="Y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  <x v="3"/>
    <x v="3"/>
    <s v="Y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  <x v="3"/>
    <x v="3"/>
    <s v="Y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  <x v="5"/>
    <x v="5"/>
    <s v="Y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  <x v="3"/>
    <s v="Y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  <x v="5"/>
    <x v="5"/>
    <s v="Y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  <x v="2"/>
    <x v="2"/>
    <s v="Y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  <x v="5"/>
    <x v="5"/>
    <s v="Y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  <x v="0"/>
    <x v="2"/>
    <s v=" No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  <x v="3"/>
    <x v="0"/>
    <s v=" No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  <x v="3"/>
    <x v="3"/>
    <s v="Y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  <x v="4"/>
    <x v="4"/>
    <s v="Y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  <x v="2"/>
    <x v="2"/>
    <s v="Y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  <x v="5"/>
    <x v="5"/>
    <s v="Y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  <x v="0"/>
    <x v="0"/>
    <s v="Y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  <x v="3"/>
    <x v="3"/>
    <s v="Y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  <x v="3"/>
    <x v="3"/>
    <s v="Y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  <x v="6"/>
    <s v="Y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  <x v="2"/>
    <x v="2"/>
    <s v="Y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  <x v="4"/>
    <s v="Y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  <x v="3"/>
    <x v="3"/>
    <s v="Y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  <x v="0"/>
    <x v="0"/>
    <s v="Y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  <x v="0"/>
    <s v="Y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  <x v="2"/>
    <x v="2"/>
    <s v="Y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  <x v="3"/>
    <x v="3"/>
    <s v="Y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  <x v="3"/>
    <x v="3"/>
    <s v="Y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  <x v="2"/>
    <x v="2"/>
    <s v="Y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  <x v="3"/>
    <x v="3"/>
    <s v="Y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  <x v="0"/>
    <s v="Y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  <x v="2"/>
    <x v="1"/>
    <s v=" No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  <x v="3"/>
    <x v="3"/>
    <s v="Y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  <x v="3"/>
    <x v="3"/>
    <s v="Y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  <x v="2"/>
    <s v="Y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  <x v="0"/>
    <x v="0"/>
    <s v="Y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  <x v="2"/>
    <x v="2"/>
    <s v="Y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  <x v="1"/>
    <x v="1"/>
    <s v="Y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  <x v="3"/>
    <x v="0"/>
    <s v=" No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  <x v="0"/>
    <s v="Y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  <x v="0"/>
    <s v="Y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  <x v="0"/>
    <s v="Y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  <x v="0"/>
    <x v="0"/>
    <s v="Y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  <x v="0"/>
    <s v="Ye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  <x v="3"/>
    <x v="3"/>
    <s v="Ye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  <x v="3"/>
    <x v="3"/>
    <s v="Ye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  <x v="3"/>
    <s v="Ye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  <x v="2"/>
    <x v="2"/>
    <s v="Ye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  <x v="2"/>
    <x v="2"/>
    <s v="Ye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  <x v="0"/>
    <x v="2"/>
    <s v=" No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  <x v="0"/>
    <s v="Ye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  <x v="0"/>
    <x v="0"/>
    <s v="Ye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  <x v="0"/>
    <x v="0"/>
    <s v="Ye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  <x v="0"/>
    <x v="0"/>
    <s v="Ye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  <x v="3"/>
    <x v="3"/>
    <s v="Ye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  <x v="0"/>
    <s v="Y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  <x v="3"/>
    <x v="3"/>
    <s v="Y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  <x v="3"/>
    <x v="3"/>
    <s v="Ye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  <x v="0"/>
    <s v="Y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  <x v="0"/>
    <x v="0"/>
    <s v="Y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  <x v="0"/>
    <s v="Ye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  <x v="3"/>
    <x v="3"/>
    <s v="Ye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  <x v="3"/>
    <s v="Ye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  <x v="2"/>
    <s v="Y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  <x v="3"/>
    <x v="3"/>
    <s v="Y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  <x v="0"/>
    <x v="0"/>
    <s v="Ye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  <x v="3"/>
    <x v="3"/>
    <s v="Ye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  <x v="2"/>
    <x v="2"/>
    <s v="Ye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  <x v="0"/>
    <x v="0"/>
    <s v="Ye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  <x v="0"/>
    <x v="0"/>
    <s v="Ye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  <x v="3"/>
    <x v="3"/>
    <s v="Ye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  <x v="3"/>
    <s v="Ye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  <x v="0"/>
    <x v="0"/>
    <s v="Ye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  <x v="2"/>
    <x v="2"/>
    <s v="Ye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  <x v="0"/>
    <x v="0"/>
    <s v="Ye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  <x v="1"/>
    <x v="1"/>
    <s v="Ye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  <x v="3"/>
    <s v="Y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  <x v="3"/>
    <x v="3"/>
    <s v="Ye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  <x v="0"/>
    <x v="0"/>
    <s v="Ye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  <x v="3"/>
    <x v="3"/>
    <s v="Ye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  <x v="0"/>
    <x v="0"/>
    <s v="Y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  <x v="2"/>
    <x v="1"/>
    <s v=" No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  <x v="2"/>
    <x v="2"/>
    <s v="Ye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  <x v="1"/>
    <x v="1"/>
    <s v="Y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  <x v="0"/>
    <x v="0"/>
    <s v="Ye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  <x v="0"/>
    <x v="0"/>
    <s v="Y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  <x v="0"/>
    <x v="0"/>
    <s v="Ye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  <x v="2"/>
    <x v="2"/>
    <s v="Ye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  <x v="2"/>
    <x v="2"/>
    <s v="Ye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  <x v="3"/>
    <x v="3"/>
    <s v="Ye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  <x v="2"/>
    <x v="2"/>
    <s v="Ye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  <x v="1"/>
    <x v="1"/>
    <s v="Y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  <x v="2"/>
    <x v="2"/>
    <s v="Y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  <x v="0"/>
    <x v="0"/>
    <s v="Y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  <x v="0"/>
    <x v="0"/>
    <s v="Ye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  <x v="0"/>
    <x v="0"/>
    <s v="Y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  <x v="2"/>
    <x v="2"/>
    <s v="Y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  <x v="0"/>
    <x v="0"/>
    <s v="Ye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  <x v="0"/>
    <x v="0"/>
    <s v="Ye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  <x v="0"/>
    <x v="0"/>
    <s v="Ye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  <x v="2"/>
    <x v="2"/>
    <s v="Y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  <x v="0"/>
    <x v="0"/>
    <s v="Ye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  <x v="0"/>
    <x v="0"/>
    <s v="Ye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  <x v="0"/>
    <x v="0"/>
    <s v="Ye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  <x v="0"/>
    <x v="0"/>
    <s v="Ye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  <x v="1"/>
    <x v="1"/>
    <s v="Ye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  <x v="2"/>
    <x v="2"/>
    <s v="Ye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  <x v="2"/>
    <x v="2"/>
    <s v="Ye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  <x v="1"/>
    <x v="1"/>
    <s v="Ye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  <x v="0"/>
    <x v="0"/>
    <s v="Ye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  <x v="2"/>
    <x v="2"/>
    <s v="Ye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  <x v="0"/>
    <x v="0"/>
    <s v="Ye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  <x v="2"/>
    <x v="1"/>
    <s v=" No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  <x v="0"/>
    <x v="0"/>
    <s v="Ye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  <x v="3"/>
    <x v="3"/>
    <s v="Ye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  <x v="0"/>
    <x v="0"/>
    <s v="Y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  <x v="2"/>
    <x v="2"/>
    <s v="Ye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  <x v="0"/>
    <x v="0"/>
    <s v="Ye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  <x v="2"/>
    <x v="2"/>
    <s v="Ye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  <x v="0"/>
    <x v="0"/>
    <s v="Y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  <x v="2"/>
    <x v="2"/>
    <s v="Ye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  <x v="2"/>
    <x v="2"/>
    <s v="Ye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  <x v="2"/>
    <x v="2"/>
    <s v="Ye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  <x v="3"/>
    <x v="3"/>
    <s v="Y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  <x v="4"/>
    <x v="4"/>
    <s v="Ye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  <x v="3"/>
    <x v="3"/>
    <s v="Ye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  <x v="3"/>
    <s v="Y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  <x v="6"/>
    <x v="6"/>
    <s v="Y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  <x v="5"/>
    <x v="5"/>
    <s v="Y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  <x v="6"/>
    <s v="Y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  <x v="0"/>
    <s v="Y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  <x v="4"/>
    <x v="4"/>
    <s v="Ye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  <x v="5"/>
    <x v="5"/>
    <s v="Yes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  <x v="0"/>
    <s v="Ye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  <x v="4"/>
    <x v="4"/>
    <s v="Yes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  <x v="5"/>
    <s v="Ye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  <x v="5"/>
    <s v="Y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  <x v="6"/>
    <x v="6"/>
    <s v="Yes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  <x v="5"/>
    <s v=" No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  <x v="4"/>
    <x v="4"/>
    <s v="Ye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  <x v="3"/>
    <x v="3"/>
    <s v="Ye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  <x v="6"/>
    <x v="6"/>
    <s v="Y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  <x v="6"/>
    <x v="6"/>
    <s v="Ye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  <x v="4"/>
    <x v="4"/>
    <s v="Ye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  <x v="3"/>
    <x v="3"/>
    <s v="Ye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  <x v="6"/>
    <x v="6"/>
    <s v="Yes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  <x v="4"/>
    <x v="4"/>
    <s v="Yes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  <x v="3"/>
    <x v="3"/>
    <s v="Ye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  <x v="5"/>
    <x v="5"/>
    <s v="Y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  <x v="3"/>
    <x v="3"/>
    <s v="Yes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  <x v="6"/>
    <x v="6"/>
    <s v="Ye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  <x v="4"/>
    <x v="4"/>
    <s v="Y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  <x v="3"/>
    <x v="3"/>
    <s v="Yes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  <x v="7"/>
    <x v="6"/>
    <s v=" No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  <x v="4"/>
    <x v="4"/>
    <s v="Ye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  <x v="5"/>
    <x v="5"/>
    <s v="Y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  <x v="6"/>
    <x v="6"/>
    <s v="Yes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  <x v="4"/>
    <x v="4"/>
    <s v="Yes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  <x v="3"/>
    <x v="3"/>
    <s v="Y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  <x v="3"/>
    <x v="3"/>
    <s v="Yes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  <x v="4"/>
    <x v="3"/>
    <s v=" No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  <x v="3"/>
    <x v="3"/>
    <s v="Ye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  <x v="3"/>
    <x v="3"/>
    <s v="Ye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  <x v="4"/>
    <x v="4"/>
    <s v="Y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  <x v="7"/>
    <x v="7"/>
    <s v="Yes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  <x v="4"/>
    <x v="3"/>
    <s v=" No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  <x v="4"/>
    <x v="4"/>
    <s v="Yes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  <x v="4"/>
    <x v="4"/>
    <s v="Y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  <x v="2"/>
    <x v="2"/>
    <s v="Yes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  <x v="5"/>
    <x v="5"/>
    <s v="Ye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  <x v="4"/>
    <x v="4"/>
    <s v="Y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  <x v="7"/>
    <x v="7"/>
    <s v="Yes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  <x v="3"/>
    <x v="3"/>
    <s v="Ye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  <x v="5"/>
    <x v="5"/>
    <s v="Ye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  <x v="4"/>
    <x v="4"/>
    <s v="Yes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  <x v="8"/>
    <x v="8"/>
    <s v="Y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  <x v="5"/>
    <x v="5"/>
    <s v="Ye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  <x v="3"/>
    <x v="3"/>
    <s v="Ye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  <x v="3"/>
    <x v="3"/>
    <s v="Yes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  <x v="7"/>
    <x v="6"/>
    <s v=" No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  <x v="4"/>
    <x v="4"/>
    <s v="Ye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  <x v="4"/>
    <x v="4"/>
    <s v="Ye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  <x v="4"/>
    <x v="4"/>
    <s v="Ye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  <x v="2"/>
    <x v="2"/>
    <s v="Ye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  <x v="0"/>
    <x v="0"/>
    <s v="Ye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  <x v="0"/>
    <x v="0"/>
    <s v="Y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  <x v="0"/>
    <s v="Ye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  <x v="2"/>
    <x v="2"/>
    <s v="Ye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  <x v="2"/>
    <x v="1"/>
    <s v=" No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  <x v="0"/>
    <x v="0"/>
    <s v="Y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  <x v="0"/>
    <x v="0"/>
    <s v="Ye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  <x v="0"/>
    <x v="0"/>
    <s v="Ye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  <x v="0"/>
    <x v="0"/>
    <s v="Ye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  <x v="0"/>
    <x v="0"/>
    <s v="Ye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  <x v="0"/>
    <x v="0"/>
    <s v="Y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  <x v="2"/>
    <x v="2"/>
    <s v="Y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  <x v="2"/>
    <x v="2"/>
    <s v="Ye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  <x v="2"/>
    <x v="2"/>
    <s v="Ye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  <x v="0"/>
    <x v="0"/>
    <s v="Ye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  <x v="2"/>
    <s v="Ye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  <x v="0"/>
    <x v="0"/>
    <s v="Ye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  <x v="2"/>
    <s v="Ye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  <x v="2"/>
    <x v="2"/>
    <s v="Y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  <x v="1"/>
    <x v="1"/>
    <s v="Y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  <x v="2"/>
    <x v="2"/>
    <s v="Y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  <x v="3"/>
    <x v="3"/>
    <s v="Y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  <x v="2"/>
    <x v="2"/>
    <s v="Y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  <x v="2"/>
    <x v="2"/>
    <s v="Y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  <x v="0"/>
    <x v="0"/>
    <s v="Y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  <x v="2"/>
    <x v="2"/>
    <s v="Y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  <x v="2"/>
    <x v="2"/>
    <s v="Y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  <x v="0"/>
    <x v="0"/>
    <s v="Y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  <x v="2"/>
    <x v="2"/>
    <s v="Y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  <x v="2"/>
    <x v="2"/>
    <s v="Y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  <x v="0"/>
    <x v="0"/>
    <s v="Y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  <x v="2"/>
    <x v="2"/>
    <s v="Y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  <x v="2"/>
    <x v="2"/>
    <s v="Y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  <x v="3"/>
    <x v="0"/>
    <s v=" No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  <x v="3"/>
    <x v="3"/>
    <s v="Y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  <x v="2"/>
    <x v="2"/>
    <s v="Y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  <x v="2"/>
    <x v="2"/>
    <s v="Y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  <x v="0"/>
    <x v="0"/>
    <s v="Y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  <x v="2"/>
    <x v="2"/>
    <s v="Y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  <x v="2"/>
    <x v="2"/>
    <s v="Y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  <x v="2"/>
    <x v="2"/>
    <s v="Y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  <x v="3"/>
    <x v="0"/>
    <s v=" No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  <x v="0"/>
    <x v="0"/>
    <s v="Y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  <x v="2"/>
    <x v="2"/>
    <s v="Y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  <x v="3"/>
    <x v="3"/>
    <s v="Y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  <x v="2"/>
    <x v="2"/>
    <s v="Y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  <x v="2"/>
    <x v="2"/>
    <s v="Y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  <x v="1"/>
    <s v=" No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  <x v="3"/>
    <s v="Y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  <x v="2"/>
    <x v="2"/>
    <s v="Y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  <x v="0"/>
    <x v="0"/>
    <s v="Y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  <x v="3"/>
    <x v="3"/>
    <s v="Y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  <x v="1"/>
    <x v="1"/>
    <s v="Y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  <x v="0"/>
    <x v="0"/>
    <s v="Y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  <x v="3"/>
    <x v="3"/>
    <s v="Y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  <x v="3"/>
    <s v="Y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  <x v="2"/>
    <x v="2"/>
    <s v="Y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  <x v="0"/>
    <x v="0"/>
    <s v="Y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  <x v="2"/>
    <x v="2"/>
    <s v="Y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  <x v="2"/>
    <x v="2"/>
    <s v="Y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  <x v="3"/>
    <x v="3"/>
    <s v="Ye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  <x v="4"/>
    <x v="4"/>
    <s v="Y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  <x v="0"/>
    <x v="0"/>
    <s v="Ye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  <x v="3"/>
    <x v="3"/>
    <s v="Ye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  <x v="0"/>
    <x v="0"/>
    <s v="Ye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  <x v="0"/>
    <x v="0"/>
    <s v="Yes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  <x v="2"/>
    <x v="2"/>
    <s v="Ye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  <x v="0"/>
    <x v="0"/>
    <s v="Yes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  <x v="4"/>
    <x v="4"/>
    <s v="Ye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  <x v="2"/>
    <x v="2"/>
    <s v="Ye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  <x v="5"/>
    <x v="5"/>
    <s v="Ye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  <x v="4"/>
    <x v="4"/>
    <s v="Yes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  <x v="4"/>
    <x v="4"/>
    <s v="Yes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  <x v="6"/>
    <x v="6"/>
    <s v="Ye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  <x v="6"/>
    <x v="6"/>
    <s v="Yes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  <x v="5"/>
    <x v="5"/>
    <s v="Ye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  <x v="3"/>
    <x v="3"/>
    <s v="Y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  <x v="4"/>
    <x v="4"/>
    <s v="Y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  <x v="2"/>
    <s v="Ye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  <x v="3"/>
    <x v="0"/>
    <s v=" No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  <x v="0"/>
    <x v="0"/>
    <s v="Yes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  <x v="3"/>
    <x v="3"/>
    <s v="Ye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  <x v="0"/>
    <x v="0"/>
    <s v="Yes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  <x v="0"/>
    <x v="0"/>
    <s v="Ye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  <x v="3"/>
    <x v="3"/>
    <s v="Ye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  <x v="4"/>
    <x v="4"/>
    <s v="Y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  <x v="0"/>
    <x v="0"/>
    <s v="Yes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  <x v="5"/>
    <s v="Yes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  <x v="2"/>
    <x v="2"/>
    <s v="Y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  <x v="2"/>
    <x v="2"/>
    <s v="Y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  <x v="2"/>
    <x v="1"/>
    <s v=" No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  <x v="2"/>
    <x v="2"/>
    <s v="Ye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  <x v="1"/>
    <x v="1"/>
    <s v="Yes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  <x v="2"/>
    <x v="2"/>
    <s v="Yes"/>
  </r>
  <r>
    <n v="1379"/>
    <s v="J. Walter Makes a Record"/>
    <s v="---------The long-awaited debut full-length from Justin Ruddy--------"/>
    <s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  <x v="0"/>
    <x v="0"/>
    <s v="Yes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  <x v="0"/>
    <s v="Ye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  <x v="2"/>
    <x v="2"/>
    <s v="Yes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  <x v="4"/>
    <x v="4"/>
    <s v="Y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  <x v="2"/>
    <x v="2"/>
    <s v="Ye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  <x v="0"/>
    <x v="0"/>
    <s v="Ye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  <x v="2"/>
    <x v="2"/>
    <s v="Yes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  <x v="0"/>
    <x v="0"/>
    <s v="Yes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  <x v="0"/>
    <x v="0"/>
    <s v="Ye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  <x v="2"/>
    <x v="2"/>
    <s v="Yes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  <x v="2"/>
    <x v="2"/>
    <s v="Ye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  <x v="0"/>
    <x v="0"/>
    <s v="Yes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  <x v="0"/>
    <x v="0"/>
    <s v="Ye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  <x v="2"/>
    <x v="2"/>
    <s v="Yes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  <x v="2"/>
    <x v="2"/>
    <s v="Y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  <x v="1"/>
    <x v="1"/>
    <s v="Yes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  <x v="2"/>
    <x v="1"/>
    <s v=" No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  <x v="0"/>
    <x v="0"/>
    <s v="Y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  <x v="2"/>
    <x v="2"/>
    <s v="Ye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  <x v="2"/>
    <x v="2"/>
    <s v="Y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  <x v="3"/>
    <x v="3"/>
    <s v="Y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  <x v="2"/>
    <x v="2"/>
    <s v="Y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  <x v="4"/>
    <x v="4"/>
    <s v="Yes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  <x v="0"/>
    <x v="0"/>
    <s v="Yes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  <x v="4"/>
    <x v="4"/>
    <s v="Yes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  <x v="0"/>
    <x v="0"/>
    <s v="Ye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  <x v="3"/>
    <x v="3"/>
    <s v="Ye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  <x v="0"/>
    <x v="0"/>
    <s v="Y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  <x v="3"/>
    <x v="3"/>
    <s v="Y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  <x v="0"/>
    <x v="0"/>
    <s v="Ye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  <x v="0"/>
    <s v=" No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  <x v="2"/>
    <x v="2"/>
    <s v="Y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  <x v="0"/>
    <x v="0"/>
    <s v="Ye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  <x v="3"/>
    <x v="3"/>
    <s v="Y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  <x v="2"/>
    <s v=" No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  <x v="2"/>
    <x v="1"/>
    <s v=" No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  <x v="0"/>
    <x v="0"/>
    <s v="Ye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  <x v="0"/>
    <s v="Ye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  <x v="0"/>
    <x v="0"/>
    <s v="Ye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  <x v="2"/>
    <x v="2"/>
    <s v="Ye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  <x v="2"/>
    <x v="2"/>
    <s v="Ye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  <x v="2"/>
    <x v="2"/>
    <s v="Y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  <x v="0"/>
    <x v="0"/>
    <s v="Y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  <x v="2"/>
    <x v="2"/>
    <s v="Y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  <x v="0"/>
    <x v="2"/>
    <s v=" No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  <x v="2"/>
    <x v="2"/>
    <s v="Ye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  <x v="0"/>
    <s v="Ye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  <x v="0"/>
    <s v="Ye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  <x v="2"/>
    <x v="2"/>
    <s v="Y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  <x v="2"/>
    <x v="2"/>
    <s v="Ye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  <x v="0"/>
    <s v="Ye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  <x v="3"/>
    <x v="3"/>
    <s v="Y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  <x v="0"/>
    <x v="0"/>
    <s v="Ye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  <x v="0"/>
    <s v="Ye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  <x v="2"/>
    <x v="2"/>
    <s v="Ye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  <x v="0"/>
    <x v="0"/>
    <s v="Ye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  <x v="0"/>
    <x v="0"/>
    <s v="Y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  <x v="2"/>
    <x v="2"/>
    <s v="Ye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  <x v="3"/>
    <x v="3"/>
    <s v="Ye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  <x v="2"/>
    <s v="Ye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  <x v="0"/>
    <x v="0"/>
    <s v="Ye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  <x v="2"/>
    <x v="2"/>
    <s v="Y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  <x v="0"/>
    <x v="0"/>
    <s v="Ye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  <x v="2"/>
    <s v="Ye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  <x v="1"/>
    <s v=" No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  <x v="0"/>
    <s v="Y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  <x v="0"/>
    <s v="Ye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  <x v="2"/>
    <s v="Ye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  <x v="2"/>
    <x v="2"/>
    <s v="Ye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  <x v="0"/>
    <s v="Ye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  <x v="0"/>
    <s v="Ye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  <x v="2"/>
    <x v="2"/>
    <s v="Ye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  <x v="3"/>
    <x v="3"/>
    <s v="Ye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  <x v="3"/>
    <s v="Ye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  <x v="1"/>
    <s v="Ye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  <x v="2"/>
    <x v="2"/>
    <s v="Y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  <x v="3"/>
    <x v="3"/>
    <s v="Ye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  <x v="2"/>
    <x v="1"/>
    <s v=" No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  <x v="0"/>
    <s v="Ye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  <x v="3"/>
    <s v="Ye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  <x v="0"/>
    <s v="Ye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  <x v="3"/>
    <s v="Ye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  <x v="3"/>
    <x v="3"/>
    <s v="Ye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  <x v="4"/>
    <x v="4"/>
    <s v="Y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  <x v="4"/>
    <x v="4"/>
    <s v="Ye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  <x v="4"/>
    <x v="4"/>
    <s v="Y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  <x v="5"/>
    <x v="5"/>
    <s v="Ye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  <x v="0"/>
    <x v="2"/>
    <s v=" No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  <x v="5"/>
    <x v="5"/>
    <s v="Ye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  <x v="6"/>
    <x v="6"/>
    <s v="Ye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  <x v="4"/>
    <x v="4"/>
    <s v="Ye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  <x v="5"/>
    <x v="5"/>
    <s v="Ye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  <x v="0"/>
    <x v="0"/>
    <s v="Y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  <x v="4"/>
    <x v="4"/>
    <s v="Ye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  <x v="5"/>
    <x v="5"/>
    <s v="Ye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  <x v="4"/>
    <x v="4"/>
    <s v="Y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  <x v="3"/>
    <x v="3"/>
    <s v="Ye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  <x v="6"/>
    <x v="6"/>
    <s v="Ye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  <x v="6"/>
    <x v="6"/>
    <s v="Y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  <x v="4"/>
    <x v="4"/>
    <s v="Y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  <x v="3"/>
    <x v="3"/>
    <s v="Ye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  <x v="4"/>
    <x v="4"/>
    <s v="Ye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  <x v="4"/>
    <x v="4"/>
    <s v="Ye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  <x v="5"/>
    <x v="5"/>
    <s v="Yes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  <x v="2"/>
    <x v="2"/>
    <s v="Yes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  <x v="5"/>
    <s v="Yes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  <x v="0"/>
    <x v="0"/>
    <s v="Y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  <x v="0"/>
    <x v="0"/>
    <s v="Yes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  <x v="2"/>
    <s v="Yes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  <x v="4"/>
    <x v="3"/>
    <s v=" No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  <x v="5"/>
    <s v="Y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  <x v="4"/>
    <x v="4"/>
    <s v="Yes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  <x v="3"/>
    <x v="0"/>
    <s v=" No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  <x v="6"/>
    <x v="6"/>
    <s v="Yes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  <x v="4"/>
    <s v="Y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  <x v="0"/>
    <x v="0"/>
    <s v="Yes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  <x v="6"/>
    <s v="Yes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  <x v="3"/>
    <s v="Yes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  <x v="4"/>
    <x v="4"/>
    <s v="Y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  <x v="3"/>
    <x v="3"/>
    <s v="Yes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  <x v="2"/>
    <x v="2"/>
    <s v="Y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  <x v="4"/>
    <x v="4"/>
    <s v="Yes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  <x v="0"/>
    <x v="0"/>
    <s v="Ye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  <x v="2"/>
    <x v="2"/>
    <s v="Ye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  <x v="2"/>
    <x v="2"/>
    <s v="Ye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  <x v="3"/>
    <x v="3"/>
    <s v="Ye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  <x v="2"/>
    <x v="2"/>
    <s v="Ye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  <x v="3"/>
    <x v="3"/>
    <s v="Y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  <x v="7"/>
    <x v="7"/>
    <s v="Y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  <x v="3"/>
    <x v="3"/>
    <s v="Y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  <x v="1"/>
    <x v="1"/>
    <s v="Ye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  <x v="3"/>
    <x v="3"/>
    <s v="Ye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  <x v="0"/>
    <x v="0"/>
    <s v="Y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  <x v="1"/>
    <x v="1"/>
    <s v="Ye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  <x v="3"/>
    <x v="3"/>
    <s v="Ye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  <x v="0"/>
    <x v="0"/>
    <s v="Ye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  <x v="2"/>
    <x v="2"/>
    <s v="Ye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  <x v="2"/>
    <x v="2"/>
    <s v="Y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  <x v="3"/>
    <x v="3"/>
    <s v="Ye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  <x v="3"/>
    <x v="3"/>
    <s v="Ye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  <x v="3"/>
    <x v="3"/>
    <s v="Ye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  <x v="3"/>
    <x v="3"/>
    <s v="Y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  <x v="2"/>
    <x v="2"/>
    <s v="Ye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  <x v="3"/>
    <x v="3"/>
    <s v="Y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  <x v="3"/>
    <x v="3"/>
    <s v="Ye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  <x v="1"/>
    <x v="1"/>
    <s v="Ye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  <x v="2"/>
    <x v="2"/>
    <s v="Y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  <x v="0"/>
    <x v="2"/>
    <s v=" No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  <x v="1"/>
    <x v="1"/>
    <s v="Ye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  <x v="1"/>
    <x v="1"/>
    <s v="Ye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  <x v="0"/>
    <x v="0"/>
    <s v="Y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  <x v="0"/>
    <x v="0"/>
    <s v="Ye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  <x v="3"/>
    <x v="3"/>
    <s v="Ye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  <x v="2"/>
    <x v="2"/>
    <s v="Ye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  <x v="2"/>
    <x v="2"/>
    <s v="Y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  <x v="0"/>
    <x v="0"/>
    <s v="Ye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  <x v="2"/>
    <x v="2"/>
    <s v="Y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  <x v="0"/>
    <x v="0"/>
    <s v="Ye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  <x v="2"/>
    <x v="2"/>
    <s v="Ye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  <x v="3"/>
    <x v="0"/>
    <s v=" No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  <x v="2"/>
    <x v="1"/>
    <s v=" No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  <x v="3"/>
    <x v="3"/>
    <s v="Ye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  <x v="3"/>
    <x v="3"/>
    <s v="Yes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  <x v="0"/>
    <s v="Yes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  <x v="3"/>
    <x v="3"/>
    <s v="Yes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  <x v="0"/>
    <s v="Yes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  <x v="0"/>
    <x v="0"/>
    <s v="Y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  <x v="3"/>
    <x v="3"/>
    <s v="Yes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  <x v="1"/>
    <s v="Yes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  <x v="0"/>
    <x v="0"/>
    <s v="Yes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  <x v="0"/>
    <x v="0"/>
    <s v="Y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  <x v="2"/>
    <x v="2"/>
    <s v="Yes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  <x v="0"/>
    <s v="Y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  <x v="3"/>
    <x v="3"/>
    <s v="Ye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  <x v="0"/>
    <s v="Yes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  <x v="0"/>
    <s v="Yes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  <x v="0"/>
    <s v="Yes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  <x v="2"/>
    <x v="2"/>
    <s v="Yes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  <x v="3"/>
    <s v="Yes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  <x v="0"/>
    <x v="0"/>
    <s v="Yes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  <x v="0"/>
    <x v="0"/>
    <s v="Yes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  <x v="3"/>
    <x v="3"/>
    <s v="Y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  <x v="4"/>
    <x v="4"/>
    <s v="Ye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  <x v="8"/>
    <s v="Y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  <x v="3"/>
    <x v="3"/>
    <s v="Ye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  <x v="0"/>
    <x v="0"/>
    <s v="Y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  <x v="6"/>
    <x v="6"/>
    <s v="Ye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  <x v="2"/>
    <x v="2"/>
    <s v="Ye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  <x v="3"/>
    <x v="3"/>
    <s v="Y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  <x v="3"/>
    <x v="3"/>
    <s v="Ye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  <x v="4"/>
    <s v="Ye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  <x v="2"/>
    <x v="2"/>
    <s v="Y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  <x v="0"/>
    <x v="0"/>
    <s v="Y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  <x v="2"/>
    <x v="2"/>
    <s v="Ye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  <x v="1"/>
    <x v="1"/>
    <s v="Ye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  <x v="0"/>
    <x v="0"/>
    <s v="Y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  <x v="3"/>
    <x v="3"/>
    <s v="Ye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  <x v="0"/>
    <s v="Ye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  <x v="5"/>
    <x v="5"/>
    <s v="Ye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  <x v="7"/>
    <x v="7"/>
    <s v="Ye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  <x v="4"/>
    <x v="4"/>
    <s v="Ye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  <x v="5"/>
    <s v="Ye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  <x v="0"/>
    <x v="0"/>
    <s v="Y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  <x v="0"/>
    <x v="0"/>
    <s v="Y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  <x v="3"/>
    <x v="3"/>
    <s v="Y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  <x v="3"/>
    <s v="Y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  <x v="2"/>
    <x v="2"/>
    <s v="Y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  <x v="0"/>
    <s v="Y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  <x v="3"/>
    <x v="3"/>
    <s v="Y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  <x v="0"/>
    <s v="Y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  <x v="0"/>
    <s v="Y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  <x v="0"/>
    <x v="0"/>
    <s v="Y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  <x v="2"/>
    <x v="2"/>
    <s v="Y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  <x v="0"/>
    <s v="Y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  <x v="0"/>
    <x v="0"/>
    <s v="Y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  <x v="2"/>
    <x v="2"/>
    <s v="Y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  <x v="3"/>
    <x v="3"/>
    <s v="Y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  <x v="3"/>
    <x v="3"/>
    <s v="Y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  <x v="2"/>
    <s v="Y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  <x v="0"/>
    <x v="0"/>
    <s v="Y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  <x v="2"/>
    <s v="Y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  <x v="3"/>
    <x v="3"/>
    <s v="Y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  <x v="6"/>
    <x v="6"/>
    <s v="Yes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  <x v="6"/>
    <x v="6"/>
    <s v="Ye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  <x v="6"/>
    <x v="5"/>
    <s v=" No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  <x v="5"/>
    <x v="5"/>
    <s v="Ye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  <x v="6"/>
    <x v="6"/>
    <s v="Ye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  <x v="7"/>
    <x v="6"/>
    <s v=" No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  <x v="5"/>
    <x v="5"/>
    <s v="Ye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  <x v="4"/>
    <x v="3"/>
    <s v=" No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  <x v="6"/>
    <x v="6"/>
    <s v="Yes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  <x v="5"/>
    <x v="5"/>
    <s v="Yes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  <x v="4"/>
    <x v="4"/>
    <s v="Yes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  <x v="5"/>
    <x v="4"/>
    <s v=" No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  <x v="5"/>
    <x v="5"/>
    <s v="Y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  <x v="3"/>
    <x v="3"/>
    <s v="Yes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  <x v="6"/>
    <x v="6"/>
    <s v="Yes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  <x v="5"/>
    <x v="5"/>
    <s v="Yes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  <x v="4"/>
    <x v="4"/>
    <s v="Ye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  <x v="4"/>
    <x v="4"/>
    <s v="Yes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  <x v="3"/>
    <x v="3"/>
    <s v="Yes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  <x v="4"/>
    <x v="4"/>
    <s v="Ye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  <x v="5"/>
    <x v="5"/>
    <s v="Y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  <x v="3"/>
    <x v="3"/>
    <s v="Ye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  <x v="4"/>
    <x v="4"/>
    <s v="Yes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  <x v="4"/>
    <s v=" No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  <x v="5"/>
    <x v="5"/>
    <s v="Yes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  <x v="4"/>
    <x v="4"/>
    <s v="Ye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  <x v="5"/>
    <x v="5"/>
    <s v="Ye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  <x v="3"/>
    <x v="3"/>
    <s v="Yes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  <x v="3"/>
    <x v="3"/>
    <s v="Y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  <x v="5"/>
    <x v="5"/>
    <s v="Yes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  <x v="5"/>
    <x v="5"/>
    <s v="Yes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  <x v="6"/>
    <x v="6"/>
    <s v="Yes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  <x v="6"/>
    <x v="5"/>
    <s v=" No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  <x v="6"/>
    <x v="6"/>
    <s v="Ye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  <x v="2"/>
    <x v="2"/>
    <s v="Y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  <x v="6"/>
    <x v="6"/>
    <s v="Ye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  <x v="8"/>
    <x v="8"/>
    <s v="Yes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  <x v="4"/>
    <x v="4"/>
    <s v="Y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  <x v="5"/>
    <x v="5"/>
    <s v="Yes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  <x v="7"/>
    <x v="7"/>
    <s v="Yes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  <x v="3"/>
    <x v="3"/>
    <s v="Yes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  <x v="6"/>
    <x v="6"/>
    <s v="Yes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  <x v="5"/>
    <x v="5"/>
    <s v="Ye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  <x v="5"/>
    <x v="5"/>
    <s v="Ye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  <x v="4"/>
    <x v="4"/>
    <s v="Ye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  <x v="3"/>
    <x v="3"/>
    <s v="Ye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  <x v="5"/>
    <x v="5"/>
    <s v="Yes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  <x v="6"/>
    <x v="6"/>
    <s v="Yes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  <x v="3"/>
    <x v="3"/>
    <s v="Yes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  <x v="4"/>
    <x v="4"/>
    <s v="Y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  <x v="6"/>
    <x v="6"/>
    <s v="Ye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  <x v="4"/>
    <x v="4"/>
    <s v="Y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  <x v="6"/>
    <x v="6"/>
    <s v="Y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  <x v="5"/>
    <x v="5"/>
    <s v="Yes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  <x v="5"/>
    <x v="5"/>
    <s v="Ye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  <x v="5"/>
    <x v="5"/>
    <s v="Yes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  <x v="5"/>
    <x v="5"/>
    <s v="Yes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  <x v="5"/>
    <x v="5"/>
    <s v="Yes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  <x v="4"/>
    <x v="4"/>
    <s v="Ye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  <x v="2"/>
    <x v="2"/>
    <s v="Ye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  <x v="0"/>
    <x v="2"/>
    <s v=" No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  <x v="6"/>
    <x v="6"/>
    <s v="Yes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  <x v="0"/>
    <s v="Yes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  <x v="5"/>
    <x v="5"/>
    <s v="Yes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  <x v="6"/>
    <x v="6"/>
    <s v="Ye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  <x v="4"/>
    <x v="4"/>
    <s v="Ye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  <x v="3"/>
    <x v="3"/>
    <s v="Yes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  <x v="6"/>
    <x v="6"/>
    <s v="Yes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  <x v="2"/>
    <x v="2"/>
    <s v="Y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  <x v="7"/>
    <x v="7"/>
    <s v="Yes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  <x v="2"/>
    <x v="2"/>
    <s v="Yes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  <x v="5"/>
    <x v="5"/>
    <s v="Y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  <x v="0"/>
    <x v="0"/>
    <s v="Ye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  <x v="2"/>
    <x v="2"/>
    <s v="Yes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  <x v="6"/>
    <x v="6"/>
    <s v="Yes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  <x v="5"/>
    <x v="5"/>
    <s v="Yes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  <x v="2"/>
    <x v="2"/>
    <s v="Yes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  <x v="3"/>
    <x v="3"/>
    <s v="Ye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  <x v="6"/>
    <s v="Yes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  <x v="3"/>
    <x v="3"/>
    <s v="Yes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  <x v="1"/>
    <x v="1"/>
    <s v="Ye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  <x v="1"/>
    <s v="Yes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  <x v="1"/>
    <x v="1"/>
    <s v="Yes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  <x v="1"/>
    <x v="1"/>
    <s v="Yes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  <x v="1"/>
    <x v="1"/>
    <s v="Y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  <x v="1"/>
    <x v="1"/>
    <s v="Y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  <x v="1"/>
    <x v="1"/>
    <s v="Yes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  <x v="1"/>
    <x v="1"/>
    <s v="Yes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  <x v="1"/>
    <x v="1"/>
    <s v="Yes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  <x v="1"/>
    <x v="1"/>
    <s v="Ye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  <x v="1"/>
    <x v="1"/>
    <s v="Yes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  <x v="1"/>
    <x v="1"/>
    <s v="Y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  <x v="1"/>
    <x v="1"/>
    <s v="Ye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  <x v="1"/>
    <x v="1"/>
    <s v="Y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  <x v="1"/>
    <x v="1"/>
    <s v="Ye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  <x v="1"/>
    <s v="Y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  <x v="1"/>
    <x v="1"/>
    <s v="Ye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  <x v="1"/>
    <s v="Yes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  <x v="1"/>
    <x v="1"/>
    <s v="Y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  <x v="1"/>
    <x v="1"/>
    <s v="Y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  <x v="3"/>
    <x v="0"/>
    <s v=" No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  <x v="0"/>
    <x v="0"/>
    <s v="Yes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  <x v="0"/>
    <x v="0"/>
    <s v="Yes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  <x v="0"/>
    <x v="0"/>
    <s v="Yes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  <x v="0"/>
    <s v="Yes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  <x v="0"/>
    <s v="Y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  <x v="2"/>
    <x v="2"/>
    <s v="Yes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  <x v="2"/>
    <s v="Yes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  <x v="3"/>
    <x v="3"/>
    <s v="Yes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  <x v="0"/>
    <x v="2"/>
    <s v=" No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  <x v="3"/>
    <x v="3"/>
    <s v="Yes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  <x v="0"/>
    <s v="Yes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  <x v="3"/>
    <x v="3"/>
    <s v="Y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  <x v="0"/>
    <x v="0"/>
    <s v="Yes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  <x v="0"/>
    <x v="0"/>
    <s v="Ye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  <x v="2"/>
    <x v="2"/>
    <s v="Yes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  <x v="2"/>
    <x v="2"/>
    <s v="Yes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  <x v="2"/>
    <x v="2"/>
    <s v="Ye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  <x v="3"/>
    <x v="3"/>
    <s v="Y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  <x v="3"/>
    <x v="3"/>
    <s v="Yes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  <x v="0"/>
    <s v="Yes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  <x v="2"/>
    <x v="2"/>
    <s v="Ye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  <x v="0"/>
    <x v="0"/>
    <s v="Ye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  <x v="3"/>
    <x v="3"/>
    <s v="Yes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  <x v="3"/>
    <x v="3"/>
    <s v="Yes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  <x v="3"/>
    <x v="3"/>
    <s v="Ye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  <x v="0"/>
    <x v="0"/>
    <s v="Yes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  <x v="0"/>
    <x v="0"/>
    <s v="Yes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  <x v="2"/>
    <s v="Y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  <x v="0"/>
    <s v="Yes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  <x v="0"/>
    <s v="Ye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  <x v="2"/>
    <s v=" No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  <x v="2"/>
    <s v="Yes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  <x v="0"/>
    <x v="0"/>
    <s v="Yes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  <x v="2"/>
    <s v="Yes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  <x v="0"/>
    <x v="0"/>
    <s v="Yes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  <x v="0"/>
    <x v="0"/>
    <s v="Yes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  <x v="3"/>
    <x v="3"/>
    <s v="Y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  <x v="2"/>
    <x v="2"/>
    <s v="Yes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  <x v="0"/>
    <s v="Yes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  <x v="0"/>
    <x v="0"/>
    <s v="Ye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  <x v="2"/>
    <x v="1"/>
    <s v=" No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  <x v="2"/>
    <x v="2"/>
    <s v="Ye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  <x v="0"/>
    <x v="0"/>
    <s v="Ye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  <x v="2"/>
    <x v="2"/>
    <s v="Y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  <x v="2"/>
    <x v="2"/>
    <s v="Y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  <x v="0"/>
    <x v="0"/>
    <s v="Ye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  <x v="0"/>
    <x v="0"/>
    <s v="Ye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  <x v="1"/>
    <x v="1"/>
    <s v="Y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  <x v="2"/>
    <x v="2"/>
    <s v="Ye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  <x v="0"/>
    <x v="0"/>
    <s v="Ye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  <x v="2"/>
    <x v="2"/>
    <s v="Ye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  <x v="2"/>
    <x v="2"/>
    <s v="Ye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  <x v="0"/>
    <x v="0"/>
    <s v="Y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  <x v="0"/>
    <s v="Ye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  <x v="2"/>
    <x v="2"/>
    <s v="Ye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  <x v="2"/>
    <x v="1"/>
    <s v=" No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  <x v="2"/>
    <x v="2"/>
    <s v="Ye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  <x v="0"/>
    <x v="0"/>
    <s v="Ye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  <x v="2"/>
    <x v="2"/>
    <s v="Ye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  <x v="0"/>
    <x v="0"/>
    <s v="Ye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  <x v="2"/>
    <s v="Ye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  <x v="2"/>
    <x v="2"/>
    <s v="Ye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  <x v="3"/>
    <x v="3"/>
    <s v="Y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  <x v="3"/>
    <x v="3"/>
    <s v="Ye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  <x v="3"/>
    <s v="Ye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  <x v="3"/>
    <x v="3"/>
    <s v="Ye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  <x v="3"/>
    <x v="3"/>
    <s v="Ye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  <x v="3"/>
    <x v="0"/>
    <s v=" No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  <x v="3"/>
    <x v="3"/>
    <s v="Ye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  <x v="3"/>
    <x v="3"/>
    <s v="Ye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  <x v="3"/>
    <x v="3"/>
    <s v="Ye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  <x v="3"/>
    <x v="0"/>
    <s v=" No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  <x v="3"/>
    <x v="3"/>
    <s v="Ye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  <x v="3"/>
    <x v="3"/>
    <s v="Ye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  <x v="3"/>
    <x v="3"/>
    <s v="Ye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  <x v="0"/>
    <x v="0"/>
    <s v="Y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  <x v="0"/>
    <x v="0"/>
    <s v="Ye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  <x v="2"/>
    <x v="2"/>
    <s v="Ye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  <x v="2"/>
    <x v="2"/>
    <s v="Ye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  <x v="2"/>
    <x v="2"/>
    <s v="Y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  <x v="2"/>
    <x v="2"/>
    <s v="Ye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  <x v="0"/>
    <x v="0"/>
    <s v="Ye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  <x v="3"/>
    <x v="0"/>
    <s v=" No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  <x v="3"/>
    <x v="3"/>
    <s v="Ye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  <x v="3"/>
    <x v="3"/>
    <s v="Ye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  <x v="0"/>
    <x v="0"/>
    <s v="Ye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  <x v="3"/>
    <x v="3"/>
    <s v="Ye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  <x v="3"/>
    <x v="0"/>
    <s v=" No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  <x v="0"/>
    <x v="0"/>
    <s v="Ye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  <x v="3"/>
    <x v="0"/>
    <s v=" No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  <x v="0"/>
    <x v="0"/>
    <s v="Ye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  <x v="3"/>
    <x v="3"/>
    <s v="Ye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  <x v="0"/>
    <x v="0"/>
    <s v="Ye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  <x v="2"/>
    <x v="2"/>
    <s v="Ye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  <x v="2"/>
    <x v="2"/>
    <s v="Y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  <x v="2"/>
    <x v="2"/>
    <s v="Ye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  <x v="0"/>
    <x v="2"/>
    <s v=" No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  <x v="3"/>
    <x v="3"/>
    <s v="Ye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  <x v="2"/>
    <x v="2"/>
    <s v="Ye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  <x v="0"/>
    <x v="0"/>
    <s v="Ye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  <x v="0"/>
    <x v="0"/>
    <s v="Ye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  <x v="0"/>
    <x v="0"/>
    <s v="Y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  <x v="0"/>
    <x v="0"/>
    <s v="Ye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  <x v="0"/>
    <x v="0"/>
    <s v="Ye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  <x v="3"/>
    <x v="3"/>
    <s v="Ye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  <x v="3"/>
    <x v="3"/>
    <s v="Ye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  <x v="1"/>
    <x v="1"/>
    <s v="Ye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  <x v="0"/>
    <x v="0"/>
    <s v="Ye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  <x v="3"/>
    <x v="3"/>
    <s v="Ye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  <x v="3"/>
    <x v="3"/>
    <s v="Ye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  <x v="2"/>
    <x v="2"/>
    <s v="Ye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  <x v="3"/>
    <s v="Ye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  <x v="0"/>
    <x v="0"/>
    <s v="Ye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  <x v="0"/>
    <s v="Ye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  <x v="2"/>
    <x v="2"/>
    <s v="Ye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  <x v="2"/>
    <x v="1"/>
    <s v=" No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  <x v="0"/>
    <s v="Y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  <x v="3"/>
    <x v="3"/>
    <s v="Y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  <x v="0"/>
    <x v="0"/>
    <s v="Ye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  <x v="5"/>
    <x v="5"/>
    <s v="Yes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  <x v="4"/>
    <x v="3"/>
    <s v=" No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  <x v="5"/>
    <x v="5"/>
    <s v="Yes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  <x v="4"/>
    <x v="3"/>
    <s v=" No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  <x v="4"/>
    <x v="4"/>
    <s v="Yes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  <x v="3"/>
    <x v="3"/>
    <s v="Ye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  <x v="6"/>
    <x v="6"/>
    <s v="Y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  <x v="3"/>
    <x v="3"/>
    <s v="Ye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  <x v="7"/>
    <x v="6"/>
    <s v=" No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  <x v="3"/>
    <x v="3"/>
    <s v="Yes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  <x v="5"/>
    <x v="5"/>
    <s v="Yes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  <x v="6"/>
    <x v="6"/>
    <s v="Y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  <x v="4"/>
    <x v="4"/>
    <s v="Yes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  <x v="3"/>
    <x v="0"/>
    <s v=" No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  <x v="2"/>
    <x v="2"/>
    <s v="Yes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  <x v="4"/>
    <x v="4"/>
    <s v="Ye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  <x v="5"/>
    <x v="5"/>
    <s v="Ye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  <x v="6"/>
    <x v="6"/>
    <s v="Ye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  <x v="2"/>
    <x v="2"/>
    <s v="Yes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  <x v="4"/>
    <x v="4"/>
    <s v="Yes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  <x v="3"/>
    <x v="3"/>
    <s v="Y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  <x v="0"/>
    <x v="0"/>
    <s v="Ye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  <x v="6"/>
    <x v="6"/>
    <s v="Ye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  <x v="6"/>
    <x v="6"/>
    <s v="Ye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  <x v="2"/>
    <x v="2"/>
    <s v="Ye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  <x v="5"/>
    <x v="5"/>
    <s v="Ye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  <x v="0"/>
    <x v="0"/>
    <s v="Ye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  <x v="6"/>
    <x v="6"/>
    <s v="Yes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  <x v="5"/>
    <x v="5"/>
    <s v="Yes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  <x v="3"/>
    <x v="3"/>
    <s v="Y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  <x v="3"/>
    <x v="3"/>
    <s v="Y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  <x v="0"/>
    <x v="0"/>
    <s v="Yes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  <x v="5"/>
    <x v="5"/>
    <s v="Ye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  <x v="4"/>
    <x v="4"/>
    <s v="Yes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  <x v="4"/>
    <x v="3"/>
    <s v=" No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  <x v="3"/>
    <x v="3"/>
    <s v="Yes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  <x v="3"/>
    <x v="3"/>
    <s v="Y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  <x v="6"/>
    <x v="6"/>
    <s v="Yes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  <x v="6"/>
    <x v="6"/>
    <s v="Yes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  <x v="3"/>
    <x v="3"/>
    <s v="Y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  <x v="0"/>
    <s v=" No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  <x v="1"/>
    <x v="1"/>
    <s v="Y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  <x v="3"/>
    <x v="3"/>
    <s v="Y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  <x v="3"/>
    <x v="3"/>
    <s v="Y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  <x v="2"/>
    <x v="2"/>
    <s v="Y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  <x v="1"/>
    <x v="1"/>
    <s v="Y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  <x v="2"/>
    <x v="2"/>
    <s v="Y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  <x v="0"/>
    <x v="0"/>
    <s v="Y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  <x v="1"/>
    <s v=" No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  <x v="2"/>
    <x v="2"/>
    <s v="Y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  <x v="3"/>
    <x v="3"/>
    <s v="Y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  <x v="0"/>
    <x v="0"/>
    <s v="Y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  <x v="0"/>
    <x v="0"/>
    <s v="Y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  <x v="2"/>
    <x v="2"/>
    <s v="Y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  <x v="2"/>
    <x v="2"/>
    <s v="Y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  <x v="3"/>
    <s v="Y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  <x v="0"/>
    <s v="Y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  <x v="3"/>
    <s v="Y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  <x v="2"/>
    <x v="2"/>
    <s v="Y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  <x v="2"/>
    <x v="2"/>
    <s v="Y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  <x v="0"/>
    <x v="0"/>
    <s v="Y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  <x v="5"/>
    <x v="5"/>
    <s v="Ye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  <x v="5"/>
    <x v="5"/>
    <s v="Ye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  <x v="5"/>
    <x v="5"/>
    <s v="Yes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  <x v="5"/>
    <x v="5"/>
    <s v="Ye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  <x v="3"/>
    <x v="3"/>
    <s v="Ye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  <x v="0"/>
    <x v="0"/>
    <s v="Y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  <x v="7"/>
    <x v="7"/>
    <s v="Ye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  <x v="4"/>
    <x v="4"/>
    <s v="Ye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  <x v="5"/>
    <x v="5"/>
    <s v="Y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  <x v="7"/>
    <x v="7"/>
    <s v="Yes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  <x v="6"/>
    <x v="6"/>
    <s v="Ye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  <x v="6"/>
    <x v="6"/>
    <s v="Yes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  <x v="5"/>
    <x v="5"/>
    <s v="Y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  <x v="0"/>
    <x v="0"/>
    <s v="Yes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  <x v="5"/>
    <x v="5"/>
    <s v="Y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  <x v="3"/>
    <x v="3"/>
    <s v="Y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  <x v="0"/>
    <x v="2"/>
    <s v=" No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  <x v="0"/>
    <x v="0"/>
    <s v="Y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  <x v="5"/>
    <x v="5"/>
    <s v="Y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  <x v="0"/>
    <x v="0"/>
    <s v="Ye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  <x v="0"/>
    <x v="0"/>
    <s v="Ye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  <x v="2"/>
    <x v="1"/>
    <s v=" No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  <x v="0"/>
    <x v="2"/>
    <s v=" No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  <x v="3"/>
    <x v="3"/>
    <s v="Y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  <x v="2"/>
    <x v="2"/>
    <s v="Ye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  <x v="3"/>
    <x v="3"/>
    <s v="Ye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  <x v="2"/>
    <x v="2"/>
    <s v="Y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  <x v="3"/>
    <x v="3"/>
    <s v="Ye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  <x v="0"/>
    <x v="0"/>
    <s v="Ye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  <x v="3"/>
    <x v="3"/>
    <s v="Y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  <x v="0"/>
    <x v="0"/>
    <s v="Ye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  <x v="3"/>
    <x v="3"/>
    <s v="Ye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  <x v="3"/>
    <x v="3"/>
    <s v="Ye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  <x v="3"/>
    <x v="3"/>
    <s v="Ye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  <x v="2"/>
    <x v="2"/>
    <s v="Ye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  <x v="1"/>
    <x v="1"/>
    <s v="Y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  <x v="3"/>
    <x v="3"/>
    <s v="Ye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  <x v="0"/>
    <x v="0"/>
    <s v="Ye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  <x v="0"/>
    <x v="0"/>
    <s v="Ye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  <x v="5"/>
    <x v="5"/>
    <s v="Yes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  <x v="4"/>
    <x v="4"/>
    <s v="Ye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  <x v="6"/>
    <x v="6"/>
    <s v="Ye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  <x v="4"/>
    <x v="3"/>
    <s v=" No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  <x v="4"/>
    <x v="4"/>
    <s v="Ye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  <x v="7"/>
    <x v="7"/>
    <s v="Yes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  <x v="5"/>
    <x v="5"/>
    <s v="Yes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  <x v="4"/>
    <x v="4"/>
    <s v="Ye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  <x v="6"/>
    <x v="6"/>
    <s v="Ye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  <x v="4"/>
    <x v="4"/>
    <s v="Ye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  <x v="5"/>
    <x v="5"/>
    <s v="Ye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  <x v="5"/>
    <x v="5"/>
    <s v="Y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  <x v="3"/>
    <x v="3"/>
    <s v="Y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  <x v="6"/>
    <x v="6"/>
    <s v="Y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  <x v="3"/>
    <x v="3"/>
    <s v="Ye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  <x v="6"/>
    <x v="6"/>
    <s v="Ye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  <x v="5"/>
    <x v="5"/>
    <s v="Ye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  <x v="4"/>
    <x v="4"/>
    <s v="Ye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  <x v="4"/>
    <x v="4"/>
    <s v="Yes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  <x v="6"/>
    <x v="6"/>
    <s v="Yes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  <x v="3"/>
    <x v="3"/>
    <s v="Y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  <x v="6"/>
    <x v="6"/>
    <s v="Y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  <x v="2"/>
    <x v="2"/>
    <s v="Y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  <x v="3"/>
    <x v="3"/>
    <s v="Yes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  <x v="0"/>
    <x v="0"/>
    <s v="Ye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  <x v="3"/>
    <x v="3"/>
    <s v="Ye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  <x v="8"/>
    <x v="8"/>
    <s v="Yes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  <x v="2"/>
    <x v="2"/>
    <s v="Yes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  <x v="3"/>
    <x v="3"/>
    <s v="Y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  <x v="6"/>
    <x v="6"/>
    <s v="Ye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  <x v="2"/>
    <x v="2"/>
    <s v="Yes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  <x v="4"/>
    <x v="4"/>
    <s v="Yes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  <x v="5"/>
    <x v="5"/>
    <s v="Yes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  <x v="2"/>
    <x v="2"/>
    <s v="Ye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  <x v="5"/>
    <x v="5"/>
    <s v="Y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  <x v="0"/>
    <x v="0"/>
    <s v="Yes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  <x v="5"/>
    <x v="5"/>
    <s v="Y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  <x v="4"/>
    <x v="4"/>
    <s v="Yes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  <x v="3"/>
    <x v="3"/>
    <s v="Yes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  <x v="3"/>
    <x v="3"/>
    <s v="Yes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  <x v="5"/>
    <x v="5"/>
    <s v="Y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  <x v="3"/>
    <x v="3"/>
    <s v="Y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  <x v="3"/>
    <x v="3"/>
    <s v="Y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  <x v="2"/>
    <x v="2"/>
    <s v="Y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  <x v="6"/>
    <x v="5"/>
    <s v=" No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  <x v="3"/>
    <x v="3"/>
    <s v="Ye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  <x v="3"/>
    <x v="3"/>
    <s v="Yes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  <x v="2"/>
    <x v="2"/>
    <s v="Ye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  <x v="2"/>
    <x v="2"/>
    <s v="Yes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  <x v="4"/>
    <x v="4"/>
    <s v="Y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  <x v="4"/>
    <x v="4"/>
    <s v="Y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  <x v="5"/>
    <x v="5"/>
    <s v="Ye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  <x v="2"/>
    <x v="2"/>
    <s v="Y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  <x v="4"/>
    <x v="4"/>
    <s v="Yes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  <x v="4"/>
    <x v="4"/>
    <s v="Yes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  <x v="4"/>
    <x v="4"/>
    <s v="Ye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  <x v="0"/>
    <x v="0"/>
    <s v="Y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  <x v="5"/>
    <x v="5"/>
    <s v="Yes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  <x v="0"/>
    <x v="0"/>
    <s v="Yes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  <x v="2"/>
    <x v="2"/>
    <s v="Y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  <x v="3"/>
    <x v="3"/>
    <s v="Yes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  <x v="2"/>
    <s v="Yes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  <x v="2"/>
    <x v="2"/>
    <s v="Ye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  <x v="3"/>
    <x v="3"/>
    <s v="Y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  <x v="2"/>
    <x v="2"/>
    <s v="Yes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  <x v="2"/>
    <x v="2"/>
    <s v="Yes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  <x v="0"/>
    <x v="0"/>
    <s v="Yes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  <x v="0"/>
    <x v="0"/>
    <s v="Yes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  <x v="2"/>
    <s v="Yes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  <x v="2"/>
    <x v="2"/>
    <s v="Yes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  <x v="0"/>
    <x v="0"/>
    <s v="Yes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  <x v="0"/>
    <x v="0"/>
    <s v="Yes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  <x v="0"/>
    <s v="Y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  <x v="2"/>
    <s v="Yes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  <x v="0"/>
    <x v="0"/>
    <s v="Ye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  <x v="3"/>
    <s v="Y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  <x v="3"/>
    <s v="Yes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  <x v="3"/>
    <x v="3"/>
    <s v="Yes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  <x v="3"/>
    <x v="3"/>
    <s v="Yes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  <x v="0"/>
    <x v="2"/>
    <s v=" No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  <x v="0"/>
    <x v="0"/>
    <s v="Ye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  <x v="2"/>
    <x v="1"/>
    <s v=" No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  <x v="7"/>
    <x v="7"/>
    <s v="Y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  <x v="3"/>
    <x v="3"/>
    <s v="Ye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  <x v="4"/>
    <x v="4"/>
    <s v="Y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  <x v="3"/>
    <x v="3"/>
    <s v="Ye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  <x v="7"/>
    <x v="7"/>
    <s v="Ye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  <x v="6"/>
    <x v="6"/>
    <s v="Yes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  <x v="2"/>
    <x v="2"/>
    <s v="Yes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  <x v="2"/>
    <x v="2"/>
    <s v="Y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  <x v="0"/>
    <x v="2"/>
    <s v=" No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  <x v="0"/>
    <x v="0"/>
    <s v="Yes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  <x v="2"/>
    <x v="2"/>
    <s v="Y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  <x v="4"/>
    <x v="4"/>
    <s v="Yes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  <x v="6"/>
    <x v="6"/>
    <s v="Yes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  <x v="4"/>
    <x v="4"/>
    <s v="Ye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  <x v="5"/>
    <x v="5"/>
    <s v="Yes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  <x v="0"/>
    <x v="0"/>
    <s v="Y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  <x v="2"/>
    <x v="2"/>
    <s v="Y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  <x v="3"/>
    <x v="3"/>
    <s v="Y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  <x v="3"/>
    <x v="3"/>
    <s v="Ye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  <x v="2"/>
    <x v="2"/>
    <s v="Ye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  <x v="0"/>
    <x v="0"/>
    <s v="Y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  <x v="5"/>
    <x v="5"/>
    <s v="Ye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  <x v="0"/>
    <x v="0"/>
    <s v="Yes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  <x v="3"/>
    <x v="3"/>
    <s v="Ye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  <x v="0"/>
    <x v="0"/>
    <s v="Yes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  <x v="7"/>
    <x v="7"/>
    <s v="Yes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  <x v="3"/>
    <x v="3"/>
    <s v="Y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  <x v="5"/>
    <x v="5"/>
    <s v="Ye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  <x v="3"/>
    <x v="0"/>
    <s v=" No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  <x v="2"/>
    <x v="2"/>
    <s v="Y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  <x v="3"/>
    <x v="3"/>
    <s v="Y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  <x v="0"/>
    <x v="0"/>
    <s v="Ye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  <x v="0"/>
    <x v="0"/>
    <s v="Y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  <x v="3"/>
    <x v="3"/>
    <s v="Y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  <x v="4"/>
    <x v="4"/>
    <s v="Ye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  <x v="4"/>
    <x v="4"/>
    <s v="Ye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  <x v="2"/>
    <x v="2"/>
    <s v="Yes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  <x v="4"/>
    <x v="4"/>
    <s v="Ye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  <x v="2"/>
    <x v="2"/>
    <s v="Ye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  <x v="0"/>
    <x v="2"/>
    <s v=" No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  <x v="2"/>
    <x v="2"/>
    <s v="Yes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  <x v="0"/>
    <x v="0"/>
    <s v="Y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  <x v="5"/>
    <x v="5"/>
    <s v="Y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  <x v="4"/>
    <x v="4"/>
    <s v="Ye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  <x v="0"/>
    <x v="0"/>
    <s v="Y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  <x v="4"/>
    <x v="4"/>
    <s v="Yes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  <x v="4"/>
    <x v="4"/>
    <s v="Y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  <x v="0"/>
    <x v="0"/>
    <s v="Ye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  <x v="4"/>
    <x v="4"/>
    <s v="Ye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  <x v="2"/>
    <x v="2"/>
    <s v="Y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  <x v="0"/>
    <x v="0"/>
    <s v="Ye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  <x v="3"/>
    <x v="3"/>
    <s v="Yes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  <x v="3"/>
    <x v="3"/>
    <s v="Yes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  <x v="4"/>
    <x v="4"/>
    <s v="Ye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  <x v="2"/>
    <x v="2"/>
    <s v="Yes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  <x v="0"/>
    <x v="0"/>
    <s v="Y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  <x v="0"/>
    <x v="2"/>
    <s v=" No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  <x v="3"/>
    <x v="3"/>
    <s v="Y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  <x v="2"/>
    <x v="2"/>
    <s v="Yes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  <x v="2"/>
    <x v="2"/>
    <s v="Ye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  <x v="2"/>
    <x v="2"/>
    <s v="Ye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  <x v="4"/>
    <x v="4"/>
    <s v="Y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  <x v="4"/>
    <x v="4"/>
    <s v="Yes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  <x v="3"/>
    <x v="3"/>
    <s v="Yes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  <x v="0"/>
    <x v="0"/>
    <s v="Y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  <x v="2"/>
    <x v="2"/>
    <s v="Y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  <x v="0"/>
    <x v="2"/>
    <s v=" No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  <x v="2"/>
    <x v="2"/>
    <s v="Ye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  <x v="2"/>
    <x v="2"/>
    <s v="Ye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  <x v="2"/>
    <x v="2"/>
    <s v="Y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  <x v="0"/>
    <x v="0"/>
    <s v="Yes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  <x v="2"/>
    <x v="2"/>
    <s v="Yes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  <x v="4"/>
    <x v="4"/>
    <s v="Yes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  <x v="3"/>
    <x v="3"/>
    <s v="Ye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  <x v="0"/>
    <x v="0"/>
    <s v="Yes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  <x v="2"/>
    <x v="2"/>
    <s v="Y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  <x v="0"/>
    <x v="0"/>
    <s v="Yes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  <x v="0"/>
    <x v="0"/>
    <s v="Ye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  <x v="5"/>
    <x v="5"/>
    <s v="Yes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  <x v="6"/>
    <x v="6"/>
    <s v="Yes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  <x v="5"/>
    <x v="5"/>
    <s v="Ye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  <x v="3"/>
    <x v="3"/>
    <s v="Ye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  <x v="5"/>
    <x v="5"/>
    <s v="Yes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  <x v="6"/>
    <x v="6"/>
    <s v="Yes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  <x v="6"/>
    <x v="6"/>
    <s v="Y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  <x v="7"/>
    <x v="7"/>
    <s v="Yes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  <x v="4"/>
    <x v="4"/>
    <s v="Yes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  <x v="4"/>
    <x v="4"/>
    <s v="Y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  <x v="6"/>
    <x v="6"/>
    <s v="Ye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  <x v="6"/>
    <x v="6"/>
    <s v="Y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  <x v="5"/>
    <x v="5"/>
    <s v="Ye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  <x v="5"/>
    <x v="5"/>
    <s v="Ye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  <x v="6"/>
    <x v="6"/>
    <s v="Yes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  <x v="5"/>
    <x v="5"/>
    <s v="Yes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  <x v="6"/>
    <x v="6"/>
    <s v="Yes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  <x v="5"/>
    <x v="5"/>
    <s v="Yes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  <x v="0"/>
    <x v="0"/>
    <s v="Y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  <x v="5"/>
    <x v="5"/>
    <s v="Ye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  <x v="6"/>
    <x v="5"/>
    <s v=" No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  <x v="6"/>
    <x v="6"/>
    <s v="Yes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  <x v="5"/>
    <x v="5"/>
    <s v="Y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  <x v="4"/>
    <x v="4"/>
    <s v="Ye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  <x v="3"/>
    <x v="3"/>
    <s v="Y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  <x v="5"/>
    <x v="4"/>
    <s v=" No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  <x v="3"/>
    <x v="3"/>
    <s v="Ye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  <x v="5"/>
    <x v="5"/>
    <s v="Yes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  <x v="0"/>
    <x v="0"/>
    <s v="Yes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  <x v="3"/>
    <x v="3"/>
    <s v="Ye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  <x v="6"/>
    <x v="6"/>
    <s v="Yes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  <x v="4"/>
    <x v="4"/>
    <s v="Yes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  <x v="3"/>
    <x v="3"/>
    <s v="Ye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  <x v="7"/>
    <x v="7"/>
    <s v="Yes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  <x v="6"/>
    <x v="6"/>
    <s v="Y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  <x v="5"/>
    <x v="5"/>
    <s v="Yes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  <x v="0"/>
    <x v="0"/>
    <s v="Yes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  <x v="6"/>
    <x v="6"/>
    <s v="Yes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  <x v="5"/>
    <x v="5"/>
    <s v="Ye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  <x v="4"/>
    <x v="3"/>
    <s v=" No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  <x v="2"/>
    <x v="1"/>
    <s v=" No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  <x v="2"/>
    <x v="1"/>
    <s v=" No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  <x v="7"/>
    <s v="Y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  <x v="7"/>
    <x v="7"/>
    <s v="Y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  <x v="0"/>
    <x v="0"/>
    <s v="Y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  <x v="3"/>
    <x v="3"/>
    <s v="Y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  <x v="0"/>
    <x v="0"/>
    <s v="Y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  <x v="3"/>
    <x v="3"/>
    <s v="Y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  <x v="2"/>
    <x v="2"/>
    <s v="Y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  <x v="3"/>
    <x v="3"/>
    <s v="Y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  <x v="0"/>
    <x v="0"/>
    <s v="Y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  <x v="3"/>
    <x v="3"/>
    <s v="Y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  <x v="6"/>
    <x v="6"/>
    <s v="Y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  <x v="4"/>
    <x v="4"/>
    <s v="Y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  <x v="5"/>
    <x v="5"/>
    <s v="Y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  <x v="4"/>
    <x v="4"/>
    <s v="Y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  <x v="3"/>
    <x v="3"/>
    <s v="Y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  <x v="4"/>
    <x v="4"/>
    <s v="Y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  <x v="2"/>
    <x v="2"/>
    <s v="Y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  <x v="5"/>
    <x v="4"/>
    <s v=" No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  <x v="3"/>
    <s v="Y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  <x v="0"/>
    <x v="0"/>
    <s v="Y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  <x v="7"/>
    <x v="7"/>
    <s v="Y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  <x v="4"/>
    <x v="4"/>
    <s v="Y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  <x v="4"/>
    <x v="4"/>
    <s v="Y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  <x v="2"/>
    <x v="2"/>
    <s v="Y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  <x v="3"/>
    <x v="3"/>
    <s v="Y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  <x v="0"/>
    <s v="Y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  <x v="7"/>
    <s v="Y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  <x v="2"/>
    <x v="2"/>
    <s v="Y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  <x v="2"/>
    <x v="2"/>
    <s v="Y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  <x v="3"/>
    <x v="3"/>
    <s v="Y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  <x v="3"/>
    <x v="0"/>
    <s v=" No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  <x v="3"/>
    <x v="3"/>
    <s v="Y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  <x v="2"/>
    <x v="2"/>
    <s v="Y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  <x v="4"/>
    <x v="4"/>
    <s v="Y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  <x v="2"/>
    <x v="2"/>
    <s v="Y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  <x v="5"/>
    <x v="4"/>
    <s v=" No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  <x v="6"/>
    <x v="6"/>
    <s v="Y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  <x v="5"/>
    <x v="5"/>
    <s v="Y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  <x v="0"/>
    <x v="0"/>
    <s v="Yes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  <x v="3"/>
    <x v="3"/>
    <s v="Yes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  <x v="0"/>
    <x v="0"/>
    <s v="Yes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  <x v="2"/>
    <x v="2"/>
    <s v="Y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  <x v="2"/>
    <x v="2"/>
    <s v="Y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  <x v="3"/>
    <x v="3"/>
    <s v="Ye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  <x v="5"/>
    <s v="Yes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  <x v="1"/>
    <x v="1"/>
    <s v="Ye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  <x v="1"/>
    <x v="1"/>
    <s v="Yes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  <x v="0"/>
    <x v="0"/>
    <s v="Ye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  <x v="0"/>
    <x v="0"/>
    <s v="Yes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  <x v="0"/>
    <x v="0"/>
    <s v="Ye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  <x v="4"/>
    <x v="4"/>
    <s v="Yes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  <x v="2"/>
    <x v="2"/>
    <s v="Ye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  <x v="2"/>
    <x v="2"/>
    <s v="Yes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  <x v="0"/>
    <x v="0"/>
    <s v="Ye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  <x v="2"/>
    <x v="2"/>
    <s v="Yes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  <x v="2"/>
    <x v="1"/>
    <s v=" No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  <x v="0"/>
    <x v="0"/>
    <s v="Ye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  <x v="0"/>
    <x v="0"/>
    <s v="Y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  <x v="1"/>
    <x v="1"/>
    <s v="Y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  <x v="3"/>
    <x v="3"/>
    <s v="Y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  <x v="1"/>
    <x v="1"/>
    <s v="Y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  <x v="2"/>
    <x v="2"/>
    <s v="Y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  <x v="4"/>
    <x v="4"/>
    <s v="Y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  <x v="2"/>
    <x v="2"/>
    <s v="Y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  <x v="0"/>
    <x v="0"/>
    <s v="Y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  <x v="2"/>
    <x v="2"/>
    <s v="Y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  <x v="2"/>
    <x v="2"/>
    <s v="Y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  <x v="2"/>
    <x v="2"/>
    <s v="Y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  <x v="1"/>
    <x v="1"/>
    <s v="Y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  <x v="2"/>
    <x v="2"/>
    <s v="Y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  <x v="2"/>
    <x v="2"/>
    <s v="Y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  <x v="2"/>
    <x v="2"/>
    <s v="Y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  <x v="0"/>
    <x v="0"/>
    <s v="Y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  <x v="2"/>
    <x v="2"/>
    <s v="Y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  <x v="0"/>
    <x v="0"/>
    <s v="Y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  <x v="0"/>
    <x v="0"/>
    <s v="Y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  <x v="0"/>
    <x v="0"/>
    <s v="Y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  <x v="0"/>
    <x v="0"/>
    <s v="Y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  <x v="4"/>
    <x v="4"/>
    <s v="Y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  <x v="5"/>
    <x v="5"/>
    <s v="Y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  <x v="0"/>
    <x v="0"/>
    <s v="Y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  <x v="4"/>
    <x v="4"/>
    <s v="Y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  <x v="5"/>
    <x v="5"/>
    <s v="Y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  <x v="5"/>
    <x v="5"/>
    <s v="Yes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  <x v="4"/>
    <x v="4"/>
    <s v="Ye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  <x v="5"/>
    <x v="5"/>
    <s v="Yes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  <x v="3"/>
    <x v="3"/>
    <s v="Yes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  <x v="5"/>
    <x v="5"/>
    <s v="Ye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  <x v="3"/>
    <x v="3"/>
    <s v="Y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  <x v="4"/>
    <x v="4"/>
    <s v="Y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  <x v="0"/>
    <s v="Yes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  <x v="3"/>
    <x v="3"/>
    <s v="Yes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  <x v="5"/>
    <x v="5"/>
    <s v="Ye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  <x v="0"/>
    <x v="0"/>
    <s v="Y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  <x v="0"/>
    <x v="0"/>
    <s v="Y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  <x v="5"/>
    <x v="5"/>
    <s v="Yes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  <x v="0"/>
    <x v="0"/>
    <s v="Yes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  <x v="4"/>
    <x v="4"/>
    <s v="Y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  <x v="2"/>
    <x v="2"/>
    <s v="Y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  <x v="6"/>
    <x v="5"/>
    <s v=" No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  <x v="0"/>
    <x v="0"/>
    <s v="Y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  <x v="2"/>
    <x v="2"/>
    <s v="Y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  <x v="3"/>
    <x v="3"/>
    <s v="Y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  <x v="2"/>
    <x v="2"/>
    <s v="Y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  <x v="4"/>
    <x v="4"/>
    <s v="Y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  <x v="0"/>
    <x v="0"/>
    <s v="Y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  <x v="4"/>
    <x v="4"/>
    <s v="Y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  <x v="3"/>
    <x v="3"/>
    <s v="Y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  <x v="4"/>
    <x v="4"/>
    <s v="Y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  <x v="3"/>
    <x v="3"/>
    <s v="Y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  <x v="0"/>
    <x v="0"/>
    <s v="Y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  <x v="2"/>
    <x v="1"/>
    <s v=" No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  <x v="0"/>
    <x v="0"/>
    <s v="Y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  <x v="2"/>
    <x v="2"/>
    <s v="Y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  <x v="3"/>
    <x v="3"/>
    <s v="Y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  <x v="1"/>
    <x v="1"/>
    <s v="Y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  <x v="4"/>
    <x v="4"/>
    <s v="Y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  <x v="2"/>
    <x v="2"/>
    <s v="Y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  <x v="1"/>
    <x v="1"/>
    <s v="Y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  <x v="4"/>
    <x v="4"/>
    <s v="Y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  <x v="1"/>
    <x v="1"/>
    <s v="Y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  <x v="2"/>
    <x v="2"/>
    <s v="Y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  <x v="3"/>
    <x v="3"/>
    <s v="Y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  <x v="0"/>
    <x v="0"/>
    <s v="Y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  <x v="0"/>
    <x v="0"/>
    <s v="Y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  <x v="2"/>
    <x v="2"/>
    <s v="Y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  <x v="4"/>
    <x v="4"/>
    <s v="Y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  <x v="2"/>
    <x v="2"/>
    <s v="Y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  <x v="3"/>
    <x v="3"/>
    <s v="Y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  <x v="2"/>
    <x v="2"/>
    <s v="Y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  <x v="0"/>
    <x v="0"/>
    <s v="Y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  <x v="1"/>
    <x v="1"/>
    <s v="Y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  <x v="2"/>
    <x v="2"/>
    <s v="Y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  <x v="2"/>
    <x v="2"/>
    <s v="Y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  <x v="2"/>
    <x v="2"/>
    <s v="Y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  <x v="0"/>
    <x v="0"/>
    <s v="Y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  <x v="2"/>
    <x v="2"/>
    <s v="Y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  <x v="3"/>
    <x v="3"/>
    <s v="Y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  <x v="1"/>
    <x v="1"/>
    <s v="Y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  <x v="3"/>
    <x v="3"/>
    <s v="Y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  <x v="0"/>
    <x v="0"/>
    <s v="Y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  <x v="2"/>
    <x v="2"/>
    <s v="Y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  <x v="2"/>
    <x v="2"/>
    <s v="Y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  <x v="2"/>
    <x v="2"/>
    <s v="Y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  <x v="3"/>
    <x v="3"/>
    <s v="Y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  <x v="1"/>
    <x v="1"/>
    <s v="Y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  <x v="1"/>
    <x v="1"/>
    <s v="Y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  <x v="2"/>
    <x v="1"/>
    <s v=" No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  <x v="2"/>
    <x v="2"/>
    <s v="Y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  <x v="0"/>
    <x v="0"/>
    <s v="Y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  <x v="1"/>
    <x v="1"/>
    <s v="Y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  <x v="3"/>
    <x v="3"/>
    <s v="Y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  <x v="3"/>
    <x v="3"/>
    <s v="Y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  <x v="4"/>
    <x v="3"/>
    <s v=" No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  <x v="5"/>
    <x v="5"/>
    <s v="Y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  <x v="0"/>
    <x v="2"/>
    <s v=" No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  <x v="0"/>
    <x v="0"/>
    <s v="Y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  <x v="0"/>
    <x v="0"/>
    <s v="Y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  <x v="6"/>
    <x v="6"/>
    <s v="Ye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  <x v="0"/>
    <x v="2"/>
    <s v=" No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  <x v="5"/>
    <x v="5"/>
    <s v="Ye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  <x v="6"/>
    <x v="6"/>
    <s v="Ye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  <x v="5"/>
    <x v="5"/>
    <s v="Yes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  <x v="4"/>
    <x v="4"/>
    <s v="Y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  <x v="3"/>
    <x v="3"/>
    <s v="Y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  <x v="5"/>
    <x v="5"/>
    <s v="Yes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  <x v="4"/>
    <x v="4"/>
    <s v="Y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  <x v="8"/>
    <x v="8"/>
    <s v="Y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  <x v="5"/>
    <x v="5"/>
    <s v="Y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  <x v="5"/>
    <x v="5"/>
    <s v="Yes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  <x v="5"/>
    <x v="5"/>
    <s v="Y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  <x v="5"/>
    <x v="4"/>
    <s v=" No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  <x v="5"/>
    <x v="4"/>
    <s v=" No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  <x v="5"/>
    <x v="5"/>
    <s v="Yes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  <x v="5"/>
    <x v="5"/>
    <s v="Yes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  <x v="3"/>
    <x v="3"/>
    <s v="Y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  <x v="6"/>
    <x v="6"/>
    <s v="Yes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  <x v="5"/>
    <x v="5"/>
    <s v="Yes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  <x v="4"/>
    <x v="4"/>
    <s v="Y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  <x v="4"/>
    <x v="4"/>
    <s v="Y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  <x v="6"/>
    <x v="6"/>
    <s v="Y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  <x v="7"/>
    <x v="6"/>
    <s v=" No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  <x v="3"/>
    <x v="3"/>
    <s v="Yes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  <x v="5"/>
    <x v="5"/>
    <s v="Y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  <x v="5"/>
    <x v="5"/>
    <s v="Y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  <x v="3"/>
    <x v="3"/>
    <s v="Yes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  <x v="4"/>
    <x v="4"/>
    <s v="Y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  <x v="4"/>
    <x v="4"/>
    <s v="Yes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  <x v="3"/>
    <x v="3"/>
    <s v="Ye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  <x v="3"/>
    <x v="3"/>
    <s v="Yes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  <x v="5"/>
    <x v="5"/>
    <s v="Y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  <x v="5"/>
    <x v="5"/>
    <s v="Yes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  <x v="5"/>
    <x v="5"/>
    <s v="Y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  <x v="8"/>
    <x v="8"/>
    <s v="Yes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  <x v="7"/>
    <x v="7"/>
    <s v="Ye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  <x v="8"/>
    <x v="8"/>
    <s v="Ye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  <x v="4"/>
    <x v="4"/>
    <s v="Yes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  <x v="3"/>
    <x v="3"/>
    <s v="Ye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  <x v="1"/>
    <x v="1"/>
    <s v="Yes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  <x v="1"/>
    <x v="1"/>
    <s v="Ye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  <x v="1"/>
    <s v="Yes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  <x v="1"/>
    <x v="1"/>
    <s v="Yes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  <x v="1"/>
    <x v="1"/>
    <s v="Y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  <x v="1"/>
    <x v="1"/>
    <s v="Yes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  <x v="3"/>
    <x v="3"/>
    <s v="Y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  <x v="0"/>
    <x v="0"/>
    <s v="Yes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  <x v="3"/>
    <x v="3"/>
    <s v="Yes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  <x v="0"/>
    <x v="0"/>
    <s v="Yes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  <x v="3"/>
    <x v="3"/>
    <s v="Ye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  <x v="0"/>
    <x v="0"/>
    <s v="Ye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  <x v="3"/>
    <x v="3"/>
    <s v="Yes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  <x v="3"/>
    <x v="3"/>
    <s v="Yes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  <x v="3"/>
    <x v="3"/>
    <s v="Y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  <x v="3"/>
    <x v="3"/>
    <s v="Yes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  <x v="3"/>
    <x v="3"/>
    <s v="Ye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  <x v="3"/>
    <x v="3"/>
    <s v="Yes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  <x v="2"/>
    <x v="2"/>
    <s v="Yes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  <x v="2"/>
    <x v="2"/>
    <s v="Yes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  <x v="0"/>
    <s v="Ye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  <x v="3"/>
    <s v="Ye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  <x v="2"/>
    <s v=" No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  <x v="2"/>
    <x v="2"/>
    <s v="Yes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  <x v="0"/>
    <s v="Yes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  <x v="2"/>
    <x v="2"/>
    <s v="Yes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  <x v="2"/>
    <x v="2"/>
    <s v="Y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  <x v="0"/>
    <x v="2"/>
    <s v=" No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  <x v="0"/>
    <s v="Ye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  <x v="1"/>
    <s v=" No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  <x v="0"/>
    <x v="0"/>
    <s v="Y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  <x v="0"/>
    <s v="Ye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  <x v="0"/>
    <s v="Yes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  <x v="3"/>
    <x v="0"/>
    <s v=" No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  <x v="0"/>
    <x v="0"/>
    <s v="Yes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  <x v="0"/>
    <s v="Yes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  <x v="0"/>
    <s v="Yes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  <x v="0"/>
    <s v=" No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  <x v="0"/>
    <x v="0"/>
    <s v="Yes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  <x v="2"/>
    <x v="2"/>
    <s v="Yes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  <x v="2"/>
    <s v="Yes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  <x v="3"/>
    <x v="3"/>
    <s v="Y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  <x v="0"/>
    <s v="Yes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  <x v="0"/>
    <s v="Yes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  <x v="2"/>
    <s v=" No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  <x v="0"/>
    <x v="0"/>
    <s v="Y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  <x v="2"/>
    <x v="2"/>
    <s v="Y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  <x v="0"/>
    <x v="0"/>
    <s v="Ye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  <x v="2"/>
    <s v="Y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  <x v="3"/>
    <x v="3"/>
    <s v="Yes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  <x v="0"/>
    <s v="Ye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  <x v="0"/>
    <x v="0"/>
    <s v="Yes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  <x v="0"/>
    <x v="0"/>
    <s v="Yes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  <x v="0"/>
    <x v="0"/>
    <s v="Yes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  <x v="2"/>
    <s v="Yes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  <x v="0"/>
    <x v="0"/>
    <s v="Y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  <x v="2"/>
    <s v="Yes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  <x v="0"/>
    <s v="Yes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  <x v="0"/>
    <s v="Yes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  <x v="0"/>
    <x v="0"/>
    <s v="Yes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  <x v="0"/>
    <x v="0"/>
    <s v="Yes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  <x v="0"/>
    <x v="0"/>
    <s v="Ye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  <x v="0"/>
    <x v="0"/>
    <s v="Y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  <x v="3"/>
    <x v="3"/>
    <s v="Ye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  <x v="0"/>
    <x v="0"/>
    <s v="Yes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  <x v="0"/>
    <s v=" No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  <x v="2"/>
    <x v="2"/>
    <s v="Y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  <x v="3"/>
    <x v="0"/>
    <s v=" No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  <x v="0"/>
    <x v="0"/>
    <s v="Y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  <x v="0"/>
    <s v=" No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  <x v="0"/>
    <x v="0"/>
    <s v="Yes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  <x v="0"/>
    <s v="Yes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  <x v="0"/>
    <x v="0"/>
    <s v="Y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  <x v="0"/>
    <x v="0"/>
    <s v="Yes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  <x v="1"/>
    <s v=" No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  <x v="0"/>
    <x v="0"/>
    <s v="Yes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  <x v="0"/>
    <s v=" No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  <x v="0"/>
    <s v="Y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  <x v="3"/>
    <s v="Ye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  <x v="2"/>
    <s v="Y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  <x v="2"/>
    <x v="2"/>
    <s v="Ye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  <x v="0"/>
    <x v="0"/>
    <s v="Ye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  <x v="2"/>
    <x v="2"/>
    <s v="Ye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  <x v="2"/>
    <s v=" No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  <x v="2"/>
    <x v="2"/>
    <s v="Ye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  <x v="3"/>
    <x v="0"/>
    <s v=" No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  <x v="0"/>
    <x v="0"/>
    <s v="Ye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  <x v="3"/>
    <x v="3"/>
    <s v="Ye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  <x v="0"/>
    <x v="0"/>
    <s v="Ye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  <x v="0"/>
    <s v="Ye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  <x v="0"/>
    <x v="0"/>
    <s v="Y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  <x v="2"/>
    <s v="Ye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  <x v="3"/>
    <x v="3"/>
    <s v="Y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  <x v="0"/>
    <x v="0"/>
    <s v="Ye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  <x v="2"/>
    <x v="2"/>
    <s v="Ye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  <x v="0"/>
    <x v="0"/>
    <s v="Ye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  <x v="3"/>
    <s v="Ye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  <x v="0"/>
    <x v="0"/>
    <s v="Ye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  <x v="0"/>
    <s v=" No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  <x v="3"/>
    <x v="3"/>
    <s v="Ye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  <x v="0"/>
    <x v="0"/>
    <s v="Ye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  <x v="0"/>
    <x v="0"/>
    <s v="Ye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  <x v="3"/>
    <x v="3"/>
    <s v="Ye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  <x v="3"/>
    <x v="3"/>
    <s v="Ye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  <x v="2"/>
    <x v="2"/>
    <s v="Ye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  <x v="0"/>
    <s v="Ye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  <x v="2"/>
    <x v="2"/>
    <s v="Ye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  <x v="0"/>
    <x v="0"/>
    <s v="Y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  <x v="2"/>
    <x v="1"/>
    <s v=" No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  <x v="2"/>
    <x v="2"/>
    <s v="Ye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  <x v="2"/>
    <x v="2"/>
    <s v="Ye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  <x v="0"/>
    <x v="0"/>
    <s v="Ye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  <x v="2"/>
    <s v="Y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  <x v="0"/>
    <x v="0"/>
    <s v="Ye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  <x v="0"/>
    <x v="0"/>
    <s v="Ye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  <x v="0"/>
    <x v="2"/>
    <s v=" No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  <x v="0"/>
    <s v="Ye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  <x v="0"/>
    <x v="0"/>
    <s v="Ye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  <x v="0"/>
    <s v="Ye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  <x v="2"/>
    <x v="2"/>
    <s v="Ye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  <x v="0"/>
    <x v="0"/>
    <s v="Yes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  <x v="0"/>
    <x v="0"/>
    <s v="Ye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  <x v="3"/>
    <x v="3"/>
    <s v="Ye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  <x v="2"/>
    <x v="2"/>
    <s v="Y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  <x v="0"/>
    <x v="0"/>
    <s v="Y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  <x v="2"/>
    <x v="2"/>
    <s v="Ye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  <x v="2"/>
    <x v="2"/>
    <s v="Y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  <x v="2"/>
    <x v="2"/>
    <s v="Y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  <x v="3"/>
    <s v="Y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  <x v="3"/>
    <x v="3"/>
    <s v="Ye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  <x v="1"/>
    <x v="1"/>
    <s v="Ye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  <x v="0"/>
    <x v="0"/>
    <s v="Ye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  <x v="1"/>
    <x v="1"/>
    <s v="Y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  <x v="1"/>
    <x v="1"/>
    <s v="Ye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  <x v="2"/>
    <x v="2"/>
    <s v="Yes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  <x v="1"/>
    <x v="1"/>
    <s v="Yes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  <x v="2"/>
    <x v="2"/>
    <s v="Yes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  <x v="2"/>
    <x v="2"/>
    <s v="Y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  <x v="2"/>
    <x v="2"/>
    <s v="Y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  <x v="2"/>
    <x v="1"/>
    <s v=" No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  <x v="6"/>
    <x v="6"/>
    <s v="Ye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  <x v="5"/>
    <x v="5"/>
    <s v="Yes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  <x v="4"/>
    <x v="4"/>
    <s v="Yes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  <x v="0"/>
    <x v="0"/>
    <s v="Yes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  <x v="5"/>
    <x v="5"/>
    <s v="Yes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  <x v="4"/>
    <x v="4"/>
    <s v="Yes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  <x v="5"/>
    <x v="5"/>
    <s v="Yes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  <x v="5"/>
    <x v="5"/>
    <s v="Y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  <x v="6"/>
    <x v="6"/>
    <s v="Ye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  <x v="5"/>
    <x v="5"/>
    <s v="Y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  <x v="6"/>
    <x v="5"/>
    <s v=" No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  <x v="7"/>
    <x v="7"/>
    <s v="Yes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  <x v="5"/>
    <x v="5"/>
    <s v="Y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  <x v="7"/>
    <x v="7"/>
    <s v="Yes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  <x v="7"/>
    <x v="7"/>
    <s v="Yes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  <x v="3"/>
    <x v="3"/>
    <s v="Yes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  <x v="5"/>
    <x v="5"/>
    <s v="Ye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  <x v="5"/>
    <x v="4"/>
    <s v=" No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  <x v="5"/>
    <x v="5"/>
    <s v="Yes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  <x v="0"/>
    <s v="Y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  <x v="5"/>
    <x v="5"/>
    <s v="Yes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  <x v="6"/>
    <x v="6"/>
    <s v="Yes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  <x v="5"/>
    <x v="5"/>
    <s v="Ye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  <x v="6"/>
    <x v="6"/>
    <s v="Ye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  <x v="6"/>
    <x v="6"/>
    <s v="Y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  <x v="5"/>
    <x v="5"/>
    <s v="Yes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  <x v="5"/>
    <x v="5"/>
    <s v="Ye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  <x v="6"/>
    <x v="6"/>
    <s v="Y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  <x v="4"/>
    <x v="4"/>
    <s v="Yes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  <x v="5"/>
    <x v="5"/>
    <s v="Y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  <x v="7"/>
    <x v="6"/>
    <s v=" No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  <x v="5"/>
    <x v="5"/>
    <s v="Ye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  <x v="4"/>
    <x v="4"/>
    <s v="Ye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  <x v="5"/>
    <x v="5"/>
    <s v="Ye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  <x v="5"/>
    <x v="5"/>
    <s v="Yes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  <x v="4"/>
    <s v="Ye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  <x v="6"/>
    <x v="6"/>
    <s v="Yes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  <x v="0"/>
    <x v="0"/>
    <s v="Y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  <x v="5"/>
    <x v="5"/>
    <s v="Yes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  <x v="5"/>
    <x v="5"/>
    <s v="Y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  <x v="0"/>
    <x v="0"/>
    <s v="Ye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  <x v="3"/>
    <x v="3"/>
    <s v="Ye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  <x v="2"/>
    <s v="Ye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  <x v="3"/>
    <s v="Ye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  <x v="0"/>
    <s v="Ye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  <x v="0"/>
    <x v="0"/>
    <s v="Ye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  <x v="0"/>
    <s v="Ye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  <x v="3"/>
    <s v="Ye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  <x v="0"/>
    <x v="0"/>
    <s v="Ye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  <x v="0"/>
    <x v="0"/>
    <s v="Ye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  <x v="2"/>
    <s v="Ye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  <x v="3"/>
    <s v="Ye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  <x v="1"/>
    <s v=" No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  <x v="3"/>
    <x v="3"/>
    <s v="Y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  <x v="0"/>
    <x v="0"/>
    <s v="Ye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  <x v="3"/>
    <s v="Ye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  <x v="0"/>
    <x v="0"/>
    <s v="Ye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  <x v="3"/>
    <s v="Ye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  <x v="3"/>
    <x v="3"/>
    <s v="Ye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  <x v="2"/>
    <s v="Ye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  <x v="0"/>
    <x v="0"/>
    <s v="Ye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  <x v="2"/>
    <x v="2"/>
    <s v="Yes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  <x v="3"/>
    <x v="3"/>
    <s v="Yes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  <x v="3"/>
    <x v="3"/>
    <s v="Ye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  <x v="5"/>
    <x v="5"/>
    <s v="Ye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  <x v="3"/>
    <x v="3"/>
    <s v="Ye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  <x v="4"/>
    <x v="4"/>
    <s v="Ye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  <x v="0"/>
    <x v="0"/>
    <s v="Yes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  <x v="5"/>
    <x v="5"/>
    <s v="Ye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  <x v="0"/>
    <x v="0"/>
    <s v="Ye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  <x v="0"/>
    <x v="0"/>
    <s v="Y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  <x v="5"/>
    <x v="5"/>
    <s v="Y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  <x v="4"/>
    <x v="4"/>
    <s v="Ye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  <x v="7"/>
    <s v=" No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  <x v="3"/>
    <x v="3"/>
    <s v="Y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  <x v="4"/>
    <x v="4"/>
    <s v="Ye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  <x v="6"/>
    <x v="6"/>
    <s v="Yes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  <x v="4"/>
    <x v="4"/>
    <s v="Yes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  <x v="3"/>
    <x v="0"/>
    <s v=" No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  <x v="6"/>
    <x v="6"/>
    <s v="Ye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  <x v="4"/>
    <x v="4"/>
    <s v="Ye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  <x v="4"/>
    <x v="4"/>
    <s v="Ye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  <x v="7"/>
    <x v="6"/>
    <s v=" No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  <x v="5"/>
    <x v="5"/>
    <s v="Ye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  <x v="0"/>
    <x v="0"/>
    <s v="Yes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  <x v="4"/>
    <x v="4"/>
    <s v="Y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  <x v="5"/>
    <x v="5"/>
    <s v="Y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  <x v="2"/>
    <x v="2"/>
    <s v="Ye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  <x v="4"/>
    <x v="4"/>
    <s v="Y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  <x v="0"/>
    <x v="0"/>
    <s v="Yes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  <x v="5"/>
    <x v="5"/>
    <s v="Yes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  <x v="1"/>
    <x v="1"/>
    <s v="Yes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  <x v="5"/>
    <x v="5"/>
    <s v="Ye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  <x v="0"/>
    <x v="0"/>
    <s v="Yes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  <x v="5"/>
    <x v="5"/>
    <s v="Ye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  <x v="5"/>
    <x v="5"/>
    <s v="Yes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  <x v="3"/>
    <x v="3"/>
    <s v="Ye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  <x v="0"/>
    <x v="0"/>
    <s v="Ye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  <x v="6"/>
    <x v="6"/>
    <s v="Ye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  <x v="0"/>
    <x v="0"/>
    <s v="Yes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  <x v="0"/>
    <s v="Y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  <x v="2"/>
    <x v="2"/>
    <s v="Ye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  <x v="0"/>
    <s v="Ye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  <x v="3"/>
    <s v="Ye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  <x v="2"/>
    <s v="Ye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  <x v="3"/>
    <s v="Ye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  <x v="0"/>
    <x v="0"/>
    <s v="Y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  <x v="2"/>
    <x v="2"/>
    <s v="Ye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  <x v="0"/>
    <x v="0"/>
    <s v="Ye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  <x v="1"/>
    <x v="1"/>
    <s v="Ye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  <x v="2"/>
    <x v="2"/>
    <s v="Ye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  <x v="0"/>
    <s v="Ye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  <x v="3"/>
    <s v="Ye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  <x v="2"/>
    <s v="Ye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  <x v="0"/>
    <s v=" No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  <x v="0"/>
    <s v="Ye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  <x v="3"/>
    <s v="Ye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  <x v="0"/>
    <s v="Y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  <x v="3"/>
    <x v="3"/>
    <s v="Y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  <x v="0"/>
    <x v="0"/>
    <s v="Ye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  <x v="0"/>
    <x v="0"/>
    <s v="Ye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  <x v="2"/>
    <x v="2"/>
    <s v="Ye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  <x v="0"/>
    <x v="0"/>
    <s v="Ye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  <x v="0"/>
    <s v="Y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  <x v="3"/>
    <x v="3"/>
    <s v="Ye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  <x v="0"/>
    <x v="0"/>
    <s v="Y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  <x v="0"/>
    <x v="0"/>
    <s v="Y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  <x v="0"/>
    <x v="0"/>
    <s v="Ye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  <x v="2"/>
    <x v="2"/>
    <s v="Ye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  <x v="2"/>
    <s v="Ye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  <x v="2"/>
    <x v="2"/>
    <s v="Ye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  <x v="3"/>
    <x v="3"/>
    <s v="Ye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  <x v="0"/>
    <s v="Ye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  <x v="3"/>
    <x v="3"/>
    <s v="Ye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  <x v="1"/>
    <x v="1"/>
    <s v="Ye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  <x v="3"/>
    <x v="3"/>
    <s v="Y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  <x v="2"/>
    <x v="2"/>
    <s v="Ye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  <x v="0"/>
    <x v="0"/>
    <s v="Ye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  <x v="3"/>
    <x v="3"/>
    <s v="Ye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  <x v="2"/>
    <x v="2"/>
    <s v="Ye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  <x v="5"/>
    <x v="5"/>
    <s v="Ye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  <x v="3"/>
    <x v="3"/>
    <s v="Yes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  <x v="4"/>
    <x v="4"/>
    <s v="Ye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  <x v="5"/>
    <x v="5"/>
    <s v="Ye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  <x v="2"/>
    <x v="2"/>
    <s v="Ye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  <x v="3"/>
    <x v="3"/>
    <s v="Y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  <x v="0"/>
    <x v="0"/>
    <s v="Yes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  <x v="1"/>
    <x v="1"/>
    <s v="Y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  <x v="5"/>
    <x v="5"/>
    <s v="Y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  <x v="2"/>
    <x v="2"/>
    <s v="Y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  <x v="2"/>
    <x v="1"/>
    <s v=" No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  <x v="3"/>
    <x v="0"/>
    <s v=" No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  <x v="5"/>
    <x v="5"/>
    <s v="Y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  <x v="3"/>
    <s v="Ye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  <x v="2"/>
    <x v="2"/>
    <s v="Yes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  <x v="0"/>
    <x v="0"/>
    <s v="Ye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  <x v="3"/>
    <x v="3"/>
    <s v="Yes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  <x v="0"/>
    <x v="0"/>
    <s v="Y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  <x v="0"/>
    <x v="0"/>
    <s v="Y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  <x v="0"/>
    <x v="0"/>
    <s v="Yes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  <x v="0"/>
    <x v="0"/>
    <s v="Y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  <x v="2"/>
    <x v="2"/>
    <s v="Yes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  <x v="2"/>
    <x v="2"/>
    <s v="Y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  <x v="5"/>
    <x v="5"/>
    <s v="Y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  <x v="2"/>
    <x v="2"/>
    <s v="Yes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  <x v="0"/>
    <x v="0"/>
    <s v="Y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  <x v="0"/>
    <x v="0"/>
    <s v="Yes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  <x v="3"/>
    <x v="3"/>
    <s v="Yes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  <x v="0"/>
    <x v="0"/>
    <s v="Ye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  <x v="2"/>
    <x v="2"/>
    <s v="Yes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  <x v="0"/>
    <x v="0"/>
    <s v="Ye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  <x v="2"/>
    <x v="2"/>
    <s v="Yes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  <x v="3"/>
    <x v="3"/>
    <s v="Yes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  <x v="2"/>
    <x v="2"/>
    <s v="Y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  <x v="0"/>
    <x v="0"/>
    <s v="Ye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  <x v="2"/>
    <x v="2"/>
    <s v="Yes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  <x v="2"/>
    <x v="2"/>
    <s v="Yes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  <x v="3"/>
    <x v="0"/>
    <s v=" No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  <x v="0"/>
    <x v="0"/>
    <s v="Yes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  <x v="0"/>
    <x v="0"/>
    <s v="Yes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  <x v="3"/>
    <s v="Y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  <x v="2"/>
    <s v="Ye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  <x v="2"/>
    <x v="2"/>
    <s v="Y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  <x v="1"/>
    <x v="1"/>
    <s v="Ye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  <x v="3"/>
    <x v="3"/>
    <s v="Ye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  <x v="0"/>
    <x v="0"/>
    <s v="Y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  <x v="0"/>
    <x v="0"/>
    <s v="Y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  <x v="2"/>
    <x v="2"/>
    <s v="Yes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  <x v="0"/>
    <x v="2"/>
    <s v=" No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  <x v="2"/>
    <x v="2"/>
    <s v="Y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  <x v="0"/>
    <x v="0"/>
    <s v="Y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  <x v="3"/>
    <x v="3"/>
    <s v="Yes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  <x v="3"/>
    <x v="3"/>
    <s v="Ye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  <x v="0"/>
    <x v="0"/>
    <s v="Yes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  <x v="2"/>
    <x v="2"/>
    <s v="Yes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  <x v="1"/>
    <x v="1"/>
    <s v="Y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  <x v="2"/>
    <x v="2"/>
    <s v="Ye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  <x v="2"/>
    <x v="2"/>
    <s v="Yes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  <x v="0"/>
    <x v="0"/>
    <s v="Y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  <x v="0"/>
    <x v="0"/>
    <s v="Y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  <x v="4"/>
    <x v="4"/>
    <s v="Y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  <x v="0"/>
    <x v="0"/>
    <s v="Y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  <x v="0"/>
    <x v="0"/>
    <s v="Y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  <x v="0"/>
    <x v="0"/>
    <s v="Y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  <x v="0"/>
    <x v="0"/>
    <s v="Y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  <x v="0"/>
    <x v="0"/>
    <s v="Y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  <x v="2"/>
    <x v="2"/>
    <s v="Y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  <x v="0"/>
    <x v="0"/>
    <s v="Y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  <x v="0"/>
    <x v="2"/>
    <s v=" No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  <x v="3"/>
    <x v="3"/>
    <s v="Y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  <x v="3"/>
    <x v="3"/>
    <s v="Y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  <x v="0"/>
    <x v="0"/>
    <s v="Y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  <x v="3"/>
    <x v="3"/>
    <s v="Y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  <x v="2"/>
    <x v="2"/>
    <s v="Y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  <x v="3"/>
    <x v="3"/>
    <s v="Y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  <x v="2"/>
    <x v="2"/>
    <s v="Y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  <x v="3"/>
    <x v="3"/>
    <s v="Y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  <x v="0"/>
    <x v="0"/>
    <s v="Y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  <x v="0"/>
    <x v="0"/>
    <s v="Y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  <x v="2"/>
    <x v="2"/>
    <s v="Y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  <x v="3"/>
    <x v="3"/>
    <s v="Ye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  <x v="3"/>
    <x v="3"/>
    <s v="Ye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  <x v="0"/>
    <x v="0"/>
    <s v="Ye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  <x v="3"/>
    <x v="3"/>
    <s v="Ye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  <x v="0"/>
    <x v="0"/>
    <s v="Ye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  <x v="3"/>
    <s v="Ye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  <x v="0"/>
    <s v="Ye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  <x v="0"/>
    <x v="0"/>
    <s v="Ye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  <x v="2"/>
    <x v="2"/>
    <s v="Y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  <x v="0"/>
    <x v="0"/>
    <s v="Ye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  <x v="0"/>
    <x v="0"/>
    <s v="Y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  <x v="0"/>
    <x v="0"/>
    <s v="Ye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  <x v="3"/>
    <x v="3"/>
    <s v="Ye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  <x v="3"/>
    <x v="3"/>
    <s v="Ye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  <x v="0"/>
    <x v="0"/>
    <s v="Ye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  <x v="3"/>
    <x v="3"/>
    <s v="Ye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  <x v="0"/>
    <x v="0"/>
    <s v="Ye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  <x v="3"/>
    <x v="3"/>
    <s v="Ye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  <x v="3"/>
    <s v="Ye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  <x v="3"/>
    <x v="3"/>
    <s v="Y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  <x v="1"/>
    <x v="1"/>
    <s v="Y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  <x v="1"/>
    <x v="1"/>
    <s v="Y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  <x v="1"/>
    <x v="1"/>
    <s v="Y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  <x v="1"/>
    <x v="1"/>
    <s v="Y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  <x v="1"/>
    <x v="1"/>
    <s v="Y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  <x v="3"/>
    <x v="3"/>
    <s v="Y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  <x v="4"/>
    <x v="4"/>
    <s v="Y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  <x v="2"/>
    <x v="2"/>
    <s v="Y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  <x v="2"/>
    <x v="2"/>
    <s v="Y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  <x v="3"/>
    <x v="3"/>
    <s v="Y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  <x v="3"/>
    <x v="3"/>
    <s v="Y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  <x v="4"/>
    <x v="4"/>
    <s v="Y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  <x v="0"/>
    <x v="0"/>
    <s v="Y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  <x v="2"/>
    <x v="2"/>
    <s v="Y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  <x v="2"/>
    <x v="2"/>
    <s v="Y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  <x v="0"/>
    <x v="0"/>
    <s v="Y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  <x v="3"/>
    <x v="3"/>
    <s v="Y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  <x v="2"/>
    <x v="2"/>
    <s v="Y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  <x v="2"/>
    <x v="2"/>
    <s v="Y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  <x v="2"/>
    <x v="2"/>
    <s v="Y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  <x v="4"/>
    <x v="4"/>
    <s v="Y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  <x v="2"/>
    <x v="1"/>
    <s v=" No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  <x v="3"/>
    <x v="3"/>
    <s v="Y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  <x v="0"/>
    <x v="0"/>
    <s v="Yes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  <x v="1"/>
    <x v="1"/>
    <s v="Yes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  <x v="2"/>
    <x v="2"/>
    <s v="Y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  <x v="0"/>
    <x v="0"/>
    <s v="Yes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  <x v="0"/>
    <x v="0"/>
    <s v="Yes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  <x v="0"/>
    <x v="0"/>
    <s v="Yes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  <x v="4"/>
    <x v="4"/>
    <s v="Ye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  <x v="3"/>
    <x v="3"/>
    <s v="Y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  <x v="4"/>
    <x v="4"/>
    <s v="Y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  <x v="0"/>
    <x v="0"/>
    <s v="Y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  <x v="2"/>
    <x v="2"/>
    <s v="Y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  <x v="4"/>
    <x v="4"/>
    <s v="Y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  <x v="3"/>
    <x v="3"/>
    <s v="Y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  <x v="4"/>
    <x v="3"/>
    <s v=" No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  <x v="2"/>
    <x v="2"/>
    <s v="Y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  <x v="3"/>
    <x v="3"/>
    <s v="Ye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  <x v="0"/>
    <x v="0"/>
    <s v="Yes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  <x v="3"/>
    <x v="3"/>
    <s v="Ye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  <x v="5"/>
    <x v="5"/>
    <s v="Ye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  <x v="2"/>
    <s v="Y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  <x v="5"/>
    <x v="5"/>
    <s v="Ye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  <x v="5"/>
    <x v="5"/>
    <s v="Ye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  <x v="3"/>
    <x v="3"/>
    <s v="Ye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  <x v="5"/>
    <x v="5"/>
    <s v="Ye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  <x v="2"/>
    <x v="2"/>
    <s v="Ye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  <x v="0"/>
    <x v="0"/>
    <s v="Ye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  <x v="5"/>
    <s v="Ye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  <x v="3"/>
    <s v="Y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  <x v="6"/>
    <x v="6"/>
    <s v="Ye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  <x v="5"/>
    <s v="Ye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  <x v="3"/>
    <s v="Ye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  <x v="0"/>
    <x v="0"/>
    <s v="Ye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  <x v="4"/>
    <x v="3"/>
    <s v=" No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  <x v="2"/>
    <x v="2"/>
    <s v="Y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  <x v="2"/>
    <x v="2"/>
    <s v="Y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  <x v="2"/>
    <x v="2"/>
    <s v="Ye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  <x v="4"/>
    <s v="Ye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  <x v="5"/>
    <x v="4"/>
    <s v=" No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  <x v="5"/>
    <x v="5"/>
    <s v="Ye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  <x v="4"/>
    <x v="4"/>
    <s v="Ye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  <x v="5"/>
    <x v="5"/>
    <s v="Ye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  <x v="5"/>
    <s v="Ye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  <x v="6"/>
    <s v="Ye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  <x v="0"/>
    <x v="0"/>
    <s v="Y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  <x v="5"/>
    <x v="5"/>
    <s v="Ye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  <x v="3"/>
    <x v="3"/>
    <s v="Ye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  <x v="3"/>
    <x v="3"/>
    <s v="Ye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  <x v="4"/>
    <s v=" No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  <x v="4"/>
    <s v="Ye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  <x v="2"/>
    <x v="2"/>
    <s v="Y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  <x v="4"/>
    <x v="4"/>
    <s v="Ye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  <x v="6"/>
    <s v="Y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  <x v="0"/>
    <x v="0"/>
    <s v="Ye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  <x v="0"/>
    <x v="0"/>
    <s v="Y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  <x v="3"/>
    <x v="3"/>
    <s v="Y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  <x v="0"/>
    <x v="0"/>
    <s v="Ye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  <x v="1"/>
    <s v="Ye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  <x v="0"/>
    <x v="0"/>
    <s v="Ye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  <x v="0"/>
    <x v="0"/>
    <s v="Y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  <x v="0"/>
    <x v="0"/>
    <s v="Y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  <x v="3"/>
    <x v="3"/>
    <s v="Ye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  <x v="2"/>
    <x v="2"/>
    <s v="Ye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  <x v="3"/>
    <x v="3"/>
    <s v="Y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  <x v="3"/>
    <x v="3"/>
    <s v="Ye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  <x v="2"/>
    <x v="2"/>
    <s v="Ye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  <x v="0"/>
    <x v="0"/>
    <s v="Ye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  <x v="0"/>
    <x v="0"/>
    <s v="Ye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  <x v="2"/>
    <x v="2"/>
    <s v="Y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  <x v="0"/>
    <x v="0"/>
    <s v="Y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  <x v="0"/>
    <x v="0"/>
    <s v="Ye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  <x v="2"/>
    <s v="Ye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  <x v="3"/>
    <x v="3"/>
    <s v="Ye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  <x v="3"/>
    <x v="3"/>
    <s v="Ye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  <x v="3"/>
    <x v="3"/>
    <s v="Ye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  <x v="0"/>
    <x v="0"/>
    <s v="Ye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  <x v="2"/>
    <x v="2"/>
    <s v="Ye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  <x v="3"/>
    <x v="0"/>
    <s v=" No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  <x v="3"/>
    <x v="3"/>
    <s v="Y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  <x v="0"/>
    <x v="0"/>
    <s v="Y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  <x v="0"/>
    <x v="0"/>
    <s v="Ye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  <x v="3"/>
    <x v="3"/>
    <s v="Ye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  <x v="0"/>
    <x v="0"/>
    <s v="Ye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  <x v="0"/>
    <x v="0"/>
    <s v="Ye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  <x v="0"/>
    <x v="0"/>
    <s v="Ye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  <x v="0"/>
    <x v="0"/>
    <s v="Ye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  <x v="2"/>
    <x v="2"/>
    <s v="Ye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  <x v="3"/>
    <x v="3"/>
    <s v="Ye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  <x v="0"/>
    <x v="0"/>
    <s v="Ye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  <x v="0"/>
    <x v="0"/>
    <s v="Ye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  <x v="2"/>
    <x v="2"/>
    <s v="Ye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  <x v="0"/>
    <x v="0"/>
    <s v="Ye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  <x v="2"/>
    <x v="2"/>
    <s v="Ye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  <x v="0"/>
    <x v="0"/>
    <s v="Ye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  <x v="0"/>
    <x v="0"/>
    <s v="Ye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  <x v="0"/>
    <x v="0"/>
    <s v="Ye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  <x v="0"/>
    <x v="0"/>
    <s v="Ye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  <x v="2"/>
    <s v="Ye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  <x v="3"/>
    <x v="3"/>
    <s v="Ye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  <x v="0"/>
    <x v="0"/>
    <s v="Y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  <x v="0"/>
    <x v="0"/>
    <s v="Ye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  <x v="0"/>
    <x v="0"/>
    <s v="Ye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  <x v="0"/>
    <x v="0"/>
    <s v="Ye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  <x v="0"/>
    <x v="0"/>
    <s v="Ye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  <x v="2"/>
    <x v="2"/>
    <s v="Ye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  <x v="0"/>
    <x v="0"/>
    <s v="Ye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  <x v="2"/>
    <x v="2"/>
    <s v="Ye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  <x v="3"/>
    <x v="3"/>
    <s v="Ye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  <x v="0"/>
    <x v="0"/>
    <s v="Ye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  <x v="3"/>
    <x v="3"/>
    <s v="Ye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  <x v="0"/>
    <x v="0"/>
    <s v="Ye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  <x v="0"/>
    <x v="0"/>
    <s v="Ye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  <x v="0"/>
    <x v="0"/>
    <s v="Y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  <x v="1"/>
    <x v="1"/>
    <s v="Y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  <x v="0"/>
    <x v="0"/>
    <s v="Ye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  <x v="3"/>
    <x v="3"/>
    <s v="Y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  <x v="3"/>
    <x v="3"/>
    <s v="Ye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  <x v="0"/>
    <x v="0"/>
    <s v="Ye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  <x v="0"/>
    <s v="Ye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  <x v="3"/>
    <s v="Y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  <x v="2"/>
    <s v="Ye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  <x v="2"/>
    <x v="1"/>
    <s v=" No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  <x v="0"/>
    <x v="0"/>
    <s v="Ye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  <x v="0"/>
    <s v="Ye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  <x v="2"/>
    <s v="Y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  <x v="0"/>
    <x v="0"/>
    <s v="Ye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  <x v="2"/>
    <s v="Y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  <x v="3"/>
    <x v="3"/>
    <s v="Ye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  <x v="2"/>
    <s v="Ye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  <x v="3"/>
    <x v="3"/>
    <s v="Ye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  <x v="3"/>
    <s v="Ye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  <x v="0"/>
    <x v="0"/>
    <s v="Ye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  <x v="2"/>
    <s v="Ye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  <x v="0"/>
    <x v="0"/>
    <s v="Ye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  <x v="2"/>
    <x v="1"/>
    <s v=" No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  <x v="3"/>
    <s v="Ye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  <x v="0"/>
    <x v="0"/>
    <s v="Ye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  <x v="2"/>
    <x v="2"/>
    <s v="Ye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  <x v="0"/>
    <x v="0"/>
    <s v="Ye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  <x v="3"/>
    <x v="3"/>
    <s v="Ye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  <x v="3"/>
    <x v="3"/>
    <s v="Ye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  <x v="0"/>
    <x v="0"/>
    <s v="Ye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  <x v="0"/>
    <s v=" No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  <x v="2"/>
    <x v="2"/>
    <s v="Ye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  <x v="2"/>
    <x v="2"/>
    <s v="Y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  <x v="2"/>
    <x v="2"/>
    <s v="Ye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  <x v="2"/>
    <x v="2"/>
    <s v="Y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  <x v="3"/>
    <x v="3"/>
    <s v="Ye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  <x v="3"/>
    <x v="3"/>
    <s v="Ye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  <x v="0"/>
    <s v="Y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  <x v="3"/>
    <x v="0"/>
    <s v=" No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  <x v="2"/>
    <x v="1"/>
    <s v=" No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  <x v="2"/>
    <x v="2"/>
    <s v="Ye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  <x v="0"/>
    <s v="Y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  <x v="2"/>
    <x v="2"/>
    <s v="Ye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  <x v="0"/>
    <x v="0"/>
    <s v="Ye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  <x v="0"/>
    <x v="2"/>
    <s v=" No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  <x v="0"/>
    <x v="0"/>
    <s v="Ye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  <x v="3"/>
    <s v="Y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  <x v="2"/>
    <x v="2"/>
    <s v="Y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  <x v="2"/>
    <x v="2"/>
    <s v="Ye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  <x v="3"/>
    <x v="3"/>
    <s v="Ye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  <x v="0"/>
    <x v="0"/>
    <s v="Y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  <x v="0"/>
    <s v="Ye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  <x v="3"/>
    <x v="0"/>
    <s v=" No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  <x v="3"/>
    <s v="Ye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  <x v="3"/>
    <x v="3"/>
    <s v="Ye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  <x v="3"/>
    <x v="3"/>
    <s v="Ye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  <x v="2"/>
    <x v="2"/>
    <s v="Ye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  <x v="3"/>
    <x v="3"/>
    <s v="Ye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  <x v="3"/>
    <x v="0"/>
    <s v=" No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  <x v="0"/>
    <s v="Y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  <x v="3"/>
    <x v="3"/>
    <s v="Y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  <x v="2"/>
    <x v="2"/>
    <s v="Ye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  <x v="0"/>
    <x v="0"/>
    <s v="Ye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  <x v="0"/>
    <x v="0"/>
    <s v="Ye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  <x v="2"/>
    <s v="Y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  <x v="3"/>
    <x v="3"/>
    <s v="Ye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  <x v="3"/>
    <x v="0"/>
    <s v=" No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  <x v="0"/>
    <x v="0"/>
    <s v="Ye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  <x v="0"/>
    <x v="0"/>
    <s v="Ye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  <x v="3"/>
    <s v="Ye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  <x v="2"/>
    <x v="2"/>
    <s v="Ye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  <x v="0"/>
    <x v="0"/>
    <s v="Ye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  <x v="2"/>
    <x v="2"/>
    <s v="Ye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  <x v="2"/>
    <x v="2"/>
    <s v="Ye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  <x v="3"/>
    <x v="3"/>
    <s v="Ye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  <x v="0"/>
    <x v="0"/>
    <s v="Y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  <x v="0"/>
    <x v="0"/>
    <s v="Ye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  <x v="0"/>
    <x v="2"/>
    <s v=" No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  <x v="3"/>
    <x v="3"/>
    <s v="Ye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  <x v="0"/>
    <x v="0"/>
    <s v="Ye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  <x v="2"/>
    <x v="2"/>
    <s v="Ye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  <x v="3"/>
    <x v="3"/>
    <s v="Ye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  <x v="0"/>
    <x v="0"/>
    <s v="Ye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  <x v="0"/>
    <x v="0"/>
    <s v="Ye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  <x v="3"/>
    <x v="3"/>
    <s v="Ye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  <x v="0"/>
    <x v="0"/>
    <s v="Ye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  <x v="3"/>
    <s v="Ye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  <x v="0"/>
    <x v="0"/>
    <s v="Ye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  <x v="0"/>
    <s v="Ye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  <x v="0"/>
    <x v="0"/>
    <s v="Y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  <x v="3"/>
    <x v="3"/>
    <s v="Y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  <x v="0"/>
    <s v="Y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  <x v="3"/>
    <x v="3"/>
    <s v="Yes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  <x v="2"/>
    <x v="2"/>
    <s v="Y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  <x v="3"/>
    <x v="3"/>
    <s v="Yes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  <x v="0"/>
    <x v="0"/>
    <s v="Y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  <x v="3"/>
    <x v="3"/>
    <s v="Ye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  <x v="0"/>
    <x v="0"/>
    <s v="Ye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  <x v="2"/>
    <x v="2"/>
    <s v="Yes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  <x v="3"/>
    <x v="3"/>
    <s v="Yes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  <x v="2"/>
    <x v="2"/>
    <s v="Ye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  <x v="3"/>
    <x v="3"/>
    <s v="Yes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  <x v="3"/>
    <x v="3"/>
    <s v="Yes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  <x v="3"/>
    <x v="0"/>
    <s v=" No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  <x v="3"/>
    <x v="3"/>
    <s v="Ye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  <x v="3"/>
    <x v="0"/>
    <s v=" No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  <x v="0"/>
    <x v="0"/>
    <s v="Y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  <x v="0"/>
    <x v="0"/>
    <s v="Y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  <x v="0"/>
    <s v="Y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  <x v="0"/>
    <s v="Y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  <x v="0"/>
    <s v="Y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  <x v="2"/>
    <x v="2"/>
    <s v="Y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  <x v="2"/>
    <x v="2"/>
    <s v="Y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  <x v="0"/>
    <x v="0"/>
    <s v="Y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  <x v="0"/>
    <x v="0"/>
    <s v="Y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  <x v="2"/>
    <s v=" No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  <x v="3"/>
    <x v="3"/>
    <s v="Y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  <x v="2"/>
    <x v="2"/>
    <s v="Y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  <x v="0"/>
    <x v="0"/>
    <s v="Y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  <x v="1"/>
    <s v="Y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  <x v="0"/>
    <x v="0"/>
    <s v="Y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  <x v="2"/>
    <x v="2"/>
    <s v="Y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  <x v="0"/>
    <x v="0"/>
    <s v="Y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  <x v="2"/>
    <s v="Y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  <x v="2"/>
    <s v="Y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  <x v="3"/>
    <s v="Y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  <x v="0"/>
    <x v="0"/>
    <s v="Ye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  <x v="0"/>
    <x v="0"/>
    <s v="Y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  <x v="0"/>
    <x v="0"/>
    <s v="Ye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  <x v="3"/>
    <x v="3"/>
    <s v="Y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  <x v="0"/>
    <x v="0"/>
    <s v="Ye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  <x v="0"/>
    <x v="0"/>
    <s v="Ye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  <x v="0"/>
    <x v="0"/>
    <s v="Ye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  <x v="2"/>
    <x v="2"/>
    <s v="Y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  <x v="0"/>
    <x v="0"/>
    <s v="Ye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  <x v="3"/>
    <x v="3"/>
    <s v="Ye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  <x v="3"/>
    <x v="3"/>
    <s v="Ye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  <x v="2"/>
    <x v="2"/>
    <s v="Ye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  <x v="0"/>
    <x v="2"/>
    <s v=" No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  <x v="3"/>
    <x v="3"/>
    <s v="Y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  <x v="3"/>
    <x v="3"/>
    <s v="Ye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  <x v="2"/>
    <x v="2"/>
    <s v="Y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  <x v="0"/>
    <x v="0"/>
    <s v="Y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  <x v="3"/>
    <x v="3"/>
    <s v="Ye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  <x v="3"/>
    <x v="0"/>
    <s v=" No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  <x v="0"/>
    <x v="0"/>
    <s v="Y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  <x v="0"/>
    <x v="0"/>
    <s v="Y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  <x v="2"/>
    <x v="2"/>
    <s v="Y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  <x v="3"/>
    <x v="3"/>
    <s v="Y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  <x v="2"/>
    <x v="2"/>
    <s v="Y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  <x v="2"/>
    <x v="2"/>
    <s v="Y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  <x v="2"/>
    <x v="2"/>
    <s v="Y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  <x v="2"/>
    <x v="2"/>
    <s v="Y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  <x v="2"/>
    <x v="2"/>
    <s v="Y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  <x v="0"/>
    <x v="0"/>
    <s v="Y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  <x v="0"/>
    <x v="2"/>
    <s v=" No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  <x v="1"/>
    <x v="1"/>
    <s v="Y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  <x v="2"/>
    <x v="2"/>
    <s v="Y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  <x v="2"/>
    <x v="2"/>
    <s v="Y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  <x v="3"/>
    <x v="3"/>
    <s v="Y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  <x v="2"/>
    <x v="1"/>
    <s v=" No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  <x v="0"/>
    <x v="0"/>
    <s v="Y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  <x v="1"/>
    <x v="1"/>
    <s v="Y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  <x v="3"/>
    <x v="3"/>
    <s v="Y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  <x v="1"/>
    <x v="1"/>
    <s v="Y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  <x v="1"/>
    <s v="Y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  <x v="2"/>
    <x v="2"/>
    <s v="Y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  <x v="5"/>
    <x v="5"/>
    <s v="Y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  <x v="2"/>
    <x v="2"/>
    <s v="Y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  <x v="3"/>
    <x v="3"/>
    <s v="Y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  <x v="3"/>
    <x v="3"/>
    <s v="Y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  <x v="3"/>
    <x v="3"/>
    <s v="Y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  <x v="0"/>
    <s v="Y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  <x v="0"/>
    <x v="2"/>
    <s v=" No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  <x v="3"/>
    <x v="3"/>
    <s v="Y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  <x v="0"/>
    <s v=" No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  <x v="0"/>
    <x v="0"/>
    <s v="Y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  <x v="0"/>
    <x v="0"/>
    <s v="Y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  <x v="0"/>
    <x v="0"/>
    <s v="Y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  <x v="3"/>
    <x v="3"/>
    <s v="Y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  <x v="3"/>
    <x v="3"/>
    <s v="Y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  <x v="3"/>
    <x v="3"/>
    <s v="Y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  <x v="3"/>
    <x v="3"/>
    <s v="Y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  <x v="0"/>
    <x v="0"/>
    <s v="Y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  <x v="3"/>
    <x v="3"/>
    <s v="Y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  <x v="0"/>
    <x v="0"/>
    <s v="Y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  <x v="2"/>
    <x v="2"/>
    <s v="Y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  <x v="2"/>
    <x v="2"/>
    <s v="Y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  <x v="0"/>
    <x v="0"/>
    <s v="Y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  <x v="5"/>
    <x v="5"/>
    <s v="Y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  <x v="3"/>
    <x v="3"/>
    <s v="Y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  <x v="1"/>
    <x v="1"/>
    <s v="Y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  <x v="0"/>
    <x v="0"/>
    <s v="Y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  <x v="2"/>
    <x v="2"/>
    <s v="Y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  <x v="3"/>
    <x v="3"/>
    <s v="Y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  <x v="0"/>
    <x v="0"/>
    <s v="Y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  <x v="2"/>
    <x v="2"/>
    <s v="Y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  <x v="0"/>
    <x v="0"/>
    <s v="Y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  <x v="2"/>
    <x v="2"/>
    <s v="Y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  <x v="2"/>
    <x v="2"/>
    <s v="Y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  <x v="4"/>
    <x v="4"/>
    <s v="Y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  <x v="4"/>
    <x v="4"/>
    <s v="Y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  <x v="7"/>
    <x v="7"/>
    <s v="Y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  <x v="2"/>
    <x v="2"/>
    <s v="Y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  <x v="4"/>
    <x v="4"/>
    <s v="Y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  <x v="0"/>
    <x v="0"/>
    <s v="Y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  <x v="0"/>
    <x v="2"/>
    <s v=" No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  <x v="0"/>
    <x v="0"/>
    <s v="Y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  <x v="0"/>
    <x v="0"/>
    <s v="Y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  <x v="2"/>
    <x v="2"/>
    <s v="Y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  <x v="3"/>
    <x v="3"/>
    <s v="Y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  <x v="3"/>
    <x v="3"/>
    <s v="Y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  <x v="2"/>
    <s v="Y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  <x v="3"/>
    <x v="3"/>
    <s v="Y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  <x v="0"/>
    <x v="0"/>
    <s v="Y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  <x v="2"/>
    <x v="2"/>
    <s v="Y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  <x v="1"/>
    <x v="1"/>
    <s v="Y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  <x v="0"/>
    <x v="0"/>
    <s v="Y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  <x v="3"/>
    <x v="3"/>
    <s v="Y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  <x v="0"/>
    <s v="Y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  <x v="3"/>
    <x v="0"/>
    <s v=" No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  <x v="3"/>
    <s v="Y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  <x v="2"/>
    <s v="Y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  <x v="2"/>
    <x v="2"/>
    <s v="Y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  <x v="3"/>
    <x v="3"/>
    <s v="Y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  <x v="0"/>
    <x v="0"/>
    <s v="Y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  <x v="3"/>
    <s v="Y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  <x v="0"/>
    <x v="0"/>
    <s v="Y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  <x v="2"/>
    <x v="2"/>
    <s v="Y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  <x v="0"/>
    <x v="0"/>
    <s v="Y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  <x v="3"/>
    <x v="3"/>
    <s v="Y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  <x v="2"/>
    <x v="2"/>
    <s v="Y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  <x v="0"/>
    <x v="0"/>
    <s v="Y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  <x v="0"/>
    <x v="0"/>
    <s v="Y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  <x v="3"/>
    <x v="3"/>
    <s v="Y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  <x v="2"/>
    <x v="2"/>
    <s v="Y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  <x v="0"/>
    <x v="0"/>
    <s v="Y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  <x v="2"/>
    <x v="2"/>
    <s v="Y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  <x v="0"/>
    <x v="0"/>
    <s v="Y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  <x v="2"/>
    <x v="2"/>
    <s v="Y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  <x v="2"/>
    <x v="2"/>
    <s v="Y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  <x v="0"/>
    <x v="0"/>
    <s v="Y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  <x v="1"/>
    <x v="1"/>
    <s v="Y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  <x v="0"/>
    <x v="0"/>
    <s v="Y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  <x v="0"/>
    <x v="0"/>
    <s v="Y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  <x v="3"/>
    <x v="3"/>
    <s v="Y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  <x v="0"/>
    <x v="0"/>
    <s v="Y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  <x v="0"/>
    <s v="Y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  <x v="3"/>
    <x v="3"/>
    <s v="Y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  <x v="0"/>
    <x v="0"/>
    <s v="Y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  <x v="0"/>
    <x v="0"/>
    <s v="Y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  <x v="0"/>
    <x v="0"/>
    <s v="Y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  <x v="2"/>
    <x v="2"/>
    <s v="Y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  <x v="3"/>
    <x v="0"/>
    <s v=" No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  <x v="2"/>
    <x v="2"/>
    <s v="Y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  <x v="0"/>
    <x v="0"/>
    <s v="Y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  <x v="2"/>
    <x v="2"/>
    <s v="Y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  <x v="0"/>
    <x v="0"/>
    <s v="Y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  <x v="3"/>
    <x v="3"/>
    <s v="Y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  <x v="0"/>
    <x v="0"/>
    <s v="Y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  <x v="2"/>
    <x v="2"/>
    <s v="Y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  <x v="0"/>
    <x v="0"/>
    <s v="Y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  <x v="2"/>
    <x v="2"/>
    <s v="Y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  <x v="0"/>
    <x v="2"/>
    <s v=" No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  <x v="2"/>
    <x v="2"/>
    <s v="Y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  <x v="3"/>
    <x v="3"/>
    <s v="Y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  <x v="0"/>
    <s v="Y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  <x v="2"/>
    <x v="2"/>
    <s v="Y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  <x v="0"/>
    <x v="0"/>
    <s v="Y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  <x v="0"/>
    <x v="0"/>
    <s v="Y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  <x v="3"/>
    <x v="3"/>
    <s v="Y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  <x v="0"/>
    <x v="0"/>
    <s v="Y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  <x v="0"/>
    <x v="0"/>
    <s v="Y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  <x v="0"/>
    <x v="0"/>
    <s v="Y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  <x v="3"/>
    <x v="3"/>
    <s v="Y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  <x v="1"/>
    <x v="1"/>
    <s v="Y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  <x v="3"/>
    <x v="3"/>
    <s v="Y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  <x v="2"/>
    <x v="2"/>
    <s v="Y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  <x v="0"/>
    <x v="0"/>
    <s v="Y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  <x v="3"/>
    <s v="Y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  <x v="2"/>
    <s v="Y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  <x v="0"/>
    <x v="0"/>
    <s v="Y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  <x v="2"/>
    <x v="2"/>
    <s v="Y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  <x v="2"/>
    <x v="2"/>
    <s v="Y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  <x v="0"/>
    <x v="0"/>
    <s v="Y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  <x v="2"/>
    <x v="2"/>
    <s v="Y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  <x v="3"/>
    <x v="3"/>
    <s v="Y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  <x v="2"/>
    <x v="2"/>
    <s v="Y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  <x v="2"/>
    <x v="2"/>
    <s v="Y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  <x v="3"/>
    <x v="0"/>
    <s v=" No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  <x v="2"/>
    <s v=" No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  <x v="2"/>
    <x v="2"/>
    <s v="Y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  <x v="0"/>
    <s v="Y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  <x v="1"/>
    <x v="1"/>
    <s v="Y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  <x v="1"/>
    <x v="1"/>
    <s v="Ye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  <x v="1"/>
    <x v="1"/>
    <s v="Ye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  <x v="1"/>
    <x v="1"/>
    <s v="Ye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  <x v="1"/>
    <x v="1"/>
    <s v="Y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  <x v="1"/>
    <s v="Y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  <x v="1"/>
    <x v="1"/>
    <s v="Y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  <x v="1"/>
    <x v="1"/>
    <s v="Ye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  <x v="1"/>
    <x v="1"/>
    <s v="Ye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  <x v="1"/>
    <x v="1"/>
    <s v="Y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  <x v="1"/>
    <s v="Y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  <x v="1"/>
    <x v="1"/>
    <s v="Y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  <x v="1"/>
    <x v="1"/>
    <s v="Ye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  <x v="1"/>
    <x v="1"/>
    <s v="Ye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  <x v="1"/>
    <x v="1"/>
    <s v="Y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  <x v="1"/>
    <s v="Ye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  <x v="1"/>
    <x v="1"/>
    <s v="Ye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  <x v="1"/>
    <s v="Ye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  <x v="1"/>
    <x v="1"/>
    <s v="Y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  <x v="3"/>
    <x v="3"/>
    <s v="Ye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  <x v="3"/>
    <x v="3"/>
    <s v="Ye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  <x v="5"/>
    <s v="Y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  <x v="7"/>
    <x v="6"/>
    <s v=" No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  <x v="3"/>
    <x v="3"/>
    <s v="Ye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  <x v="4"/>
    <x v="4"/>
    <s v="Ye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  <x v="6"/>
    <x v="6"/>
    <s v="Y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  <x v="5"/>
    <x v="5"/>
    <s v="Ye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  <x v="5"/>
    <x v="5"/>
    <s v="Y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  <x v="5"/>
    <x v="5"/>
    <s v="Ye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  <x v="3"/>
    <x v="3"/>
    <s v="Ye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  <x v="4"/>
    <x v="4"/>
    <s v="Ye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  <x v="6"/>
    <x v="5"/>
    <s v=" No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  <x v="3"/>
    <x v="3"/>
    <s v="Ye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  <x v="3"/>
    <x v="3"/>
    <s v="Ye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  <x v="3"/>
    <x v="3"/>
    <s v="Y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  <x v="3"/>
    <x v="3"/>
    <s v="Y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  <x v="3"/>
    <x v="3"/>
    <s v="Ye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  <x v="6"/>
    <x v="6"/>
    <s v="Y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  <x v="3"/>
    <x v="3"/>
    <s v="Ye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  <x v="3"/>
    <x v="3"/>
    <s v="Ye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  <x v="3"/>
    <x v="3"/>
    <s v="Ye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  <x v="4"/>
    <x v="4"/>
    <s v="Ye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  <x v="3"/>
    <x v="3"/>
    <s v="Y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  <x v="2"/>
    <x v="2"/>
    <s v="Ye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  <x v="5"/>
    <x v="5"/>
    <s v="Ye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  <x v="3"/>
    <x v="3"/>
    <s v="Ye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  <x v="3"/>
    <x v="3"/>
    <s v="Ye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  <x v="7"/>
    <x v="6"/>
    <s v=" No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  <x v="4"/>
    <x v="4"/>
    <s v="Y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  <x v="3"/>
    <x v="3"/>
    <s v="Ye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  <x v="3"/>
    <x v="3"/>
    <s v="Ye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  <x v="4"/>
    <x v="4"/>
    <s v="Ye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  <x v="3"/>
    <x v="3"/>
    <s v="Ye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  <x v="3"/>
    <x v="3"/>
    <s v="Ye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  <x v="6"/>
    <x v="5"/>
    <s v=" No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  <x v="4"/>
    <x v="4"/>
    <s v="Ye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  <x v="3"/>
    <x v="3"/>
    <s v="Y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  <x v="3"/>
    <x v="3"/>
    <s v="Ye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  <x v="3"/>
    <x v="3"/>
    <s v="Y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  <x v="3"/>
    <x v="3"/>
    <s v="Ye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  <x v="0"/>
    <x v="0"/>
    <s v="Yes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  <x v="0"/>
    <x v="0"/>
    <s v="Yes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  <x v="2"/>
    <s v="Yes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  <x v="2"/>
    <x v="2"/>
    <s v="Yes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  <x v="0"/>
    <x v="0"/>
    <s v="Y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  <x v="0"/>
    <x v="0"/>
    <s v="Y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  <x v="0"/>
    <s v="Yes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  <x v="0"/>
    <x v="0"/>
    <s v="Yes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  <x v="0"/>
    <x v="0"/>
    <s v="Yes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  <x v="0"/>
    <x v="0"/>
    <s v="Ye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  <x v="0"/>
    <x v="0"/>
    <s v="Ye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  <x v="3"/>
    <x v="3"/>
    <s v="Yes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  <x v="2"/>
    <x v="2"/>
    <s v="Yes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  <x v="3"/>
    <x v="3"/>
    <s v="Ye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  <x v="0"/>
    <x v="0"/>
    <s v="Y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  <x v="0"/>
    <x v="0"/>
    <s v="Y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  <x v="0"/>
    <s v="Ye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  <x v="0"/>
    <x v="0"/>
    <s v="Ye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  <x v="0"/>
    <s v="Y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  <x v="0"/>
    <x v="0"/>
    <s v="Ye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  <x v="3"/>
    <x v="3"/>
    <s v="Y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  <x v="3"/>
    <x v="3"/>
    <s v="Ye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  <x v="5"/>
    <x v="5"/>
    <s v="Y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  <x v="3"/>
    <x v="3"/>
    <s v="Ye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  <x v="3"/>
    <x v="3"/>
    <s v="Y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  <x v="0"/>
    <x v="0"/>
    <s v="Y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  <x v="0"/>
    <x v="2"/>
    <s v=" No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  <x v="0"/>
    <x v="0"/>
    <s v="Ye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  <x v="0"/>
    <x v="0"/>
    <s v="Ye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  <x v="2"/>
    <x v="2"/>
    <s v="Ye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  <x v="3"/>
    <x v="3"/>
    <s v="Ye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  <x v="0"/>
    <x v="0"/>
    <s v="Ye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  <x v="1"/>
    <x v="1"/>
    <s v="Ye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  <x v="0"/>
    <x v="0"/>
    <s v="Ye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  <x v="0"/>
    <x v="0"/>
    <s v="Ye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  <x v="0"/>
    <x v="0"/>
    <s v="Ye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  <x v="2"/>
    <x v="1"/>
    <s v=" No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  <x v="2"/>
    <x v="2"/>
    <s v="Ye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  <x v="0"/>
    <x v="0"/>
    <s v="Y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  <x v="1"/>
    <s v=" No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  <x v="0"/>
    <x v="0"/>
    <s v="Ye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  <x v="3"/>
    <x v="3"/>
    <s v="Ye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  <x v="3"/>
    <x v="3"/>
    <s v="Ye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  <x v="2"/>
    <s v="Ye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  <x v="2"/>
    <x v="2"/>
    <s v="Ye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  <x v="1"/>
    <x v="1"/>
    <s v="Ye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  <x v="2"/>
    <x v="1"/>
    <s v=" No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  <x v="2"/>
    <x v="2"/>
    <s v="Ye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  <x v="2"/>
    <x v="2"/>
    <s v="Ye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  <x v="0"/>
    <x v="0"/>
    <s v="Ye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  <x v="0"/>
    <x v="0"/>
    <s v="Ye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  <x v="0"/>
    <x v="0"/>
    <s v="Y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  <x v="1"/>
    <x v="1"/>
    <s v="Y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  <x v="3"/>
    <x v="3"/>
    <s v="Ye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  <x v="3"/>
    <x v="3"/>
    <s v="Ye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  <x v="0"/>
    <x v="0"/>
    <s v="Ye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  <x v="2"/>
    <x v="2"/>
    <s v="Ye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  <x v="0"/>
    <x v="0"/>
    <s v="Ye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  <x v="0"/>
    <x v="0"/>
    <s v="Ye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  <x v="0"/>
    <x v="0"/>
    <s v="Ye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  <x v="0"/>
    <x v="0"/>
    <s v="Ye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  <x v="0"/>
    <x v="0"/>
    <s v="Ye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  <x v="3"/>
    <x v="3"/>
    <s v="Ye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  <x v="0"/>
    <x v="0"/>
    <s v="Ye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  <x v="2"/>
    <x v="2"/>
    <s v="Ye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  <x v="2"/>
    <x v="2"/>
    <s v="Ye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  <x v="0"/>
    <x v="0"/>
    <s v="Ye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  <x v="3"/>
    <x v="3"/>
    <s v="Ye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  <x v="0"/>
    <x v="0"/>
    <s v="Ye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  <x v="1"/>
    <x v="1"/>
    <s v="Ye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  <x v="3"/>
    <x v="0"/>
    <s v=" No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  <x v="2"/>
    <x v="2"/>
    <s v="Ye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  <x v="0"/>
    <x v="0"/>
    <s v="Ye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  <x v="0"/>
    <x v="0"/>
    <s v="Ye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  <x v="3"/>
    <x v="3"/>
    <s v="Ye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  <x v="0"/>
    <x v="0"/>
    <s v="Ye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  <x v="0"/>
    <x v="0"/>
    <s v="Ye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  <x v="0"/>
    <x v="0"/>
    <s v="Ye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  <x v="0"/>
    <x v="0"/>
    <s v="Ye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  <x v="0"/>
    <x v="0"/>
    <s v="Y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  <x v="2"/>
    <x v="2"/>
    <s v="Ye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  <x v="0"/>
    <x v="0"/>
    <s v="Ye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  <x v="0"/>
    <x v="0"/>
    <s v="Ye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  <x v="3"/>
    <x v="3"/>
    <s v="Y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  <x v="0"/>
    <x v="0"/>
    <s v="Ye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  <x v="2"/>
    <x v="2"/>
    <s v="Ye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  <x v="2"/>
    <x v="2"/>
    <s v="Ye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  <x v="0"/>
    <x v="0"/>
    <s v="Ye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  <x v="2"/>
    <x v="2"/>
    <s v="Ye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  <x v="3"/>
    <x v="3"/>
    <s v="Ye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  <x v="0"/>
    <x v="0"/>
    <s v="Y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  <x v="2"/>
    <x v="2"/>
    <s v="Ye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  <x v="0"/>
    <x v="0"/>
    <s v="Y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  <x v="0"/>
    <x v="0"/>
    <s v="Y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  <x v="2"/>
    <x v="2"/>
    <s v="Ye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  <x v="2"/>
    <x v="2"/>
    <s v="Ye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  <x v="2"/>
    <x v="2"/>
    <s v="Ye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  <x v="1"/>
    <x v="1"/>
    <s v="Y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  <x v="2"/>
    <x v="2"/>
    <s v="Ye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  <x v="0"/>
    <x v="0"/>
    <s v="Ye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  <x v="2"/>
    <x v="2"/>
    <s v="Ye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  <x v="1"/>
    <x v="1"/>
    <s v="Y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  <x v="1"/>
    <x v="1"/>
    <s v="Ye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  <x v="0"/>
    <x v="0"/>
    <s v="Ye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  <x v="0"/>
    <x v="0"/>
    <s v="Ye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  <x v="1"/>
    <x v="1"/>
    <s v="Ye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  <x v="0"/>
    <x v="0"/>
    <s v="Ye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  <x v="2"/>
    <x v="2"/>
    <s v="Ye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  <x v="0"/>
    <x v="0"/>
    <s v="Ye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  <x v="0"/>
    <x v="0"/>
    <s v="Ye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  <x v="0"/>
    <x v="0"/>
    <s v="Y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  <x v="0"/>
    <x v="0"/>
    <s v="Ye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  <x v="0"/>
    <x v="0"/>
    <s v="Y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  <x v="2"/>
    <x v="2"/>
    <s v="Ye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  <x v="2"/>
    <x v="2"/>
    <s v="Ye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  <x v="0"/>
    <x v="0"/>
    <s v="Ye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  <x v="2"/>
    <x v="2"/>
    <s v="Ye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  <x v="0"/>
    <x v="0"/>
    <s v="Ye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  <x v="2"/>
    <x v="2"/>
    <s v="Ye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  <x v="2"/>
    <x v="2"/>
    <s v="Ye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  <x v="2"/>
    <x v="2"/>
    <s v="Ye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  <x v="2"/>
    <x v="2"/>
    <s v="Ye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  <x v="0"/>
    <x v="0"/>
    <s v="Ye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  <x v="0"/>
    <x v="0"/>
    <s v="Ye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  <x v="2"/>
    <x v="2"/>
    <s v="Ye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  <x v="2"/>
    <x v="2"/>
    <s v="Ye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  <x v="0"/>
    <x v="0"/>
    <s v="Y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  <x v="2"/>
    <x v="2"/>
    <s v="Y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  <x v="3"/>
    <x v="3"/>
    <s v="Ye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  <x v="2"/>
    <x v="2"/>
    <s v="Ye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  <x v="2"/>
    <x v="2"/>
    <s v="Ye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  <x v="0"/>
    <s v=" No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  <x v="2"/>
    <x v="2"/>
    <s v="Ye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  <x v="3"/>
    <x v="3"/>
    <s v="Y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  <x v="2"/>
    <x v="2"/>
    <s v="Ye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  <x v="2"/>
    <x v="2"/>
    <s v="Ye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  <x v="2"/>
    <x v="2"/>
    <s v="Y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  <x v="0"/>
    <x v="0"/>
    <s v="Ye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  <x v="0"/>
    <x v="0"/>
    <s v="Ye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  <x v="2"/>
    <x v="2"/>
    <s v="Ye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  <x v="3"/>
    <x v="3"/>
    <s v="Ye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  <x v="3"/>
    <x v="3"/>
    <s v="Ye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  <x v="0"/>
    <x v="0"/>
    <s v="Ye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  <x v="0"/>
    <x v="0"/>
    <s v="Ye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  <x v="3"/>
    <x v="3"/>
    <s v="Ye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  <x v="0"/>
    <x v="0"/>
    <s v="Ye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  <x v="0"/>
    <x v="0"/>
    <s v="Ye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  <x v="3"/>
    <x v="3"/>
    <s v="Ye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  <x v="2"/>
    <x v="2"/>
    <s v="Y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  <x v="3"/>
    <x v="3"/>
    <s v="Ye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  <x v="1"/>
    <x v="1"/>
    <s v="Ye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  <x v="2"/>
    <x v="2"/>
    <s v="Ye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  <x v="2"/>
    <x v="2"/>
    <s v="Ye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  <x v="2"/>
    <x v="2"/>
    <s v="Ye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  <x v="0"/>
    <x v="0"/>
    <s v="Ye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  <x v="2"/>
    <x v="2"/>
    <s v="Ye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  <x v="3"/>
    <x v="3"/>
    <s v="Ye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  <x v="0"/>
    <s v="Ye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  <x v="0"/>
    <x v="0"/>
    <s v="Ye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  <x v="2"/>
    <x v="2"/>
    <s v="Ye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  <x v="2"/>
    <x v="2"/>
    <s v="Y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  <x v="2"/>
    <x v="2"/>
    <s v="Ye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  <x v="0"/>
    <x v="0"/>
    <s v="Ye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  <x v="3"/>
    <x v="3"/>
    <s v="Ye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  <x v="2"/>
    <x v="2"/>
    <s v="Ye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  <x v="2"/>
    <x v="2"/>
    <s v="Ye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  <x v="0"/>
    <x v="0"/>
    <s v="Ye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  <x v="2"/>
    <x v="2"/>
    <s v="Ye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  <x v="2"/>
    <x v="2"/>
    <s v="Ye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  <x v="3"/>
    <x v="3"/>
    <s v="Ye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  <x v="3"/>
    <x v="3"/>
    <s v="Ye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  <x v="1"/>
    <x v="1"/>
    <s v="Ye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  <x v="2"/>
    <x v="2"/>
    <s v="Ye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  <x v="3"/>
    <x v="3"/>
    <s v="Ye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  <x v="0"/>
    <x v="0"/>
    <s v="Y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  <x v="3"/>
    <x v="3"/>
    <s v="Ye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  <x v="2"/>
    <x v="2"/>
    <s v="Ye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  <x v="0"/>
    <x v="0"/>
    <s v="Ye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  <x v="0"/>
    <x v="0"/>
    <s v="Ye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  <x v="0"/>
    <x v="0"/>
    <s v="Ye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  <x v="3"/>
    <x v="0"/>
    <s v=" No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  <x v="2"/>
    <x v="1"/>
    <s v=" No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  <x v="2"/>
    <x v="2"/>
    <s v="Ye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  <x v="0"/>
    <x v="0"/>
    <s v="Ye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  <x v="3"/>
    <x v="3"/>
    <s v="Ye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  <x v="0"/>
    <x v="0"/>
    <s v="Ye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  <x v="0"/>
    <x v="0"/>
    <s v="Ye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  <x v="3"/>
    <x v="3"/>
    <s v="Ye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  <x v="0"/>
    <x v="0"/>
    <s v="Ye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  <x v="0"/>
    <x v="0"/>
    <s v="Ye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  <x v="3"/>
    <x v="3"/>
    <s v="Ye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  <x v="0"/>
    <x v="0"/>
    <s v="Y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  <x v="3"/>
    <x v="3"/>
    <s v="Y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  <x v="0"/>
    <x v="0"/>
    <s v="Ye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  <x v="2"/>
    <x v="2"/>
    <s v="Ye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  <x v="2"/>
    <x v="2"/>
    <s v="Ye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  <x v="0"/>
    <x v="0"/>
    <s v="Ye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  <x v="3"/>
    <x v="3"/>
    <s v="Ye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  <x v="3"/>
    <x v="3"/>
    <s v="Y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  <x v="3"/>
    <x v="3"/>
    <s v="Ye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  <x v="0"/>
    <x v="0"/>
    <s v="Ye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  <x v="2"/>
    <x v="2"/>
    <s v="Ye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  <x v="3"/>
    <x v="3"/>
    <s v="Ye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  <x v="3"/>
    <x v="3"/>
    <s v="Ye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  <x v="2"/>
    <x v="2"/>
    <s v="Ye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  <x v="3"/>
    <x v="3"/>
    <s v="Ye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  <x v="3"/>
    <x v="3"/>
    <s v="Ye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  <x v="0"/>
    <x v="0"/>
    <s v="Ye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  <x v="3"/>
    <x v="3"/>
    <s v="Ye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  <x v="2"/>
    <x v="2"/>
    <s v="Ye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  <x v="3"/>
    <x v="3"/>
    <s v="Ye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  <x v="0"/>
    <x v="0"/>
    <s v="Ye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  <x v="3"/>
    <x v="3"/>
    <s v="Y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  <x v="0"/>
    <x v="0"/>
    <s v="Y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  <x v="0"/>
    <x v="0"/>
    <s v="Ye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  <x v="0"/>
    <x v="0"/>
    <s v="Y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  <x v="0"/>
    <x v="0"/>
    <s v="Ye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  <x v="2"/>
    <x v="2"/>
    <s v="Ye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  <x v="3"/>
    <x v="3"/>
    <s v="Ye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  <x v="3"/>
    <x v="3"/>
    <s v="Y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  <x v="3"/>
    <x v="3"/>
    <s v="Ye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  <x v="2"/>
    <x v="2"/>
    <s v="Ye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  <x v="2"/>
    <x v="2"/>
    <s v="Ye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  <x v="0"/>
    <x v="0"/>
    <s v="Ye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  <x v="3"/>
    <x v="3"/>
    <s v="Ye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  <x v="0"/>
    <x v="0"/>
    <s v="Ye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  <x v="2"/>
    <x v="2"/>
    <s v="Ye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  <x v="2"/>
    <x v="2"/>
    <s v="Y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  <x v="0"/>
    <x v="0"/>
    <s v="Y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  <x v="3"/>
    <x v="3"/>
    <s v="Ye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  <x v="3"/>
    <x v="3"/>
    <s v="Ye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  <x v="2"/>
    <x v="2"/>
    <s v="Ye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  <x v="2"/>
    <x v="2"/>
    <s v="Ye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  <x v="0"/>
    <x v="0"/>
    <s v="Ye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  <x v="0"/>
    <x v="0"/>
    <s v="Ye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  <x v="0"/>
    <s v="Ye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  <x v="0"/>
    <x v="0"/>
    <s v="Ye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  <x v="3"/>
    <x v="3"/>
    <s v="Ye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  <x v="3"/>
    <x v="3"/>
    <s v="Ye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  <x v="3"/>
    <x v="3"/>
    <s v="Ye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  <x v="0"/>
    <x v="0"/>
    <s v="Y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  <x v="2"/>
    <s v="Ye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  <x v="3"/>
    <x v="3"/>
    <s v="Ye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  <x v="3"/>
    <x v="3"/>
    <s v="Ye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  <x v="2"/>
    <x v="2"/>
    <s v="Ye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  <x v="3"/>
    <x v="3"/>
    <s v="Ye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  <x v="3"/>
    <x v="3"/>
    <s v="Ye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  <x v="2"/>
    <x v="2"/>
    <s v="Ye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  <x v="3"/>
    <x v="3"/>
    <s v="Ye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  <x v="0"/>
    <x v="0"/>
    <s v="Ye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  <x v="0"/>
    <x v="0"/>
    <s v="Ye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  <x v="2"/>
    <x v="2"/>
    <s v="Ye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  <x v="3"/>
    <x v="3"/>
    <s v="Ye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  <x v="0"/>
    <x v="0"/>
    <s v="Ye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  <x v="0"/>
    <s v="Ye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  <x v="3"/>
    <x v="3"/>
    <s v="Y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  <x v="2"/>
    <s v="Ye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  <x v="0"/>
    <x v="0"/>
    <s v="Ye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  <x v="0"/>
    <x v="0"/>
    <s v="Ye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  <x v="2"/>
    <x v="2"/>
    <s v="Ye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  <x v="3"/>
    <x v="3"/>
    <s v="Ye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  <x v="2"/>
    <x v="2"/>
    <s v="Ye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  <x v="0"/>
    <x v="0"/>
    <s v="Ye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  <x v="0"/>
    <x v="0"/>
    <s v="Ye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  <x v="3"/>
    <x v="3"/>
    <s v="Ye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  <x v="2"/>
    <x v="2"/>
    <s v="Ye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  <x v="3"/>
    <x v="3"/>
    <s v="Ye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  <x v="2"/>
    <x v="2"/>
    <s v="Ye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  <x v="3"/>
    <x v="3"/>
    <s v="Ye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  <x v="0"/>
    <x v="0"/>
    <s v="Y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  <x v="0"/>
    <x v="0"/>
    <s v="Ye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  <x v="2"/>
    <x v="2"/>
    <s v="Ye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  <x v="3"/>
    <s v="Y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  <x v="2"/>
    <x v="2"/>
    <s v="Ye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  <x v="0"/>
    <x v="0"/>
    <s v="Ye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  <x v="2"/>
    <x v="2"/>
    <s v="Ye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  <x v="2"/>
    <x v="2"/>
    <s v="Ye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  <x v="0"/>
    <x v="0"/>
    <s v="Ye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  <x v="2"/>
    <x v="2"/>
    <s v="Ye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  <x v="0"/>
    <x v="0"/>
    <s v="Ye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  <x v="2"/>
    <x v="2"/>
    <s v="Ye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  <x v="2"/>
    <x v="2"/>
    <s v="Ye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  <x v="2"/>
    <x v="2"/>
    <s v="Ye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  <x v="3"/>
    <x v="3"/>
    <s v="Y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  <x v="3"/>
    <x v="3"/>
    <s v="Ye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  <x v="0"/>
    <x v="0"/>
    <s v="Ye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  <x v="2"/>
    <x v="2"/>
    <s v="Ye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  <x v="3"/>
    <x v="3"/>
    <s v="Ye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  <x v="3"/>
    <s v="Ye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  <x v="0"/>
    <x v="0"/>
    <s v="Ye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  <x v="0"/>
    <x v="0"/>
    <s v="Ye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  <x v="3"/>
    <x v="3"/>
    <s v="Y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  <x v="0"/>
    <x v="0"/>
    <s v="Ye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  <x v="3"/>
    <x v="0"/>
    <s v=" No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  <x v="3"/>
    <x v="3"/>
    <s v="Ye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  <x v="3"/>
    <x v="3"/>
    <s v="Ye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  <x v="2"/>
    <x v="2"/>
    <s v="Y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  <x v="2"/>
    <x v="2"/>
    <s v="Ye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  <x v="0"/>
    <x v="0"/>
    <s v="Ye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  <x v="0"/>
    <x v="0"/>
    <s v="Ye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  <x v="0"/>
    <x v="0"/>
    <s v="Ye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  <x v="3"/>
    <x v="3"/>
    <s v="Ye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  <x v="2"/>
    <x v="2"/>
    <s v="Y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  <x v="0"/>
    <x v="0"/>
    <s v="Ye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  <x v="0"/>
    <x v="0"/>
    <s v="Ye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  <x v="3"/>
    <x v="3"/>
    <s v="Ye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  <x v="2"/>
    <x v="2"/>
    <s v="Ye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  <x v="3"/>
    <x v="3"/>
    <s v="Ye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  <x v="2"/>
    <x v="2"/>
    <s v="Ye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  <x v="2"/>
    <x v="2"/>
    <s v="Ye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  <x v="2"/>
    <x v="2"/>
    <s v="Y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  <x v="0"/>
    <x v="0"/>
    <s v="Ye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  <x v="2"/>
    <x v="2"/>
    <s v="Ye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  <x v="0"/>
    <x v="0"/>
    <s v="Ye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  <x v="2"/>
    <x v="2"/>
    <s v="Ye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  <x v="2"/>
    <x v="2"/>
    <s v="Ye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  <x v="0"/>
    <s v="Ye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  <x v="3"/>
    <x v="3"/>
    <s v="Ye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  <x v="3"/>
    <x v="3"/>
    <s v="Ye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  <x v="2"/>
    <x v="2"/>
    <s v="Ye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  <x v="2"/>
    <s v="Ye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  <x v="3"/>
    <x v="3"/>
    <s v="Y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  <x v="3"/>
    <x v="3"/>
    <s v="Ye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  <x v="3"/>
    <x v="3"/>
    <s v="Ye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  <x v="0"/>
    <x v="0"/>
    <s v="Ye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  <x v="3"/>
    <x v="3"/>
    <s v="Ye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  <x v="0"/>
    <x v="0"/>
    <s v="Ye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  <x v="0"/>
    <x v="0"/>
    <s v="Ye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  <x v="3"/>
    <x v="3"/>
    <s v="Ye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  <x v="3"/>
    <x v="3"/>
    <s v="Ye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  <x v="3"/>
    <x v="3"/>
    <s v="Ye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  <x v="0"/>
    <x v="0"/>
    <s v="Ye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  <x v="0"/>
    <x v="0"/>
    <s v="Y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  <x v="3"/>
    <x v="3"/>
    <s v="Y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  <x v="0"/>
    <x v="0"/>
    <s v="Ye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  <x v="2"/>
    <x v="2"/>
    <s v="Ye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  <x v="3"/>
    <x v="3"/>
    <s v="Y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  <x v="0"/>
    <x v="0"/>
    <s v="Ye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  <x v="2"/>
    <s v="Ye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  <x v="0"/>
    <x v="0"/>
    <s v="Ye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  <x v="2"/>
    <x v="1"/>
    <s v=" No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  <x v="0"/>
    <x v="0"/>
    <s v="Ye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  <x v="2"/>
    <s v="Ye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  <x v="2"/>
    <x v="2"/>
    <s v="Ye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  <x v="3"/>
    <x v="3"/>
    <s v="Ye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  <x v="0"/>
    <x v="0"/>
    <s v="Ye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  <x v="0"/>
    <x v="0"/>
    <s v="Ye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  <x v="0"/>
    <x v="0"/>
    <s v="Ye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  <x v="0"/>
    <x v="0"/>
    <s v="Ye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  <x v="3"/>
    <x v="3"/>
    <s v="Ye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  <x v="2"/>
    <x v="2"/>
    <s v="Ye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  <x v="2"/>
    <x v="2"/>
    <s v="Y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  <x v="2"/>
    <x v="2"/>
    <s v="Ye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  <x v="0"/>
    <x v="0"/>
    <s v="Ye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  <x v="3"/>
    <x v="3"/>
    <s v="Y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  <x v="0"/>
    <x v="0"/>
    <s v="Ye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  <x v="0"/>
    <x v="0"/>
    <s v="Ye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  <x v="0"/>
    <x v="0"/>
    <s v="Y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  <x v="0"/>
    <x v="0"/>
    <s v="Ye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  <x v="2"/>
    <x v="2"/>
    <s v="Ye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  <x v="2"/>
    <x v="2"/>
    <s v="Ye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  <x v="0"/>
    <x v="0"/>
    <s v="Ye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  <x v="2"/>
    <x v="2"/>
    <s v="Y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  <x v="3"/>
    <x v="3"/>
    <s v="Ye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  <x v="3"/>
    <s v="Ye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  <x v="0"/>
    <x v="0"/>
    <s v="Ye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  <x v="0"/>
    <x v="0"/>
    <s v="Y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  <x v="2"/>
    <x v="2"/>
    <s v="Ye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  <x v="3"/>
    <x v="3"/>
    <s v="Ye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  <x v="3"/>
    <x v="3"/>
    <s v="Ye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  <x v="0"/>
    <x v="0"/>
    <s v="Ye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  <x v="0"/>
    <x v="0"/>
    <s v="Ye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  <x v="0"/>
    <x v="0"/>
    <s v="Ye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  <x v="0"/>
    <x v="0"/>
    <s v="Y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  <x v="2"/>
    <x v="2"/>
    <s v="Y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  <x v="2"/>
    <x v="2"/>
    <s v="Ye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  <x v="0"/>
    <x v="0"/>
    <s v="Ye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  <x v="3"/>
    <x v="3"/>
    <s v="Ye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  <x v="3"/>
    <x v="0"/>
    <s v=" No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  <x v="0"/>
    <x v="0"/>
    <s v="Ye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  <x v="3"/>
    <x v="3"/>
    <s v="Y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  <x v="3"/>
    <x v="0"/>
    <s v=" No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  <x v="3"/>
    <x v="3"/>
    <s v="Ye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  <x v="3"/>
    <x v="3"/>
    <s v="Ye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  <x v="0"/>
    <x v="0"/>
    <s v="Ye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  <x v="3"/>
    <x v="3"/>
    <s v="Ye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  <x v="3"/>
    <x v="3"/>
    <s v="Ye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  <x v="2"/>
    <x v="2"/>
    <s v="Ye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  <x v="2"/>
    <s v="Ye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  <x v="0"/>
    <x v="0"/>
    <s v="Ye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  <x v="2"/>
    <x v="2"/>
    <s v="Y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  <x v="2"/>
    <x v="2"/>
    <s v="Ye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  <x v="0"/>
    <x v="0"/>
    <s v="Ye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  <x v="3"/>
    <x v="3"/>
    <s v="Ye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  <x v="2"/>
    <x v="2"/>
    <s v="Ye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  <x v="2"/>
    <x v="2"/>
    <s v="Ye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  <x v="0"/>
    <x v="0"/>
    <s v="Ye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  <x v="3"/>
    <x v="3"/>
    <s v="Ye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  <x v="2"/>
    <x v="2"/>
    <s v="Ye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  <x v="2"/>
    <x v="2"/>
    <s v="Ye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  <x v="0"/>
    <x v="0"/>
    <s v="Ye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  <x v="0"/>
    <x v="0"/>
    <s v="Ye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  <x v="3"/>
    <x v="3"/>
    <s v="Ye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  <x v="3"/>
    <x v="0"/>
    <s v=" No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  <x v="3"/>
    <x v="0"/>
    <s v=" No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  <x v="3"/>
    <x v="0"/>
    <s v=" No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  <x v="2"/>
    <x v="2"/>
    <s v="Ye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  <x v="0"/>
    <x v="0"/>
    <s v="Y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  <x v="3"/>
    <x v="3"/>
    <s v="Ye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  <x v="2"/>
    <x v="2"/>
    <s v="Ye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  <x v="3"/>
    <x v="3"/>
    <s v="Ye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  <x v="0"/>
    <x v="0"/>
    <s v="Ye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  <x v="2"/>
    <s v="Ye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  <x v="3"/>
    <x v="0"/>
    <s v=" No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  <x v="2"/>
    <x v="2"/>
    <s v="Ye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  <x v="0"/>
    <x v="0"/>
    <s v="Y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  <x v="2"/>
    <x v="2"/>
    <s v="Ye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  <x v="2"/>
    <x v="2"/>
    <s v="Ye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  <x v="2"/>
    <x v="2"/>
    <s v="Ye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  <x v="0"/>
    <x v="0"/>
    <s v="Ye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  <x v="2"/>
    <x v="2"/>
    <s v="Y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  <x v="2"/>
    <x v="2"/>
    <s v="Ye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  <x v="0"/>
    <x v="0"/>
    <s v="Ye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  <x v="0"/>
    <x v="0"/>
    <s v="Y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  <x v="3"/>
    <x v="3"/>
    <s v="Ye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  <x v="3"/>
    <s v="Ye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  <x v="0"/>
    <x v="0"/>
    <s v="Ye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  <x v="0"/>
    <x v="0"/>
    <s v="Ye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  <x v="0"/>
    <x v="0"/>
    <s v="Ye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  <x v="1"/>
    <x v="1"/>
    <s v="Ye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  <x v="0"/>
    <x v="0"/>
    <s v="Ye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  <x v="2"/>
    <x v="2"/>
    <s v="Ye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  <x v="0"/>
    <x v="0"/>
    <s v="Ye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  <x v="2"/>
    <x v="2"/>
    <s v="Ye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  <x v="3"/>
    <x v="3"/>
    <s v="Ye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  <x v="3"/>
    <x v="3"/>
    <s v="Ye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  <x v="2"/>
    <x v="2"/>
    <s v="Ye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  <x v="0"/>
    <x v="0"/>
    <s v="Ye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  <x v="3"/>
    <x v="3"/>
    <s v="Ye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  <x v="2"/>
    <x v="2"/>
    <s v="Y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  <x v="0"/>
    <s v="Y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  <x v="2"/>
    <x v="2"/>
    <s v="Yes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  <x v="3"/>
    <x v="3"/>
    <s v="Ye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  <x v="3"/>
    <x v="3"/>
    <s v="Yes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  <x v="3"/>
    <s v="Yes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  <x v="2"/>
    <x v="2"/>
    <s v="Yes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  <x v="2"/>
    <x v="1"/>
    <s v=" No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  <x v="2"/>
    <x v="2"/>
    <s v="Yes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  <x v="0"/>
    <s v="Yes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  <x v="3"/>
    <x v="0"/>
    <s v=" No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  <x v="0"/>
    <x v="0"/>
    <s v="Yes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  <x v="2"/>
    <x v="2"/>
    <s v="Y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  <x v="0"/>
    <x v="0"/>
    <s v="Y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  <x v="3"/>
    <s v="Yes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  <x v="0"/>
    <x v="0"/>
    <s v="Yes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  <x v="0"/>
    <s v="Yes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  <x v="2"/>
    <x v="2"/>
    <s v="Yes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  <x v="2"/>
    <x v="2"/>
    <s v="Yes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  <x v="0"/>
    <x v="0"/>
    <s v="Ye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  <x v="2"/>
    <s v="Yes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  <x v="3"/>
    <x v="3"/>
    <s v="Ye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  <x v="3"/>
    <s v="Ye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  <x v="2"/>
    <x v="2"/>
    <s v="Ye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  <x v="3"/>
    <x v="3"/>
    <s v="Ye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  <x v="2"/>
    <x v="2"/>
    <s v="Ye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  <x v="0"/>
    <x v="0"/>
    <s v="Ye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  <x v="2"/>
    <x v="2"/>
    <s v="Ye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  <x v="0"/>
    <x v="0"/>
    <s v="Ye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  <x v="1"/>
    <x v="1"/>
    <s v="Ye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  <x v="2"/>
    <x v="2"/>
    <s v="Ye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  <x v="3"/>
    <x v="3"/>
    <s v="Ye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  <x v="0"/>
    <x v="0"/>
    <s v="Ye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  <x v="3"/>
    <x v="3"/>
    <s v="Ye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  <x v="2"/>
    <x v="2"/>
    <s v="Ye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  <x v="0"/>
    <x v="0"/>
    <s v="Ye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  <x v="2"/>
    <s v="Ye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  <x v="2"/>
    <x v="2"/>
    <s v="Ye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  <x v="0"/>
    <x v="0"/>
    <s v="Ye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  <x v="3"/>
    <x v="3"/>
    <s v="Ye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  <x v="0"/>
    <x v="0"/>
    <s v="Ye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  <x v="0"/>
    <x v="0"/>
    <s v="Ye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  <x v="0"/>
    <x v="0"/>
    <s v="Ye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  <x v="0"/>
    <x v="0"/>
    <s v="Ye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  <x v="3"/>
    <x v="3"/>
    <s v="Ye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  <x v="3"/>
    <x v="3"/>
    <s v="Ye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  <x v="3"/>
    <x v="3"/>
    <s v="Ye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  <x v="2"/>
    <x v="2"/>
    <s v="Ye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  <x v="2"/>
    <x v="2"/>
    <s v="Y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  <x v="3"/>
    <x v="3"/>
    <s v="Ye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  <x v="3"/>
    <x v="3"/>
    <s v="Ye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  <x v="0"/>
    <x v="0"/>
    <s v="Ye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  <x v="3"/>
    <x v="3"/>
    <s v="Ye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  <x v="2"/>
    <x v="2"/>
    <s v="Y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  <x v="2"/>
    <x v="2"/>
    <s v="Ye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  <x v="3"/>
    <x v="3"/>
    <s v="Ye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  <x v="2"/>
    <x v="2"/>
    <s v="Ye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  <x v="0"/>
    <x v="0"/>
    <s v="Ye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  <x v="3"/>
    <x v="3"/>
    <s v="Ye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  <x v="0"/>
    <x v="0"/>
    <s v="Y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  <x v="3"/>
    <x v="3"/>
    <s v="Ye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  <x v="3"/>
    <x v="3"/>
    <s v="Ye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  <x v="0"/>
    <x v="0"/>
    <s v="Ye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  <x v="3"/>
    <x v="3"/>
    <s v="Ye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  <x v="0"/>
    <x v="0"/>
    <s v="Ye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  <x v="3"/>
    <x v="3"/>
    <s v="Y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  <x v="0"/>
    <x v="0"/>
    <s v="Ye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  <x v="2"/>
    <x v="2"/>
    <s v="Ye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  <x v="3"/>
    <x v="0"/>
    <s v=" No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  <x v="3"/>
    <x v="0"/>
    <s v=" No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  <x v="2"/>
    <s v="Ye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  <x v="2"/>
    <x v="2"/>
    <s v="Ye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  <x v="3"/>
    <x v="3"/>
    <s v="Ye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  <x v="3"/>
    <x v="3"/>
    <s v="Ye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  <x v="0"/>
    <x v="0"/>
    <s v="Ye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  <x v="2"/>
    <x v="2"/>
    <s v="Y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  <x v="2"/>
    <x v="2"/>
    <s v="Ye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  <x v="2"/>
    <x v="2"/>
    <s v="Ye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  <x v="3"/>
    <x v="3"/>
    <s v="Ye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  <x v="3"/>
    <x v="3"/>
    <s v="Ye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  <x v="2"/>
    <x v="2"/>
    <s v="Ye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  <x v="3"/>
    <x v="3"/>
    <s v="Ye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  <x v="3"/>
    <x v="3"/>
    <s v="Ye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  <x v="0"/>
    <x v="0"/>
    <s v="Ye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  <x v="3"/>
    <x v="3"/>
    <s v="Ye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  <x v="0"/>
    <x v="0"/>
    <s v="Ye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  <x v="2"/>
    <x v="2"/>
    <s v="Ye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  <x v="0"/>
    <x v="0"/>
    <s v="Ye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  <x v="0"/>
    <x v="0"/>
    <s v="Ye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  <x v="0"/>
    <x v="2"/>
    <s v=" No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  <x v="0"/>
    <x v="0"/>
    <s v="Ye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  <x v="0"/>
    <x v="0"/>
    <s v="Ye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  <x v="0"/>
    <s v="Ye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  <x v="0"/>
    <x v="0"/>
    <s v="Ye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  <x v="3"/>
    <x v="3"/>
    <s v="Ye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  <x v="2"/>
    <x v="2"/>
    <s v="Ye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  <x v="3"/>
    <x v="3"/>
    <s v="Y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  <x v="2"/>
    <x v="2"/>
    <s v="Y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  <x v="2"/>
    <s v="Ye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  <x v="2"/>
    <x v="2"/>
    <s v="Ye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  <x v="2"/>
    <x v="2"/>
    <s v="Ye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  <x v="0"/>
    <x v="0"/>
    <s v="Y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  <x v="0"/>
    <x v="0"/>
    <s v="Y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  <x v="0"/>
    <s v="Ye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  <x v="3"/>
    <x v="0"/>
    <s v=" No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  <x v="3"/>
    <x v="0"/>
    <s v=" No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  <x v="0"/>
    <s v="Ye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  <x v="0"/>
    <x v="0"/>
    <s v="Ye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  <x v="0"/>
    <x v="0"/>
    <s v="Y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  <x v="0"/>
    <x v="0"/>
    <s v="Ye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  <x v="0"/>
    <x v="0"/>
    <s v="Ye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  <x v="3"/>
    <s v="Y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  <x v="2"/>
    <x v="2"/>
    <s v="Y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  <x v="3"/>
    <x v="3"/>
    <s v="Ye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  <x v="0"/>
    <s v="Ye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  <x v="3"/>
    <s v="Ye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  <x v="3"/>
    <s v="Ye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  <x v="3"/>
    <s v="Ye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  <x v="3"/>
    <s v="Ye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  <x v="2"/>
    <x v="2"/>
    <s v="Ye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  <x v="0"/>
    <s v="Ye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  <x v="2"/>
    <x v="2"/>
    <s v="Ye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  <x v="2"/>
    <s v="Ye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  <x v="0"/>
    <x v="0"/>
    <s v="Ye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  <x v="2"/>
    <x v="2"/>
    <s v="Ye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  <x v="2"/>
    <x v="2"/>
    <s v="Ye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  <x v="0"/>
    <x v="0"/>
    <s v="Yes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  <x v="3"/>
    <x v="3"/>
    <s v="Ye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  <x v="2"/>
    <x v="2"/>
    <s v="Y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  <x v="3"/>
    <x v="3"/>
    <s v="Ye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  <x v="3"/>
    <x v="3"/>
    <s v="Yes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  <x v="3"/>
    <x v="3"/>
    <s v="Yes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  <x v="0"/>
    <x v="0"/>
    <s v="Yes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  <x v="3"/>
    <x v="3"/>
    <s v="Ye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  <x v="0"/>
    <x v="0"/>
    <s v="Yes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  <x v="0"/>
    <x v="0"/>
    <s v="Yes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  <x v="0"/>
    <x v="0"/>
    <s v="Ye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  <x v="2"/>
    <x v="2"/>
    <s v="Yes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  <x v="3"/>
    <x v="3"/>
    <s v="Ye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  <x v="3"/>
    <x v="3"/>
    <s v="Yes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  <x v="0"/>
    <x v="0"/>
    <s v="Ye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  <x v="3"/>
    <x v="3"/>
    <s v="Y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  <x v="2"/>
    <x v="2"/>
    <s v="Ye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  <x v="0"/>
    <s v="Yes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  <x v="2"/>
    <x v="2"/>
    <s v="Ye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  <x v="2"/>
    <x v="2"/>
    <s v="Yes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  <x v="2"/>
    <x v="2"/>
    <s v="Ye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  <x v="0"/>
    <s v="Ye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  <x v="0"/>
    <x v="0"/>
    <s v="Y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  <x v="3"/>
    <x v="3"/>
    <s v="Ye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  <x v="3"/>
    <x v="3"/>
    <s v="Yes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  <x v="3"/>
    <x v="0"/>
    <s v=" No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  <x v="2"/>
    <x v="2"/>
    <s v="Ye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  <x v="0"/>
    <s v="Y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  <x v="3"/>
    <x v="3"/>
    <s v="Ye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  <x v="2"/>
    <x v="2"/>
    <s v="Y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  <x v="2"/>
    <x v="2"/>
    <s v="Ye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  <x v="2"/>
    <x v="2"/>
    <s v="Ye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  <x v="2"/>
    <x v="2"/>
    <s v="Y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  <x v="2"/>
    <x v="2"/>
    <s v="Ye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  <x v="0"/>
    <x v="0"/>
    <s v="Y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  <x v="0"/>
    <x v="0"/>
    <s v="Yes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  <x v="0"/>
    <x v="0"/>
    <s v="Y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  <x v="2"/>
    <s v="Yes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  <x v="3"/>
    <s v="Yes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  <x v="0"/>
    <x v="0"/>
    <s v="Y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  <x v="3"/>
    <x v="3"/>
    <s v="Ye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  <x v="0"/>
    <s v="Yes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  <x v="0"/>
    <x v="0"/>
    <s v="Yes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  <x v="2"/>
    <x v="1"/>
    <s v=" N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  <x v="0"/>
    <x v="0"/>
    <s v="Ye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  <x v="3"/>
    <x v="3"/>
    <s v="Yes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  <x v="2"/>
    <x v="2"/>
    <s v="Y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  <x v="3"/>
    <x v="0"/>
    <s v=" No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  <x v="3"/>
    <x v="0"/>
    <s v=" No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  <x v="0"/>
    <s v="Yes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  <x v="2"/>
    <x v="2"/>
    <s v="Ye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  <x v="2"/>
    <s v="Y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  <x v="3"/>
    <x v="3"/>
    <s v="Y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  <x v="3"/>
    <x v="3"/>
    <s v="Y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  <x v="0"/>
    <x v="0"/>
    <s v="Ye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  <x v="0"/>
    <x v="0"/>
    <s v="Ye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  <x v="3"/>
    <x v="3"/>
    <s v="Ye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  <x v="0"/>
    <x v="0"/>
    <s v="Ye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  <x v="2"/>
    <x v="2"/>
    <s v="Ye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  <x v="0"/>
    <x v="0"/>
    <s v="Ye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  <x v="2"/>
    <x v="2"/>
    <s v="Ye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  <x v="0"/>
    <x v="0"/>
    <s v="Ye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  <x v="0"/>
    <x v="0"/>
    <s v="Ye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  <x v="3"/>
    <x v="3"/>
    <s v="Ye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  <x v="0"/>
    <x v="0"/>
    <s v="Ye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  <x v="0"/>
    <x v="0"/>
    <s v="Ye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  <x v="0"/>
    <x v="0"/>
    <s v="Ye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  <x v="0"/>
    <x v="0"/>
    <s v="Ye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  <x v="0"/>
    <x v="2"/>
    <s v=" No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  <x v="0"/>
    <x v="2"/>
    <s v=" No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  <x v="0"/>
    <x v="0"/>
    <s v="Ye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  <x v="2"/>
    <x v="2"/>
    <s v="Y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  <x v="0"/>
    <x v="0"/>
    <s v="Ye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  <x v="0"/>
    <x v="0"/>
    <s v="Ye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  <x v="0"/>
    <x v="0"/>
    <s v="Ye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  <x v="3"/>
    <x v="3"/>
    <s v="Ye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  <x v="2"/>
    <x v="2"/>
    <s v="Ye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  <x v="2"/>
    <s v="Ye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  <x v="3"/>
    <x v="3"/>
    <s v="Ye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  <x v="2"/>
    <x v="2"/>
    <s v="Y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  <x v="3"/>
    <x v="3"/>
    <s v="Ye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  <x v="0"/>
    <x v="0"/>
    <s v="Ye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  <x v="2"/>
    <s v="Ye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  <x v="2"/>
    <x v="2"/>
    <s v="Ye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  <x v="0"/>
    <x v="0"/>
    <s v="Ye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  <x v="0"/>
    <x v="0"/>
    <s v="Ye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  <x v="0"/>
    <x v="0"/>
    <s v="Ye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  <x v="2"/>
    <x v="2"/>
    <s v="Ye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  <x v="3"/>
    <x v="3"/>
    <s v="Ye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  <x v="3"/>
    <x v="3"/>
    <s v="Ye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  <x v="3"/>
    <x v="3"/>
    <s v="Y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  <x v="3"/>
    <x v="3"/>
    <s v="Ye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  <x v="0"/>
    <x v="0"/>
    <s v="Ye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  <x v="3"/>
    <x v="3"/>
    <s v="Ye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  <x v="0"/>
    <x v="0"/>
    <s v="Ye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  <x v="0"/>
    <x v="0"/>
    <s v="Ye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  <x v="0"/>
    <x v="0"/>
    <s v="Ye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  <x v="3"/>
    <x v="0"/>
    <s v=" No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  <x v="0"/>
    <x v="0"/>
    <s v="Ye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  <x v="0"/>
    <x v="0"/>
    <s v="Ye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  <x v="3"/>
    <x v="3"/>
    <s v="Ye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  <x v="0"/>
    <x v="0"/>
    <s v="Y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  <x v="0"/>
    <x v="0"/>
    <s v="Y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  <x v="0"/>
    <x v="0"/>
    <s v="Ye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  <x v="3"/>
    <x v="3"/>
    <s v="Ye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  <x v="0"/>
    <s v="Ye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  <x v="3"/>
    <x v="3"/>
    <s v="Y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  <x v="3"/>
    <x v="3"/>
    <s v="Ye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  <x v="3"/>
    <s v="Ye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  <x v="2"/>
    <x v="2"/>
    <s v="Ye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  <x v="0"/>
    <s v="Ye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  <x v="0"/>
    <x v="0"/>
    <s v="Ye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  <x v="3"/>
    <x v="3"/>
    <s v="Ye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  <x v="2"/>
    <x v="2"/>
    <s v="Ye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  <x v="2"/>
    <x v="2"/>
    <s v="Ye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  <x v="3"/>
    <x v="3"/>
    <s v="Yes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  <x v="0"/>
    <x v="0"/>
    <s v="Y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  <x v="3"/>
    <s v="Yes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  <x v="1"/>
    <x v="1"/>
    <s v="Yes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  <x v="0"/>
    <s v="Ye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  <x v="0"/>
    <s v="Ye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  <x v="0"/>
    <s v="Ye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  <x v="2"/>
    <s v="Ye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  <x v="2"/>
    <x v="2"/>
    <s v="Ye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  <x v="2"/>
    <x v="2"/>
    <s v="Y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  <x v="0"/>
    <x v="0"/>
    <s v="Yes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  <x v="0"/>
    <s v=" No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  <x v="3"/>
    <x v="3"/>
    <s v="Yes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  <x v="1"/>
    <s v="Ye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  <x v="2"/>
    <s v="Yes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  <x v="3"/>
    <s v="Y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  <x v="0"/>
    <s v="Ye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  <x v="2"/>
    <s v="Yes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  <x v="3"/>
    <s v="Ye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  <x v="0"/>
    <x v="0"/>
    <s v="Ye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  <x v="1"/>
    <x v="1"/>
    <s v="Ye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  <x v="3"/>
    <x v="0"/>
    <s v=" No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  <x v="0"/>
    <x v="0"/>
    <s v="Ye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  <x v="0"/>
    <x v="0"/>
    <s v="Ye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  <x v="3"/>
    <s v="Ye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  <x v="3"/>
    <x v="3"/>
    <s v="Ye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  <x v="2"/>
    <x v="2"/>
    <s v="Ye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  <x v="0"/>
    <s v="Ye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  <x v="3"/>
    <x v="3"/>
    <s v="Ye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  <x v="3"/>
    <x v="0"/>
    <s v=" No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  <x v="0"/>
    <x v="0"/>
    <s v="Y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  <x v="3"/>
    <x v="3"/>
    <s v="Ye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  <x v="0"/>
    <x v="0"/>
    <s v="Ye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  <x v="0"/>
    <x v="0"/>
    <s v="Ye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  <x v="2"/>
    <x v="2"/>
    <s v="Ye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  <x v="0"/>
    <s v="Ye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  <x v="0"/>
    <x v="0"/>
    <s v="Y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  <x v="0"/>
    <x v="0"/>
    <s v="Ye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  <x v="0"/>
    <x v="0"/>
    <s v="Ye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  <x v="3"/>
    <x v="3"/>
    <s v="Ye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  <x v="3"/>
    <x v="3"/>
    <s v="Ye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  <x v="3"/>
    <x v="3"/>
    <s v="Ye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  <x v="0"/>
    <x v="0"/>
    <s v="Ye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  <x v="3"/>
    <x v="3"/>
    <s v="Ye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  <x v="0"/>
    <x v="0"/>
    <s v="Ye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  <x v="0"/>
    <x v="0"/>
    <s v="Y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  <x v="0"/>
    <x v="0"/>
    <s v="Ye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  <x v="2"/>
    <x v="2"/>
    <s v="Ye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  <x v="2"/>
    <s v="Ye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  <x v="3"/>
    <x v="3"/>
    <s v="Ye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  <x v="3"/>
    <x v="3"/>
    <s v="Ye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  <x v="0"/>
    <x v="2"/>
    <s v=" No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  <x v="2"/>
    <x v="2"/>
    <s v="Ye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  <x v="3"/>
    <s v="Y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  <x v="0"/>
    <x v="0"/>
    <s v="Ye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  <x v="0"/>
    <x v="0"/>
    <s v="Ye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  <x v="3"/>
    <x v="3"/>
    <s v="Ye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  <x v="3"/>
    <s v="Ye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  <x v="3"/>
    <x v="3"/>
    <s v="Ye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  <x v="3"/>
    <s v="Ye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  <x v="0"/>
    <x v="0"/>
    <s v="Ye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  <x v="2"/>
    <x v="2"/>
    <s v="Ye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  <x v="2"/>
    <s v="Ye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  <x v="0"/>
    <s v="Ye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  <x v="2"/>
    <x v="2"/>
    <s v="Ye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  <x v="2"/>
    <x v="2"/>
    <s v="Ye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  <x v="0"/>
    <x v="0"/>
    <s v="Ye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  <x v="0"/>
    <x v="0"/>
    <s v="Ye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  <x v="2"/>
    <s v="Ye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  <x v="2"/>
    <x v="2"/>
    <s v="Ye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  <x v="0"/>
    <x v="0"/>
    <s v="Ye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  <x v="3"/>
    <x v="3"/>
    <s v="Ye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  <x v="3"/>
    <x v="0"/>
    <s v=" No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  <x v="3"/>
    <x v="3"/>
    <s v="Ye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  <x v="0"/>
    <s v="Ye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  <x v="0"/>
    <x v="0"/>
    <s v="Ye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  <x v="0"/>
    <s v="Ye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  <x v="0"/>
    <x v="0"/>
    <s v="Ye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  <x v="0"/>
    <x v="0"/>
    <s v="Ye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  <x v="2"/>
    <x v="2"/>
    <s v="Ye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  <x v="3"/>
    <s v="Y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  <x v="0"/>
    <x v="0"/>
    <s v="Ye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  <x v="2"/>
    <x v="2"/>
    <s v="Y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  <x v="2"/>
    <x v="2"/>
    <s v="Y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  <x v="0"/>
    <x v="0"/>
    <s v="Ye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  <x v="2"/>
    <s v="Ye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  <x v="3"/>
    <s v="Y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  <x v="0"/>
    <x v="0"/>
    <s v="Ye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  <x v="2"/>
    <s v="Ye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  <x v="2"/>
    <x v="2"/>
    <s v="Ye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  <x v="3"/>
    <x v="3"/>
    <s v="Y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  <x v="3"/>
    <x v="3"/>
    <s v="Ye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  <x v="0"/>
    <x v="2"/>
    <s v=" No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  <x v="3"/>
    <x v="3"/>
    <s v="Ye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  <x v="0"/>
    <x v="0"/>
    <s v="Ye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  <x v="0"/>
    <s v="Ye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  <x v="0"/>
    <x v="0"/>
    <s v="Y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  <x v="2"/>
    <x v="2"/>
    <s v="Y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  <x v="3"/>
    <x v="3"/>
    <s v="Y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  <x v="1"/>
    <x v="1"/>
    <s v="Ye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  <x v="2"/>
    <x v="2"/>
    <s v="Y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  <x v="2"/>
    <x v="2"/>
    <s v="Y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  <x v="2"/>
    <x v="2"/>
    <s v="Ye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  <x v="3"/>
    <x v="3"/>
    <s v="Ye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  <x v="3"/>
    <x v="0"/>
    <s v=" No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  <x v="2"/>
    <x v="2"/>
    <s v="Ye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  <x v="2"/>
    <x v="2"/>
    <s v="Ye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  <x v="2"/>
    <s v="Ye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  <x v="3"/>
    <x v="3"/>
    <s v="Y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  <x v="2"/>
    <x v="2"/>
    <s v="Ye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  <x v="3"/>
    <x v="0"/>
    <s v=" No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  <x v="0"/>
    <x v="0"/>
    <s v="Y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  <x v="3"/>
    <x v="3"/>
    <s v="Ye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  <x v="2"/>
    <x v="2"/>
    <s v="Ye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  <x v="0"/>
    <s v="Y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  <x v="3"/>
    <x v="3"/>
    <s v="Ye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  <x v="3"/>
    <x v="3"/>
    <s v="Yes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  <x v="2"/>
    <x v="2"/>
    <s v="Ye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  <x v="2"/>
    <x v="2"/>
    <s v="Ye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  <x v="3"/>
    <x v="3"/>
    <s v="Ye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  <x v="0"/>
    <x v="0"/>
    <s v="Ye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  <x v="0"/>
    <s v="Y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  <x v="2"/>
    <x v="2"/>
    <s v="Ye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  <x v="0"/>
    <s v="Ye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  <x v="0"/>
    <x v="0"/>
    <s v="Ye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  <x v="0"/>
    <x v="0"/>
    <s v="Ye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  <x v="3"/>
    <x v="3"/>
    <s v="Ye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  <x v="0"/>
    <s v="Ye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  <x v="3"/>
    <x v="3"/>
    <s v="Ye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  <x v="0"/>
    <s v="Ye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  <x v="0"/>
    <x v="0"/>
    <s v="Y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  <x v="3"/>
    <x v="3"/>
    <s v="Ye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  <x v="2"/>
    <x v="2"/>
    <s v="Ye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  <x v="1"/>
    <x v="1"/>
    <s v="Ye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  <x v="3"/>
    <x v="3"/>
    <s v="Ye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  <x v="0"/>
    <x v="0"/>
    <s v="Ye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  <x v="3"/>
    <x v="3"/>
    <s v="Ye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  <x v="3"/>
    <x v="3"/>
    <s v="Ye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  <x v="2"/>
    <x v="2"/>
    <s v="Ye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  <x v="3"/>
    <x v="3"/>
    <s v="Ye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  <x v="0"/>
    <s v="Y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  <x v="3"/>
    <x v="3"/>
    <s v="Ye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  <x v="3"/>
    <x v="3"/>
    <s v="Ye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  <x v="3"/>
    <x v="0"/>
    <s v=" No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  <x v="0"/>
    <s v="Y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  <x v="0"/>
    <x v="0"/>
    <s v="Ye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  <x v="2"/>
    <s v="Ye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  <x v="0"/>
    <x v="0"/>
    <s v="Ye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  <x v="3"/>
    <x v="3"/>
    <s v="Y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  <x v="3"/>
    <x v="3"/>
    <s v="Ye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  <x v="2"/>
    <x v="2"/>
    <s v="Ye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  <x v="2"/>
    <x v="2"/>
    <s v="Ye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  <x v="0"/>
    <x v="0"/>
    <s v="Ye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  <x v="3"/>
    <x v="3"/>
    <s v="Ye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  <x v="3"/>
    <x v="0"/>
    <s v=" No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  <x v="2"/>
    <s v="Ye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  <x v="0"/>
    <x v="0"/>
    <s v="Y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  <x v="0"/>
    <s v="Ye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  <x v="0"/>
    <s v="Ye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  <x v="1"/>
    <x v="1"/>
    <s v="Ye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  <x v="3"/>
    <x v="3"/>
    <s v="Ye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  <x v="0"/>
    <s v="Ye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  <x v="2"/>
    <x v="2"/>
    <s v="Ye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  <x v="3"/>
    <s v="Ye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  <x v="0"/>
    <x v="0"/>
    <s v="Y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  <x v="2"/>
    <x v="2"/>
    <s v="Ye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  <x v="0"/>
    <x v="0"/>
    <s v="Ye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  <x v="3"/>
    <x v="3"/>
    <s v="Y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  <x v="3"/>
    <x v="3"/>
    <s v="Ye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  <x v="2"/>
    <x v="2"/>
    <s v="Ye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  <x v="3"/>
    <x v="3"/>
    <s v="Ye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  <x v="0"/>
    <s v="Ye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  <x v="0"/>
    <x v="0"/>
    <s v="Ye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  <x v="2"/>
    <x v="2"/>
    <s v="Ye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  <x v="3"/>
    <x v="0"/>
    <s v=" No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  <x v="3"/>
    <s v="Ye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  <x v="0"/>
    <x v="0"/>
    <s v="Ye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  <x v="3"/>
    <x v="3"/>
    <s v="Ye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  <x v="3"/>
    <x v="3"/>
    <s v="Ye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  <x v="3"/>
    <x v="0"/>
    <s v=" No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  <x v="2"/>
    <x v="2"/>
    <s v="Y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  <x v="0"/>
    <x v="0"/>
    <s v="Ye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  <x v="3"/>
    <x v="3"/>
    <s v="Ye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  <x v="3"/>
    <s v="Ye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  <x v="3"/>
    <x v="3"/>
    <s v="Ye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  <x v="3"/>
    <s v="Ye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  <x v="2"/>
    <s v="Y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  <x v="3"/>
    <x v="3"/>
    <s v="Ye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  <x v="2"/>
    <x v="2"/>
    <s v="Ye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  <x v="0"/>
    <x v="0"/>
    <s v="Ye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  <x v="2"/>
    <x v="2"/>
    <s v="Ye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  <x v="3"/>
    <x v="3"/>
    <s v="Y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  <x v="3"/>
    <x v="3"/>
    <s v="Ye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  <x v="2"/>
    <s v="Y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  <x v="2"/>
    <x v="2"/>
    <s v="Ye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  <x v="3"/>
    <x v="3"/>
    <s v="Ye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  <x v="0"/>
    <x v="0"/>
    <s v="Ye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  <x v="3"/>
    <x v="3"/>
    <s v="Y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  <x v="2"/>
    <x v="2"/>
    <s v="Ye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  <x v="0"/>
    <x v="0"/>
    <s v="Ye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  <x v="1"/>
    <s v=" No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  <x v="0"/>
    <x v="0"/>
    <s v="Ye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  <x v="0"/>
    <x v="0"/>
    <s v="Ye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  <x v="2"/>
    <s v="Y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  <x v="3"/>
    <x v="3"/>
    <s v="Y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  <x v="0"/>
    <x v="0"/>
    <s v="Y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  <x v="0"/>
    <x v="0"/>
    <s v="Ye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  <x v="3"/>
    <x v="3"/>
    <s v="Ye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  <x v="3"/>
    <s v="Ye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  <x v="2"/>
    <x v="2"/>
    <s v="Ye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  <x v="1"/>
    <s v=" No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  <x v="2"/>
    <x v="2"/>
    <s v="Ye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  <x v="2"/>
    <s v="Ye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  <x v="0"/>
    <x v="0"/>
    <s v="Ye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  <x v="0"/>
    <s v="Ye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  <x v="0"/>
    <x v="2"/>
    <s v=" No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  <x v="2"/>
    <x v="2"/>
    <s v="Ye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  <x v="0"/>
    <x v="0"/>
    <s v="Ye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  <x v="0"/>
    <x v="0"/>
    <s v="Ye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  <x v="2"/>
    <s v="Ye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  <x v="3"/>
    <x v="0"/>
    <s v=" No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  <x v="0"/>
    <x v="0"/>
    <s v="Ye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  <x v="0"/>
    <x v="0"/>
    <s v="Y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  <x v="3"/>
    <x v="0"/>
    <s v=" No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  <x v="0"/>
    <x v="0"/>
    <s v="Ye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  <x v="0"/>
    <x v="0"/>
    <s v="Ye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  <x v="3"/>
    <x v="3"/>
    <s v="Ye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  <x v="2"/>
    <x v="2"/>
    <s v="Ye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  <x v="1"/>
    <x v="1"/>
    <s v="Ye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  <x v="2"/>
    <s v=" No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  <x v="2"/>
    <s v="Ye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  <x v="2"/>
    <x v="2"/>
    <s v="Ye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  <x v="3"/>
    <s v="Ye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  <x v="1"/>
    <s v=" No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  <x v="2"/>
    <x v="2"/>
    <s v="Ye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  <x v="0"/>
    <x v="0"/>
    <s v="Ye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  <x v="2"/>
    <x v="2"/>
    <s v="Ye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  <x v="2"/>
    <x v="2"/>
    <s v="Ye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  <x v="0"/>
    <x v="0"/>
    <s v="Ye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  <x v="3"/>
    <x v="3"/>
    <s v="Ye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  <x v="1"/>
    <x v="1"/>
    <s v="Ye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  <x v="0"/>
    <s v="Ye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  <x v="2"/>
    <x v="2"/>
    <s v="Ye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  <x v="0"/>
    <x v="0"/>
    <s v="Ye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  <x v="2"/>
    <x v="2"/>
    <s v="Y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  <x v="0"/>
    <x v="2"/>
    <s v=" 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5520C-DE4E-4417-9DA8-618D5FB5BA4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16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C277B-A80F-45C7-817A-76F7B6C12334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829A6-0D2E-44CD-9698-E6E92FC99D8E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9CF03-0524-4A6E-96C7-4F96A483BDC7}">
  <sheetPr codeName="Sheet1"/>
  <dimension ref="A1:W4115"/>
  <sheetViews>
    <sheetView tabSelected="1" zoomScale="69" zoomScaleNormal="69" workbookViewId="0">
      <selection activeCell="C6" sqref="C6"/>
    </sheetView>
  </sheetViews>
  <sheetFormatPr defaultRowHeight="14.4" x14ac:dyDescent="0.3"/>
  <cols>
    <col min="2" max="2" width="24.88671875" style="1" customWidth="1"/>
    <col min="3" max="3" width="39.88671875" style="1" customWidth="1"/>
    <col min="4" max="4" width="9" bestFit="1" customWidth="1"/>
    <col min="5" max="5" width="11" bestFit="1" customWidth="1"/>
    <col min="6" max="6" width="9.21875" bestFit="1" customWidth="1"/>
    <col min="7" max="7" width="7.21875" bestFit="1" customWidth="1"/>
    <col min="8" max="8" width="8" bestFit="1" customWidth="1"/>
    <col min="10" max="10" width="11" bestFit="1" customWidth="1"/>
    <col min="11" max="11" width="9" bestFit="1" customWidth="1"/>
    <col min="12" max="12" width="12.88671875" bestFit="1" customWidth="1"/>
    <col min="13" max="13" width="8" bestFit="1" customWidth="1"/>
    <col min="14" max="14" width="25.6640625" bestFit="1" customWidth="1"/>
    <col min="15" max="15" width="9.44140625" style="7" customWidth="1"/>
    <col min="16" max="16" width="12.6640625" bestFit="1" customWidth="1"/>
    <col min="17" max="18" width="12.6640625" customWidth="1"/>
    <col min="19" max="19" width="23" bestFit="1" customWidth="1"/>
    <col min="20" max="20" width="21.6640625" bestFit="1" customWidth="1"/>
    <col min="21" max="21" width="11.88671875" hidden="1" customWidth="1"/>
    <col min="22" max="22" width="10.6640625" bestFit="1" customWidth="1"/>
    <col min="23" max="23" width="11.44140625" hidden="1" customWidth="1"/>
  </cols>
  <sheetData>
    <row r="1" spans="1:23" s="2" customFormat="1" x14ac:dyDescent="0.3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6" t="s">
        <v>8306</v>
      </c>
      <c r="P1" s="2" t="s">
        <v>8307</v>
      </c>
      <c r="Q1" s="2" t="s">
        <v>8308</v>
      </c>
      <c r="R1" s="2" t="s">
        <v>8391</v>
      </c>
      <c r="S1" s="2" t="s">
        <v>8365</v>
      </c>
      <c r="T1" s="2" t="s">
        <v>8366</v>
      </c>
      <c r="U1" s="2" t="s">
        <v>8367</v>
      </c>
      <c r="V1" s="2" t="s">
        <v>8368</v>
      </c>
      <c r="W1" s="2" t="s">
        <v>8369</v>
      </c>
    </row>
    <row r="2" spans="1:23" ht="43.2" x14ac:dyDescent="0.3">
      <c r="A2">
        <v>0</v>
      </c>
      <c r="B2" s="1" t="s">
        <v>14</v>
      </c>
      <c r="C2" s="1" t="s">
        <v>15</v>
      </c>
      <c r="D2">
        <v>8500</v>
      </c>
      <c r="E2">
        <v>11633</v>
      </c>
      <c r="F2" t="s">
        <v>16</v>
      </c>
      <c r="G2" t="s">
        <v>17</v>
      </c>
      <c r="H2" t="s">
        <v>18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19</v>
      </c>
      <c r="O2" s="7">
        <f>(E2/D2)*100</f>
        <v>136.85882352941178</v>
      </c>
      <c r="P2" s="5">
        <f>IFERROR((E2/L2),0)</f>
        <v>63.917582417582416</v>
      </c>
      <c r="Q2" s="5" t="str">
        <f>LEFT(N2,SEARCH("/", N2)-1)</f>
        <v>film &amp; video</v>
      </c>
      <c r="R2" s="5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  <c r="V2">
        <f>YEAR(T2)</f>
        <v>2015</v>
      </c>
      <c r="W2" t="str">
        <f>IF(V2=U2, "Yes"," No")</f>
        <v>Yes</v>
      </c>
    </row>
    <row r="3" spans="1:23" ht="28.8" x14ac:dyDescent="0.3">
      <c r="A3">
        <v>1</v>
      </c>
      <c r="B3" s="1" t="s">
        <v>20</v>
      </c>
      <c r="C3" s="1" t="s">
        <v>21</v>
      </c>
      <c r="D3">
        <v>10275</v>
      </c>
      <c r="E3">
        <v>14653</v>
      </c>
      <c r="F3" t="s">
        <v>16</v>
      </c>
      <c r="G3" t="s">
        <v>17</v>
      </c>
      <c r="H3" t="s">
        <v>18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19</v>
      </c>
      <c r="O3" s="7">
        <f>(E3/D3)*100</f>
        <v>142.60827250608273</v>
      </c>
      <c r="P3" s="5">
        <f>IFERROR((E3/L3),0)</f>
        <v>185.48101265822785</v>
      </c>
      <c r="Q3" s="5" t="str">
        <f>LEFT(N3,SEARCH("/", N3)-1)</f>
        <v>film &amp; video</v>
      </c>
      <c r="R3" s="5" t="str">
        <f>RIGHT(N3,LEN(N3)-SEARCH("/",N3))</f>
        <v>television</v>
      </c>
      <c r="S3" s="11">
        <f>(((J3/60)/60)/24)+DATE(1970,1,1)</f>
        <v>42766.600497685184</v>
      </c>
      <c r="T3" s="11">
        <f>(((I3/60)/60)/24)+DATE(1970,1,1)</f>
        <v>42796.600497685184</v>
      </c>
      <c r="U3">
        <f>YEAR(S3)</f>
        <v>2017</v>
      </c>
      <c r="V3">
        <f>YEAR(T3)</f>
        <v>2017</v>
      </c>
      <c r="W3" t="str">
        <f>IF(V3=U3, "Yes"," No")</f>
        <v>Yes</v>
      </c>
    </row>
    <row r="4" spans="1:23" ht="43.2" x14ac:dyDescent="0.3">
      <c r="A4">
        <v>2</v>
      </c>
      <c r="B4" s="1" t="s">
        <v>22</v>
      </c>
      <c r="C4" s="1" t="s">
        <v>23</v>
      </c>
      <c r="D4">
        <v>500</v>
      </c>
      <c r="E4">
        <v>525</v>
      </c>
      <c r="F4" t="s">
        <v>16</v>
      </c>
      <c r="G4" t="s">
        <v>24</v>
      </c>
      <c r="H4" t="s">
        <v>25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19</v>
      </c>
      <c r="O4" s="7">
        <f>(E4/D4)*100</f>
        <v>105</v>
      </c>
      <c r="P4" s="5">
        <f>IFERROR((E4/L4),0)</f>
        <v>15</v>
      </c>
      <c r="Q4" s="5" t="str">
        <f>LEFT(N4,SEARCH("/", N4)-1)</f>
        <v>film &amp; video</v>
      </c>
      <c r="R4" s="5" t="str">
        <f>RIGHT(N4,LEN(N4)-SEARCH("/",N4))</f>
        <v>television</v>
      </c>
      <c r="S4" s="11">
        <f>(((J4/60)/60)/24)+DATE(1970,1,1)</f>
        <v>42405.702349537038</v>
      </c>
      <c r="T4" s="11">
        <f>(((I4/60)/60)/24)+DATE(1970,1,1)</f>
        <v>42415.702349537038</v>
      </c>
      <c r="U4">
        <f>YEAR(S4)</f>
        <v>2016</v>
      </c>
      <c r="V4">
        <f>YEAR(T4)</f>
        <v>2016</v>
      </c>
      <c r="W4" t="str">
        <f>IF(V4=U4, "Yes"," No")</f>
        <v>Yes</v>
      </c>
    </row>
    <row r="5" spans="1:23" ht="28.8" x14ac:dyDescent="0.3">
      <c r="A5">
        <v>3</v>
      </c>
      <c r="B5" s="1" t="s">
        <v>26</v>
      </c>
      <c r="C5" s="1" t="s">
        <v>27</v>
      </c>
      <c r="D5">
        <v>10000</v>
      </c>
      <c r="E5">
        <v>10390</v>
      </c>
      <c r="F5" t="s">
        <v>16</v>
      </c>
      <c r="G5" t="s">
        <v>17</v>
      </c>
      <c r="H5" t="s">
        <v>18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19</v>
      </c>
      <c r="O5" s="7">
        <f>(E5/D5)*100</f>
        <v>103.89999999999999</v>
      </c>
      <c r="P5" s="5">
        <f>IFERROR((E5/L5),0)</f>
        <v>69.266666666666666</v>
      </c>
      <c r="Q5" s="5" t="str">
        <f>LEFT(N5,SEARCH("/", N5)-1)</f>
        <v>film &amp; video</v>
      </c>
      <c r="R5" s="5" t="str">
        <f>RIGHT(N5,LEN(N5)-SEARCH("/",N5))</f>
        <v>television</v>
      </c>
      <c r="S5" s="11">
        <f>(((J5/60)/60)/24)+DATE(1970,1,1)</f>
        <v>41828.515127314815</v>
      </c>
      <c r="T5" s="11">
        <f>(((I5/60)/60)/24)+DATE(1970,1,1)</f>
        <v>41858.515127314815</v>
      </c>
      <c r="U5">
        <f>YEAR(S5)</f>
        <v>2014</v>
      </c>
      <c r="V5">
        <f>YEAR(T5)</f>
        <v>2014</v>
      </c>
      <c r="W5" t="str">
        <f>IF(V5=U5, "Yes"," No")</f>
        <v>Yes</v>
      </c>
    </row>
    <row r="6" spans="1:23" ht="57.6" x14ac:dyDescent="0.3">
      <c r="A6">
        <v>4</v>
      </c>
      <c r="B6" s="1" t="s">
        <v>28</v>
      </c>
      <c r="C6" s="1" t="s">
        <v>29</v>
      </c>
      <c r="D6">
        <v>44000</v>
      </c>
      <c r="E6">
        <v>54116.28</v>
      </c>
      <c r="F6" t="s">
        <v>16</v>
      </c>
      <c r="G6" t="s">
        <v>17</v>
      </c>
      <c r="H6" t="s">
        <v>18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19</v>
      </c>
      <c r="O6" s="7">
        <f>(E6/D6)*100</f>
        <v>122.99154545454545</v>
      </c>
      <c r="P6" s="5">
        <f>IFERROR((E6/L6),0)</f>
        <v>190.55028169014085</v>
      </c>
      <c r="Q6" s="5" t="str">
        <f>LEFT(N6,SEARCH("/", N6)-1)</f>
        <v>film &amp; video</v>
      </c>
      <c r="R6" s="5" t="str">
        <f>RIGHT(N6,LEN(N6)-SEARCH("/",N6))</f>
        <v>television</v>
      </c>
      <c r="S6" s="11">
        <f>(((J6/60)/60)/24)+DATE(1970,1,1)</f>
        <v>42327.834247685183</v>
      </c>
      <c r="T6" s="11">
        <f>(((I6/60)/60)/24)+DATE(1970,1,1)</f>
        <v>42357.834247685183</v>
      </c>
      <c r="U6">
        <f>YEAR(S6)</f>
        <v>2015</v>
      </c>
      <c r="V6">
        <f>YEAR(T6)</f>
        <v>2015</v>
      </c>
      <c r="W6" t="str">
        <f>IF(V6=U6, "Yes"," No")</f>
        <v>Yes</v>
      </c>
    </row>
    <row r="7" spans="1:23" ht="43.2" x14ac:dyDescent="0.3">
      <c r="A7">
        <v>5</v>
      </c>
      <c r="B7" s="1" t="s">
        <v>30</v>
      </c>
      <c r="C7" s="1" t="s">
        <v>31</v>
      </c>
      <c r="D7">
        <v>3999</v>
      </c>
      <c r="E7">
        <v>4390</v>
      </c>
      <c r="F7" t="s">
        <v>16</v>
      </c>
      <c r="G7" t="s">
        <v>17</v>
      </c>
      <c r="H7" t="s">
        <v>18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19</v>
      </c>
      <c r="O7" s="7">
        <f>(E7/D7)*100</f>
        <v>109.77744436109028</v>
      </c>
      <c r="P7" s="5">
        <f>IFERROR((E7/L7),0)</f>
        <v>93.40425531914893</v>
      </c>
      <c r="Q7" s="5" t="str">
        <f>LEFT(N7,SEARCH("/", N7)-1)</f>
        <v>film &amp; video</v>
      </c>
      <c r="R7" s="5" t="str">
        <f>RIGHT(N7,LEN(N7)-SEARCH("/",N7))</f>
        <v>television</v>
      </c>
      <c r="S7" s="11">
        <f>(((J7/60)/60)/24)+DATE(1970,1,1)</f>
        <v>42563.932951388888</v>
      </c>
      <c r="T7" s="11">
        <f>(((I7/60)/60)/24)+DATE(1970,1,1)</f>
        <v>42580.232638888891</v>
      </c>
      <c r="U7">
        <f>YEAR(S7)</f>
        <v>2016</v>
      </c>
      <c r="V7">
        <f>YEAR(T7)</f>
        <v>2016</v>
      </c>
      <c r="W7" t="str">
        <f>IF(V7=U7, "Yes"," No")</f>
        <v>Yes</v>
      </c>
    </row>
    <row r="8" spans="1:23" ht="43.2" x14ac:dyDescent="0.3">
      <c r="A8">
        <v>6</v>
      </c>
      <c r="B8" s="1" t="s">
        <v>32</v>
      </c>
      <c r="C8" s="1" t="s">
        <v>33</v>
      </c>
      <c r="D8">
        <v>8000</v>
      </c>
      <c r="E8">
        <v>8519</v>
      </c>
      <c r="F8" t="s">
        <v>16</v>
      </c>
      <c r="G8" t="s">
        <v>17</v>
      </c>
      <c r="H8" t="s">
        <v>18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19</v>
      </c>
      <c r="O8" s="7">
        <f>(E8/D8)*100</f>
        <v>106.4875</v>
      </c>
      <c r="P8" s="5">
        <f>IFERROR((E8/L8),0)</f>
        <v>146.87931034482759</v>
      </c>
      <c r="Q8" s="5" t="str">
        <f>LEFT(N8,SEARCH("/", N8)-1)</f>
        <v>film &amp; video</v>
      </c>
      <c r="R8" s="5" t="str">
        <f>RIGHT(N8,LEN(N8)-SEARCH("/",N8))</f>
        <v>television</v>
      </c>
      <c r="S8" s="11">
        <f>(((J8/60)/60)/24)+DATE(1970,1,1)</f>
        <v>41794.072337962964</v>
      </c>
      <c r="T8" s="11">
        <f>(((I8/60)/60)/24)+DATE(1970,1,1)</f>
        <v>41804.072337962964</v>
      </c>
      <c r="U8">
        <f>YEAR(S8)</f>
        <v>2014</v>
      </c>
      <c r="V8">
        <f>YEAR(T8)</f>
        <v>2014</v>
      </c>
      <c r="W8" t="str">
        <f>IF(V8=U8, "Yes"," No")</f>
        <v>Yes</v>
      </c>
    </row>
    <row r="9" spans="1:23" ht="57.6" x14ac:dyDescent="0.3">
      <c r="A9">
        <v>7</v>
      </c>
      <c r="B9" s="1" t="s">
        <v>34</v>
      </c>
      <c r="C9" s="1" t="s">
        <v>35</v>
      </c>
      <c r="D9">
        <v>9000</v>
      </c>
      <c r="E9">
        <v>9110</v>
      </c>
      <c r="F9" t="s">
        <v>16</v>
      </c>
      <c r="G9" t="s">
        <v>17</v>
      </c>
      <c r="H9" t="s">
        <v>18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19</v>
      </c>
      <c r="O9" s="7">
        <f>(E9/D9)*100</f>
        <v>101.22222222222221</v>
      </c>
      <c r="P9" s="5">
        <f>IFERROR((E9/L9),0)</f>
        <v>159.82456140350877</v>
      </c>
      <c r="Q9" s="5" t="str">
        <f>LEFT(N9,SEARCH("/", N9)-1)</f>
        <v>film &amp; video</v>
      </c>
      <c r="R9" s="5" t="str">
        <f>RIGHT(N9,LEN(N9)-SEARCH("/",N9))</f>
        <v>television</v>
      </c>
      <c r="S9" s="11">
        <f>(((J9/60)/60)/24)+DATE(1970,1,1)</f>
        <v>42516.047071759262</v>
      </c>
      <c r="T9" s="11">
        <f>(((I9/60)/60)/24)+DATE(1970,1,1)</f>
        <v>42556.047071759262</v>
      </c>
      <c r="U9">
        <f>YEAR(S9)</f>
        <v>2016</v>
      </c>
      <c r="V9">
        <f>YEAR(T9)</f>
        <v>2016</v>
      </c>
      <c r="W9" t="str">
        <f>IF(V9=U9, "Yes"," No")</f>
        <v>Yes</v>
      </c>
    </row>
    <row r="10" spans="1:23" ht="28.8" x14ac:dyDescent="0.3">
      <c r="A10">
        <v>8</v>
      </c>
      <c r="B10" s="1" t="s">
        <v>36</v>
      </c>
      <c r="C10" s="1" t="s">
        <v>37</v>
      </c>
      <c r="D10">
        <v>3500</v>
      </c>
      <c r="E10">
        <v>3501.52</v>
      </c>
      <c r="F10" t="s">
        <v>16</v>
      </c>
      <c r="G10" t="s">
        <v>17</v>
      </c>
      <c r="H10" t="s">
        <v>18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19</v>
      </c>
      <c r="O10" s="7">
        <f>(E10/D10)*100</f>
        <v>100.04342857142856</v>
      </c>
      <c r="P10" s="5">
        <f>IFERROR((E10/L10),0)</f>
        <v>291.79333333333335</v>
      </c>
      <c r="Q10" s="5" t="str">
        <f>LEFT(N10,SEARCH("/", N10)-1)</f>
        <v>film &amp; video</v>
      </c>
      <c r="R10" s="5" t="str">
        <f>RIGHT(N10,LEN(N10)-SEARCH("/",N10))</f>
        <v>television</v>
      </c>
      <c r="S10" s="11">
        <f>(((J10/60)/60)/24)+DATE(1970,1,1)</f>
        <v>42468.94458333333</v>
      </c>
      <c r="T10" s="11">
        <f>(((I10/60)/60)/24)+DATE(1970,1,1)</f>
        <v>42475.875</v>
      </c>
      <c r="U10">
        <f>YEAR(S10)</f>
        <v>2016</v>
      </c>
      <c r="V10">
        <f>YEAR(T10)</f>
        <v>2016</v>
      </c>
      <c r="W10" t="str">
        <f>IF(V10=U10, "Yes"," No")</f>
        <v>Yes</v>
      </c>
    </row>
    <row r="11" spans="1:23" ht="43.2" x14ac:dyDescent="0.3">
      <c r="A11">
        <v>9</v>
      </c>
      <c r="B11" s="1" t="s">
        <v>38</v>
      </c>
      <c r="C11" s="1" t="s">
        <v>39</v>
      </c>
      <c r="D11">
        <v>500</v>
      </c>
      <c r="E11">
        <v>629.99</v>
      </c>
      <c r="F11" t="s">
        <v>16</v>
      </c>
      <c r="G11" t="s">
        <v>17</v>
      </c>
      <c r="H11" t="s">
        <v>18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19</v>
      </c>
      <c r="O11" s="7">
        <f>(E11/D11)*100</f>
        <v>125.998</v>
      </c>
      <c r="P11" s="5">
        <f>IFERROR((E11/L11),0)</f>
        <v>31.499500000000001</v>
      </c>
      <c r="Q11" s="5" t="str">
        <f>LEFT(N11,SEARCH("/", N11)-1)</f>
        <v>film &amp; video</v>
      </c>
      <c r="R11" s="5" t="str">
        <f>RIGHT(N11,LEN(N11)-SEARCH("/",N11))</f>
        <v>television</v>
      </c>
      <c r="S11" s="11">
        <f>(((J11/60)/60)/24)+DATE(1970,1,1)</f>
        <v>42447.103518518517</v>
      </c>
      <c r="T11" s="11">
        <f>(((I11/60)/60)/24)+DATE(1970,1,1)</f>
        <v>42477.103518518517</v>
      </c>
      <c r="U11">
        <f>YEAR(S11)</f>
        <v>2016</v>
      </c>
      <c r="V11">
        <f>YEAR(T11)</f>
        <v>2016</v>
      </c>
      <c r="W11" t="str">
        <f>IF(V11=U11, "Yes"," No")</f>
        <v>Yes</v>
      </c>
    </row>
    <row r="12" spans="1:23" ht="43.2" x14ac:dyDescent="0.3">
      <c r="A12">
        <v>10</v>
      </c>
      <c r="B12" s="1" t="s">
        <v>40</v>
      </c>
      <c r="C12" s="1" t="s">
        <v>41</v>
      </c>
      <c r="D12">
        <v>3000</v>
      </c>
      <c r="E12">
        <v>3015</v>
      </c>
      <c r="F12" t="s">
        <v>16</v>
      </c>
      <c r="G12" t="s">
        <v>17</v>
      </c>
      <c r="H12" t="s">
        <v>18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19</v>
      </c>
      <c r="O12" s="7">
        <f>(E12/D12)*100</f>
        <v>100.49999999999999</v>
      </c>
      <c r="P12" s="5">
        <f>IFERROR((E12/L12),0)</f>
        <v>158.68421052631578</v>
      </c>
      <c r="Q12" s="5" t="str">
        <f>LEFT(N12,SEARCH("/", N12)-1)</f>
        <v>film &amp; video</v>
      </c>
      <c r="R12" s="5" t="str">
        <f>RIGHT(N12,LEN(N12)-SEARCH("/",N12))</f>
        <v>television</v>
      </c>
      <c r="S12" s="11">
        <f>(((J12/60)/60)/24)+DATE(1970,1,1)</f>
        <v>41780.068043981482</v>
      </c>
      <c r="T12" s="11">
        <f>(((I12/60)/60)/24)+DATE(1970,1,1)</f>
        <v>41815.068043981482</v>
      </c>
      <c r="U12">
        <f>YEAR(S12)</f>
        <v>2014</v>
      </c>
      <c r="V12">
        <f>YEAR(T12)</f>
        <v>2014</v>
      </c>
      <c r="W12" t="str">
        <f>IF(V12=U12, "Yes"," No")</f>
        <v>Yes</v>
      </c>
    </row>
    <row r="13" spans="1:23" ht="57.6" x14ac:dyDescent="0.3">
      <c r="A13">
        <v>11</v>
      </c>
      <c r="B13" s="1" t="s">
        <v>42</v>
      </c>
      <c r="C13" s="1" t="s">
        <v>43</v>
      </c>
      <c r="D13">
        <v>5000</v>
      </c>
      <c r="E13">
        <v>6025</v>
      </c>
      <c r="F13" t="s">
        <v>16</v>
      </c>
      <c r="G13" t="s">
        <v>17</v>
      </c>
      <c r="H13" t="s">
        <v>18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19</v>
      </c>
      <c r="O13" s="7">
        <f>(E13/D13)*100</f>
        <v>120.5</v>
      </c>
      <c r="P13" s="5">
        <f>IFERROR((E13/L13),0)</f>
        <v>80.333333333333329</v>
      </c>
      <c r="Q13" s="5" t="str">
        <f>LEFT(N13,SEARCH("/", N13)-1)</f>
        <v>film &amp; video</v>
      </c>
      <c r="R13" s="5" t="str">
        <f>RIGHT(N13,LEN(N13)-SEARCH("/",N13))</f>
        <v>television</v>
      </c>
      <c r="S13" s="11">
        <f>(((J13/60)/60)/24)+DATE(1970,1,1)</f>
        <v>42572.778495370367</v>
      </c>
      <c r="T13" s="11">
        <f>(((I13/60)/60)/24)+DATE(1970,1,1)</f>
        <v>42604.125</v>
      </c>
      <c r="U13">
        <f>YEAR(S13)</f>
        <v>2016</v>
      </c>
      <c r="V13">
        <f>YEAR(T13)</f>
        <v>2016</v>
      </c>
      <c r="W13" t="str">
        <f>IF(V13=U13, "Yes"," No")</f>
        <v>Yes</v>
      </c>
    </row>
    <row r="14" spans="1:23" ht="57.6" x14ac:dyDescent="0.3">
      <c r="A14">
        <v>12</v>
      </c>
      <c r="B14" s="1" t="s">
        <v>44</v>
      </c>
      <c r="C14" s="1" t="s">
        <v>45</v>
      </c>
      <c r="D14">
        <v>30000</v>
      </c>
      <c r="E14">
        <v>49588</v>
      </c>
      <c r="F14" t="s">
        <v>16</v>
      </c>
      <c r="G14" t="s">
        <v>17</v>
      </c>
      <c r="H14" t="s">
        <v>18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19</v>
      </c>
      <c r="O14" s="7">
        <f>(E14/D14)*100</f>
        <v>165.29333333333335</v>
      </c>
      <c r="P14" s="5">
        <f>IFERROR((E14/L14),0)</f>
        <v>59.961305925030231</v>
      </c>
      <c r="Q14" s="5" t="str">
        <f>LEFT(N14,SEARCH("/", N14)-1)</f>
        <v>film &amp; video</v>
      </c>
      <c r="R14" s="5" t="str">
        <f>RIGHT(N14,LEN(N14)-SEARCH("/",N14))</f>
        <v>television</v>
      </c>
      <c r="S14" s="11">
        <f>(((J14/60)/60)/24)+DATE(1970,1,1)</f>
        <v>41791.713252314818</v>
      </c>
      <c r="T14" s="11">
        <f>(((I14/60)/60)/24)+DATE(1970,1,1)</f>
        <v>41836.125</v>
      </c>
      <c r="U14">
        <f>YEAR(S14)</f>
        <v>2014</v>
      </c>
      <c r="V14">
        <f>YEAR(T14)</f>
        <v>2014</v>
      </c>
      <c r="W14" t="str">
        <f>IF(V14=U14, "Yes"," No")</f>
        <v>Yes</v>
      </c>
    </row>
    <row r="15" spans="1:23" ht="43.2" x14ac:dyDescent="0.3">
      <c r="A15">
        <v>13</v>
      </c>
      <c r="B15" s="1" t="s">
        <v>46</v>
      </c>
      <c r="C15" s="1" t="s">
        <v>47</v>
      </c>
      <c r="D15">
        <v>3500</v>
      </c>
      <c r="E15">
        <v>5599</v>
      </c>
      <c r="F15" t="s">
        <v>16</v>
      </c>
      <c r="G15" t="s">
        <v>17</v>
      </c>
      <c r="H15" t="s">
        <v>18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19</v>
      </c>
      <c r="O15" s="7">
        <f>(E15/D15)*100</f>
        <v>159.97142857142856</v>
      </c>
      <c r="P15" s="5">
        <f>IFERROR((E15/L15),0)</f>
        <v>109.78431372549019</v>
      </c>
      <c r="Q15" s="5" t="str">
        <f>LEFT(N15,SEARCH("/", N15)-1)</f>
        <v>film &amp; video</v>
      </c>
      <c r="R15" s="5" t="str">
        <f>RIGHT(N15,LEN(N15)-SEARCH("/",N15))</f>
        <v>television</v>
      </c>
      <c r="S15" s="11">
        <f>(((J15/60)/60)/24)+DATE(1970,1,1)</f>
        <v>42508.677187499998</v>
      </c>
      <c r="T15" s="11">
        <f>(((I15/60)/60)/24)+DATE(1970,1,1)</f>
        <v>42544.852083333331</v>
      </c>
      <c r="U15">
        <f>YEAR(S15)</f>
        <v>2016</v>
      </c>
      <c r="V15">
        <f>YEAR(T15)</f>
        <v>2016</v>
      </c>
      <c r="W15" t="str">
        <f>IF(V15=U15, "Yes"," No")</f>
        <v>Yes</v>
      </c>
    </row>
    <row r="16" spans="1:23" ht="28.8" x14ac:dyDescent="0.3">
      <c r="A16">
        <v>14</v>
      </c>
      <c r="B16" s="1" t="s">
        <v>48</v>
      </c>
      <c r="C16" s="1" t="s">
        <v>49</v>
      </c>
      <c r="D16">
        <v>6000</v>
      </c>
      <c r="E16">
        <v>6056</v>
      </c>
      <c r="F16" t="s">
        <v>16</v>
      </c>
      <c r="G16" t="s">
        <v>50</v>
      </c>
      <c r="H16" t="s">
        <v>51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19</v>
      </c>
      <c r="O16" s="7">
        <f>(E16/D16)*100</f>
        <v>100.93333333333334</v>
      </c>
      <c r="P16" s="5">
        <f>IFERROR((E16/L16),0)</f>
        <v>147.70731707317074</v>
      </c>
      <c r="Q16" s="5" t="str">
        <f>LEFT(N16,SEARCH("/", N16)-1)</f>
        <v>film &amp; video</v>
      </c>
      <c r="R16" s="5" t="str">
        <f>RIGHT(N16,LEN(N16)-SEARCH("/",N16))</f>
        <v>television</v>
      </c>
      <c r="S16" s="11">
        <f>(((J16/60)/60)/24)+DATE(1970,1,1)</f>
        <v>41808.02648148148</v>
      </c>
      <c r="T16" s="11">
        <f>(((I16/60)/60)/24)+DATE(1970,1,1)</f>
        <v>41833.582638888889</v>
      </c>
      <c r="U16">
        <f>YEAR(S16)</f>
        <v>2014</v>
      </c>
      <c r="V16">
        <f>YEAR(T16)</f>
        <v>2014</v>
      </c>
      <c r="W16" t="str">
        <f>IF(V16=U16, "Yes"," No")</f>
        <v>Yes</v>
      </c>
    </row>
    <row r="17" spans="1:23" ht="43.2" x14ac:dyDescent="0.3">
      <c r="A17">
        <v>15</v>
      </c>
      <c r="B17" s="1" t="s">
        <v>52</v>
      </c>
      <c r="C17" s="1" t="s">
        <v>53</v>
      </c>
      <c r="D17">
        <v>2000</v>
      </c>
      <c r="E17">
        <v>2132</v>
      </c>
      <c r="F17" t="s">
        <v>16</v>
      </c>
      <c r="G17" t="s">
        <v>54</v>
      </c>
      <c r="H17" t="s">
        <v>55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19</v>
      </c>
      <c r="O17" s="7">
        <f>(E17/D17)*100</f>
        <v>106.60000000000001</v>
      </c>
      <c r="P17" s="5">
        <f>IFERROR((E17/L17),0)</f>
        <v>21.755102040816325</v>
      </c>
      <c r="Q17" s="5" t="str">
        <f>LEFT(N17,SEARCH("/", N17)-1)</f>
        <v>film &amp; video</v>
      </c>
      <c r="R17" s="5" t="str">
        <f>RIGHT(N17,LEN(N17)-SEARCH("/",N17))</f>
        <v>television</v>
      </c>
      <c r="S17" s="11">
        <f>(((J17/60)/60)/24)+DATE(1970,1,1)</f>
        <v>42256.391875000001</v>
      </c>
      <c r="T17" s="11">
        <f>(((I17/60)/60)/24)+DATE(1970,1,1)</f>
        <v>42274.843055555553</v>
      </c>
      <c r="U17">
        <f>YEAR(S17)</f>
        <v>2015</v>
      </c>
      <c r="V17">
        <f>YEAR(T17)</f>
        <v>2015</v>
      </c>
      <c r="W17" t="str">
        <f>IF(V17=U17, "Yes"," No")</f>
        <v>Yes</v>
      </c>
    </row>
    <row r="18" spans="1:23" ht="57.6" x14ac:dyDescent="0.3">
      <c r="A18">
        <v>16</v>
      </c>
      <c r="B18" s="1" t="s">
        <v>56</v>
      </c>
      <c r="C18" s="1" t="s">
        <v>57</v>
      </c>
      <c r="D18">
        <v>12000</v>
      </c>
      <c r="E18">
        <v>12029</v>
      </c>
      <c r="F18" t="s">
        <v>16</v>
      </c>
      <c r="G18" t="s">
        <v>17</v>
      </c>
      <c r="H18" t="s">
        <v>18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19</v>
      </c>
      <c r="O18" s="7">
        <f>(E18/D18)*100</f>
        <v>100.24166666666667</v>
      </c>
      <c r="P18" s="5">
        <f>IFERROR((E18/L18),0)</f>
        <v>171.84285714285716</v>
      </c>
      <c r="Q18" s="5" t="str">
        <f>LEFT(N18,SEARCH("/", N18)-1)</f>
        <v>film &amp; video</v>
      </c>
      <c r="R18" s="5" t="str">
        <f>RIGHT(N18,LEN(N18)-SEARCH("/",N18))</f>
        <v>television</v>
      </c>
      <c r="S18" s="11">
        <f>(((J18/60)/60)/24)+DATE(1970,1,1)</f>
        <v>41760.796423611115</v>
      </c>
      <c r="T18" s="11">
        <f>(((I18/60)/60)/24)+DATE(1970,1,1)</f>
        <v>41806.229166666664</v>
      </c>
      <c r="U18">
        <f>YEAR(S18)</f>
        <v>2014</v>
      </c>
      <c r="V18">
        <f>YEAR(T18)</f>
        <v>2014</v>
      </c>
      <c r="W18" t="str">
        <f>IF(V18=U18, "Yes"," No")</f>
        <v>Yes</v>
      </c>
    </row>
    <row r="19" spans="1:23" ht="43.2" x14ac:dyDescent="0.3">
      <c r="A19">
        <v>17</v>
      </c>
      <c r="B19" s="1" t="s">
        <v>58</v>
      </c>
      <c r="C19" s="1" t="s">
        <v>59</v>
      </c>
      <c r="D19">
        <v>1500</v>
      </c>
      <c r="E19">
        <v>1510</v>
      </c>
      <c r="F19" t="s">
        <v>16</v>
      </c>
      <c r="G19" t="s">
        <v>24</v>
      </c>
      <c r="H19" t="s">
        <v>25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19</v>
      </c>
      <c r="O19" s="7">
        <f>(E19/D19)*100</f>
        <v>100.66666666666666</v>
      </c>
      <c r="P19" s="5">
        <f>IFERROR((E19/L19),0)</f>
        <v>41.944444444444443</v>
      </c>
      <c r="Q19" s="5" t="str">
        <f>LEFT(N19,SEARCH("/", N19)-1)</f>
        <v>film &amp; video</v>
      </c>
      <c r="R19" s="5" t="str">
        <f>RIGHT(N19,LEN(N19)-SEARCH("/",N19))</f>
        <v>television</v>
      </c>
      <c r="S19" s="11">
        <f>(((J19/60)/60)/24)+DATE(1970,1,1)</f>
        <v>41917.731736111113</v>
      </c>
      <c r="T19" s="11">
        <f>(((I19/60)/60)/24)+DATE(1970,1,1)</f>
        <v>41947.773402777777</v>
      </c>
      <c r="U19">
        <f>YEAR(S19)</f>
        <v>2014</v>
      </c>
      <c r="V19">
        <f>YEAR(T19)</f>
        <v>2014</v>
      </c>
      <c r="W19" t="str">
        <f>IF(V19=U19, "Yes"," No")</f>
        <v>Yes</v>
      </c>
    </row>
    <row r="20" spans="1:23" ht="43.2" x14ac:dyDescent="0.3">
      <c r="A20">
        <v>18</v>
      </c>
      <c r="B20" s="1" t="s">
        <v>60</v>
      </c>
      <c r="C20" s="1" t="s">
        <v>61</v>
      </c>
      <c r="D20">
        <v>30000</v>
      </c>
      <c r="E20">
        <v>31896.33</v>
      </c>
      <c r="F20" t="s">
        <v>16</v>
      </c>
      <c r="G20" t="s">
        <v>17</v>
      </c>
      <c r="H20" t="s">
        <v>18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19</v>
      </c>
      <c r="O20" s="7">
        <f>(E20/D20)*100</f>
        <v>106.32110000000002</v>
      </c>
      <c r="P20" s="5">
        <f>IFERROR((E20/L20),0)</f>
        <v>93.264122807017543</v>
      </c>
      <c r="Q20" s="5" t="str">
        <f>LEFT(N20,SEARCH("/", N20)-1)</f>
        <v>film &amp; video</v>
      </c>
      <c r="R20" s="5" t="str">
        <f>RIGHT(N20,LEN(N20)-SEARCH("/",N20))</f>
        <v>television</v>
      </c>
      <c r="S20" s="11">
        <f>(((J20/60)/60)/24)+DATE(1970,1,1)</f>
        <v>41869.542314814818</v>
      </c>
      <c r="T20" s="11">
        <f>(((I20/60)/60)/24)+DATE(1970,1,1)</f>
        <v>41899.542314814818</v>
      </c>
      <c r="U20">
        <f>YEAR(S20)</f>
        <v>2014</v>
      </c>
      <c r="V20">
        <f>YEAR(T20)</f>
        <v>2014</v>
      </c>
      <c r="W20" t="str">
        <f>IF(V20=U20, "Yes"," No")</f>
        <v>Yes</v>
      </c>
    </row>
    <row r="21" spans="1:23" ht="43.2" x14ac:dyDescent="0.3">
      <c r="A21">
        <v>19</v>
      </c>
      <c r="B21" s="1" t="s">
        <v>62</v>
      </c>
      <c r="C21" s="1" t="s">
        <v>63</v>
      </c>
      <c r="D21">
        <v>850</v>
      </c>
      <c r="E21">
        <v>1235</v>
      </c>
      <c r="F21" t="s">
        <v>16</v>
      </c>
      <c r="G21" t="s">
        <v>17</v>
      </c>
      <c r="H21" t="s">
        <v>18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19</v>
      </c>
      <c r="O21" s="7">
        <f>(E21/D21)*100</f>
        <v>145.29411764705881</v>
      </c>
      <c r="P21" s="5">
        <f>IFERROR((E21/L21),0)</f>
        <v>56.136363636363633</v>
      </c>
      <c r="Q21" s="5" t="str">
        <f>LEFT(N21,SEARCH("/", N21)-1)</f>
        <v>film &amp; video</v>
      </c>
      <c r="R21" s="5" t="str">
        <f>RIGHT(N21,LEN(N21)-SEARCH("/",N21))</f>
        <v>television</v>
      </c>
      <c r="S21" s="11">
        <f>(((J21/60)/60)/24)+DATE(1970,1,1)</f>
        <v>42175.816365740742</v>
      </c>
      <c r="T21" s="11">
        <f>(((I21/60)/60)/24)+DATE(1970,1,1)</f>
        <v>42205.816365740742</v>
      </c>
      <c r="U21">
        <f>YEAR(S21)</f>
        <v>2015</v>
      </c>
      <c r="V21">
        <f>YEAR(T21)</f>
        <v>2015</v>
      </c>
      <c r="W21" t="str">
        <f>IF(V21=U21, "Yes"," No")</f>
        <v>Yes</v>
      </c>
    </row>
    <row r="22" spans="1:23" ht="43.2" x14ac:dyDescent="0.3">
      <c r="A22">
        <v>20</v>
      </c>
      <c r="B22" s="1" t="s">
        <v>64</v>
      </c>
      <c r="C22" s="1" t="s">
        <v>65</v>
      </c>
      <c r="D22">
        <v>2000</v>
      </c>
      <c r="E22">
        <v>2004</v>
      </c>
      <c r="F22" t="s">
        <v>16</v>
      </c>
      <c r="G22" t="s">
        <v>17</v>
      </c>
      <c r="H22" t="s">
        <v>18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19</v>
      </c>
      <c r="O22" s="7">
        <f>(E22/D22)*100</f>
        <v>100.2</v>
      </c>
      <c r="P22" s="5">
        <f>IFERROR((E22/L22),0)</f>
        <v>80.16</v>
      </c>
      <c r="Q22" s="5" t="str">
        <f>LEFT(N22,SEARCH("/", N22)-1)</f>
        <v>film &amp; video</v>
      </c>
      <c r="R22" s="5" t="str">
        <f>RIGHT(N22,LEN(N22)-SEARCH("/",N22))</f>
        <v>television</v>
      </c>
      <c r="S22" s="11">
        <f>(((J22/60)/60)/24)+DATE(1970,1,1)</f>
        <v>42200.758240740746</v>
      </c>
      <c r="T22" s="11">
        <f>(((I22/60)/60)/24)+DATE(1970,1,1)</f>
        <v>42260.758240740746</v>
      </c>
      <c r="U22">
        <f>YEAR(S22)</f>
        <v>2015</v>
      </c>
      <c r="V22">
        <f>YEAR(T22)</f>
        <v>2015</v>
      </c>
      <c r="W22" t="str">
        <f>IF(V22=U22, "Yes"," No")</f>
        <v>Yes</v>
      </c>
    </row>
    <row r="23" spans="1:23" ht="43.2" x14ac:dyDescent="0.3">
      <c r="A23">
        <v>21</v>
      </c>
      <c r="B23" s="1" t="s">
        <v>66</v>
      </c>
      <c r="C23" s="1" t="s">
        <v>67</v>
      </c>
      <c r="D23">
        <v>18500</v>
      </c>
      <c r="E23">
        <v>20190</v>
      </c>
      <c r="F23" t="s">
        <v>16</v>
      </c>
      <c r="G23" t="s">
        <v>17</v>
      </c>
      <c r="H23" t="s">
        <v>18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19</v>
      </c>
      <c r="O23" s="7">
        <f>(E23/D23)*100</f>
        <v>109.13513513513513</v>
      </c>
      <c r="P23" s="5">
        <f>IFERROR((E23/L23),0)</f>
        <v>199.9009900990099</v>
      </c>
      <c r="Q23" s="5" t="str">
        <f>LEFT(N23,SEARCH("/", N23)-1)</f>
        <v>film &amp; video</v>
      </c>
      <c r="R23" s="5" t="str">
        <f>RIGHT(N23,LEN(N23)-SEARCH("/",N23))</f>
        <v>television</v>
      </c>
      <c r="S23" s="11">
        <f>(((J23/60)/60)/24)+DATE(1970,1,1)</f>
        <v>41878.627187500002</v>
      </c>
      <c r="T23" s="11">
        <f>(((I23/60)/60)/24)+DATE(1970,1,1)</f>
        <v>41908.627187500002</v>
      </c>
      <c r="U23">
        <f>YEAR(S23)</f>
        <v>2014</v>
      </c>
      <c r="V23">
        <f>YEAR(T23)</f>
        <v>2014</v>
      </c>
      <c r="W23" t="str">
        <f>IF(V23=U23, "Yes"," No")</f>
        <v>Yes</v>
      </c>
    </row>
    <row r="24" spans="1:23" ht="28.8" x14ac:dyDescent="0.3">
      <c r="A24">
        <v>22</v>
      </c>
      <c r="B24" s="1" t="s">
        <v>68</v>
      </c>
      <c r="C24" s="1" t="s">
        <v>69</v>
      </c>
      <c r="D24">
        <v>350</v>
      </c>
      <c r="E24">
        <v>410</v>
      </c>
      <c r="F24" t="s">
        <v>16</v>
      </c>
      <c r="G24" t="s">
        <v>17</v>
      </c>
      <c r="H24" t="s">
        <v>18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19</v>
      </c>
      <c r="O24" s="7">
        <f>(E24/D24)*100</f>
        <v>117.14285714285715</v>
      </c>
      <c r="P24" s="5">
        <f>IFERROR((E24/L24),0)</f>
        <v>51.25</v>
      </c>
      <c r="Q24" s="5" t="str">
        <f>LEFT(N24,SEARCH("/", N24)-1)</f>
        <v>film &amp; video</v>
      </c>
      <c r="R24" s="5" t="str">
        <f>RIGHT(N24,LEN(N24)-SEARCH("/",N24))</f>
        <v>television</v>
      </c>
      <c r="S24" s="11">
        <f>(((J24/60)/60)/24)+DATE(1970,1,1)</f>
        <v>41989.91134259259</v>
      </c>
      <c r="T24" s="11">
        <f>(((I24/60)/60)/24)+DATE(1970,1,1)</f>
        <v>42005.332638888889</v>
      </c>
      <c r="U24">
        <f>YEAR(S24)</f>
        <v>2014</v>
      </c>
      <c r="V24">
        <f>YEAR(T24)</f>
        <v>2015</v>
      </c>
      <c r="W24" t="str">
        <f>IF(V24=U24, "Yes"," No")</f>
        <v xml:space="preserve"> No</v>
      </c>
    </row>
    <row r="25" spans="1:23" ht="43.2" x14ac:dyDescent="0.3">
      <c r="A25">
        <v>23</v>
      </c>
      <c r="B25" s="1" t="s">
        <v>70</v>
      </c>
      <c r="C25" s="1" t="s">
        <v>71</v>
      </c>
      <c r="D25">
        <v>2000</v>
      </c>
      <c r="E25">
        <v>2370</v>
      </c>
      <c r="F25" t="s">
        <v>16</v>
      </c>
      <c r="G25" t="s">
        <v>17</v>
      </c>
      <c r="H25" t="s">
        <v>18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19</v>
      </c>
      <c r="O25" s="7">
        <f>(E25/D25)*100</f>
        <v>118.5</v>
      </c>
      <c r="P25" s="5">
        <f>IFERROR((E25/L25),0)</f>
        <v>103.04347826086956</v>
      </c>
      <c r="Q25" s="5" t="str">
        <f>LEFT(N25,SEARCH("/", N25)-1)</f>
        <v>film &amp; video</v>
      </c>
      <c r="R25" s="5" t="str">
        <f>RIGHT(N25,LEN(N25)-SEARCH("/",N25))</f>
        <v>television</v>
      </c>
      <c r="S25" s="11">
        <f>(((J25/60)/60)/24)+DATE(1970,1,1)</f>
        <v>42097.778946759259</v>
      </c>
      <c r="T25" s="11">
        <f>(((I25/60)/60)/24)+DATE(1970,1,1)</f>
        <v>42124.638888888891</v>
      </c>
      <c r="U25">
        <f>YEAR(S25)</f>
        <v>2015</v>
      </c>
      <c r="V25">
        <f>YEAR(T25)</f>
        <v>2015</v>
      </c>
      <c r="W25" t="str">
        <f>IF(V25=U25, "Yes"," No")</f>
        <v>Yes</v>
      </c>
    </row>
    <row r="26" spans="1:23" ht="28.8" x14ac:dyDescent="0.3">
      <c r="A26">
        <v>24</v>
      </c>
      <c r="B26" s="1" t="s">
        <v>72</v>
      </c>
      <c r="C26" s="1" t="s">
        <v>73</v>
      </c>
      <c r="D26">
        <v>35000</v>
      </c>
      <c r="E26">
        <v>38082.69</v>
      </c>
      <c r="F26" t="s">
        <v>16</v>
      </c>
      <c r="G26" t="s">
        <v>17</v>
      </c>
      <c r="H26" t="s">
        <v>18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19</v>
      </c>
      <c r="O26" s="7">
        <f>(E26/D26)*100</f>
        <v>108.80768571428572</v>
      </c>
      <c r="P26" s="5">
        <f>IFERROR((E26/L26),0)</f>
        <v>66.346149825783982</v>
      </c>
      <c r="Q26" s="5" t="str">
        <f>LEFT(N26,SEARCH("/", N26)-1)</f>
        <v>film &amp; video</v>
      </c>
      <c r="R26" s="5" t="str">
        <f>RIGHT(N26,LEN(N26)-SEARCH("/",N26))</f>
        <v>television</v>
      </c>
      <c r="S26" s="11">
        <f>(((J26/60)/60)/24)+DATE(1970,1,1)</f>
        <v>42229.820173611108</v>
      </c>
      <c r="T26" s="11">
        <f>(((I26/60)/60)/24)+DATE(1970,1,1)</f>
        <v>42262.818750000006</v>
      </c>
      <c r="U26">
        <f>YEAR(S26)</f>
        <v>2015</v>
      </c>
      <c r="V26">
        <f>YEAR(T26)</f>
        <v>2015</v>
      </c>
      <c r="W26" t="str">
        <f>IF(V26=U26, "Yes"," No")</f>
        <v>Yes</v>
      </c>
    </row>
    <row r="27" spans="1:23" ht="43.2" x14ac:dyDescent="0.3">
      <c r="A27">
        <v>25</v>
      </c>
      <c r="B27" s="1" t="s">
        <v>74</v>
      </c>
      <c r="C27" s="1" t="s">
        <v>75</v>
      </c>
      <c r="D27">
        <v>600</v>
      </c>
      <c r="E27">
        <v>800</v>
      </c>
      <c r="F27" t="s">
        <v>16</v>
      </c>
      <c r="G27" t="s">
        <v>17</v>
      </c>
      <c r="H27" t="s">
        <v>18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19</v>
      </c>
      <c r="O27" s="7">
        <f>(E27/D27)*100</f>
        <v>133.33333333333331</v>
      </c>
      <c r="P27" s="5">
        <f>IFERROR((E27/L27),0)</f>
        <v>57.142857142857146</v>
      </c>
      <c r="Q27" s="5" t="str">
        <f>LEFT(N27,SEARCH("/", N27)-1)</f>
        <v>film &amp; video</v>
      </c>
      <c r="R27" s="5" t="str">
        <f>RIGHT(N27,LEN(N27)-SEARCH("/",N27))</f>
        <v>television</v>
      </c>
      <c r="S27" s="11">
        <f>(((J27/60)/60)/24)+DATE(1970,1,1)</f>
        <v>42318.025011574078</v>
      </c>
      <c r="T27" s="11">
        <f>(((I27/60)/60)/24)+DATE(1970,1,1)</f>
        <v>42378.025011574078</v>
      </c>
      <c r="U27">
        <f>YEAR(S27)</f>
        <v>2015</v>
      </c>
      <c r="V27">
        <f>YEAR(T27)</f>
        <v>2016</v>
      </c>
      <c r="W27" t="str">
        <f>IF(V27=U27, "Yes"," No")</f>
        <v xml:space="preserve"> No</v>
      </c>
    </row>
    <row r="28" spans="1:23" ht="43.2" x14ac:dyDescent="0.3">
      <c r="A28">
        <v>26</v>
      </c>
      <c r="B28" s="1" t="s">
        <v>76</v>
      </c>
      <c r="C28" s="1" t="s">
        <v>77</v>
      </c>
      <c r="D28">
        <v>1250</v>
      </c>
      <c r="E28">
        <v>1940</v>
      </c>
      <c r="F28" t="s">
        <v>16</v>
      </c>
      <c r="G28" t="s">
        <v>17</v>
      </c>
      <c r="H28" t="s">
        <v>18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19</v>
      </c>
      <c r="O28" s="7">
        <f>(E28/D28)*100</f>
        <v>155.20000000000002</v>
      </c>
      <c r="P28" s="5">
        <f>IFERROR((E28/L28),0)</f>
        <v>102.10526315789474</v>
      </c>
      <c r="Q28" s="5" t="str">
        <f>LEFT(N28,SEARCH("/", N28)-1)</f>
        <v>film &amp; video</v>
      </c>
      <c r="R28" s="5" t="str">
        <f>RIGHT(N28,LEN(N28)-SEARCH("/",N28))</f>
        <v>television</v>
      </c>
      <c r="S28" s="11">
        <f>(((J28/60)/60)/24)+DATE(1970,1,1)</f>
        <v>41828.515555555554</v>
      </c>
      <c r="T28" s="11">
        <f>(((I28/60)/60)/24)+DATE(1970,1,1)</f>
        <v>41868.515555555554</v>
      </c>
      <c r="U28">
        <f>YEAR(S28)</f>
        <v>2014</v>
      </c>
      <c r="V28">
        <f>YEAR(T28)</f>
        <v>2014</v>
      </c>
      <c r="W28" t="str">
        <f>IF(V28=U28, "Yes"," No")</f>
        <v>Yes</v>
      </c>
    </row>
    <row r="29" spans="1:23" ht="43.2" x14ac:dyDescent="0.3">
      <c r="A29">
        <v>27</v>
      </c>
      <c r="B29" s="1" t="s">
        <v>78</v>
      </c>
      <c r="C29" s="1" t="s">
        <v>79</v>
      </c>
      <c r="D29">
        <v>20000</v>
      </c>
      <c r="E29">
        <v>22345</v>
      </c>
      <c r="F29" t="s">
        <v>16</v>
      </c>
      <c r="G29" t="s">
        <v>80</v>
      </c>
      <c r="H29" t="s">
        <v>81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19</v>
      </c>
      <c r="O29" s="7">
        <f>(E29/D29)*100</f>
        <v>111.72500000000001</v>
      </c>
      <c r="P29" s="5">
        <f>IFERROR((E29/L29),0)</f>
        <v>148.96666666666667</v>
      </c>
      <c r="Q29" s="5" t="str">
        <f>LEFT(N29,SEARCH("/", N29)-1)</f>
        <v>film &amp; video</v>
      </c>
      <c r="R29" s="5" t="str">
        <f>RIGHT(N29,LEN(N29)-SEARCH("/",N29))</f>
        <v>television</v>
      </c>
      <c r="S29" s="11">
        <f>(((J29/60)/60)/24)+DATE(1970,1,1)</f>
        <v>41929.164733796293</v>
      </c>
      <c r="T29" s="11">
        <f>(((I29/60)/60)/24)+DATE(1970,1,1)</f>
        <v>41959.206400462965</v>
      </c>
      <c r="U29">
        <f>YEAR(S29)</f>
        <v>2014</v>
      </c>
      <c r="V29">
        <f>YEAR(T29)</f>
        <v>2014</v>
      </c>
      <c r="W29" t="str">
        <f>IF(V29=U29, "Yes"," No")</f>
        <v>Yes</v>
      </c>
    </row>
    <row r="30" spans="1:23" ht="28.8" x14ac:dyDescent="0.3">
      <c r="A30">
        <v>28</v>
      </c>
      <c r="B30" s="1" t="s">
        <v>82</v>
      </c>
      <c r="C30" s="1" t="s">
        <v>83</v>
      </c>
      <c r="D30">
        <v>12000</v>
      </c>
      <c r="E30">
        <v>12042</v>
      </c>
      <c r="F30" t="s">
        <v>16</v>
      </c>
      <c r="G30" t="s">
        <v>17</v>
      </c>
      <c r="H30" t="s">
        <v>18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19</v>
      </c>
      <c r="O30" s="7">
        <f>(E30/D30)*100</f>
        <v>100.35000000000001</v>
      </c>
      <c r="P30" s="5">
        <f>IFERROR((E30/L30),0)</f>
        <v>169.6056338028169</v>
      </c>
      <c r="Q30" s="5" t="str">
        <f>LEFT(N30,SEARCH("/", N30)-1)</f>
        <v>film &amp; video</v>
      </c>
      <c r="R30" s="5" t="str">
        <f>RIGHT(N30,LEN(N30)-SEARCH("/",N30))</f>
        <v>television</v>
      </c>
      <c r="S30" s="11">
        <f>(((J30/60)/60)/24)+DATE(1970,1,1)</f>
        <v>42324.96393518518</v>
      </c>
      <c r="T30" s="11">
        <f>(((I30/60)/60)/24)+DATE(1970,1,1)</f>
        <v>42354.96393518518</v>
      </c>
      <c r="U30">
        <f>YEAR(S30)</f>
        <v>2015</v>
      </c>
      <c r="V30">
        <f>YEAR(T30)</f>
        <v>2015</v>
      </c>
      <c r="W30" t="str">
        <f>IF(V30=U30, "Yes"," No")</f>
        <v>Yes</v>
      </c>
    </row>
    <row r="31" spans="1:23" ht="43.2" x14ac:dyDescent="0.3">
      <c r="A31">
        <v>29</v>
      </c>
      <c r="B31" s="1" t="s">
        <v>84</v>
      </c>
      <c r="C31" s="1" t="s">
        <v>85</v>
      </c>
      <c r="D31">
        <v>3000</v>
      </c>
      <c r="E31">
        <v>3700</v>
      </c>
      <c r="F31" t="s">
        <v>16</v>
      </c>
      <c r="G31" t="s">
        <v>24</v>
      </c>
      <c r="H31" t="s">
        <v>25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19</v>
      </c>
      <c r="O31" s="7">
        <f>(E31/D31)*100</f>
        <v>123.33333333333334</v>
      </c>
      <c r="P31" s="5">
        <f>IFERROR((E31/L31),0)</f>
        <v>31.623931623931625</v>
      </c>
      <c r="Q31" s="5" t="str">
        <f>LEFT(N31,SEARCH("/", N31)-1)</f>
        <v>film &amp; video</v>
      </c>
      <c r="R31" s="5" t="str">
        <f>RIGHT(N31,LEN(N31)-SEARCH("/",N31))</f>
        <v>television</v>
      </c>
      <c r="S31" s="11">
        <f>(((J31/60)/60)/24)+DATE(1970,1,1)</f>
        <v>41812.67324074074</v>
      </c>
      <c r="T31" s="11">
        <f>(((I31/60)/60)/24)+DATE(1970,1,1)</f>
        <v>41842.67324074074</v>
      </c>
      <c r="U31">
        <f>YEAR(S31)</f>
        <v>2014</v>
      </c>
      <c r="V31">
        <f>YEAR(T31)</f>
        <v>2014</v>
      </c>
      <c r="W31" t="str">
        <f>IF(V31=U31, "Yes"," No")</f>
        <v>Yes</v>
      </c>
    </row>
    <row r="32" spans="1:23" ht="43.2" x14ac:dyDescent="0.3">
      <c r="A32">
        <v>30</v>
      </c>
      <c r="B32" s="1" t="s">
        <v>86</v>
      </c>
      <c r="C32" s="1" t="s">
        <v>87</v>
      </c>
      <c r="D32">
        <v>4000</v>
      </c>
      <c r="E32">
        <v>4051.99</v>
      </c>
      <c r="F32" t="s">
        <v>16</v>
      </c>
      <c r="G32" t="s">
        <v>17</v>
      </c>
      <c r="H32" t="s">
        <v>18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19</v>
      </c>
      <c r="O32" s="7">
        <f>(E32/D32)*100</f>
        <v>101.29975</v>
      </c>
      <c r="P32" s="5">
        <f>IFERROR((E32/L32),0)</f>
        <v>76.45264150943396</v>
      </c>
      <c r="Q32" s="5" t="str">
        <f>LEFT(N32,SEARCH("/", N32)-1)</f>
        <v>film &amp; video</v>
      </c>
      <c r="R32" s="5" t="str">
        <f>RIGHT(N32,LEN(N32)-SEARCH("/",N32))</f>
        <v>television</v>
      </c>
      <c r="S32" s="11">
        <f>(((J32/60)/60)/24)+DATE(1970,1,1)</f>
        <v>41842.292997685188</v>
      </c>
      <c r="T32" s="11">
        <f>(((I32/60)/60)/24)+DATE(1970,1,1)</f>
        <v>41872.292997685188</v>
      </c>
      <c r="U32">
        <f>YEAR(S32)</f>
        <v>2014</v>
      </c>
      <c r="V32">
        <f>YEAR(T32)</f>
        <v>2014</v>
      </c>
      <c r="W32" t="str">
        <f>IF(V32=U32, "Yes"," No")</f>
        <v>Yes</v>
      </c>
    </row>
    <row r="33" spans="1:23" ht="43.2" x14ac:dyDescent="0.3">
      <c r="A33">
        <v>31</v>
      </c>
      <c r="B33" s="1" t="s">
        <v>88</v>
      </c>
      <c r="C33" s="1" t="s">
        <v>89</v>
      </c>
      <c r="D33">
        <v>13</v>
      </c>
      <c r="E33">
        <v>13</v>
      </c>
      <c r="F33" t="s">
        <v>16</v>
      </c>
      <c r="G33" t="s">
        <v>17</v>
      </c>
      <c r="H33" t="s">
        <v>18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19</v>
      </c>
      <c r="O33" s="7">
        <f>(E33/D33)*100</f>
        <v>100</v>
      </c>
      <c r="P33" s="5">
        <f>IFERROR((E33/L33),0)</f>
        <v>13</v>
      </c>
      <c r="Q33" s="5" t="str">
        <f>LEFT(N33,SEARCH("/", N33)-1)</f>
        <v>film &amp; video</v>
      </c>
      <c r="R33" s="5" t="str">
        <f>RIGHT(N33,LEN(N33)-SEARCH("/",N33))</f>
        <v>television</v>
      </c>
      <c r="S33" s="11">
        <f>(((J33/60)/60)/24)+DATE(1970,1,1)</f>
        <v>42376.79206018518</v>
      </c>
      <c r="T33" s="11">
        <f>(((I33/60)/60)/24)+DATE(1970,1,1)</f>
        <v>42394.79206018518</v>
      </c>
      <c r="U33">
        <f>YEAR(S33)</f>
        <v>2016</v>
      </c>
      <c r="V33">
        <f>YEAR(T33)</f>
        <v>2016</v>
      </c>
      <c r="W33" t="str">
        <f>IF(V33=U33, "Yes"," No")</f>
        <v>Yes</v>
      </c>
    </row>
    <row r="34" spans="1:23" ht="57.6" x14ac:dyDescent="0.3">
      <c r="A34">
        <v>32</v>
      </c>
      <c r="B34" s="1" t="s">
        <v>90</v>
      </c>
      <c r="C34" s="1" t="s">
        <v>91</v>
      </c>
      <c r="D34">
        <v>28450</v>
      </c>
      <c r="E34">
        <v>28520</v>
      </c>
      <c r="F34" t="s">
        <v>16</v>
      </c>
      <c r="G34" t="s">
        <v>17</v>
      </c>
      <c r="H34" t="s">
        <v>18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19</v>
      </c>
      <c r="O34" s="7">
        <f>(E34/D34)*100</f>
        <v>100.24604569420035</v>
      </c>
      <c r="P34" s="5">
        <f>IFERROR((E34/L34),0)</f>
        <v>320.44943820224717</v>
      </c>
      <c r="Q34" s="5" t="str">
        <f>LEFT(N34,SEARCH("/", N34)-1)</f>
        <v>film &amp; video</v>
      </c>
      <c r="R34" s="5" t="str">
        <f>RIGHT(N34,LEN(N34)-SEARCH("/",N34))</f>
        <v>television</v>
      </c>
      <c r="S34" s="11">
        <f>(((J34/60)/60)/24)+DATE(1970,1,1)</f>
        <v>42461.627511574072</v>
      </c>
      <c r="T34" s="11">
        <f>(((I34/60)/60)/24)+DATE(1970,1,1)</f>
        <v>42503.165972222225</v>
      </c>
      <c r="U34">
        <f>YEAR(S34)</f>
        <v>2016</v>
      </c>
      <c r="V34">
        <f>YEAR(T34)</f>
        <v>2016</v>
      </c>
      <c r="W34" t="str">
        <f>IF(V34=U34, "Yes"," No")</f>
        <v>Yes</v>
      </c>
    </row>
    <row r="35" spans="1:23" ht="43.2" x14ac:dyDescent="0.3">
      <c r="A35">
        <v>33</v>
      </c>
      <c r="B35" s="1" t="s">
        <v>92</v>
      </c>
      <c r="C35" s="1" t="s">
        <v>93</v>
      </c>
      <c r="D35">
        <v>5250</v>
      </c>
      <c r="E35">
        <v>5360</v>
      </c>
      <c r="F35" t="s">
        <v>16</v>
      </c>
      <c r="G35" t="s">
        <v>17</v>
      </c>
      <c r="H35" t="s">
        <v>18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19</v>
      </c>
      <c r="O35" s="7">
        <f>(E35/D35)*100</f>
        <v>102.0952380952381</v>
      </c>
      <c r="P35" s="5">
        <f>IFERROR((E35/L35),0)</f>
        <v>83.75</v>
      </c>
      <c r="Q35" s="5" t="str">
        <f>LEFT(N35,SEARCH("/", N35)-1)</f>
        <v>film &amp; video</v>
      </c>
      <c r="R35" s="5" t="str">
        <f>RIGHT(N35,LEN(N35)-SEARCH("/",N35))</f>
        <v>television</v>
      </c>
      <c r="S35" s="11">
        <f>(((J35/60)/60)/24)+DATE(1970,1,1)</f>
        <v>42286.660891203705</v>
      </c>
      <c r="T35" s="11">
        <f>(((I35/60)/60)/24)+DATE(1970,1,1)</f>
        <v>42316.702557870376</v>
      </c>
      <c r="U35">
        <f>YEAR(S35)</f>
        <v>2015</v>
      </c>
      <c r="V35">
        <f>YEAR(T35)</f>
        <v>2015</v>
      </c>
      <c r="W35" t="str">
        <f>IF(V35=U35, "Yes"," No")</f>
        <v>Yes</v>
      </c>
    </row>
    <row r="36" spans="1:23" ht="43.2" x14ac:dyDescent="0.3">
      <c r="A36">
        <v>34</v>
      </c>
      <c r="B36" s="1" t="s">
        <v>94</v>
      </c>
      <c r="C36" s="1" t="s">
        <v>95</v>
      </c>
      <c r="D36">
        <v>2600</v>
      </c>
      <c r="E36">
        <v>3392</v>
      </c>
      <c r="F36" t="s">
        <v>16</v>
      </c>
      <c r="G36" t="s">
        <v>17</v>
      </c>
      <c r="H36" t="s">
        <v>18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19</v>
      </c>
      <c r="O36" s="7">
        <f>(E36/D36)*100</f>
        <v>130.46153846153845</v>
      </c>
      <c r="P36" s="5">
        <f>IFERROR((E36/L36),0)</f>
        <v>49.882352941176471</v>
      </c>
      <c r="Q36" s="5" t="str">
        <f>LEFT(N36,SEARCH("/", N36)-1)</f>
        <v>film &amp; video</v>
      </c>
      <c r="R36" s="5" t="str">
        <f>RIGHT(N36,LEN(N36)-SEARCH("/",N36))</f>
        <v>television</v>
      </c>
      <c r="S36" s="11">
        <f>(((J36/60)/60)/24)+DATE(1970,1,1)</f>
        <v>41841.321770833332</v>
      </c>
      <c r="T36" s="11">
        <f>(((I36/60)/60)/24)+DATE(1970,1,1)</f>
        <v>41856.321770833332</v>
      </c>
      <c r="U36">
        <f>YEAR(S36)</f>
        <v>2014</v>
      </c>
      <c r="V36">
        <f>YEAR(T36)</f>
        <v>2014</v>
      </c>
      <c r="W36" t="str">
        <f>IF(V36=U36, "Yes"," No")</f>
        <v>Yes</v>
      </c>
    </row>
    <row r="37" spans="1:23" ht="43.2" x14ac:dyDescent="0.3">
      <c r="A37">
        <v>35</v>
      </c>
      <c r="B37" s="1" t="s">
        <v>96</v>
      </c>
      <c r="C37" s="1" t="s">
        <v>97</v>
      </c>
      <c r="D37">
        <v>1000</v>
      </c>
      <c r="E37">
        <v>1665</v>
      </c>
      <c r="F37" t="s">
        <v>16</v>
      </c>
      <c r="G37" t="s">
        <v>17</v>
      </c>
      <c r="H37" t="s">
        <v>18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19</v>
      </c>
      <c r="O37" s="7">
        <f>(E37/D37)*100</f>
        <v>166.5</v>
      </c>
      <c r="P37" s="5">
        <f>IFERROR((E37/L37),0)</f>
        <v>59.464285714285715</v>
      </c>
      <c r="Q37" s="5" t="str">
        <f>LEFT(N37,SEARCH("/", N37)-1)</f>
        <v>film &amp; video</v>
      </c>
      <c r="R37" s="5" t="str">
        <f>RIGHT(N37,LEN(N37)-SEARCH("/",N37))</f>
        <v>television</v>
      </c>
      <c r="S37" s="11">
        <f>(((J37/60)/60)/24)+DATE(1970,1,1)</f>
        <v>42098.291828703703</v>
      </c>
      <c r="T37" s="11">
        <f>(((I37/60)/60)/24)+DATE(1970,1,1)</f>
        <v>42122</v>
      </c>
      <c r="U37">
        <f>YEAR(S37)</f>
        <v>2015</v>
      </c>
      <c r="V37">
        <f>YEAR(T37)</f>
        <v>2015</v>
      </c>
      <c r="W37" t="str">
        <f>IF(V37=U37, "Yes"," No")</f>
        <v>Yes</v>
      </c>
    </row>
    <row r="38" spans="1:23" ht="28.8" x14ac:dyDescent="0.3">
      <c r="A38">
        <v>36</v>
      </c>
      <c r="B38" s="1" t="s">
        <v>98</v>
      </c>
      <c r="C38" s="1" t="s">
        <v>99</v>
      </c>
      <c r="D38">
        <v>6000</v>
      </c>
      <c r="E38">
        <v>8529</v>
      </c>
      <c r="F38" t="s">
        <v>16</v>
      </c>
      <c r="G38" t="s">
        <v>17</v>
      </c>
      <c r="H38" t="s">
        <v>18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19</v>
      </c>
      <c r="O38" s="7">
        <f>(E38/D38)*100</f>
        <v>142.15</v>
      </c>
      <c r="P38" s="5">
        <f>IFERROR((E38/L38),0)</f>
        <v>193.84090909090909</v>
      </c>
      <c r="Q38" s="5" t="str">
        <f>LEFT(N38,SEARCH("/", N38)-1)</f>
        <v>film &amp; video</v>
      </c>
      <c r="R38" s="5" t="str">
        <f>RIGHT(N38,LEN(N38)-SEARCH("/",N38))</f>
        <v>television</v>
      </c>
      <c r="S38" s="11">
        <f>(((J38/60)/60)/24)+DATE(1970,1,1)</f>
        <v>42068.307002314818</v>
      </c>
      <c r="T38" s="11">
        <f>(((I38/60)/60)/24)+DATE(1970,1,1)</f>
        <v>42098.265335648146</v>
      </c>
      <c r="U38">
        <f>YEAR(S38)</f>
        <v>2015</v>
      </c>
      <c r="V38">
        <f>YEAR(T38)</f>
        <v>2015</v>
      </c>
      <c r="W38" t="str">
        <f>IF(V38=U38, "Yes"," No")</f>
        <v>Yes</v>
      </c>
    </row>
    <row r="39" spans="1:23" ht="43.2" x14ac:dyDescent="0.3">
      <c r="A39">
        <v>37</v>
      </c>
      <c r="B39" s="1" t="s">
        <v>100</v>
      </c>
      <c r="C39" s="1" t="s">
        <v>101</v>
      </c>
      <c r="D39">
        <v>22000</v>
      </c>
      <c r="E39">
        <v>40357</v>
      </c>
      <c r="F39" t="s">
        <v>16</v>
      </c>
      <c r="G39" t="s">
        <v>17</v>
      </c>
      <c r="H39" t="s">
        <v>18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19</v>
      </c>
      <c r="O39" s="7">
        <f>(E39/D39)*100</f>
        <v>183.44090909090909</v>
      </c>
      <c r="P39" s="5">
        <f>IFERROR((E39/L39),0)</f>
        <v>159.51383399209487</v>
      </c>
      <c r="Q39" s="5" t="str">
        <f>LEFT(N39,SEARCH("/", N39)-1)</f>
        <v>film &amp; video</v>
      </c>
      <c r="R39" s="5" t="str">
        <f>RIGHT(N39,LEN(N39)-SEARCH("/",N39))</f>
        <v>television</v>
      </c>
      <c r="S39" s="11">
        <f>(((J39/60)/60)/24)+DATE(1970,1,1)</f>
        <v>42032.693043981482</v>
      </c>
      <c r="T39" s="11">
        <f>(((I39/60)/60)/24)+DATE(1970,1,1)</f>
        <v>42062.693043981482</v>
      </c>
      <c r="U39">
        <f>YEAR(S39)</f>
        <v>2015</v>
      </c>
      <c r="V39">
        <f>YEAR(T39)</f>
        <v>2015</v>
      </c>
      <c r="W39" t="str">
        <f>IF(V39=U39, "Yes"," No")</f>
        <v>Yes</v>
      </c>
    </row>
    <row r="40" spans="1:23" ht="43.2" x14ac:dyDescent="0.3">
      <c r="A40">
        <v>38</v>
      </c>
      <c r="B40" s="1" t="s">
        <v>102</v>
      </c>
      <c r="C40" s="1" t="s">
        <v>103</v>
      </c>
      <c r="D40">
        <v>2500</v>
      </c>
      <c r="E40">
        <v>2751</v>
      </c>
      <c r="F40" t="s">
        <v>16</v>
      </c>
      <c r="G40" t="s">
        <v>17</v>
      </c>
      <c r="H40" t="s">
        <v>18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19</v>
      </c>
      <c r="O40" s="7">
        <f>(E40/D40)*100</f>
        <v>110.04</v>
      </c>
      <c r="P40" s="5">
        <f>IFERROR((E40/L40),0)</f>
        <v>41.68181818181818</v>
      </c>
      <c r="Q40" s="5" t="str">
        <f>LEFT(N40,SEARCH("/", N40)-1)</f>
        <v>film &amp; video</v>
      </c>
      <c r="R40" s="5" t="str">
        <f>RIGHT(N40,LEN(N40)-SEARCH("/",N40))</f>
        <v>television</v>
      </c>
      <c r="S40" s="11">
        <f>(((J40/60)/60)/24)+DATE(1970,1,1)</f>
        <v>41375.057222222218</v>
      </c>
      <c r="T40" s="11">
        <f>(((I40/60)/60)/24)+DATE(1970,1,1)</f>
        <v>41405.057222222218</v>
      </c>
      <c r="U40">
        <f>YEAR(S40)</f>
        <v>2013</v>
      </c>
      <c r="V40">
        <f>YEAR(T40)</f>
        <v>2013</v>
      </c>
      <c r="W40" t="str">
        <f>IF(V40=U40, "Yes"," No")</f>
        <v>Yes</v>
      </c>
    </row>
    <row r="41" spans="1:23" ht="57.6" x14ac:dyDescent="0.3">
      <c r="A41">
        <v>39</v>
      </c>
      <c r="B41" s="1" t="s">
        <v>104</v>
      </c>
      <c r="C41" s="1" t="s">
        <v>105</v>
      </c>
      <c r="D41">
        <v>25000</v>
      </c>
      <c r="E41">
        <v>32745</v>
      </c>
      <c r="F41" t="s">
        <v>16</v>
      </c>
      <c r="G41" t="s">
        <v>24</v>
      </c>
      <c r="H41" t="s">
        <v>25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19</v>
      </c>
      <c r="O41" s="7">
        <f>(E41/D41)*100</f>
        <v>130.98000000000002</v>
      </c>
      <c r="P41" s="5">
        <f>IFERROR((E41/L41),0)</f>
        <v>150.89861751152074</v>
      </c>
      <c r="Q41" s="5" t="str">
        <f>LEFT(N41,SEARCH("/", N41)-1)</f>
        <v>film &amp; video</v>
      </c>
      <c r="R41" s="5" t="str">
        <f>RIGHT(N41,LEN(N41)-SEARCH("/",N41))</f>
        <v>television</v>
      </c>
      <c r="S41" s="11">
        <f>(((J41/60)/60)/24)+DATE(1970,1,1)</f>
        <v>41754.047083333331</v>
      </c>
      <c r="T41" s="11">
        <f>(((I41/60)/60)/24)+DATE(1970,1,1)</f>
        <v>41784.957638888889</v>
      </c>
      <c r="U41">
        <f>YEAR(S41)</f>
        <v>2014</v>
      </c>
      <c r="V41">
        <f>YEAR(T41)</f>
        <v>2014</v>
      </c>
      <c r="W41" t="str">
        <f>IF(V41=U41, "Yes"," No")</f>
        <v>Yes</v>
      </c>
    </row>
    <row r="42" spans="1:23" ht="43.2" x14ac:dyDescent="0.3">
      <c r="A42">
        <v>40</v>
      </c>
      <c r="B42" s="1" t="s">
        <v>106</v>
      </c>
      <c r="C42" s="1" t="s">
        <v>107</v>
      </c>
      <c r="D42">
        <v>2000</v>
      </c>
      <c r="E42">
        <v>2027</v>
      </c>
      <c r="F42" t="s">
        <v>16</v>
      </c>
      <c r="G42" t="s">
        <v>17</v>
      </c>
      <c r="H42" t="s">
        <v>18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19</v>
      </c>
      <c r="O42" s="7">
        <f>(E42/D42)*100</f>
        <v>101.35000000000001</v>
      </c>
      <c r="P42" s="5">
        <f>IFERROR((E42/L42),0)</f>
        <v>126.6875</v>
      </c>
      <c r="Q42" s="5" t="str">
        <f>LEFT(N42,SEARCH("/", N42)-1)</f>
        <v>film &amp; video</v>
      </c>
      <c r="R42" s="5" t="str">
        <f>RIGHT(N42,LEN(N42)-SEARCH("/",N42))</f>
        <v>television</v>
      </c>
      <c r="S42" s="11">
        <f>(((J42/60)/60)/24)+DATE(1970,1,1)</f>
        <v>41789.21398148148</v>
      </c>
      <c r="T42" s="11">
        <f>(((I42/60)/60)/24)+DATE(1970,1,1)</f>
        <v>41809.166666666664</v>
      </c>
      <c r="U42">
        <f>YEAR(S42)</f>
        <v>2014</v>
      </c>
      <c r="V42">
        <f>YEAR(T42)</f>
        <v>2014</v>
      </c>
      <c r="W42" t="str">
        <f>IF(V42=U42, "Yes"," No")</f>
        <v>Yes</v>
      </c>
    </row>
    <row r="43" spans="1:23" ht="43.2" x14ac:dyDescent="0.3">
      <c r="A43">
        <v>41</v>
      </c>
      <c r="B43" s="1" t="s">
        <v>108</v>
      </c>
      <c r="C43" s="1" t="s">
        <v>109</v>
      </c>
      <c r="D43">
        <v>2000</v>
      </c>
      <c r="E43">
        <v>2000</v>
      </c>
      <c r="F43" t="s">
        <v>16</v>
      </c>
      <c r="G43" t="s">
        <v>17</v>
      </c>
      <c r="H43" t="s">
        <v>18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19</v>
      </c>
      <c r="O43" s="7">
        <f>(E43/D43)*100</f>
        <v>100</v>
      </c>
      <c r="P43" s="5">
        <f>IFERROR((E43/L43),0)</f>
        <v>105.26315789473684</v>
      </c>
      <c r="Q43" s="5" t="str">
        <f>LEFT(N43,SEARCH("/", N43)-1)</f>
        <v>film &amp; video</v>
      </c>
      <c r="R43" s="5" t="str">
        <f>RIGHT(N43,LEN(N43)-SEARCH("/",N43))</f>
        <v>television</v>
      </c>
      <c r="S43" s="11">
        <f>(((J43/60)/60)/24)+DATE(1970,1,1)</f>
        <v>41887.568912037037</v>
      </c>
      <c r="T43" s="11">
        <f>(((I43/60)/60)/24)+DATE(1970,1,1)</f>
        <v>41917.568912037037</v>
      </c>
      <c r="U43">
        <f>YEAR(S43)</f>
        <v>2014</v>
      </c>
      <c r="V43">
        <f>YEAR(T43)</f>
        <v>2014</v>
      </c>
      <c r="W43" t="str">
        <f>IF(V43=U43, "Yes"," No")</f>
        <v>Yes</v>
      </c>
    </row>
    <row r="44" spans="1:23" ht="43.2" x14ac:dyDescent="0.3">
      <c r="A44">
        <v>42</v>
      </c>
      <c r="B44" s="1" t="s">
        <v>110</v>
      </c>
      <c r="C44" s="1" t="s">
        <v>111</v>
      </c>
      <c r="D44">
        <v>14000</v>
      </c>
      <c r="E44">
        <v>19860</v>
      </c>
      <c r="F44" t="s">
        <v>16</v>
      </c>
      <c r="G44" t="s">
        <v>17</v>
      </c>
      <c r="H44" t="s">
        <v>18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19</v>
      </c>
      <c r="O44" s="7">
        <f>(E44/D44)*100</f>
        <v>141.85714285714286</v>
      </c>
      <c r="P44" s="5">
        <f>IFERROR((E44/L44),0)</f>
        <v>117.51479289940828</v>
      </c>
      <c r="Q44" s="5" t="str">
        <f>LEFT(N44,SEARCH("/", N44)-1)</f>
        <v>film &amp; video</v>
      </c>
      <c r="R44" s="5" t="str">
        <f>RIGHT(N44,LEN(N44)-SEARCH("/",N44))</f>
        <v>television</v>
      </c>
      <c r="S44" s="11">
        <f>(((J44/60)/60)/24)+DATE(1970,1,1)</f>
        <v>41971.639189814814</v>
      </c>
      <c r="T44" s="11">
        <f>(((I44/60)/60)/24)+DATE(1970,1,1)</f>
        <v>42001.639189814814</v>
      </c>
      <c r="U44">
        <f>YEAR(S44)</f>
        <v>2014</v>
      </c>
      <c r="V44">
        <f>YEAR(T44)</f>
        <v>2014</v>
      </c>
      <c r="W44" t="str">
        <f>IF(V44=U44, "Yes"," No")</f>
        <v>Yes</v>
      </c>
    </row>
    <row r="45" spans="1:23" ht="43.2" x14ac:dyDescent="0.3">
      <c r="A45">
        <v>43</v>
      </c>
      <c r="B45" s="1" t="s">
        <v>112</v>
      </c>
      <c r="C45" s="1" t="s">
        <v>113</v>
      </c>
      <c r="D45">
        <v>10000</v>
      </c>
      <c r="E45">
        <v>30866</v>
      </c>
      <c r="F45" t="s">
        <v>16</v>
      </c>
      <c r="G45" t="s">
        <v>17</v>
      </c>
      <c r="H45" t="s">
        <v>18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19</v>
      </c>
      <c r="O45" s="7">
        <f>(E45/D45)*100</f>
        <v>308.65999999999997</v>
      </c>
      <c r="P45" s="5">
        <f>IFERROR((E45/L45),0)</f>
        <v>117.36121673003802</v>
      </c>
      <c r="Q45" s="5" t="str">
        <f>LEFT(N45,SEARCH("/", N45)-1)</f>
        <v>film &amp; video</v>
      </c>
      <c r="R45" s="5" t="str">
        <f>RIGHT(N45,LEN(N45)-SEARCH("/",N45))</f>
        <v>television</v>
      </c>
      <c r="S45" s="11">
        <f>(((J45/60)/60)/24)+DATE(1970,1,1)</f>
        <v>41802.790347222224</v>
      </c>
      <c r="T45" s="11">
        <f>(((I45/60)/60)/24)+DATE(1970,1,1)</f>
        <v>41833</v>
      </c>
      <c r="U45">
        <f>YEAR(S45)</f>
        <v>2014</v>
      </c>
      <c r="V45">
        <f>YEAR(T45)</f>
        <v>2014</v>
      </c>
      <c r="W45" t="str">
        <f>IF(V45=U45, "Yes"," No")</f>
        <v>Yes</v>
      </c>
    </row>
    <row r="46" spans="1:23" ht="57.6" x14ac:dyDescent="0.3">
      <c r="A46">
        <v>44</v>
      </c>
      <c r="B46" s="1" t="s">
        <v>114</v>
      </c>
      <c r="C46" s="1" t="s">
        <v>115</v>
      </c>
      <c r="D46">
        <v>2000</v>
      </c>
      <c r="E46">
        <v>2000</v>
      </c>
      <c r="F46" t="s">
        <v>16</v>
      </c>
      <c r="G46" t="s">
        <v>17</v>
      </c>
      <c r="H46" t="s">
        <v>18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19</v>
      </c>
      <c r="O46" s="7">
        <f>(E46/D46)*100</f>
        <v>100</v>
      </c>
      <c r="P46" s="5">
        <f>IFERROR((E46/L46),0)</f>
        <v>133.33333333333334</v>
      </c>
      <c r="Q46" s="5" t="str">
        <f>LEFT(N46,SEARCH("/", N46)-1)</f>
        <v>film &amp; video</v>
      </c>
      <c r="R46" s="5" t="str">
        <f>RIGHT(N46,LEN(N46)-SEARCH("/",N46))</f>
        <v>television</v>
      </c>
      <c r="S46" s="11">
        <f>(((J46/60)/60)/24)+DATE(1970,1,1)</f>
        <v>41874.098807870374</v>
      </c>
      <c r="T46" s="11">
        <f>(((I46/60)/60)/24)+DATE(1970,1,1)</f>
        <v>41919.098807870374</v>
      </c>
      <c r="U46">
        <f>YEAR(S46)</f>
        <v>2014</v>
      </c>
      <c r="V46">
        <f>YEAR(T46)</f>
        <v>2014</v>
      </c>
      <c r="W46" t="str">
        <f>IF(V46=U46, "Yes"," No")</f>
        <v>Yes</v>
      </c>
    </row>
    <row r="47" spans="1:23" ht="43.2" x14ac:dyDescent="0.3">
      <c r="A47">
        <v>45</v>
      </c>
      <c r="B47" s="1" t="s">
        <v>116</v>
      </c>
      <c r="C47" s="1" t="s">
        <v>117</v>
      </c>
      <c r="D47">
        <v>5000</v>
      </c>
      <c r="E47">
        <v>6000</v>
      </c>
      <c r="F47" t="s">
        <v>16</v>
      </c>
      <c r="G47" t="s">
        <v>17</v>
      </c>
      <c r="H47" t="s">
        <v>18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19</v>
      </c>
      <c r="O47" s="7">
        <f>(E47/D47)*100</f>
        <v>120</v>
      </c>
      <c r="P47" s="5">
        <f>IFERROR((E47/L47),0)</f>
        <v>98.360655737704917</v>
      </c>
      <c r="Q47" s="5" t="str">
        <f>LEFT(N47,SEARCH("/", N47)-1)</f>
        <v>film &amp; video</v>
      </c>
      <c r="R47" s="5" t="str">
        <f>RIGHT(N47,LEN(N47)-SEARCH("/",N47))</f>
        <v>television</v>
      </c>
      <c r="S47" s="11">
        <f>(((J47/60)/60)/24)+DATE(1970,1,1)</f>
        <v>42457.623923611114</v>
      </c>
      <c r="T47" s="11">
        <f>(((I47/60)/60)/24)+DATE(1970,1,1)</f>
        <v>42487.623923611114</v>
      </c>
      <c r="U47">
        <f>YEAR(S47)</f>
        <v>2016</v>
      </c>
      <c r="V47">
        <f>YEAR(T47)</f>
        <v>2016</v>
      </c>
      <c r="W47" t="str">
        <f>IF(V47=U47, "Yes"," No")</f>
        <v>Yes</v>
      </c>
    </row>
    <row r="48" spans="1:23" ht="43.2" x14ac:dyDescent="0.3">
      <c r="A48">
        <v>46</v>
      </c>
      <c r="B48" s="1" t="s">
        <v>118</v>
      </c>
      <c r="C48" s="1" t="s">
        <v>119</v>
      </c>
      <c r="D48">
        <v>8400</v>
      </c>
      <c r="E48">
        <v>8750</v>
      </c>
      <c r="F48" t="s">
        <v>16</v>
      </c>
      <c r="G48" t="s">
        <v>50</v>
      </c>
      <c r="H48" t="s">
        <v>51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19</v>
      </c>
      <c r="O48" s="7">
        <f>(E48/D48)*100</f>
        <v>104.16666666666667</v>
      </c>
      <c r="P48" s="5">
        <f>IFERROR((E48/L48),0)</f>
        <v>194.44444444444446</v>
      </c>
      <c r="Q48" s="5" t="str">
        <f>LEFT(N48,SEARCH("/", N48)-1)</f>
        <v>film &amp; video</v>
      </c>
      <c r="R48" s="5" t="str">
        <f>RIGHT(N48,LEN(N48)-SEARCH("/",N48))</f>
        <v>television</v>
      </c>
      <c r="S48" s="11">
        <f>(((J48/60)/60)/24)+DATE(1970,1,1)</f>
        <v>42323.964976851858</v>
      </c>
      <c r="T48" s="11">
        <f>(((I48/60)/60)/24)+DATE(1970,1,1)</f>
        <v>42353.964976851858</v>
      </c>
      <c r="U48">
        <f>YEAR(S48)</f>
        <v>2015</v>
      </c>
      <c r="V48">
        <f>YEAR(T48)</f>
        <v>2015</v>
      </c>
      <c r="W48" t="str">
        <f>IF(V48=U48, "Yes"," No")</f>
        <v>Yes</v>
      </c>
    </row>
    <row r="49" spans="1:23" ht="57.6" x14ac:dyDescent="0.3">
      <c r="A49">
        <v>47</v>
      </c>
      <c r="B49" s="1" t="s">
        <v>120</v>
      </c>
      <c r="C49" s="1" t="s">
        <v>121</v>
      </c>
      <c r="D49">
        <v>5000</v>
      </c>
      <c r="E49">
        <v>5380.55</v>
      </c>
      <c r="F49" t="s">
        <v>16</v>
      </c>
      <c r="G49" t="s">
        <v>17</v>
      </c>
      <c r="H49" t="s">
        <v>18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19</v>
      </c>
      <c r="O49" s="7">
        <f>(E49/D49)*100</f>
        <v>107.61100000000002</v>
      </c>
      <c r="P49" s="5">
        <f>IFERROR((E49/L49),0)</f>
        <v>76.865000000000009</v>
      </c>
      <c r="Q49" s="5" t="str">
        <f>LEFT(N49,SEARCH("/", N49)-1)</f>
        <v>film &amp; video</v>
      </c>
      <c r="R49" s="5" t="str">
        <f>RIGHT(N49,LEN(N49)-SEARCH("/",N49))</f>
        <v>television</v>
      </c>
      <c r="S49" s="11">
        <f>(((J49/60)/60)/24)+DATE(1970,1,1)</f>
        <v>41932.819525462961</v>
      </c>
      <c r="T49" s="11">
        <f>(((I49/60)/60)/24)+DATE(1970,1,1)</f>
        <v>41992.861192129625</v>
      </c>
      <c r="U49">
        <f>YEAR(S49)</f>
        <v>2014</v>
      </c>
      <c r="V49">
        <f>YEAR(T49)</f>
        <v>2014</v>
      </c>
      <c r="W49" t="str">
        <f>IF(V49=U49, "Yes"," No")</f>
        <v>Yes</v>
      </c>
    </row>
    <row r="50" spans="1:23" ht="43.2" x14ac:dyDescent="0.3">
      <c r="A50">
        <v>48</v>
      </c>
      <c r="B50" s="1" t="s">
        <v>122</v>
      </c>
      <c r="C50" s="1" t="s">
        <v>123</v>
      </c>
      <c r="D50">
        <v>2000</v>
      </c>
      <c r="E50">
        <v>2159</v>
      </c>
      <c r="F50" t="s">
        <v>16</v>
      </c>
      <c r="G50" t="s">
        <v>24</v>
      </c>
      <c r="H50" t="s">
        <v>25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19</v>
      </c>
      <c r="O50" s="7">
        <f>(E50/D50)*100</f>
        <v>107.94999999999999</v>
      </c>
      <c r="P50" s="5">
        <f>IFERROR((E50/L50),0)</f>
        <v>56.815789473684212</v>
      </c>
      <c r="Q50" s="5" t="str">
        <f>LEFT(N50,SEARCH("/", N50)-1)</f>
        <v>film &amp; video</v>
      </c>
      <c r="R50" s="5" t="str">
        <f>RIGHT(N50,LEN(N50)-SEARCH("/",N50))</f>
        <v>television</v>
      </c>
      <c r="S50" s="11">
        <f>(((J50/60)/60)/24)+DATE(1970,1,1)</f>
        <v>42033.516898148147</v>
      </c>
      <c r="T50" s="11">
        <f>(((I50/60)/60)/24)+DATE(1970,1,1)</f>
        <v>42064.5</v>
      </c>
      <c r="U50">
        <f>YEAR(S50)</f>
        <v>2015</v>
      </c>
      <c r="V50">
        <f>YEAR(T50)</f>
        <v>2015</v>
      </c>
      <c r="W50" t="str">
        <f>IF(V50=U50, "Yes"," No")</f>
        <v>Yes</v>
      </c>
    </row>
    <row r="51" spans="1:23" x14ac:dyDescent="0.3">
      <c r="A51">
        <v>49</v>
      </c>
      <c r="B51" s="1" t="s">
        <v>124</v>
      </c>
      <c r="C51" s="1" t="s">
        <v>125</v>
      </c>
      <c r="D51">
        <v>12000</v>
      </c>
      <c r="E51">
        <v>12000</v>
      </c>
      <c r="F51" t="s">
        <v>16</v>
      </c>
      <c r="G51" t="s">
        <v>17</v>
      </c>
      <c r="H51" t="s">
        <v>18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19</v>
      </c>
      <c r="O51" s="7">
        <f>(E51/D51)*100</f>
        <v>100</v>
      </c>
      <c r="P51" s="5">
        <f>IFERROR((E51/L51),0)</f>
        <v>137.93103448275863</v>
      </c>
      <c r="Q51" s="5" t="str">
        <f>LEFT(N51,SEARCH("/", N51)-1)</f>
        <v>film &amp; video</v>
      </c>
      <c r="R51" s="5" t="str">
        <f>RIGHT(N51,LEN(N51)-SEARCH("/",N51))</f>
        <v>television</v>
      </c>
      <c r="S51" s="11">
        <f>(((J51/60)/60)/24)+DATE(1970,1,1)</f>
        <v>42271.176446759258</v>
      </c>
      <c r="T51" s="11">
        <f>(((I51/60)/60)/24)+DATE(1970,1,1)</f>
        <v>42301.176446759258</v>
      </c>
      <c r="U51">
        <f>YEAR(S51)</f>
        <v>2015</v>
      </c>
      <c r="V51">
        <f>YEAR(T51)</f>
        <v>2015</v>
      </c>
      <c r="W51" t="str">
        <f>IF(V51=U51, "Yes"," No")</f>
        <v>Yes</v>
      </c>
    </row>
    <row r="52" spans="1:23" ht="43.2" x14ac:dyDescent="0.3">
      <c r="A52">
        <v>50</v>
      </c>
      <c r="B52" s="1" t="s">
        <v>126</v>
      </c>
      <c r="C52" s="1" t="s">
        <v>127</v>
      </c>
      <c r="D52">
        <v>600</v>
      </c>
      <c r="E52">
        <v>600</v>
      </c>
      <c r="F52" t="s">
        <v>16</v>
      </c>
      <c r="G52" t="s">
        <v>24</v>
      </c>
      <c r="H52" t="s">
        <v>25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19</v>
      </c>
      <c r="O52" s="7">
        <f>(E52/D52)*100</f>
        <v>100</v>
      </c>
      <c r="P52" s="5">
        <f>IFERROR((E52/L52),0)</f>
        <v>27.272727272727273</v>
      </c>
      <c r="Q52" s="5" t="str">
        <f>LEFT(N52,SEARCH("/", N52)-1)</f>
        <v>film &amp; video</v>
      </c>
      <c r="R52" s="5" t="str">
        <f>RIGHT(N52,LEN(N52)-SEARCH("/",N52))</f>
        <v>television</v>
      </c>
      <c r="S52" s="11">
        <f>(((J52/60)/60)/24)+DATE(1970,1,1)</f>
        <v>41995.752986111111</v>
      </c>
      <c r="T52" s="11">
        <f>(((I52/60)/60)/24)+DATE(1970,1,1)</f>
        <v>42034.708333333328</v>
      </c>
      <c r="U52">
        <f>YEAR(S52)</f>
        <v>2014</v>
      </c>
      <c r="V52">
        <f>YEAR(T52)</f>
        <v>2015</v>
      </c>
      <c r="W52" t="str">
        <f>IF(V52=U52, "Yes"," No")</f>
        <v xml:space="preserve"> No</v>
      </c>
    </row>
    <row r="53" spans="1:23" ht="43.2" x14ac:dyDescent="0.3">
      <c r="A53">
        <v>51</v>
      </c>
      <c r="B53" s="1" t="s">
        <v>128</v>
      </c>
      <c r="C53" s="1" t="s">
        <v>129</v>
      </c>
      <c r="D53">
        <v>11000</v>
      </c>
      <c r="E53">
        <v>14082</v>
      </c>
      <c r="F53" t="s">
        <v>16</v>
      </c>
      <c r="G53" t="s">
        <v>17</v>
      </c>
      <c r="H53" t="s">
        <v>18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19</v>
      </c>
      <c r="O53" s="7">
        <f>(E53/D53)*100</f>
        <v>128.0181818181818</v>
      </c>
      <c r="P53" s="5">
        <f>IFERROR((E53/L53),0)</f>
        <v>118.33613445378151</v>
      </c>
      <c r="Q53" s="5" t="str">
        <f>LEFT(N53,SEARCH("/", N53)-1)</f>
        <v>film &amp; video</v>
      </c>
      <c r="R53" s="5" t="str">
        <f>RIGHT(N53,LEN(N53)-SEARCH("/",N53))</f>
        <v>television</v>
      </c>
      <c r="S53" s="11">
        <f>(((J53/60)/60)/24)+DATE(1970,1,1)</f>
        <v>42196.928668981483</v>
      </c>
      <c r="T53" s="11">
        <f>(((I53/60)/60)/24)+DATE(1970,1,1)</f>
        <v>42226.928668981483</v>
      </c>
      <c r="U53">
        <f>YEAR(S53)</f>
        <v>2015</v>
      </c>
      <c r="V53">
        <f>YEAR(T53)</f>
        <v>2015</v>
      </c>
      <c r="W53" t="str">
        <f>IF(V53=U53, "Yes"," No")</f>
        <v>Yes</v>
      </c>
    </row>
    <row r="54" spans="1:23" ht="43.2" x14ac:dyDescent="0.3">
      <c r="A54">
        <v>52</v>
      </c>
      <c r="B54" s="1" t="s">
        <v>130</v>
      </c>
      <c r="C54" s="1" t="s">
        <v>131</v>
      </c>
      <c r="D54">
        <v>10000</v>
      </c>
      <c r="E54">
        <v>11621</v>
      </c>
      <c r="F54" t="s">
        <v>16</v>
      </c>
      <c r="G54" t="s">
        <v>17</v>
      </c>
      <c r="H54" t="s">
        <v>18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19</v>
      </c>
      <c r="O54" s="7">
        <f>(E54/D54)*100</f>
        <v>116.21</v>
      </c>
      <c r="P54" s="5">
        <f>IFERROR((E54/L54),0)</f>
        <v>223.48076923076923</v>
      </c>
      <c r="Q54" s="5" t="str">
        <f>LEFT(N54,SEARCH("/", N54)-1)</f>
        <v>film &amp; video</v>
      </c>
      <c r="R54" s="5" t="str">
        <f>RIGHT(N54,LEN(N54)-SEARCH("/",N54))</f>
        <v>television</v>
      </c>
      <c r="S54" s="11">
        <f>(((J54/60)/60)/24)+DATE(1970,1,1)</f>
        <v>41807.701921296299</v>
      </c>
      <c r="T54" s="11">
        <f>(((I54/60)/60)/24)+DATE(1970,1,1)</f>
        <v>41837.701921296299</v>
      </c>
      <c r="U54">
        <f>YEAR(S54)</f>
        <v>2014</v>
      </c>
      <c r="V54">
        <f>YEAR(T54)</f>
        <v>2014</v>
      </c>
      <c r="W54" t="str">
        <f>IF(V54=U54, "Yes"," No")</f>
        <v>Yes</v>
      </c>
    </row>
    <row r="55" spans="1:23" ht="28.8" x14ac:dyDescent="0.3">
      <c r="A55">
        <v>53</v>
      </c>
      <c r="B55" s="1" t="s">
        <v>132</v>
      </c>
      <c r="C55" s="1" t="s">
        <v>133</v>
      </c>
      <c r="D55">
        <v>3000</v>
      </c>
      <c r="E55">
        <v>3289</v>
      </c>
      <c r="F55" t="s">
        <v>16</v>
      </c>
      <c r="G55" t="s">
        <v>17</v>
      </c>
      <c r="H55" t="s">
        <v>18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19</v>
      </c>
      <c r="O55" s="7">
        <f>(E55/D55)*100</f>
        <v>109.63333333333334</v>
      </c>
      <c r="P55" s="5">
        <f>IFERROR((E55/L55),0)</f>
        <v>28.111111111111111</v>
      </c>
      <c r="Q55" s="5" t="str">
        <f>LEFT(N55,SEARCH("/", N55)-1)</f>
        <v>film &amp; video</v>
      </c>
      <c r="R55" s="5" t="str">
        <f>RIGHT(N55,LEN(N55)-SEARCH("/",N55))</f>
        <v>television</v>
      </c>
      <c r="S55" s="11">
        <f>(((J55/60)/60)/24)+DATE(1970,1,1)</f>
        <v>41719.549131944441</v>
      </c>
      <c r="T55" s="11">
        <f>(((I55/60)/60)/24)+DATE(1970,1,1)</f>
        <v>41733.916666666664</v>
      </c>
      <c r="U55">
        <f>YEAR(S55)</f>
        <v>2014</v>
      </c>
      <c r="V55">
        <f>YEAR(T55)</f>
        <v>2014</v>
      </c>
      <c r="W55" t="str">
        <f>IF(V55=U55, "Yes"," No")</f>
        <v>Yes</v>
      </c>
    </row>
    <row r="56" spans="1:23" ht="57.6" x14ac:dyDescent="0.3">
      <c r="A56">
        <v>54</v>
      </c>
      <c r="B56" s="1" t="s">
        <v>134</v>
      </c>
      <c r="C56" s="1" t="s">
        <v>135</v>
      </c>
      <c r="D56">
        <v>10000</v>
      </c>
      <c r="E56">
        <v>10100</v>
      </c>
      <c r="F56" t="s">
        <v>16</v>
      </c>
      <c r="G56" t="s">
        <v>17</v>
      </c>
      <c r="H56" t="s">
        <v>18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19</v>
      </c>
      <c r="O56" s="7">
        <f>(E56/D56)*100</f>
        <v>101</v>
      </c>
      <c r="P56" s="5">
        <f>IFERROR((E56/L56),0)</f>
        <v>194.23076923076923</v>
      </c>
      <c r="Q56" s="5" t="str">
        <f>LEFT(N56,SEARCH("/", N56)-1)</f>
        <v>film &amp; video</v>
      </c>
      <c r="R56" s="5" t="str">
        <f>RIGHT(N56,LEN(N56)-SEARCH("/",N56))</f>
        <v>television</v>
      </c>
      <c r="S56" s="11">
        <f>(((J56/60)/60)/24)+DATE(1970,1,1)</f>
        <v>42333.713206018518</v>
      </c>
      <c r="T56" s="11">
        <f>(((I56/60)/60)/24)+DATE(1970,1,1)</f>
        <v>42363.713206018518</v>
      </c>
      <c r="U56">
        <f>YEAR(S56)</f>
        <v>2015</v>
      </c>
      <c r="V56">
        <f>YEAR(T56)</f>
        <v>2015</v>
      </c>
      <c r="W56" t="str">
        <f>IF(V56=U56, "Yes"," No")</f>
        <v>Yes</v>
      </c>
    </row>
    <row r="57" spans="1:23" ht="43.2" x14ac:dyDescent="0.3">
      <c r="A57">
        <v>55</v>
      </c>
      <c r="B57" s="1" t="s">
        <v>136</v>
      </c>
      <c r="C57" s="1" t="s">
        <v>137</v>
      </c>
      <c r="D57">
        <v>8600</v>
      </c>
      <c r="E57">
        <v>11090</v>
      </c>
      <c r="F57" t="s">
        <v>16</v>
      </c>
      <c r="G57" t="s">
        <v>17</v>
      </c>
      <c r="H57" t="s">
        <v>18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19</v>
      </c>
      <c r="O57" s="7">
        <f>(E57/D57)*100</f>
        <v>128.95348837209301</v>
      </c>
      <c r="P57" s="5">
        <f>IFERROR((E57/L57),0)</f>
        <v>128.95348837209303</v>
      </c>
      <c r="Q57" s="5" t="str">
        <f>LEFT(N57,SEARCH("/", N57)-1)</f>
        <v>film &amp; video</v>
      </c>
      <c r="R57" s="5" t="str">
        <f>RIGHT(N57,LEN(N57)-SEARCH("/",N57))</f>
        <v>television</v>
      </c>
      <c r="S57" s="11">
        <f>(((J57/60)/60)/24)+DATE(1970,1,1)</f>
        <v>42496.968935185185</v>
      </c>
      <c r="T57" s="11">
        <f>(((I57/60)/60)/24)+DATE(1970,1,1)</f>
        <v>42517.968935185185</v>
      </c>
      <c r="U57">
        <f>YEAR(S57)</f>
        <v>2016</v>
      </c>
      <c r="V57">
        <f>YEAR(T57)</f>
        <v>2016</v>
      </c>
      <c r="W57" t="str">
        <f>IF(V57=U57, "Yes"," No")</f>
        <v>Yes</v>
      </c>
    </row>
    <row r="58" spans="1:23" ht="28.8" x14ac:dyDescent="0.3">
      <c r="A58">
        <v>56</v>
      </c>
      <c r="B58" s="1" t="s">
        <v>138</v>
      </c>
      <c r="C58" s="1" t="s">
        <v>139</v>
      </c>
      <c r="D58">
        <v>8000</v>
      </c>
      <c r="E58">
        <v>8581</v>
      </c>
      <c r="F58" t="s">
        <v>16</v>
      </c>
      <c r="G58" t="s">
        <v>24</v>
      </c>
      <c r="H58" t="s">
        <v>25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19</v>
      </c>
      <c r="O58" s="7">
        <f>(E58/D58)*100</f>
        <v>107.26249999999999</v>
      </c>
      <c r="P58" s="5">
        <f>IFERROR((E58/L58),0)</f>
        <v>49.316091954022987</v>
      </c>
      <c r="Q58" s="5" t="str">
        <f>LEFT(N58,SEARCH("/", N58)-1)</f>
        <v>film &amp; video</v>
      </c>
      <c r="R58" s="5" t="str">
        <f>RIGHT(N58,LEN(N58)-SEARCH("/",N58))</f>
        <v>television</v>
      </c>
      <c r="S58" s="11">
        <f>(((J58/60)/60)/24)+DATE(1970,1,1)</f>
        <v>42149.548888888887</v>
      </c>
      <c r="T58" s="11">
        <f>(((I58/60)/60)/24)+DATE(1970,1,1)</f>
        <v>42163.666666666672</v>
      </c>
      <c r="U58">
        <f>YEAR(S58)</f>
        <v>2015</v>
      </c>
      <c r="V58">
        <f>YEAR(T58)</f>
        <v>2015</v>
      </c>
      <c r="W58" t="str">
        <f>IF(V58=U58, "Yes"," No")</f>
        <v>Yes</v>
      </c>
    </row>
    <row r="59" spans="1:23" ht="43.2" x14ac:dyDescent="0.3">
      <c r="A59">
        <v>57</v>
      </c>
      <c r="B59" s="1" t="s">
        <v>140</v>
      </c>
      <c r="C59" s="1" t="s">
        <v>141</v>
      </c>
      <c r="D59">
        <v>15000</v>
      </c>
      <c r="E59">
        <v>15285</v>
      </c>
      <c r="F59" t="s">
        <v>16</v>
      </c>
      <c r="G59" t="s">
        <v>17</v>
      </c>
      <c r="H59" t="s">
        <v>18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19</v>
      </c>
      <c r="O59" s="7">
        <f>(E59/D59)*100</f>
        <v>101.89999999999999</v>
      </c>
      <c r="P59" s="5">
        <f>IFERROR((E59/L59),0)</f>
        <v>221.52173913043478</v>
      </c>
      <c r="Q59" s="5" t="str">
        <f>LEFT(N59,SEARCH("/", N59)-1)</f>
        <v>film &amp; video</v>
      </c>
      <c r="R59" s="5" t="str">
        <f>RIGHT(N59,LEN(N59)-SEARCH("/",N59))</f>
        <v>television</v>
      </c>
      <c r="S59" s="11">
        <f>(((J59/60)/60)/24)+DATE(1970,1,1)</f>
        <v>42089.83289351852</v>
      </c>
      <c r="T59" s="11">
        <f>(((I59/60)/60)/24)+DATE(1970,1,1)</f>
        <v>42119.83289351852</v>
      </c>
      <c r="U59">
        <f>YEAR(S59)</f>
        <v>2015</v>
      </c>
      <c r="V59">
        <f>YEAR(T59)</f>
        <v>2015</v>
      </c>
      <c r="W59" t="str">
        <f>IF(V59=U59, "Yes"," No")</f>
        <v>Yes</v>
      </c>
    </row>
    <row r="60" spans="1:23" ht="43.2" x14ac:dyDescent="0.3">
      <c r="A60">
        <v>58</v>
      </c>
      <c r="B60" s="1" t="s">
        <v>142</v>
      </c>
      <c r="C60" s="1" t="s">
        <v>143</v>
      </c>
      <c r="D60">
        <v>10000</v>
      </c>
      <c r="E60">
        <v>10291</v>
      </c>
      <c r="F60" t="s">
        <v>16</v>
      </c>
      <c r="G60" t="s">
        <v>17</v>
      </c>
      <c r="H60" t="s">
        <v>18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19</v>
      </c>
      <c r="O60" s="7">
        <f>(E60/D60)*100</f>
        <v>102.91</v>
      </c>
      <c r="P60" s="5">
        <f>IFERROR((E60/L60),0)</f>
        <v>137.21333333333334</v>
      </c>
      <c r="Q60" s="5" t="str">
        <f>LEFT(N60,SEARCH("/", N60)-1)</f>
        <v>film &amp; video</v>
      </c>
      <c r="R60" s="5" t="str">
        <f>RIGHT(N60,LEN(N60)-SEARCH("/",N60))</f>
        <v>television</v>
      </c>
      <c r="S60" s="11">
        <f>(((J60/60)/60)/24)+DATE(1970,1,1)</f>
        <v>41932.745046296295</v>
      </c>
      <c r="T60" s="11">
        <f>(((I60/60)/60)/24)+DATE(1970,1,1)</f>
        <v>41962.786712962959</v>
      </c>
      <c r="U60">
        <f>YEAR(S60)</f>
        <v>2014</v>
      </c>
      <c r="V60">
        <f>YEAR(T60)</f>
        <v>2014</v>
      </c>
      <c r="W60" t="str">
        <f>IF(V60=U60, "Yes"," No")</f>
        <v>Yes</v>
      </c>
    </row>
    <row r="61" spans="1:23" ht="43.2" x14ac:dyDescent="0.3">
      <c r="A61">
        <v>59</v>
      </c>
      <c r="B61" s="1" t="s">
        <v>144</v>
      </c>
      <c r="C61" s="1" t="s">
        <v>145</v>
      </c>
      <c r="D61">
        <v>20000</v>
      </c>
      <c r="E61">
        <v>20025.14</v>
      </c>
      <c r="F61" t="s">
        <v>16</v>
      </c>
      <c r="G61" t="s">
        <v>17</v>
      </c>
      <c r="H61" t="s">
        <v>18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19</v>
      </c>
      <c r="O61" s="7">
        <f>(E61/D61)*100</f>
        <v>100.12570000000001</v>
      </c>
      <c r="P61" s="5">
        <f>IFERROR((E61/L61),0)</f>
        <v>606.82242424242418</v>
      </c>
      <c r="Q61" s="5" t="str">
        <f>LEFT(N61,SEARCH("/", N61)-1)</f>
        <v>film &amp; video</v>
      </c>
      <c r="R61" s="5" t="str">
        <f>RIGHT(N61,LEN(N61)-SEARCH("/",N61))</f>
        <v>television</v>
      </c>
      <c r="S61" s="11">
        <f>(((J61/60)/60)/24)+DATE(1970,1,1)</f>
        <v>42230.23583333334</v>
      </c>
      <c r="T61" s="11">
        <f>(((I61/60)/60)/24)+DATE(1970,1,1)</f>
        <v>42261.875</v>
      </c>
      <c r="U61">
        <f>YEAR(S61)</f>
        <v>2015</v>
      </c>
      <c r="V61">
        <f>YEAR(T61)</f>
        <v>2015</v>
      </c>
      <c r="W61" t="str">
        <f>IF(V61=U61, "Yes"," No")</f>
        <v>Yes</v>
      </c>
    </row>
    <row r="62" spans="1:23" ht="43.2" x14ac:dyDescent="0.3">
      <c r="A62">
        <v>60</v>
      </c>
      <c r="B62" s="1" t="s">
        <v>146</v>
      </c>
      <c r="C62" s="1" t="s">
        <v>147</v>
      </c>
      <c r="D62">
        <v>4500</v>
      </c>
      <c r="E62">
        <v>4648.33</v>
      </c>
      <c r="F62" t="s">
        <v>16</v>
      </c>
      <c r="G62" t="s">
        <v>24</v>
      </c>
      <c r="H62" t="s">
        <v>25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148</v>
      </c>
      <c r="O62" s="7">
        <f>(E62/D62)*100</f>
        <v>103.29622222222221</v>
      </c>
      <c r="P62" s="5">
        <f>IFERROR((E62/L62),0)</f>
        <v>43.040092592592593</v>
      </c>
      <c r="Q62" s="5" t="str">
        <f>LEFT(N62,SEARCH("/", N62)-1)</f>
        <v>film &amp; video</v>
      </c>
      <c r="R62" s="5" t="str">
        <f>RIGHT(N62,LEN(N62)-SEARCH("/",N62))</f>
        <v>shorts</v>
      </c>
      <c r="S62" s="11">
        <f>(((J62/60)/60)/24)+DATE(1970,1,1)</f>
        <v>41701.901817129627</v>
      </c>
      <c r="T62" s="11">
        <f>(((I62/60)/60)/24)+DATE(1970,1,1)</f>
        <v>41721</v>
      </c>
      <c r="U62">
        <f>YEAR(S62)</f>
        <v>2014</v>
      </c>
      <c r="V62">
        <f>YEAR(T62)</f>
        <v>2014</v>
      </c>
      <c r="W62" t="str">
        <f>IF(V62=U62, "Yes"," No")</f>
        <v>Yes</v>
      </c>
    </row>
    <row r="63" spans="1:23" ht="43.2" x14ac:dyDescent="0.3">
      <c r="A63">
        <v>61</v>
      </c>
      <c r="B63" s="1" t="s">
        <v>149</v>
      </c>
      <c r="C63" s="1" t="s">
        <v>150</v>
      </c>
      <c r="D63">
        <v>5000</v>
      </c>
      <c r="E63">
        <v>7415</v>
      </c>
      <c r="F63" t="s">
        <v>16</v>
      </c>
      <c r="G63" t="s">
        <v>17</v>
      </c>
      <c r="H63" t="s">
        <v>18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148</v>
      </c>
      <c r="O63" s="7">
        <f>(E63/D63)*100</f>
        <v>148.30000000000001</v>
      </c>
      <c r="P63" s="5">
        <f>IFERROR((E63/L63),0)</f>
        <v>322.39130434782606</v>
      </c>
      <c r="Q63" s="5" t="str">
        <f>LEFT(N63,SEARCH("/", N63)-1)</f>
        <v>film &amp; video</v>
      </c>
      <c r="R63" s="5" t="str">
        <f>RIGHT(N63,LEN(N63)-SEARCH("/",N63))</f>
        <v>shorts</v>
      </c>
      <c r="S63" s="11">
        <f>(((J63/60)/60)/24)+DATE(1970,1,1)</f>
        <v>41409.814317129632</v>
      </c>
      <c r="T63" s="11">
        <f>(((I63/60)/60)/24)+DATE(1970,1,1)</f>
        <v>41431.814317129632</v>
      </c>
      <c r="U63">
        <f>YEAR(S63)</f>
        <v>2013</v>
      </c>
      <c r="V63">
        <f>YEAR(T63)</f>
        <v>2013</v>
      </c>
      <c r="W63" t="str">
        <f>IF(V63=U63, "Yes"," No")</f>
        <v>Yes</v>
      </c>
    </row>
    <row r="64" spans="1:23" ht="43.2" x14ac:dyDescent="0.3">
      <c r="A64">
        <v>62</v>
      </c>
      <c r="B64" s="1" t="s">
        <v>151</v>
      </c>
      <c r="C64" s="1" t="s">
        <v>152</v>
      </c>
      <c r="D64">
        <v>3000</v>
      </c>
      <c r="E64">
        <v>4642</v>
      </c>
      <c r="F64" t="s">
        <v>16</v>
      </c>
      <c r="G64" t="s">
        <v>17</v>
      </c>
      <c r="H64" t="s">
        <v>18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148</v>
      </c>
      <c r="O64" s="7">
        <f>(E64/D64)*100</f>
        <v>154.73333333333332</v>
      </c>
      <c r="P64" s="5">
        <f>IFERROR((E64/L64),0)</f>
        <v>96.708333333333329</v>
      </c>
      <c r="Q64" s="5" t="str">
        <f>LEFT(N64,SEARCH("/", N64)-1)</f>
        <v>film &amp; video</v>
      </c>
      <c r="R64" s="5" t="str">
        <f>RIGHT(N64,LEN(N64)-SEARCH("/",N64))</f>
        <v>shorts</v>
      </c>
      <c r="S64" s="11">
        <f>(((J64/60)/60)/24)+DATE(1970,1,1)</f>
        <v>41311.799513888887</v>
      </c>
      <c r="T64" s="11">
        <f>(((I64/60)/60)/24)+DATE(1970,1,1)</f>
        <v>41336.799513888887</v>
      </c>
      <c r="U64">
        <f>YEAR(S64)</f>
        <v>2013</v>
      </c>
      <c r="V64">
        <f>YEAR(T64)</f>
        <v>2013</v>
      </c>
      <c r="W64" t="str">
        <f>IF(V64=U64, "Yes"," No")</f>
        <v>Yes</v>
      </c>
    </row>
    <row r="65" spans="1:23" ht="43.2" x14ac:dyDescent="0.3">
      <c r="A65">
        <v>63</v>
      </c>
      <c r="B65" s="1" t="s">
        <v>153</v>
      </c>
      <c r="C65" s="1" t="s">
        <v>154</v>
      </c>
      <c r="D65">
        <v>2000</v>
      </c>
      <c r="E65">
        <v>2270.37</v>
      </c>
      <c r="F65" t="s">
        <v>16</v>
      </c>
      <c r="G65" t="s">
        <v>17</v>
      </c>
      <c r="H65" t="s">
        <v>18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148</v>
      </c>
      <c r="O65" s="7">
        <f>(E65/D65)*100</f>
        <v>113.51849999999999</v>
      </c>
      <c r="P65" s="5">
        <f>IFERROR((E65/L65),0)</f>
        <v>35.474531249999998</v>
      </c>
      <c r="Q65" s="5" t="str">
        <f>LEFT(N65,SEARCH("/", N65)-1)</f>
        <v>film &amp; video</v>
      </c>
      <c r="R65" s="5" t="str">
        <f>RIGHT(N65,LEN(N65)-SEARCH("/",N65))</f>
        <v>shorts</v>
      </c>
      <c r="S65" s="11">
        <f>(((J65/60)/60)/24)+DATE(1970,1,1)</f>
        <v>41612.912187499998</v>
      </c>
      <c r="T65" s="11">
        <f>(((I65/60)/60)/24)+DATE(1970,1,1)</f>
        <v>41636.207638888889</v>
      </c>
      <c r="U65">
        <f>YEAR(S65)</f>
        <v>2013</v>
      </c>
      <c r="V65">
        <f>YEAR(T65)</f>
        <v>2013</v>
      </c>
      <c r="W65" t="str">
        <f>IF(V65=U65, "Yes"," No")</f>
        <v>Yes</v>
      </c>
    </row>
    <row r="66" spans="1:23" ht="43.2" x14ac:dyDescent="0.3">
      <c r="A66">
        <v>64</v>
      </c>
      <c r="B66" s="1" t="s">
        <v>155</v>
      </c>
      <c r="C66" s="1" t="s">
        <v>156</v>
      </c>
      <c r="D66">
        <v>1200</v>
      </c>
      <c r="E66">
        <v>2080</v>
      </c>
      <c r="F66" t="s">
        <v>16</v>
      </c>
      <c r="G66" t="s">
        <v>17</v>
      </c>
      <c r="H66" t="s">
        <v>18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148</v>
      </c>
      <c r="O66" s="7">
        <f>(E66/D66)*100</f>
        <v>173.33333333333334</v>
      </c>
      <c r="P66" s="5">
        <f>IFERROR((E66/L66),0)</f>
        <v>86.666666666666671</v>
      </c>
      <c r="Q66" s="5" t="str">
        <f>LEFT(N66,SEARCH("/", N66)-1)</f>
        <v>film &amp; video</v>
      </c>
      <c r="R66" s="5" t="str">
        <f>RIGHT(N66,LEN(N66)-SEARCH("/",N66))</f>
        <v>shorts</v>
      </c>
      <c r="S66" s="11">
        <f>(((J66/60)/60)/24)+DATE(1970,1,1)</f>
        <v>41433.01829861111</v>
      </c>
      <c r="T66" s="11">
        <f>(((I66/60)/60)/24)+DATE(1970,1,1)</f>
        <v>41463.01829861111</v>
      </c>
      <c r="U66">
        <f>YEAR(S66)</f>
        <v>2013</v>
      </c>
      <c r="V66">
        <f>YEAR(T66)</f>
        <v>2013</v>
      </c>
      <c r="W66" t="str">
        <f>IF(V66=U66, "Yes"," No")</f>
        <v>Yes</v>
      </c>
    </row>
    <row r="67" spans="1:23" ht="43.2" x14ac:dyDescent="0.3">
      <c r="A67">
        <v>65</v>
      </c>
      <c r="B67" s="1" t="s">
        <v>157</v>
      </c>
      <c r="C67" s="1" t="s">
        <v>158</v>
      </c>
      <c r="D67">
        <v>7000</v>
      </c>
      <c r="E67">
        <v>7527</v>
      </c>
      <c r="F67" t="s">
        <v>16</v>
      </c>
      <c r="G67" t="s">
        <v>159</v>
      </c>
      <c r="H67" t="s">
        <v>160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148</v>
      </c>
      <c r="O67" s="7">
        <f>(E67/D67)*100</f>
        <v>107.52857142857141</v>
      </c>
      <c r="P67" s="5">
        <f>IFERROR((E67/L67),0)</f>
        <v>132.05263157894737</v>
      </c>
      <c r="Q67" s="5" t="str">
        <f>LEFT(N67,SEARCH("/", N67)-1)</f>
        <v>film &amp; video</v>
      </c>
      <c r="R67" s="5" t="str">
        <f>RIGHT(N67,LEN(N67)-SEARCH("/",N67))</f>
        <v>shorts</v>
      </c>
      <c r="S67" s="11">
        <f>(((J67/60)/60)/24)+DATE(1970,1,1)</f>
        <v>41835.821226851855</v>
      </c>
      <c r="T67" s="11">
        <f>(((I67/60)/60)/24)+DATE(1970,1,1)</f>
        <v>41862.249305555553</v>
      </c>
      <c r="U67">
        <f>YEAR(S67)</f>
        <v>2014</v>
      </c>
      <c r="V67">
        <f>YEAR(T67)</f>
        <v>2014</v>
      </c>
      <c r="W67" t="str">
        <f>IF(V67=U67, "Yes"," No")</f>
        <v>Yes</v>
      </c>
    </row>
    <row r="68" spans="1:23" ht="28.8" x14ac:dyDescent="0.3">
      <c r="A68">
        <v>66</v>
      </c>
      <c r="B68" s="1" t="s">
        <v>161</v>
      </c>
      <c r="C68" s="1" t="s">
        <v>162</v>
      </c>
      <c r="D68">
        <v>2000</v>
      </c>
      <c r="E68">
        <v>2372</v>
      </c>
      <c r="F68" t="s">
        <v>16</v>
      </c>
      <c r="G68" t="s">
        <v>17</v>
      </c>
      <c r="H68" t="s">
        <v>18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148</v>
      </c>
      <c r="O68" s="7">
        <f>(E68/D68)*100</f>
        <v>118.6</v>
      </c>
      <c r="P68" s="5">
        <f>IFERROR((E68/L68),0)</f>
        <v>91.230769230769226</v>
      </c>
      <c r="Q68" s="5" t="str">
        <f>LEFT(N68,SEARCH("/", N68)-1)</f>
        <v>film &amp; video</v>
      </c>
      <c r="R68" s="5" t="str">
        <f>RIGHT(N68,LEN(N68)-SEARCH("/",N68))</f>
        <v>shorts</v>
      </c>
      <c r="S68" s="11">
        <f>(((J68/60)/60)/24)+DATE(1970,1,1)</f>
        <v>42539.849768518514</v>
      </c>
      <c r="T68" s="11">
        <f>(((I68/60)/60)/24)+DATE(1970,1,1)</f>
        <v>42569.849768518514</v>
      </c>
      <c r="U68">
        <f>YEAR(S68)</f>
        <v>2016</v>
      </c>
      <c r="V68">
        <f>YEAR(T68)</f>
        <v>2016</v>
      </c>
      <c r="W68" t="str">
        <f>IF(V68=U68, "Yes"," No")</f>
        <v>Yes</v>
      </c>
    </row>
    <row r="69" spans="1:23" ht="43.2" x14ac:dyDescent="0.3">
      <c r="A69">
        <v>67</v>
      </c>
      <c r="B69" s="1" t="s">
        <v>163</v>
      </c>
      <c r="C69" s="1" t="s">
        <v>164</v>
      </c>
      <c r="D69">
        <v>2000</v>
      </c>
      <c r="E69">
        <v>2325</v>
      </c>
      <c r="F69" t="s">
        <v>16</v>
      </c>
      <c r="G69" t="s">
        <v>17</v>
      </c>
      <c r="H69" t="s">
        <v>18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148</v>
      </c>
      <c r="O69" s="7">
        <f>(E69/D69)*100</f>
        <v>116.25000000000001</v>
      </c>
      <c r="P69" s="5">
        <f>IFERROR((E69/L69),0)</f>
        <v>116.25</v>
      </c>
      <c r="Q69" s="5" t="str">
        <f>LEFT(N69,SEARCH("/", N69)-1)</f>
        <v>film &amp; video</v>
      </c>
      <c r="R69" s="5" t="str">
        <f>RIGHT(N69,LEN(N69)-SEARCH("/",N69))</f>
        <v>shorts</v>
      </c>
      <c r="S69" s="11">
        <f>(((J69/60)/60)/24)+DATE(1970,1,1)</f>
        <v>41075.583379629628</v>
      </c>
      <c r="T69" s="11">
        <f>(((I69/60)/60)/24)+DATE(1970,1,1)</f>
        <v>41105.583379629628</v>
      </c>
      <c r="U69">
        <f>YEAR(S69)</f>
        <v>2012</v>
      </c>
      <c r="V69">
        <f>YEAR(T69)</f>
        <v>2012</v>
      </c>
      <c r="W69" t="str">
        <f>IF(V69=U69, "Yes"," No")</f>
        <v>Yes</v>
      </c>
    </row>
    <row r="70" spans="1:23" ht="57.6" x14ac:dyDescent="0.3">
      <c r="A70">
        <v>68</v>
      </c>
      <c r="B70" s="1" t="s">
        <v>165</v>
      </c>
      <c r="C70" s="1" t="s">
        <v>166</v>
      </c>
      <c r="D70">
        <v>600</v>
      </c>
      <c r="E70">
        <v>763</v>
      </c>
      <c r="F70" t="s">
        <v>16</v>
      </c>
      <c r="G70" t="s">
        <v>24</v>
      </c>
      <c r="H70" t="s">
        <v>25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148</v>
      </c>
      <c r="O70" s="7">
        <f>(E70/D70)*100</f>
        <v>127.16666666666667</v>
      </c>
      <c r="P70" s="5">
        <f>IFERROR((E70/L70),0)</f>
        <v>21.194444444444443</v>
      </c>
      <c r="Q70" s="5" t="str">
        <f>LEFT(N70,SEARCH("/", N70)-1)</f>
        <v>film &amp; video</v>
      </c>
      <c r="R70" s="5" t="str">
        <f>RIGHT(N70,LEN(N70)-SEARCH("/",N70))</f>
        <v>shorts</v>
      </c>
      <c r="S70" s="11">
        <f>(((J70/60)/60)/24)+DATE(1970,1,1)</f>
        <v>41663.569340277776</v>
      </c>
      <c r="T70" s="11">
        <f>(((I70/60)/60)/24)+DATE(1970,1,1)</f>
        <v>41693.569340277776</v>
      </c>
      <c r="U70">
        <f>YEAR(S70)</f>
        <v>2014</v>
      </c>
      <c r="V70">
        <f>YEAR(T70)</f>
        <v>2014</v>
      </c>
      <c r="W70" t="str">
        <f>IF(V70=U70, "Yes"," No")</f>
        <v>Yes</v>
      </c>
    </row>
    <row r="71" spans="1:23" ht="43.2" x14ac:dyDescent="0.3">
      <c r="A71">
        <v>69</v>
      </c>
      <c r="B71" s="1" t="s">
        <v>167</v>
      </c>
      <c r="C71" s="1" t="s">
        <v>168</v>
      </c>
      <c r="D71">
        <v>10000</v>
      </c>
      <c r="E71">
        <v>11094.23</v>
      </c>
      <c r="F71" t="s">
        <v>16</v>
      </c>
      <c r="G71" t="s">
        <v>17</v>
      </c>
      <c r="H71" t="s">
        <v>18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148</v>
      </c>
      <c r="O71" s="7">
        <f>(E71/D71)*100</f>
        <v>110.9423</v>
      </c>
      <c r="P71" s="5">
        <f>IFERROR((E71/L71),0)</f>
        <v>62.327134831460668</v>
      </c>
      <c r="Q71" s="5" t="str">
        <f>LEFT(N71,SEARCH("/", N71)-1)</f>
        <v>film &amp; video</v>
      </c>
      <c r="R71" s="5" t="str">
        <f>RIGHT(N71,LEN(N71)-SEARCH("/",N71))</f>
        <v>shorts</v>
      </c>
      <c r="S71" s="11">
        <f>(((J71/60)/60)/24)+DATE(1970,1,1)</f>
        <v>40786.187789351854</v>
      </c>
      <c r="T71" s="11">
        <f>(((I71/60)/60)/24)+DATE(1970,1,1)</f>
        <v>40818.290972222225</v>
      </c>
      <c r="U71">
        <f>YEAR(S71)</f>
        <v>2011</v>
      </c>
      <c r="V71">
        <f>YEAR(T71)</f>
        <v>2011</v>
      </c>
      <c r="W71" t="str">
        <f>IF(V71=U71, "Yes"," No")</f>
        <v>Yes</v>
      </c>
    </row>
    <row r="72" spans="1:23" ht="43.2" x14ac:dyDescent="0.3">
      <c r="A72">
        <v>70</v>
      </c>
      <c r="B72" s="1" t="s">
        <v>169</v>
      </c>
      <c r="C72" s="1" t="s">
        <v>170</v>
      </c>
      <c r="D72">
        <v>500</v>
      </c>
      <c r="E72">
        <v>636</v>
      </c>
      <c r="F72" t="s">
        <v>16</v>
      </c>
      <c r="G72" t="s">
        <v>17</v>
      </c>
      <c r="H72" t="s">
        <v>18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148</v>
      </c>
      <c r="O72" s="7">
        <f>(E72/D72)*100</f>
        <v>127.2</v>
      </c>
      <c r="P72" s="5">
        <f>IFERROR((E72/L72),0)</f>
        <v>37.411764705882355</v>
      </c>
      <c r="Q72" s="5" t="str">
        <f>LEFT(N72,SEARCH("/", N72)-1)</f>
        <v>film &amp; video</v>
      </c>
      <c r="R72" s="5" t="str">
        <f>RIGHT(N72,LEN(N72)-SEARCH("/",N72))</f>
        <v>shorts</v>
      </c>
      <c r="S72" s="11">
        <f>(((J72/60)/60)/24)+DATE(1970,1,1)</f>
        <v>40730.896354166667</v>
      </c>
      <c r="T72" s="11">
        <f>(((I72/60)/60)/24)+DATE(1970,1,1)</f>
        <v>40790.896354166667</v>
      </c>
      <c r="U72">
        <f>YEAR(S72)</f>
        <v>2011</v>
      </c>
      <c r="V72">
        <f>YEAR(T72)</f>
        <v>2011</v>
      </c>
      <c r="W72" t="str">
        <f>IF(V72=U72, "Yes"," No")</f>
        <v>Yes</v>
      </c>
    </row>
    <row r="73" spans="1:23" ht="43.2" x14ac:dyDescent="0.3">
      <c r="A73">
        <v>71</v>
      </c>
      <c r="B73" s="1" t="s">
        <v>171</v>
      </c>
      <c r="C73" s="1" t="s">
        <v>172</v>
      </c>
      <c r="D73">
        <v>1800</v>
      </c>
      <c r="E73">
        <v>2231</v>
      </c>
      <c r="F73" t="s">
        <v>16</v>
      </c>
      <c r="G73" t="s">
        <v>17</v>
      </c>
      <c r="H73" t="s">
        <v>18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148</v>
      </c>
      <c r="O73" s="7">
        <f>(E73/D73)*100</f>
        <v>123.94444444444443</v>
      </c>
      <c r="P73" s="5">
        <f>IFERROR((E73/L73),0)</f>
        <v>69.71875</v>
      </c>
      <c r="Q73" s="5" t="str">
        <f>LEFT(N73,SEARCH("/", N73)-1)</f>
        <v>film &amp; video</v>
      </c>
      <c r="R73" s="5" t="str">
        <f>RIGHT(N73,LEN(N73)-SEARCH("/",N73))</f>
        <v>shorts</v>
      </c>
      <c r="S73" s="11">
        <f>(((J73/60)/60)/24)+DATE(1970,1,1)</f>
        <v>40997.271493055552</v>
      </c>
      <c r="T73" s="11">
        <f>(((I73/60)/60)/24)+DATE(1970,1,1)</f>
        <v>41057.271493055552</v>
      </c>
      <c r="U73">
        <f>YEAR(S73)</f>
        <v>2012</v>
      </c>
      <c r="V73">
        <f>YEAR(T73)</f>
        <v>2012</v>
      </c>
      <c r="W73" t="str">
        <f>IF(V73=U73, "Yes"," No")</f>
        <v>Yes</v>
      </c>
    </row>
    <row r="74" spans="1:23" ht="43.2" x14ac:dyDescent="0.3">
      <c r="A74">
        <v>72</v>
      </c>
      <c r="B74" s="1" t="s">
        <v>173</v>
      </c>
      <c r="C74" s="1" t="s">
        <v>174</v>
      </c>
      <c r="D74">
        <v>2200</v>
      </c>
      <c r="E74">
        <v>2385</v>
      </c>
      <c r="F74" t="s">
        <v>16</v>
      </c>
      <c r="G74" t="s">
        <v>17</v>
      </c>
      <c r="H74" t="s">
        <v>18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148</v>
      </c>
      <c r="O74" s="7">
        <f>(E74/D74)*100</f>
        <v>108.40909090909091</v>
      </c>
      <c r="P74" s="5">
        <f>IFERROR((E74/L74),0)</f>
        <v>58.170731707317074</v>
      </c>
      <c r="Q74" s="5" t="str">
        <f>LEFT(N74,SEARCH("/", N74)-1)</f>
        <v>film &amp; video</v>
      </c>
      <c r="R74" s="5" t="str">
        <f>RIGHT(N74,LEN(N74)-SEARCH("/",N74))</f>
        <v>shorts</v>
      </c>
      <c r="S74" s="11">
        <f>(((J74/60)/60)/24)+DATE(1970,1,1)</f>
        <v>41208.010196759256</v>
      </c>
      <c r="T74" s="11">
        <f>(((I74/60)/60)/24)+DATE(1970,1,1)</f>
        <v>41228</v>
      </c>
      <c r="U74">
        <f>YEAR(S74)</f>
        <v>2012</v>
      </c>
      <c r="V74">
        <f>YEAR(T74)</f>
        <v>2012</v>
      </c>
      <c r="W74" t="str">
        <f>IF(V74=U74, "Yes"," No")</f>
        <v>Yes</v>
      </c>
    </row>
    <row r="75" spans="1:23" ht="43.2" x14ac:dyDescent="0.3">
      <c r="A75">
        <v>73</v>
      </c>
      <c r="B75" s="1" t="s">
        <v>175</v>
      </c>
      <c r="C75" s="1" t="s">
        <v>176</v>
      </c>
      <c r="D75">
        <v>900</v>
      </c>
      <c r="E75">
        <v>900</v>
      </c>
      <c r="F75" t="s">
        <v>16</v>
      </c>
      <c r="G75" t="s">
        <v>17</v>
      </c>
      <c r="H75" t="s">
        <v>18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148</v>
      </c>
      <c r="O75" s="7">
        <f>(E75/D75)*100</f>
        <v>100</v>
      </c>
      <c r="P75" s="5">
        <f>IFERROR((E75/L75),0)</f>
        <v>50</v>
      </c>
      <c r="Q75" s="5" t="str">
        <f>LEFT(N75,SEARCH("/", N75)-1)</f>
        <v>film &amp; video</v>
      </c>
      <c r="R75" s="5" t="str">
        <f>RIGHT(N75,LEN(N75)-SEARCH("/",N75))</f>
        <v>shorts</v>
      </c>
      <c r="S75" s="11">
        <f>(((J75/60)/60)/24)+DATE(1970,1,1)</f>
        <v>40587.75675925926</v>
      </c>
      <c r="T75" s="11">
        <f>(((I75/60)/60)/24)+DATE(1970,1,1)</f>
        <v>40666.165972222225</v>
      </c>
      <c r="U75">
        <f>YEAR(S75)</f>
        <v>2011</v>
      </c>
      <c r="V75">
        <f>YEAR(T75)</f>
        <v>2011</v>
      </c>
      <c r="W75" t="str">
        <f>IF(V75=U75, "Yes"," No")</f>
        <v>Yes</v>
      </c>
    </row>
    <row r="76" spans="1:23" ht="43.2" x14ac:dyDescent="0.3">
      <c r="A76">
        <v>74</v>
      </c>
      <c r="B76" s="1" t="s">
        <v>177</v>
      </c>
      <c r="C76" s="1" t="s">
        <v>178</v>
      </c>
      <c r="D76">
        <v>500</v>
      </c>
      <c r="E76">
        <v>564.66</v>
      </c>
      <c r="F76" t="s">
        <v>16</v>
      </c>
      <c r="G76" t="s">
        <v>179</v>
      </c>
      <c r="H76" t="s">
        <v>55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148</v>
      </c>
      <c r="O76" s="7">
        <f>(E76/D76)*100</f>
        <v>112.93199999999999</v>
      </c>
      <c r="P76" s="5">
        <f>IFERROR((E76/L76),0)</f>
        <v>19.471034482758618</v>
      </c>
      <c r="Q76" s="5" t="str">
        <f>LEFT(N76,SEARCH("/", N76)-1)</f>
        <v>film &amp; video</v>
      </c>
      <c r="R76" s="5" t="str">
        <f>RIGHT(N76,LEN(N76)-SEARCH("/",N76))</f>
        <v>shorts</v>
      </c>
      <c r="S76" s="11">
        <f>(((J76/60)/60)/24)+DATE(1970,1,1)</f>
        <v>42360.487210648149</v>
      </c>
      <c r="T76" s="11">
        <f>(((I76/60)/60)/24)+DATE(1970,1,1)</f>
        <v>42390.487210648149</v>
      </c>
      <c r="U76">
        <f>YEAR(S76)</f>
        <v>2015</v>
      </c>
      <c r="V76">
        <f>YEAR(T76)</f>
        <v>2016</v>
      </c>
      <c r="W76" t="str">
        <f>IF(V76=U76, "Yes"," No")</f>
        <v xml:space="preserve"> No</v>
      </c>
    </row>
    <row r="77" spans="1:23" ht="43.2" x14ac:dyDescent="0.3">
      <c r="A77">
        <v>75</v>
      </c>
      <c r="B77" s="1" t="s">
        <v>180</v>
      </c>
      <c r="C77" s="1" t="s">
        <v>181</v>
      </c>
      <c r="D77">
        <v>3500</v>
      </c>
      <c r="E77">
        <v>4040</v>
      </c>
      <c r="F77" t="s">
        <v>16</v>
      </c>
      <c r="G77" t="s">
        <v>17</v>
      </c>
      <c r="H77" t="s">
        <v>18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148</v>
      </c>
      <c r="O77" s="7">
        <f>(E77/D77)*100</f>
        <v>115.42857142857143</v>
      </c>
      <c r="P77" s="5">
        <f>IFERROR((E77/L77),0)</f>
        <v>85.957446808510639</v>
      </c>
      <c r="Q77" s="5" t="str">
        <f>LEFT(N77,SEARCH("/", N77)-1)</f>
        <v>film &amp; video</v>
      </c>
      <c r="R77" s="5" t="str">
        <f>RIGHT(N77,LEN(N77)-SEARCH("/",N77))</f>
        <v>shorts</v>
      </c>
      <c r="S77" s="11">
        <f>(((J77/60)/60)/24)+DATE(1970,1,1)</f>
        <v>41357.209166666667</v>
      </c>
      <c r="T77" s="11">
        <f>(((I77/60)/60)/24)+DATE(1970,1,1)</f>
        <v>41387.209166666667</v>
      </c>
      <c r="U77">
        <f>YEAR(S77)</f>
        <v>2013</v>
      </c>
      <c r="V77">
        <f>YEAR(T77)</f>
        <v>2013</v>
      </c>
      <c r="W77" t="str">
        <f>IF(V77=U77, "Yes"," No")</f>
        <v>Yes</v>
      </c>
    </row>
    <row r="78" spans="1:23" ht="43.2" x14ac:dyDescent="0.3">
      <c r="A78">
        <v>76</v>
      </c>
      <c r="B78" s="1" t="s">
        <v>182</v>
      </c>
      <c r="C78" s="1" t="s">
        <v>183</v>
      </c>
      <c r="D78">
        <v>300</v>
      </c>
      <c r="E78">
        <v>460</v>
      </c>
      <c r="F78" t="s">
        <v>16</v>
      </c>
      <c r="G78" t="s">
        <v>17</v>
      </c>
      <c r="H78" t="s">
        <v>18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148</v>
      </c>
      <c r="O78" s="7">
        <f>(E78/D78)*100</f>
        <v>153.33333333333334</v>
      </c>
      <c r="P78" s="5">
        <f>IFERROR((E78/L78),0)</f>
        <v>30.666666666666668</v>
      </c>
      <c r="Q78" s="5" t="str">
        <f>LEFT(N78,SEARCH("/", N78)-1)</f>
        <v>film &amp; video</v>
      </c>
      <c r="R78" s="5" t="str">
        <f>RIGHT(N78,LEN(N78)-SEARCH("/",N78))</f>
        <v>shorts</v>
      </c>
      <c r="S78" s="11">
        <f>(((J78/60)/60)/24)+DATE(1970,1,1)</f>
        <v>40844.691643518519</v>
      </c>
      <c r="T78" s="11">
        <f>(((I78/60)/60)/24)+DATE(1970,1,1)</f>
        <v>40904.733310185184</v>
      </c>
      <c r="U78">
        <f>YEAR(S78)</f>
        <v>2011</v>
      </c>
      <c r="V78">
        <f>YEAR(T78)</f>
        <v>2011</v>
      </c>
      <c r="W78" t="str">
        <f>IF(V78=U78, "Yes"," No")</f>
        <v>Yes</v>
      </c>
    </row>
    <row r="79" spans="1:23" ht="43.2" x14ac:dyDescent="0.3">
      <c r="A79">
        <v>77</v>
      </c>
      <c r="B79" s="1" t="s">
        <v>184</v>
      </c>
      <c r="C79" s="1" t="s">
        <v>185</v>
      </c>
      <c r="D79">
        <v>400</v>
      </c>
      <c r="E79">
        <v>1570</v>
      </c>
      <c r="F79" t="s">
        <v>16</v>
      </c>
      <c r="G79" t="s">
        <v>17</v>
      </c>
      <c r="H79" t="s">
        <v>18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148</v>
      </c>
      <c r="O79" s="7">
        <f>(E79/D79)*100</f>
        <v>392.5</v>
      </c>
      <c r="P79" s="5">
        <f>IFERROR((E79/L79),0)</f>
        <v>60.384615384615387</v>
      </c>
      <c r="Q79" s="5" t="str">
        <f>LEFT(N79,SEARCH("/", N79)-1)</f>
        <v>film &amp; video</v>
      </c>
      <c r="R79" s="5" t="str">
        <f>RIGHT(N79,LEN(N79)-SEARCH("/",N79))</f>
        <v>shorts</v>
      </c>
      <c r="S79" s="11">
        <f>(((J79/60)/60)/24)+DATE(1970,1,1)</f>
        <v>40997.144872685189</v>
      </c>
      <c r="T79" s="11">
        <f>(((I79/60)/60)/24)+DATE(1970,1,1)</f>
        <v>41050.124305555553</v>
      </c>
      <c r="U79">
        <f>YEAR(S79)</f>
        <v>2012</v>
      </c>
      <c r="V79">
        <f>YEAR(T79)</f>
        <v>2012</v>
      </c>
      <c r="W79" t="str">
        <f>IF(V79=U79, "Yes"," No")</f>
        <v>Yes</v>
      </c>
    </row>
    <row r="80" spans="1:23" ht="86.4" x14ac:dyDescent="0.3">
      <c r="A80">
        <v>78</v>
      </c>
      <c r="B80" s="1" t="s">
        <v>186</v>
      </c>
      <c r="C80" s="1" t="s">
        <v>187</v>
      </c>
      <c r="D80">
        <v>50</v>
      </c>
      <c r="E80">
        <v>1351</v>
      </c>
      <c r="F80" t="s">
        <v>16</v>
      </c>
      <c r="G80" t="s">
        <v>179</v>
      </c>
      <c r="H80" t="s">
        <v>55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148</v>
      </c>
      <c r="O80" s="7">
        <f>(E80/D80)*100</f>
        <v>2702</v>
      </c>
      <c r="P80" s="5">
        <f>IFERROR((E80/L80),0)</f>
        <v>38.6</v>
      </c>
      <c r="Q80" s="5" t="str">
        <f>LEFT(N80,SEARCH("/", N80)-1)</f>
        <v>film &amp; video</v>
      </c>
      <c r="R80" s="5" t="str">
        <f>RIGHT(N80,LEN(N80)-SEARCH("/",N80))</f>
        <v>shorts</v>
      </c>
      <c r="S80" s="11">
        <f>(((J80/60)/60)/24)+DATE(1970,1,1)</f>
        <v>42604.730567129634</v>
      </c>
      <c r="T80" s="11">
        <f>(((I80/60)/60)/24)+DATE(1970,1,1)</f>
        <v>42614.730567129634</v>
      </c>
      <c r="U80">
        <f>YEAR(S80)</f>
        <v>2016</v>
      </c>
      <c r="V80">
        <f>YEAR(T80)</f>
        <v>2016</v>
      </c>
      <c r="W80" t="str">
        <f>IF(V80=U80, "Yes"," No")</f>
        <v>Yes</v>
      </c>
    </row>
    <row r="81" spans="1:23" ht="43.2" x14ac:dyDescent="0.3">
      <c r="A81">
        <v>79</v>
      </c>
      <c r="B81" s="1" t="s">
        <v>188</v>
      </c>
      <c r="C81" s="1" t="s">
        <v>189</v>
      </c>
      <c r="D81">
        <v>1300</v>
      </c>
      <c r="E81">
        <v>1651</v>
      </c>
      <c r="F81" t="s">
        <v>16</v>
      </c>
      <c r="G81" t="s">
        <v>24</v>
      </c>
      <c r="H81" t="s">
        <v>25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148</v>
      </c>
      <c r="O81" s="7">
        <f>(E81/D81)*100</f>
        <v>127</v>
      </c>
      <c r="P81" s="5">
        <f>IFERROR((E81/L81),0)</f>
        <v>40.268292682926827</v>
      </c>
      <c r="Q81" s="5" t="str">
        <f>LEFT(N81,SEARCH("/", N81)-1)</f>
        <v>film &amp; video</v>
      </c>
      <c r="R81" s="5" t="str">
        <f>RIGHT(N81,LEN(N81)-SEARCH("/",N81))</f>
        <v>shorts</v>
      </c>
      <c r="S81" s="11">
        <f>(((J81/60)/60)/24)+DATE(1970,1,1)</f>
        <v>41724.776539351849</v>
      </c>
      <c r="T81" s="11">
        <f>(((I81/60)/60)/24)+DATE(1970,1,1)</f>
        <v>41754.776539351849</v>
      </c>
      <c r="U81">
        <f>YEAR(S81)</f>
        <v>2014</v>
      </c>
      <c r="V81">
        <f>YEAR(T81)</f>
        <v>2014</v>
      </c>
      <c r="W81" t="str">
        <f>IF(V81=U81, "Yes"," No")</f>
        <v>Yes</v>
      </c>
    </row>
    <row r="82" spans="1:23" ht="43.2" x14ac:dyDescent="0.3">
      <c r="A82">
        <v>80</v>
      </c>
      <c r="B82" s="1" t="s">
        <v>190</v>
      </c>
      <c r="C82" s="1" t="s">
        <v>191</v>
      </c>
      <c r="D82">
        <v>12000</v>
      </c>
      <c r="E82">
        <v>12870</v>
      </c>
      <c r="F82" t="s">
        <v>16</v>
      </c>
      <c r="G82" t="s">
        <v>17</v>
      </c>
      <c r="H82" t="s">
        <v>18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148</v>
      </c>
      <c r="O82" s="7">
        <f>(E82/D82)*100</f>
        <v>107.25</v>
      </c>
      <c r="P82" s="5">
        <f>IFERROR((E82/L82),0)</f>
        <v>273.82978723404256</v>
      </c>
      <c r="Q82" s="5" t="str">
        <f>LEFT(N82,SEARCH("/", N82)-1)</f>
        <v>film &amp; video</v>
      </c>
      <c r="R82" s="5" t="str">
        <f>RIGHT(N82,LEN(N82)-SEARCH("/",N82))</f>
        <v>shorts</v>
      </c>
      <c r="S82" s="11">
        <f>(((J82/60)/60)/24)+DATE(1970,1,1)</f>
        <v>41583.083981481483</v>
      </c>
      <c r="T82" s="11">
        <f>(((I82/60)/60)/24)+DATE(1970,1,1)</f>
        <v>41618.083981481483</v>
      </c>
      <c r="U82">
        <f>YEAR(S82)</f>
        <v>2013</v>
      </c>
      <c r="V82">
        <f>YEAR(T82)</f>
        <v>2013</v>
      </c>
      <c r="W82" t="str">
        <f>IF(V82=U82, "Yes"," No")</f>
        <v>Yes</v>
      </c>
    </row>
    <row r="83" spans="1:23" ht="43.2" x14ac:dyDescent="0.3">
      <c r="A83">
        <v>81</v>
      </c>
      <c r="B83" s="1" t="s">
        <v>192</v>
      </c>
      <c r="C83" s="1" t="s">
        <v>193</v>
      </c>
      <c r="D83">
        <v>750</v>
      </c>
      <c r="E83">
        <v>1485</v>
      </c>
      <c r="F83" t="s">
        <v>16</v>
      </c>
      <c r="G83" t="s">
        <v>17</v>
      </c>
      <c r="H83" t="s">
        <v>18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148</v>
      </c>
      <c r="O83" s="7">
        <f>(E83/D83)*100</f>
        <v>198</v>
      </c>
      <c r="P83" s="5">
        <f>IFERROR((E83/L83),0)</f>
        <v>53.035714285714285</v>
      </c>
      <c r="Q83" s="5" t="str">
        <f>LEFT(N83,SEARCH("/", N83)-1)</f>
        <v>film &amp; video</v>
      </c>
      <c r="R83" s="5" t="str">
        <f>RIGHT(N83,LEN(N83)-SEARCH("/",N83))</f>
        <v>shorts</v>
      </c>
      <c r="S83" s="11">
        <f>(((J83/60)/60)/24)+DATE(1970,1,1)</f>
        <v>41100.158877314818</v>
      </c>
      <c r="T83" s="11">
        <f>(((I83/60)/60)/24)+DATE(1970,1,1)</f>
        <v>41104.126388888886</v>
      </c>
      <c r="U83">
        <f>YEAR(S83)</f>
        <v>2012</v>
      </c>
      <c r="V83">
        <f>YEAR(T83)</f>
        <v>2012</v>
      </c>
      <c r="W83" t="str">
        <f>IF(V83=U83, "Yes"," No")</f>
        <v>Yes</v>
      </c>
    </row>
    <row r="84" spans="1:23" ht="43.2" x14ac:dyDescent="0.3">
      <c r="A84">
        <v>82</v>
      </c>
      <c r="B84" s="1" t="s">
        <v>194</v>
      </c>
      <c r="C84" s="1" t="s">
        <v>195</v>
      </c>
      <c r="D84">
        <v>4000</v>
      </c>
      <c r="E84">
        <v>4000.5</v>
      </c>
      <c r="F84" t="s">
        <v>16</v>
      </c>
      <c r="G84" t="s">
        <v>17</v>
      </c>
      <c r="H84" t="s">
        <v>18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148</v>
      </c>
      <c r="O84" s="7">
        <f>(E84/D84)*100</f>
        <v>100.01249999999999</v>
      </c>
      <c r="P84" s="5">
        <f>IFERROR((E84/L84),0)</f>
        <v>40.005000000000003</v>
      </c>
      <c r="Q84" s="5" t="str">
        <f>LEFT(N84,SEARCH("/", N84)-1)</f>
        <v>film &amp; video</v>
      </c>
      <c r="R84" s="5" t="str">
        <f>RIGHT(N84,LEN(N84)-SEARCH("/",N84))</f>
        <v>shorts</v>
      </c>
      <c r="S84" s="11">
        <f>(((J84/60)/60)/24)+DATE(1970,1,1)</f>
        <v>40795.820150462961</v>
      </c>
      <c r="T84" s="11">
        <f>(((I84/60)/60)/24)+DATE(1970,1,1)</f>
        <v>40825.820150462961</v>
      </c>
      <c r="U84">
        <f>YEAR(S84)</f>
        <v>2011</v>
      </c>
      <c r="V84">
        <f>YEAR(T84)</f>
        <v>2011</v>
      </c>
      <c r="W84" t="str">
        <f>IF(V84=U84, "Yes"," No")</f>
        <v>Yes</v>
      </c>
    </row>
    <row r="85" spans="1:23" ht="43.2" x14ac:dyDescent="0.3">
      <c r="A85">
        <v>83</v>
      </c>
      <c r="B85" s="1" t="s">
        <v>196</v>
      </c>
      <c r="C85" s="1" t="s">
        <v>197</v>
      </c>
      <c r="D85">
        <v>200</v>
      </c>
      <c r="E85">
        <v>205</v>
      </c>
      <c r="F85" t="s">
        <v>16</v>
      </c>
      <c r="G85" t="s">
        <v>24</v>
      </c>
      <c r="H85" t="s">
        <v>25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148</v>
      </c>
      <c r="O85" s="7">
        <f>(E85/D85)*100</f>
        <v>102.49999999999999</v>
      </c>
      <c r="P85" s="5">
        <f>IFERROR((E85/L85),0)</f>
        <v>15.76923076923077</v>
      </c>
      <c r="Q85" s="5" t="str">
        <f>LEFT(N85,SEARCH("/", N85)-1)</f>
        <v>film &amp; video</v>
      </c>
      <c r="R85" s="5" t="str">
        <f>RIGHT(N85,LEN(N85)-SEARCH("/",N85))</f>
        <v>shorts</v>
      </c>
      <c r="S85" s="11">
        <f>(((J85/60)/60)/24)+DATE(1970,1,1)</f>
        <v>42042.615613425922</v>
      </c>
      <c r="T85" s="11">
        <f>(((I85/60)/60)/24)+DATE(1970,1,1)</f>
        <v>42057.479166666672</v>
      </c>
      <c r="U85">
        <f>YEAR(S85)</f>
        <v>2015</v>
      </c>
      <c r="V85">
        <f>YEAR(T85)</f>
        <v>2015</v>
      </c>
      <c r="W85" t="str">
        <f>IF(V85=U85, "Yes"," No")</f>
        <v>Yes</v>
      </c>
    </row>
    <row r="86" spans="1:23" ht="43.2" x14ac:dyDescent="0.3">
      <c r="A86">
        <v>84</v>
      </c>
      <c r="B86" s="1" t="s">
        <v>198</v>
      </c>
      <c r="C86" s="1" t="s">
        <v>199</v>
      </c>
      <c r="D86">
        <v>500</v>
      </c>
      <c r="E86">
        <v>500</v>
      </c>
      <c r="F86" t="s">
        <v>16</v>
      </c>
      <c r="G86" t="s">
        <v>17</v>
      </c>
      <c r="H86" t="s">
        <v>18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148</v>
      </c>
      <c r="O86" s="7">
        <f>(E86/D86)*100</f>
        <v>100</v>
      </c>
      <c r="P86" s="5">
        <f>IFERROR((E86/L86),0)</f>
        <v>71.428571428571431</v>
      </c>
      <c r="Q86" s="5" t="str">
        <f>LEFT(N86,SEARCH("/", N86)-1)</f>
        <v>film &amp; video</v>
      </c>
      <c r="R86" s="5" t="str">
        <f>RIGHT(N86,LEN(N86)-SEARCH("/",N86))</f>
        <v>shorts</v>
      </c>
      <c r="S86" s="11">
        <f>(((J86/60)/60)/24)+DATE(1970,1,1)</f>
        <v>40648.757939814815</v>
      </c>
      <c r="T86" s="11">
        <f>(((I86/60)/60)/24)+DATE(1970,1,1)</f>
        <v>40678.757939814815</v>
      </c>
      <c r="U86">
        <f>YEAR(S86)</f>
        <v>2011</v>
      </c>
      <c r="V86">
        <f>YEAR(T86)</f>
        <v>2011</v>
      </c>
      <c r="W86" t="str">
        <f>IF(V86=U86, "Yes"," No")</f>
        <v>Yes</v>
      </c>
    </row>
    <row r="87" spans="1:23" ht="43.2" x14ac:dyDescent="0.3">
      <c r="A87">
        <v>85</v>
      </c>
      <c r="B87" s="1" t="s">
        <v>200</v>
      </c>
      <c r="C87" s="1" t="s">
        <v>201</v>
      </c>
      <c r="D87">
        <v>1200</v>
      </c>
      <c r="E87">
        <v>1506</v>
      </c>
      <c r="F87" t="s">
        <v>16</v>
      </c>
      <c r="G87" t="s">
        <v>17</v>
      </c>
      <c r="H87" t="s">
        <v>18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148</v>
      </c>
      <c r="O87" s="7">
        <f>(E87/D87)*100</f>
        <v>125.49999999999999</v>
      </c>
      <c r="P87" s="5">
        <f>IFERROR((E87/L87),0)</f>
        <v>71.714285714285708</v>
      </c>
      <c r="Q87" s="5" t="str">
        <f>LEFT(N87,SEARCH("/", N87)-1)</f>
        <v>film &amp; video</v>
      </c>
      <c r="R87" s="5" t="str">
        <f>RIGHT(N87,LEN(N87)-SEARCH("/",N87))</f>
        <v>shorts</v>
      </c>
      <c r="S87" s="11">
        <f>(((J87/60)/60)/24)+DATE(1970,1,1)</f>
        <v>40779.125428240739</v>
      </c>
      <c r="T87" s="11">
        <f>(((I87/60)/60)/24)+DATE(1970,1,1)</f>
        <v>40809.125428240739</v>
      </c>
      <c r="U87">
        <f>YEAR(S87)</f>
        <v>2011</v>
      </c>
      <c r="V87">
        <f>YEAR(T87)</f>
        <v>2011</v>
      </c>
      <c r="W87" t="str">
        <f>IF(V87=U87, "Yes"," No")</f>
        <v>Yes</v>
      </c>
    </row>
    <row r="88" spans="1:23" ht="57.6" x14ac:dyDescent="0.3">
      <c r="A88">
        <v>86</v>
      </c>
      <c r="B88" s="1" t="s">
        <v>202</v>
      </c>
      <c r="C88" s="1" t="s">
        <v>203</v>
      </c>
      <c r="D88">
        <v>6000</v>
      </c>
      <c r="E88">
        <v>6388</v>
      </c>
      <c r="F88" t="s">
        <v>16</v>
      </c>
      <c r="G88" t="s">
        <v>179</v>
      </c>
      <c r="H88" t="s">
        <v>55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148</v>
      </c>
      <c r="O88" s="7">
        <f>(E88/D88)*100</f>
        <v>106.46666666666667</v>
      </c>
      <c r="P88" s="5">
        <f>IFERROR((E88/L88),0)</f>
        <v>375.76470588235293</v>
      </c>
      <c r="Q88" s="5" t="str">
        <f>LEFT(N88,SEARCH("/", N88)-1)</f>
        <v>film &amp; video</v>
      </c>
      <c r="R88" s="5" t="str">
        <f>RIGHT(N88,LEN(N88)-SEARCH("/",N88))</f>
        <v>shorts</v>
      </c>
      <c r="S88" s="11">
        <f>(((J88/60)/60)/24)+DATE(1970,1,1)</f>
        <v>42291.556076388893</v>
      </c>
      <c r="T88" s="11">
        <f>(((I88/60)/60)/24)+DATE(1970,1,1)</f>
        <v>42365.59774305555</v>
      </c>
      <c r="U88">
        <f>YEAR(S88)</f>
        <v>2015</v>
      </c>
      <c r="V88">
        <f>YEAR(T88)</f>
        <v>2015</v>
      </c>
      <c r="W88" t="str">
        <f>IF(V88=U88, "Yes"," No")</f>
        <v>Yes</v>
      </c>
    </row>
    <row r="89" spans="1:23" ht="43.2" x14ac:dyDescent="0.3">
      <c r="A89">
        <v>87</v>
      </c>
      <c r="B89" s="1" t="s">
        <v>204</v>
      </c>
      <c r="C89" s="1" t="s">
        <v>205</v>
      </c>
      <c r="D89">
        <v>2500</v>
      </c>
      <c r="E89">
        <v>2615</v>
      </c>
      <c r="F89" t="s">
        <v>16</v>
      </c>
      <c r="G89" t="s">
        <v>17</v>
      </c>
      <c r="H89" t="s">
        <v>18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148</v>
      </c>
      <c r="O89" s="7">
        <f>(E89/D89)*100</f>
        <v>104.60000000000001</v>
      </c>
      <c r="P89" s="5">
        <f>IFERROR((E89/L89),0)</f>
        <v>104.6</v>
      </c>
      <c r="Q89" s="5" t="str">
        <f>LEFT(N89,SEARCH("/", N89)-1)</f>
        <v>film &amp; video</v>
      </c>
      <c r="R89" s="5" t="str">
        <f>RIGHT(N89,LEN(N89)-SEARCH("/",N89))</f>
        <v>shorts</v>
      </c>
      <c r="S89" s="11">
        <f>(((J89/60)/60)/24)+DATE(1970,1,1)</f>
        <v>40322.53938657407</v>
      </c>
      <c r="T89" s="11">
        <f>(((I89/60)/60)/24)+DATE(1970,1,1)</f>
        <v>40332.070138888892</v>
      </c>
      <c r="U89">
        <f>YEAR(S89)</f>
        <v>2010</v>
      </c>
      <c r="V89">
        <f>YEAR(T89)</f>
        <v>2010</v>
      </c>
      <c r="W89" t="str">
        <f>IF(V89=U89, "Yes"," No")</f>
        <v>Yes</v>
      </c>
    </row>
    <row r="90" spans="1:23" ht="43.2" x14ac:dyDescent="0.3">
      <c r="A90">
        <v>88</v>
      </c>
      <c r="B90" s="1" t="s">
        <v>206</v>
      </c>
      <c r="C90" s="1" t="s">
        <v>207</v>
      </c>
      <c r="D90">
        <v>3500</v>
      </c>
      <c r="E90">
        <v>3600</v>
      </c>
      <c r="F90" t="s">
        <v>16</v>
      </c>
      <c r="G90" t="s">
        <v>17</v>
      </c>
      <c r="H90" t="s">
        <v>18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148</v>
      </c>
      <c r="O90" s="7">
        <f>(E90/D90)*100</f>
        <v>102.85714285714285</v>
      </c>
      <c r="P90" s="5">
        <f>IFERROR((E90/L90),0)</f>
        <v>60</v>
      </c>
      <c r="Q90" s="5" t="str">
        <f>LEFT(N90,SEARCH("/", N90)-1)</f>
        <v>film &amp; video</v>
      </c>
      <c r="R90" s="5" t="str">
        <f>RIGHT(N90,LEN(N90)-SEARCH("/",N90))</f>
        <v>shorts</v>
      </c>
      <c r="S90" s="11">
        <f>(((J90/60)/60)/24)+DATE(1970,1,1)</f>
        <v>41786.65892361111</v>
      </c>
      <c r="T90" s="11">
        <f>(((I90/60)/60)/24)+DATE(1970,1,1)</f>
        <v>41812.65892361111</v>
      </c>
      <c r="U90">
        <f>YEAR(S90)</f>
        <v>2014</v>
      </c>
      <c r="V90">
        <f>YEAR(T90)</f>
        <v>2014</v>
      </c>
      <c r="W90" t="str">
        <f>IF(V90=U90, "Yes"," No")</f>
        <v>Yes</v>
      </c>
    </row>
    <row r="91" spans="1:23" ht="43.2" x14ac:dyDescent="0.3">
      <c r="A91">
        <v>89</v>
      </c>
      <c r="B91" s="1" t="s">
        <v>208</v>
      </c>
      <c r="C91" s="1" t="s">
        <v>209</v>
      </c>
      <c r="D91">
        <v>6000</v>
      </c>
      <c r="E91">
        <v>6904</v>
      </c>
      <c r="F91" t="s">
        <v>16</v>
      </c>
      <c r="G91" t="s">
        <v>17</v>
      </c>
      <c r="H91" t="s">
        <v>18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148</v>
      </c>
      <c r="O91" s="7">
        <f>(E91/D91)*100</f>
        <v>115.06666666666668</v>
      </c>
      <c r="P91" s="5">
        <f>IFERROR((E91/L91),0)</f>
        <v>123.28571428571429</v>
      </c>
      <c r="Q91" s="5" t="str">
        <f>LEFT(N91,SEARCH("/", N91)-1)</f>
        <v>film &amp; video</v>
      </c>
      <c r="R91" s="5" t="str">
        <f>RIGHT(N91,LEN(N91)-SEARCH("/",N91))</f>
        <v>shorts</v>
      </c>
      <c r="S91" s="11">
        <f>(((J91/60)/60)/24)+DATE(1970,1,1)</f>
        <v>41402.752222222225</v>
      </c>
      <c r="T91" s="11">
        <f>(((I91/60)/60)/24)+DATE(1970,1,1)</f>
        <v>41427.752222222225</v>
      </c>
      <c r="U91">
        <f>YEAR(S91)</f>
        <v>2013</v>
      </c>
      <c r="V91">
        <f>YEAR(T91)</f>
        <v>2013</v>
      </c>
      <c r="W91" t="str">
        <f>IF(V91=U91, "Yes"," No")</f>
        <v>Yes</v>
      </c>
    </row>
    <row r="92" spans="1:23" ht="43.2" x14ac:dyDescent="0.3">
      <c r="A92">
        <v>90</v>
      </c>
      <c r="B92" s="1" t="s">
        <v>210</v>
      </c>
      <c r="C92" s="1" t="s">
        <v>211</v>
      </c>
      <c r="D92">
        <v>500</v>
      </c>
      <c r="E92">
        <v>502</v>
      </c>
      <c r="F92" t="s">
        <v>16</v>
      </c>
      <c r="G92" t="s">
        <v>17</v>
      </c>
      <c r="H92" t="s">
        <v>18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148</v>
      </c>
      <c r="O92" s="7">
        <f>(E92/D92)*100</f>
        <v>100.4</v>
      </c>
      <c r="P92" s="5">
        <f>IFERROR((E92/L92),0)</f>
        <v>31.375</v>
      </c>
      <c r="Q92" s="5" t="str">
        <f>LEFT(N92,SEARCH("/", N92)-1)</f>
        <v>film &amp; video</v>
      </c>
      <c r="R92" s="5" t="str">
        <f>RIGHT(N92,LEN(N92)-SEARCH("/",N92))</f>
        <v>shorts</v>
      </c>
      <c r="S92" s="11">
        <f>(((J92/60)/60)/24)+DATE(1970,1,1)</f>
        <v>40706.297442129631</v>
      </c>
      <c r="T92" s="11">
        <f>(((I92/60)/60)/24)+DATE(1970,1,1)</f>
        <v>40736.297442129631</v>
      </c>
      <c r="U92">
        <f>YEAR(S92)</f>
        <v>2011</v>
      </c>
      <c r="V92">
        <f>YEAR(T92)</f>
        <v>2011</v>
      </c>
      <c r="W92" t="str">
        <f>IF(V92=U92, "Yes"," No")</f>
        <v>Yes</v>
      </c>
    </row>
    <row r="93" spans="1:23" ht="43.2" x14ac:dyDescent="0.3">
      <c r="A93">
        <v>91</v>
      </c>
      <c r="B93" s="1" t="s">
        <v>212</v>
      </c>
      <c r="C93" s="1" t="s">
        <v>213</v>
      </c>
      <c r="D93">
        <v>3000</v>
      </c>
      <c r="E93">
        <v>3600</v>
      </c>
      <c r="F93" t="s">
        <v>16</v>
      </c>
      <c r="G93" t="s">
        <v>17</v>
      </c>
      <c r="H93" t="s">
        <v>18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148</v>
      </c>
      <c r="O93" s="7">
        <f>(E93/D93)*100</f>
        <v>120</v>
      </c>
      <c r="P93" s="5">
        <f>IFERROR((E93/L93),0)</f>
        <v>78.260869565217391</v>
      </c>
      <c r="Q93" s="5" t="str">
        <f>LEFT(N93,SEARCH("/", N93)-1)</f>
        <v>film &amp; video</v>
      </c>
      <c r="R93" s="5" t="str">
        <f>RIGHT(N93,LEN(N93)-SEARCH("/",N93))</f>
        <v>shorts</v>
      </c>
      <c r="S93" s="11">
        <f>(((J93/60)/60)/24)+DATE(1970,1,1)</f>
        <v>40619.402361111112</v>
      </c>
      <c r="T93" s="11">
        <f>(((I93/60)/60)/24)+DATE(1970,1,1)</f>
        <v>40680.402361111112</v>
      </c>
      <c r="U93">
        <f>YEAR(S93)</f>
        <v>2011</v>
      </c>
      <c r="V93">
        <f>YEAR(T93)</f>
        <v>2011</v>
      </c>
      <c r="W93" t="str">
        <f>IF(V93=U93, "Yes"," No")</f>
        <v>Yes</v>
      </c>
    </row>
    <row r="94" spans="1:23" ht="43.2" x14ac:dyDescent="0.3">
      <c r="A94">
        <v>92</v>
      </c>
      <c r="B94" s="1" t="s">
        <v>214</v>
      </c>
      <c r="C94" s="1" t="s">
        <v>215</v>
      </c>
      <c r="D94">
        <v>5000</v>
      </c>
      <c r="E94">
        <v>5260</v>
      </c>
      <c r="F94" t="s">
        <v>16</v>
      </c>
      <c r="G94" t="s">
        <v>159</v>
      </c>
      <c r="H94" t="s">
        <v>160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148</v>
      </c>
      <c r="O94" s="7">
        <f>(E94/D94)*100</f>
        <v>105.2</v>
      </c>
      <c r="P94" s="5">
        <f>IFERROR((E94/L94),0)</f>
        <v>122.32558139534883</v>
      </c>
      <c r="Q94" s="5" t="str">
        <f>LEFT(N94,SEARCH("/", N94)-1)</f>
        <v>film &amp; video</v>
      </c>
      <c r="R94" s="5" t="str">
        <f>RIGHT(N94,LEN(N94)-SEARCH("/",N94))</f>
        <v>shorts</v>
      </c>
      <c r="S94" s="11">
        <f>(((J94/60)/60)/24)+DATE(1970,1,1)</f>
        <v>42721.198877314819</v>
      </c>
      <c r="T94" s="11">
        <f>(((I94/60)/60)/24)+DATE(1970,1,1)</f>
        <v>42767.333333333328</v>
      </c>
      <c r="U94">
        <f>YEAR(S94)</f>
        <v>2016</v>
      </c>
      <c r="V94">
        <f>YEAR(T94)</f>
        <v>2017</v>
      </c>
      <c r="W94" t="str">
        <f>IF(V94=U94, "Yes"," No")</f>
        <v xml:space="preserve"> No</v>
      </c>
    </row>
    <row r="95" spans="1:23" ht="57.6" x14ac:dyDescent="0.3">
      <c r="A95">
        <v>93</v>
      </c>
      <c r="B95" s="1" t="s">
        <v>216</v>
      </c>
      <c r="C95" s="1" t="s">
        <v>217</v>
      </c>
      <c r="D95">
        <v>1000</v>
      </c>
      <c r="E95">
        <v>1106</v>
      </c>
      <c r="F95" t="s">
        <v>16</v>
      </c>
      <c r="G95" t="s">
        <v>17</v>
      </c>
      <c r="H95" t="s">
        <v>18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148</v>
      </c>
      <c r="O95" s="7">
        <f>(E95/D95)*100</f>
        <v>110.60000000000001</v>
      </c>
      <c r="P95" s="5">
        <f>IFERROR((E95/L95),0)</f>
        <v>73.733333333333334</v>
      </c>
      <c r="Q95" s="5" t="str">
        <f>LEFT(N95,SEARCH("/", N95)-1)</f>
        <v>film &amp; video</v>
      </c>
      <c r="R95" s="5" t="str">
        <f>RIGHT(N95,LEN(N95)-SEARCH("/",N95))</f>
        <v>shorts</v>
      </c>
      <c r="S95" s="11">
        <f>(((J95/60)/60)/24)+DATE(1970,1,1)</f>
        <v>41065.858067129629</v>
      </c>
      <c r="T95" s="11">
        <f>(((I95/60)/60)/24)+DATE(1970,1,1)</f>
        <v>41093.875</v>
      </c>
      <c r="U95">
        <f>YEAR(S95)</f>
        <v>2012</v>
      </c>
      <c r="V95">
        <f>YEAR(T95)</f>
        <v>2012</v>
      </c>
      <c r="W95" t="str">
        <f>IF(V95=U95, "Yes"," No")</f>
        <v>Yes</v>
      </c>
    </row>
    <row r="96" spans="1:23" ht="43.2" x14ac:dyDescent="0.3">
      <c r="A96">
        <v>94</v>
      </c>
      <c r="B96" s="1" t="s">
        <v>218</v>
      </c>
      <c r="C96" s="1" t="s">
        <v>219</v>
      </c>
      <c r="D96">
        <v>250</v>
      </c>
      <c r="E96">
        <v>260</v>
      </c>
      <c r="F96" t="s">
        <v>16</v>
      </c>
      <c r="G96" t="s">
        <v>24</v>
      </c>
      <c r="H96" t="s">
        <v>25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148</v>
      </c>
      <c r="O96" s="7">
        <f>(E96/D96)*100</f>
        <v>104</v>
      </c>
      <c r="P96" s="5">
        <f>IFERROR((E96/L96),0)</f>
        <v>21.666666666666668</v>
      </c>
      <c r="Q96" s="5" t="str">
        <f>LEFT(N96,SEARCH("/", N96)-1)</f>
        <v>film &amp; video</v>
      </c>
      <c r="R96" s="5" t="str">
        <f>RIGHT(N96,LEN(N96)-SEARCH("/",N96))</f>
        <v>shorts</v>
      </c>
      <c r="S96" s="11">
        <f>(((J96/60)/60)/24)+DATE(1970,1,1)</f>
        <v>41716.717847222222</v>
      </c>
      <c r="T96" s="11">
        <f>(((I96/60)/60)/24)+DATE(1970,1,1)</f>
        <v>41736.717847222222</v>
      </c>
      <c r="U96">
        <f>YEAR(S96)</f>
        <v>2014</v>
      </c>
      <c r="V96">
        <f>YEAR(T96)</f>
        <v>2014</v>
      </c>
      <c r="W96" t="str">
        <f>IF(V96=U96, "Yes"," No")</f>
        <v>Yes</v>
      </c>
    </row>
    <row r="97" spans="1:23" ht="43.2" x14ac:dyDescent="0.3">
      <c r="A97">
        <v>95</v>
      </c>
      <c r="B97" s="1" t="s">
        <v>220</v>
      </c>
      <c r="C97" s="1" t="s">
        <v>221</v>
      </c>
      <c r="D97">
        <v>350</v>
      </c>
      <c r="E97">
        <v>460</v>
      </c>
      <c r="F97" t="s">
        <v>16</v>
      </c>
      <c r="G97" t="s">
        <v>17</v>
      </c>
      <c r="H97" t="s">
        <v>18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148</v>
      </c>
      <c r="O97" s="7">
        <f>(E97/D97)*100</f>
        <v>131.42857142857142</v>
      </c>
      <c r="P97" s="5">
        <f>IFERROR((E97/L97),0)</f>
        <v>21.904761904761905</v>
      </c>
      <c r="Q97" s="5" t="str">
        <f>LEFT(N97,SEARCH("/", N97)-1)</f>
        <v>film &amp; video</v>
      </c>
      <c r="R97" s="5" t="str">
        <f>RIGHT(N97,LEN(N97)-SEARCH("/",N97))</f>
        <v>shorts</v>
      </c>
      <c r="S97" s="11">
        <f>(((J97/60)/60)/24)+DATE(1970,1,1)</f>
        <v>40935.005104166667</v>
      </c>
      <c r="T97" s="11">
        <f>(((I97/60)/60)/24)+DATE(1970,1,1)</f>
        <v>40965.005104166667</v>
      </c>
      <c r="U97">
        <f>YEAR(S97)</f>
        <v>2012</v>
      </c>
      <c r="V97">
        <f>YEAR(T97)</f>
        <v>2012</v>
      </c>
      <c r="W97" t="str">
        <f>IF(V97=U97, "Yes"," No")</f>
        <v>Yes</v>
      </c>
    </row>
    <row r="98" spans="1:23" ht="57.6" x14ac:dyDescent="0.3">
      <c r="A98">
        <v>96</v>
      </c>
      <c r="B98" s="1" t="s">
        <v>222</v>
      </c>
      <c r="C98" s="1" t="s">
        <v>223</v>
      </c>
      <c r="D98">
        <v>1500</v>
      </c>
      <c r="E98">
        <v>1720</v>
      </c>
      <c r="F98" t="s">
        <v>16</v>
      </c>
      <c r="G98" t="s">
        <v>17</v>
      </c>
      <c r="H98" t="s">
        <v>18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148</v>
      </c>
      <c r="O98" s="7">
        <f>(E98/D98)*100</f>
        <v>114.66666666666667</v>
      </c>
      <c r="P98" s="5">
        <f>IFERROR((E98/L98),0)</f>
        <v>50.588235294117645</v>
      </c>
      <c r="Q98" s="5" t="str">
        <f>LEFT(N98,SEARCH("/", N98)-1)</f>
        <v>film &amp; video</v>
      </c>
      <c r="R98" s="5" t="str">
        <f>RIGHT(N98,LEN(N98)-SEARCH("/",N98))</f>
        <v>shorts</v>
      </c>
      <c r="S98" s="11">
        <f>(((J98/60)/60)/24)+DATE(1970,1,1)</f>
        <v>40324.662511574075</v>
      </c>
      <c r="T98" s="11">
        <f>(((I98/60)/60)/24)+DATE(1970,1,1)</f>
        <v>40391.125</v>
      </c>
      <c r="U98">
        <f>YEAR(S98)</f>
        <v>2010</v>
      </c>
      <c r="V98">
        <f>YEAR(T98)</f>
        <v>2010</v>
      </c>
      <c r="W98" t="str">
        <f>IF(V98=U98, "Yes"," No")</f>
        <v>Yes</v>
      </c>
    </row>
    <row r="99" spans="1:23" ht="43.2" x14ac:dyDescent="0.3">
      <c r="A99">
        <v>97</v>
      </c>
      <c r="B99" s="1" t="s">
        <v>224</v>
      </c>
      <c r="C99" s="1" t="s">
        <v>225</v>
      </c>
      <c r="D99">
        <v>400</v>
      </c>
      <c r="E99">
        <v>425</v>
      </c>
      <c r="F99" t="s">
        <v>16</v>
      </c>
      <c r="G99" t="s">
        <v>17</v>
      </c>
      <c r="H99" t="s">
        <v>18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148</v>
      </c>
      <c r="O99" s="7">
        <f>(E99/D99)*100</f>
        <v>106.25</v>
      </c>
      <c r="P99" s="5">
        <f>IFERROR((E99/L99),0)</f>
        <v>53.125</v>
      </c>
      <c r="Q99" s="5" t="str">
        <f>LEFT(N99,SEARCH("/", N99)-1)</f>
        <v>film &amp; video</v>
      </c>
      <c r="R99" s="5" t="str">
        <f>RIGHT(N99,LEN(N99)-SEARCH("/",N99))</f>
        <v>shorts</v>
      </c>
      <c r="S99" s="11">
        <f>(((J99/60)/60)/24)+DATE(1970,1,1)</f>
        <v>40706.135208333333</v>
      </c>
      <c r="T99" s="11">
        <f>(((I99/60)/60)/24)+DATE(1970,1,1)</f>
        <v>40736.135208333333</v>
      </c>
      <c r="U99">
        <f>YEAR(S99)</f>
        <v>2011</v>
      </c>
      <c r="V99">
        <f>YEAR(T99)</f>
        <v>2011</v>
      </c>
      <c r="W99" t="str">
        <f>IF(V99=U99, "Yes"," No")</f>
        <v>Yes</v>
      </c>
    </row>
    <row r="100" spans="1:23" ht="43.2" x14ac:dyDescent="0.3">
      <c r="A100">
        <v>98</v>
      </c>
      <c r="B100" s="1" t="s">
        <v>226</v>
      </c>
      <c r="C100" s="1" t="s">
        <v>227</v>
      </c>
      <c r="D100">
        <v>3200</v>
      </c>
      <c r="E100">
        <v>3400</v>
      </c>
      <c r="F100" t="s">
        <v>16</v>
      </c>
      <c r="G100" t="s">
        <v>17</v>
      </c>
      <c r="H100" t="s">
        <v>18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148</v>
      </c>
      <c r="O100" s="7">
        <f>(E100/D100)*100</f>
        <v>106.25</v>
      </c>
      <c r="P100" s="5">
        <f>IFERROR((E100/L100),0)</f>
        <v>56.666666666666664</v>
      </c>
      <c r="Q100" s="5" t="str">
        <f>LEFT(N100,SEARCH("/", N100)-1)</f>
        <v>film &amp; video</v>
      </c>
      <c r="R100" s="5" t="str">
        <f>RIGHT(N100,LEN(N100)-SEARCH("/",N100))</f>
        <v>shorts</v>
      </c>
      <c r="S100" s="11">
        <f>(((J100/60)/60)/24)+DATE(1970,1,1)</f>
        <v>41214.79483796296</v>
      </c>
      <c r="T100" s="11">
        <f>(((I100/60)/60)/24)+DATE(1970,1,1)</f>
        <v>41250.979166666664</v>
      </c>
      <c r="U100">
        <f>YEAR(S100)</f>
        <v>2012</v>
      </c>
      <c r="V100">
        <f>YEAR(T100)</f>
        <v>2012</v>
      </c>
      <c r="W100" t="str">
        <f>IF(V100=U100, "Yes"," No")</f>
        <v>Yes</v>
      </c>
    </row>
    <row r="101" spans="1:23" ht="28.8" x14ac:dyDescent="0.3">
      <c r="A101">
        <v>99</v>
      </c>
      <c r="B101" s="1" t="s">
        <v>228</v>
      </c>
      <c r="C101" s="1" t="s">
        <v>229</v>
      </c>
      <c r="D101">
        <v>1500</v>
      </c>
      <c r="E101">
        <v>1590.29</v>
      </c>
      <c r="F101" t="s">
        <v>16</v>
      </c>
      <c r="G101" t="s">
        <v>17</v>
      </c>
      <c r="H101" t="s">
        <v>18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148</v>
      </c>
      <c r="O101" s="7">
        <f>(E101/D101)*100</f>
        <v>106.01933333333334</v>
      </c>
      <c r="P101" s="5">
        <f>IFERROR((E101/L101),0)</f>
        <v>40.776666666666664</v>
      </c>
      <c r="Q101" s="5" t="str">
        <f>LEFT(N101,SEARCH("/", N101)-1)</f>
        <v>film &amp; video</v>
      </c>
      <c r="R101" s="5" t="str">
        <f>RIGHT(N101,LEN(N101)-SEARCH("/",N101))</f>
        <v>shorts</v>
      </c>
      <c r="S101" s="11">
        <f>(((J101/60)/60)/24)+DATE(1970,1,1)</f>
        <v>41631.902766203704</v>
      </c>
      <c r="T101" s="11">
        <f>(((I101/60)/60)/24)+DATE(1970,1,1)</f>
        <v>41661.902766203704</v>
      </c>
      <c r="U101">
        <f>YEAR(S101)</f>
        <v>2013</v>
      </c>
      <c r="V101">
        <f>YEAR(T101)</f>
        <v>2014</v>
      </c>
      <c r="W101" t="str">
        <f>IF(V101=U101, "Yes"," No")</f>
        <v xml:space="preserve"> No</v>
      </c>
    </row>
    <row r="102" spans="1:23" ht="43.2" x14ac:dyDescent="0.3">
      <c r="A102">
        <v>100</v>
      </c>
      <c r="B102" s="1" t="s">
        <v>230</v>
      </c>
      <c r="C102" s="1" t="s">
        <v>231</v>
      </c>
      <c r="D102">
        <v>5000</v>
      </c>
      <c r="E102">
        <v>5000</v>
      </c>
      <c r="F102" t="s">
        <v>16</v>
      </c>
      <c r="G102" t="s">
        <v>17</v>
      </c>
      <c r="H102" t="s">
        <v>18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148</v>
      </c>
      <c r="O102" s="7">
        <f>(E102/D102)*100</f>
        <v>100</v>
      </c>
      <c r="P102" s="5">
        <f>IFERROR((E102/L102),0)</f>
        <v>192.30769230769232</v>
      </c>
      <c r="Q102" s="5" t="str">
        <f>LEFT(N102,SEARCH("/", N102)-1)</f>
        <v>film &amp; video</v>
      </c>
      <c r="R102" s="5" t="str">
        <f>RIGHT(N102,LEN(N102)-SEARCH("/",N102))</f>
        <v>shorts</v>
      </c>
      <c r="S102" s="11">
        <f>(((J102/60)/60)/24)+DATE(1970,1,1)</f>
        <v>41197.753310185188</v>
      </c>
      <c r="T102" s="11">
        <f>(((I102/60)/60)/24)+DATE(1970,1,1)</f>
        <v>41217.794976851852</v>
      </c>
      <c r="U102">
        <f>YEAR(S102)</f>
        <v>2012</v>
      </c>
      <c r="V102">
        <f>YEAR(T102)</f>
        <v>2012</v>
      </c>
      <c r="W102" t="str">
        <f>IF(V102=U102, "Yes"," No")</f>
        <v>Yes</v>
      </c>
    </row>
    <row r="103" spans="1:23" ht="43.2" x14ac:dyDescent="0.3">
      <c r="A103">
        <v>101</v>
      </c>
      <c r="B103" s="1" t="s">
        <v>232</v>
      </c>
      <c r="C103" s="1" t="s">
        <v>233</v>
      </c>
      <c r="D103">
        <v>3500</v>
      </c>
      <c r="E103">
        <v>3500</v>
      </c>
      <c r="F103" t="s">
        <v>16</v>
      </c>
      <c r="G103" t="s">
        <v>17</v>
      </c>
      <c r="H103" t="s">
        <v>18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148</v>
      </c>
      <c r="O103" s="7">
        <f>(E103/D103)*100</f>
        <v>100</v>
      </c>
      <c r="P103" s="5">
        <f>IFERROR((E103/L103),0)</f>
        <v>100</v>
      </c>
      <c r="Q103" s="5" t="str">
        <f>LEFT(N103,SEARCH("/", N103)-1)</f>
        <v>film &amp; video</v>
      </c>
      <c r="R103" s="5" t="str">
        <f>RIGHT(N103,LEN(N103)-SEARCH("/",N103))</f>
        <v>shorts</v>
      </c>
      <c r="S103" s="11">
        <f>(((J103/60)/60)/24)+DATE(1970,1,1)</f>
        <v>41274.776736111111</v>
      </c>
      <c r="T103" s="11">
        <f>(((I103/60)/60)/24)+DATE(1970,1,1)</f>
        <v>41298.776736111111</v>
      </c>
      <c r="U103">
        <f>YEAR(S103)</f>
        <v>2012</v>
      </c>
      <c r="V103">
        <f>YEAR(T103)</f>
        <v>2013</v>
      </c>
      <c r="W103" t="str">
        <f>IF(V103=U103, "Yes"," No")</f>
        <v xml:space="preserve"> No</v>
      </c>
    </row>
    <row r="104" spans="1:23" ht="43.2" x14ac:dyDescent="0.3">
      <c r="A104">
        <v>102</v>
      </c>
      <c r="B104" s="1" t="s">
        <v>234</v>
      </c>
      <c r="C104" s="1" t="s">
        <v>235</v>
      </c>
      <c r="D104">
        <v>6000</v>
      </c>
      <c r="E104">
        <v>7665</v>
      </c>
      <c r="F104" t="s">
        <v>16</v>
      </c>
      <c r="G104" t="s">
        <v>17</v>
      </c>
      <c r="H104" t="s">
        <v>18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148</v>
      </c>
      <c r="O104" s="7">
        <f>(E104/D104)*100</f>
        <v>127.75000000000001</v>
      </c>
      <c r="P104" s="5">
        <f>IFERROR((E104/L104),0)</f>
        <v>117.92307692307692</v>
      </c>
      <c r="Q104" s="5" t="str">
        <f>LEFT(N104,SEARCH("/", N104)-1)</f>
        <v>film &amp; video</v>
      </c>
      <c r="R104" s="5" t="str">
        <f>RIGHT(N104,LEN(N104)-SEARCH("/",N104))</f>
        <v>shorts</v>
      </c>
      <c r="S104" s="11">
        <f>(((J104/60)/60)/24)+DATE(1970,1,1)</f>
        <v>40505.131168981483</v>
      </c>
      <c r="T104" s="11">
        <f>(((I104/60)/60)/24)+DATE(1970,1,1)</f>
        <v>40535.131168981483</v>
      </c>
      <c r="U104">
        <f>YEAR(S104)</f>
        <v>2010</v>
      </c>
      <c r="V104">
        <f>YEAR(T104)</f>
        <v>2010</v>
      </c>
      <c r="W104" t="str">
        <f>IF(V104=U104, "Yes"," No")</f>
        <v>Yes</v>
      </c>
    </row>
    <row r="105" spans="1:23" ht="43.2" x14ac:dyDescent="0.3">
      <c r="A105">
        <v>103</v>
      </c>
      <c r="B105" s="1" t="s">
        <v>236</v>
      </c>
      <c r="C105" s="1" t="s">
        <v>237</v>
      </c>
      <c r="D105">
        <v>1300</v>
      </c>
      <c r="E105">
        <v>1367</v>
      </c>
      <c r="F105" t="s">
        <v>16</v>
      </c>
      <c r="G105" t="s">
        <v>24</v>
      </c>
      <c r="H105" t="s">
        <v>25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148</v>
      </c>
      <c r="O105" s="7">
        <f>(E105/D105)*100</f>
        <v>105.15384615384616</v>
      </c>
      <c r="P105" s="5">
        <f>IFERROR((E105/L105),0)</f>
        <v>27.897959183673468</v>
      </c>
      <c r="Q105" s="5" t="str">
        <f>LEFT(N105,SEARCH("/", N105)-1)</f>
        <v>film &amp; video</v>
      </c>
      <c r="R105" s="5" t="str">
        <f>RIGHT(N105,LEN(N105)-SEARCH("/",N105))</f>
        <v>shorts</v>
      </c>
      <c r="S105" s="11">
        <f>(((J105/60)/60)/24)+DATE(1970,1,1)</f>
        <v>41682.805902777778</v>
      </c>
      <c r="T105" s="11">
        <f>(((I105/60)/60)/24)+DATE(1970,1,1)</f>
        <v>41705.805902777778</v>
      </c>
      <c r="U105">
        <f>YEAR(S105)</f>
        <v>2014</v>
      </c>
      <c r="V105">
        <f>YEAR(T105)</f>
        <v>2014</v>
      </c>
      <c r="W105" t="str">
        <f>IF(V105=U105, "Yes"," No")</f>
        <v>Yes</v>
      </c>
    </row>
    <row r="106" spans="1:23" ht="28.8" x14ac:dyDescent="0.3">
      <c r="A106">
        <v>104</v>
      </c>
      <c r="B106" s="1" t="s">
        <v>238</v>
      </c>
      <c r="C106" s="1" t="s">
        <v>239</v>
      </c>
      <c r="D106">
        <v>500</v>
      </c>
      <c r="E106">
        <v>600</v>
      </c>
      <c r="F106" t="s">
        <v>16</v>
      </c>
      <c r="G106" t="s">
        <v>17</v>
      </c>
      <c r="H106" t="s">
        <v>18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148</v>
      </c>
      <c r="O106" s="7">
        <f>(E106/D106)*100</f>
        <v>120</v>
      </c>
      <c r="P106" s="5">
        <f>IFERROR((E106/L106),0)</f>
        <v>60</v>
      </c>
      <c r="Q106" s="5" t="str">
        <f>LEFT(N106,SEARCH("/", N106)-1)</f>
        <v>film &amp; video</v>
      </c>
      <c r="R106" s="5" t="str">
        <f>RIGHT(N106,LEN(N106)-SEARCH("/",N106))</f>
        <v>shorts</v>
      </c>
      <c r="S106" s="11">
        <f>(((J106/60)/60)/24)+DATE(1970,1,1)</f>
        <v>40612.695208333331</v>
      </c>
      <c r="T106" s="11">
        <f>(((I106/60)/60)/24)+DATE(1970,1,1)</f>
        <v>40636.041666666664</v>
      </c>
      <c r="U106">
        <f>YEAR(S106)</f>
        <v>2011</v>
      </c>
      <c r="V106">
        <f>YEAR(T106)</f>
        <v>2011</v>
      </c>
      <c r="W106" t="str">
        <f>IF(V106=U106, "Yes"," No")</f>
        <v>Yes</v>
      </c>
    </row>
    <row r="107" spans="1:23" ht="43.2" x14ac:dyDescent="0.3">
      <c r="A107">
        <v>105</v>
      </c>
      <c r="B107" s="1" t="s">
        <v>240</v>
      </c>
      <c r="C107" s="1" t="s">
        <v>241</v>
      </c>
      <c r="D107">
        <v>2200</v>
      </c>
      <c r="E107">
        <v>2363</v>
      </c>
      <c r="F107" t="s">
        <v>16</v>
      </c>
      <c r="G107" t="s">
        <v>17</v>
      </c>
      <c r="H107" t="s">
        <v>18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148</v>
      </c>
      <c r="O107" s="7">
        <f>(E107/D107)*100</f>
        <v>107.40909090909089</v>
      </c>
      <c r="P107" s="5">
        <f>IFERROR((E107/L107),0)</f>
        <v>39.383333333333333</v>
      </c>
      <c r="Q107" s="5" t="str">
        <f>LEFT(N107,SEARCH("/", N107)-1)</f>
        <v>film &amp; video</v>
      </c>
      <c r="R107" s="5" t="str">
        <f>RIGHT(N107,LEN(N107)-SEARCH("/",N107))</f>
        <v>shorts</v>
      </c>
      <c r="S107" s="11">
        <f>(((J107/60)/60)/24)+DATE(1970,1,1)</f>
        <v>42485.724768518514</v>
      </c>
      <c r="T107" s="11">
        <f>(((I107/60)/60)/24)+DATE(1970,1,1)</f>
        <v>42504</v>
      </c>
      <c r="U107">
        <f>YEAR(S107)</f>
        <v>2016</v>
      </c>
      <c r="V107">
        <f>YEAR(T107)</f>
        <v>2016</v>
      </c>
      <c r="W107" t="str">
        <f>IF(V107=U107, "Yes"," No")</f>
        <v>Yes</v>
      </c>
    </row>
    <row r="108" spans="1:23" x14ac:dyDescent="0.3">
      <c r="A108">
        <v>106</v>
      </c>
      <c r="B108" s="1" t="s">
        <v>242</v>
      </c>
      <c r="C108" s="1" t="s">
        <v>243</v>
      </c>
      <c r="D108">
        <v>5000</v>
      </c>
      <c r="E108">
        <v>5025</v>
      </c>
      <c r="F108" t="s">
        <v>16</v>
      </c>
      <c r="G108" t="s">
        <v>17</v>
      </c>
      <c r="H108" t="s">
        <v>18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148</v>
      </c>
      <c r="O108" s="7">
        <f>(E108/D108)*100</f>
        <v>100.49999999999999</v>
      </c>
      <c r="P108" s="5">
        <f>IFERROR((E108/L108),0)</f>
        <v>186.11111111111111</v>
      </c>
      <c r="Q108" s="5" t="str">
        <f>LEFT(N108,SEARCH("/", N108)-1)</f>
        <v>film &amp; video</v>
      </c>
      <c r="R108" s="5" t="str">
        <f>RIGHT(N108,LEN(N108)-SEARCH("/",N108))</f>
        <v>shorts</v>
      </c>
      <c r="S108" s="11">
        <f>(((J108/60)/60)/24)+DATE(1970,1,1)</f>
        <v>40987.776631944449</v>
      </c>
      <c r="T108" s="11">
        <f>(((I108/60)/60)/24)+DATE(1970,1,1)</f>
        <v>41001.776631944449</v>
      </c>
      <c r="U108">
        <f>YEAR(S108)</f>
        <v>2012</v>
      </c>
      <c r="V108">
        <f>YEAR(T108)</f>
        <v>2012</v>
      </c>
      <c r="W108" t="str">
        <f>IF(V108=U108, "Yes"," No")</f>
        <v>Yes</v>
      </c>
    </row>
    <row r="109" spans="1:23" ht="43.2" x14ac:dyDescent="0.3">
      <c r="A109">
        <v>107</v>
      </c>
      <c r="B109" s="1" t="s">
        <v>244</v>
      </c>
      <c r="C109" s="1" t="s">
        <v>245</v>
      </c>
      <c r="D109">
        <v>7500</v>
      </c>
      <c r="E109">
        <v>7685</v>
      </c>
      <c r="F109" t="s">
        <v>16</v>
      </c>
      <c r="G109" t="s">
        <v>17</v>
      </c>
      <c r="H109" t="s">
        <v>18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148</v>
      </c>
      <c r="O109" s="7">
        <f>(E109/D109)*100</f>
        <v>102.46666666666667</v>
      </c>
      <c r="P109" s="5">
        <f>IFERROR((E109/L109),0)</f>
        <v>111.37681159420291</v>
      </c>
      <c r="Q109" s="5" t="str">
        <f>LEFT(N109,SEARCH("/", N109)-1)</f>
        <v>film &amp; video</v>
      </c>
      <c r="R109" s="5" t="str">
        <f>RIGHT(N109,LEN(N109)-SEARCH("/",N109))</f>
        <v>shorts</v>
      </c>
      <c r="S109" s="11">
        <f>(((J109/60)/60)/24)+DATE(1970,1,1)</f>
        <v>40635.982488425929</v>
      </c>
      <c r="T109" s="11">
        <f>(((I109/60)/60)/24)+DATE(1970,1,1)</f>
        <v>40657.982488425929</v>
      </c>
      <c r="U109">
        <f>YEAR(S109)</f>
        <v>2011</v>
      </c>
      <c r="V109">
        <f>YEAR(T109)</f>
        <v>2011</v>
      </c>
      <c r="W109" t="str">
        <f>IF(V109=U109, "Yes"," No")</f>
        <v>Yes</v>
      </c>
    </row>
    <row r="110" spans="1:23" ht="43.2" x14ac:dyDescent="0.3">
      <c r="A110">
        <v>108</v>
      </c>
      <c r="B110" s="1" t="s">
        <v>246</v>
      </c>
      <c r="C110" s="1" t="s">
        <v>247</v>
      </c>
      <c r="D110">
        <v>1500</v>
      </c>
      <c r="E110">
        <v>3700</v>
      </c>
      <c r="F110" t="s">
        <v>16</v>
      </c>
      <c r="G110" t="s">
        <v>17</v>
      </c>
      <c r="H110" t="s">
        <v>18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148</v>
      </c>
      <c r="O110" s="7">
        <f>(E110/D110)*100</f>
        <v>246.66666666666669</v>
      </c>
      <c r="P110" s="5">
        <f>IFERROR((E110/L110),0)</f>
        <v>78.723404255319153</v>
      </c>
      <c r="Q110" s="5" t="str">
        <f>LEFT(N110,SEARCH("/", N110)-1)</f>
        <v>film &amp; video</v>
      </c>
      <c r="R110" s="5" t="str">
        <f>RIGHT(N110,LEN(N110)-SEARCH("/",N110))</f>
        <v>shorts</v>
      </c>
      <c r="S110" s="11">
        <f>(((J110/60)/60)/24)+DATE(1970,1,1)</f>
        <v>41365.613078703704</v>
      </c>
      <c r="T110" s="11">
        <f>(((I110/60)/60)/24)+DATE(1970,1,1)</f>
        <v>41425.613078703704</v>
      </c>
      <c r="U110">
        <f>YEAR(S110)</f>
        <v>2013</v>
      </c>
      <c r="V110">
        <f>YEAR(T110)</f>
        <v>2013</v>
      </c>
      <c r="W110" t="str">
        <f>IF(V110=U110, "Yes"," No")</f>
        <v>Yes</v>
      </c>
    </row>
    <row r="111" spans="1:23" ht="43.2" x14ac:dyDescent="0.3">
      <c r="A111">
        <v>109</v>
      </c>
      <c r="B111" s="1" t="s">
        <v>248</v>
      </c>
      <c r="C111" s="1" t="s">
        <v>249</v>
      </c>
      <c r="D111">
        <v>1000</v>
      </c>
      <c r="E111">
        <v>2195</v>
      </c>
      <c r="F111" t="s">
        <v>16</v>
      </c>
      <c r="G111" t="s">
        <v>17</v>
      </c>
      <c r="H111" t="s">
        <v>18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148</v>
      </c>
      <c r="O111" s="7">
        <f>(E111/D111)*100</f>
        <v>219.49999999999997</v>
      </c>
      <c r="P111" s="5">
        <f>IFERROR((E111/L111),0)</f>
        <v>46.702127659574465</v>
      </c>
      <c r="Q111" s="5" t="str">
        <f>LEFT(N111,SEARCH("/", N111)-1)</f>
        <v>film &amp; video</v>
      </c>
      <c r="R111" s="5" t="str">
        <f>RIGHT(N111,LEN(N111)-SEARCH("/",N111))</f>
        <v>shorts</v>
      </c>
      <c r="S111" s="11">
        <f>(((J111/60)/60)/24)+DATE(1970,1,1)</f>
        <v>40570.025810185187</v>
      </c>
      <c r="T111" s="11">
        <f>(((I111/60)/60)/24)+DATE(1970,1,1)</f>
        <v>40600.025810185187</v>
      </c>
      <c r="U111">
        <f>YEAR(S111)</f>
        <v>2011</v>
      </c>
      <c r="V111">
        <f>YEAR(T111)</f>
        <v>2011</v>
      </c>
      <c r="W111" t="str">
        <f>IF(V111=U111, "Yes"," No")</f>
        <v>Yes</v>
      </c>
    </row>
    <row r="112" spans="1:23" ht="43.2" x14ac:dyDescent="0.3">
      <c r="A112">
        <v>110</v>
      </c>
      <c r="B112" s="1" t="s">
        <v>250</v>
      </c>
      <c r="C112" s="1" t="s">
        <v>251</v>
      </c>
      <c r="D112">
        <v>1300</v>
      </c>
      <c r="E112">
        <v>1700</v>
      </c>
      <c r="F112" t="s">
        <v>16</v>
      </c>
      <c r="G112" t="s">
        <v>17</v>
      </c>
      <c r="H112" t="s">
        <v>18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148</v>
      </c>
      <c r="O112" s="7">
        <f>(E112/D112)*100</f>
        <v>130.76923076923077</v>
      </c>
      <c r="P112" s="5">
        <f>IFERROR((E112/L112),0)</f>
        <v>65.384615384615387</v>
      </c>
      <c r="Q112" s="5" t="str">
        <f>LEFT(N112,SEARCH("/", N112)-1)</f>
        <v>film &amp; video</v>
      </c>
      <c r="R112" s="5" t="str">
        <f>RIGHT(N112,LEN(N112)-SEARCH("/",N112))</f>
        <v>shorts</v>
      </c>
      <c r="S112" s="11">
        <f>(((J112/60)/60)/24)+DATE(1970,1,1)</f>
        <v>41557.949687500004</v>
      </c>
      <c r="T112" s="11">
        <f>(((I112/60)/60)/24)+DATE(1970,1,1)</f>
        <v>41592.249305555553</v>
      </c>
      <c r="U112">
        <f>YEAR(S112)</f>
        <v>2013</v>
      </c>
      <c r="V112">
        <f>YEAR(T112)</f>
        <v>2013</v>
      </c>
      <c r="W112" t="str">
        <f>IF(V112=U112, "Yes"," No")</f>
        <v>Yes</v>
      </c>
    </row>
    <row r="113" spans="1:23" ht="43.2" x14ac:dyDescent="0.3">
      <c r="A113">
        <v>111</v>
      </c>
      <c r="B113" s="1" t="s">
        <v>252</v>
      </c>
      <c r="C113" s="1" t="s">
        <v>253</v>
      </c>
      <c r="D113">
        <v>3500</v>
      </c>
      <c r="E113">
        <v>5410</v>
      </c>
      <c r="F113" t="s">
        <v>16</v>
      </c>
      <c r="G113" t="s">
        <v>50</v>
      </c>
      <c r="H113" t="s">
        <v>51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148</v>
      </c>
      <c r="O113" s="7">
        <f>(E113/D113)*100</f>
        <v>154.57142857142858</v>
      </c>
      <c r="P113" s="5">
        <f>IFERROR((E113/L113),0)</f>
        <v>102.0754716981132</v>
      </c>
      <c r="Q113" s="5" t="str">
        <f>LEFT(N113,SEARCH("/", N113)-1)</f>
        <v>film &amp; video</v>
      </c>
      <c r="R113" s="5" t="str">
        <f>RIGHT(N113,LEN(N113)-SEARCH("/",N113))</f>
        <v>shorts</v>
      </c>
      <c r="S113" s="11">
        <f>(((J113/60)/60)/24)+DATE(1970,1,1)</f>
        <v>42125.333182870367</v>
      </c>
      <c r="T113" s="11">
        <f>(((I113/60)/60)/24)+DATE(1970,1,1)</f>
        <v>42155.333182870367</v>
      </c>
      <c r="U113">
        <f>YEAR(S113)</f>
        <v>2015</v>
      </c>
      <c r="V113">
        <f>YEAR(T113)</f>
        <v>2015</v>
      </c>
      <c r="W113" t="str">
        <f>IF(V113=U113, "Yes"," No")</f>
        <v>Yes</v>
      </c>
    </row>
    <row r="114" spans="1:23" ht="43.2" x14ac:dyDescent="0.3">
      <c r="A114">
        <v>112</v>
      </c>
      <c r="B114" s="1" t="s">
        <v>254</v>
      </c>
      <c r="C114" s="1" t="s">
        <v>255</v>
      </c>
      <c r="D114">
        <v>5000</v>
      </c>
      <c r="E114">
        <v>5200</v>
      </c>
      <c r="F114" t="s">
        <v>16</v>
      </c>
      <c r="G114" t="s">
        <v>17</v>
      </c>
      <c r="H114" t="s">
        <v>18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148</v>
      </c>
      <c r="O114" s="7">
        <f>(E114/D114)*100</f>
        <v>104</v>
      </c>
      <c r="P114" s="5">
        <f>IFERROR((E114/L114),0)</f>
        <v>64.197530864197532</v>
      </c>
      <c r="Q114" s="5" t="str">
        <f>LEFT(N114,SEARCH("/", N114)-1)</f>
        <v>film &amp; video</v>
      </c>
      <c r="R114" s="5" t="str">
        <f>RIGHT(N114,LEN(N114)-SEARCH("/",N114))</f>
        <v>shorts</v>
      </c>
      <c r="S114" s="11">
        <f>(((J114/60)/60)/24)+DATE(1970,1,1)</f>
        <v>41718.043032407404</v>
      </c>
      <c r="T114" s="11">
        <f>(((I114/60)/60)/24)+DATE(1970,1,1)</f>
        <v>41742.083333333336</v>
      </c>
      <c r="U114">
        <f>YEAR(S114)</f>
        <v>2014</v>
      </c>
      <c r="V114">
        <f>YEAR(T114)</f>
        <v>2014</v>
      </c>
      <c r="W114" t="str">
        <f>IF(V114=U114, "Yes"," No")</f>
        <v>Yes</v>
      </c>
    </row>
    <row r="115" spans="1:23" ht="28.8" x14ac:dyDescent="0.3">
      <c r="A115">
        <v>113</v>
      </c>
      <c r="B115" s="1" t="s">
        <v>256</v>
      </c>
      <c r="C115" s="1" t="s">
        <v>257</v>
      </c>
      <c r="D115">
        <v>5000</v>
      </c>
      <c r="E115">
        <v>7050</v>
      </c>
      <c r="F115" t="s">
        <v>16</v>
      </c>
      <c r="G115" t="s">
        <v>17</v>
      </c>
      <c r="H115" t="s">
        <v>18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148</v>
      </c>
      <c r="O115" s="7">
        <f>(E115/D115)*100</f>
        <v>141</v>
      </c>
      <c r="P115" s="5">
        <f>IFERROR((E115/L115),0)</f>
        <v>90.384615384615387</v>
      </c>
      <c r="Q115" s="5" t="str">
        <f>LEFT(N115,SEARCH("/", N115)-1)</f>
        <v>film &amp; video</v>
      </c>
      <c r="R115" s="5" t="str">
        <f>RIGHT(N115,LEN(N115)-SEARCH("/",N115))</f>
        <v>shorts</v>
      </c>
      <c r="S115" s="11">
        <f>(((J115/60)/60)/24)+DATE(1970,1,1)</f>
        <v>40753.758425925924</v>
      </c>
      <c r="T115" s="11">
        <f>(((I115/60)/60)/24)+DATE(1970,1,1)</f>
        <v>40761.625</v>
      </c>
      <c r="U115">
        <f>YEAR(S115)</f>
        <v>2011</v>
      </c>
      <c r="V115">
        <f>YEAR(T115)</f>
        <v>2011</v>
      </c>
      <c r="W115" t="str">
        <f>IF(V115=U115, "Yes"," No")</f>
        <v>Yes</v>
      </c>
    </row>
    <row r="116" spans="1:23" ht="43.2" x14ac:dyDescent="0.3">
      <c r="A116">
        <v>114</v>
      </c>
      <c r="B116" s="1" t="s">
        <v>258</v>
      </c>
      <c r="C116" s="1" t="s">
        <v>259</v>
      </c>
      <c r="D116">
        <v>3000</v>
      </c>
      <c r="E116">
        <v>3100</v>
      </c>
      <c r="F116" t="s">
        <v>16</v>
      </c>
      <c r="G116" t="s">
        <v>17</v>
      </c>
      <c r="H116" t="s">
        <v>18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148</v>
      </c>
      <c r="O116" s="7">
        <f>(E116/D116)*100</f>
        <v>103.33333333333334</v>
      </c>
      <c r="P116" s="5">
        <f>IFERROR((E116/L116),0)</f>
        <v>88.571428571428569</v>
      </c>
      <c r="Q116" s="5" t="str">
        <f>LEFT(N116,SEARCH("/", N116)-1)</f>
        <v>film &amp; video</v>
      </c>
      <c r="R116" s="5" t="str">
        <f>RIGHT(N116,LEN(N116)-SEARCH("/",N116))</f>
        <v>shorts</v>
      </c>
      <c r="S116" s="11">
        <f>(((J116/60)/60)/24)+DATE(1970,1,1)</f>
        <v>40861.27416666667</v>
      </c>
      <c r="T116" s="11">
        <f>(((I116/60)/60)/24)+DATE(1970,1,1)</f>
        <v>40921.27416666667</v>
      </c>
      <c r="U116">
        <f>YEAR(S116)</f>
        <v>2011</v>
      </c>
      <c r="V116">
        <f>YEAR(T116)</f>
        <v>2012</v>
      </c>
      <c r="W116" t="str">
        <f>IF(V116=U116, "Yes"," No")</f>
        <v xml:space="preserve"> No</v>
      </c>
    </row>
    <row r="117" spans="1:23" x14ac:dyDescent="0.3">
      <c r="A117">
        <v>115</v>
      </c>
      <c r="B117" s="1" t="s">
        <v>260</v>
      </c>
      <c r="C117" s="1" t="s">
        <v>261</v>
      </c>
      <c r="D117">
        <v>450</v>
      </c>
      <c r="E117">
        <v>632</v>
      </c>
      <c r="F117" t="s">
        <v>16</v>
      </c>
      <c r="G117" t="s">
        <v>17</v>
      </c>
      <c r="H117" t="s">
        <v>18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148</v>
      </c>
      <c r="O117" s="7">
        <f>(E117/D117)*100</f>
        <v>140.44444444444443</v>
      </c>
      <c r="P117" s="5">
        <f>IFERROR((E117/L117),0)</f>
        <v>28.727272727272727</v>
      </c>
      <c r="Q117" s="5" t="str">
        <f>LEFT(N117,SEARCH("/", N117)-1)</f>
        <v>film &amp; video</v>
      </c>
      <c r="R117" s="5" t="str">
        <f>RIGHT(N117,LEN(N117)-SEARCH("/",N117))</f>
        <v>shorts</v>
      </c>
      <c r="S117" s="11">
        <f>(((J117/60)/60)/24)+DATE(1970,1,1)</f>
        <v>40918.738935185182</v>
      </c>
      <c r="T117" s="11">
        <f>(((I117/60)/60)/24)+DATE(1970,1,1)</f>
        <v>40943.738935185182</v>
      </c>
      <c r="U117">
        <f>YEAR(S117)</f>
        <v>2012</v>
      </c>
      <c r="V117">
        <f>YEAR(T117)</f>
        <v>2012</v>
      </c>
      <c r="W117" t="str">
        <f>IF(V117=U117, "Yes"," No")</f>
        <v>Yes</v>
      </c>
    </row>
    <row r="118" spans="1:23" ht="43.2" x14ac:dyDescent="0.3">
      <c r="A118">
        <v>116</v>
      </c>
      <c r="B118" s="1" t="s">
        <v>262</v>
      </c>
      <c r="C118" s="1" t="s">
        <v>263</v>
      </c>
      <c r="D118">
        <v>3500</v>
      </c>
      <c r="E118">
        <v>3978</v>
      </c>
      <c r="F118" t="s">
        <v>16</v>
      </c>
      <c r="G118" t="s">
        <v>17</v>
      </c>
      <c r="H118" t="s">
        <v>18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148</v>
      </c>
      <c r="O118" s="7">
        <f>(E118/D118)*100</f>
        <v>113.65714285714286</v>
      </c>
      <c r="P118" s="5">
        <f>IFERROR((E118/L118),0)</f>
        <v>69.78947368421052</v>
      </c>
      <c r="Q118" s="5" t="str">
        <f>LEFT(N118,SEARCH("/", N118)-1)</f>
        <v>film &amp; video</v>
      </c>
      <c r="R118" s="5" t="str">
        <f>RIGHT(N118,LEN(N118)-SEARCH("/",N118))</f>
        <v>shorts</v>
      </c>
      <c r="S118" s="11">
        <f>(((J118/60)/60)/24)+DATE(1970,1,1)</f>
        <v>40595.497164351851</v>
      </c>
      <c r="T118" s="11">
        <f>(((I118/60)/60)/24)+DATE(1970,1,1)</f>
        <v>40641.455497685187</v>
      </c>
      <c r="U118">
        <f>YEAR(S118)</f>
        <v>2011</v>
      </c>
      <c r="V118">
        <f>YEAR(T118)</f>
        <v>2011</v>
      </c>
      <c r="W118" t="str">
        <f>IF(V118=U118, "Yes"," No")</f>
        <v>Yes</v>
      </c>
    </row>
    <row r="119" spans="1:23" ht="57.6" x14ac:dyDescent="0.3">
      <c r="A119">
        <v>117</v>
      </c>
      <c r="B119" s="1" t="s">
        <v>264</v>
      </c>
      <c r="C119" s="1" t="s">
        <v>265</v>
      </c>
      <c r="D119">
        <v>4500</v>
      </c>
      <c r="E119">
        <v>4522.22</v>
      </c>
      <c r="F119" t="s">
        <v>16</v>
      </c>
      <c r="G119" t="s">
        <v>17</v>
      </c>
      <c r="H119" t="s">
        <v>18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148</v>
      </c>
      <c r="O119" s="7">
        <f>(E119/D119)*100</f>
        <v>100.49377777777779</v>
      </c>
      <c r="P119" s="5">
        <f>IFERROR((E119/L119),0)</f>
        <v>167.48962962962963</v>
      </c>
      <c r="Q119" s="5" t="str">
        <f>LEFT(N119,SEARCH("/", N119)-1)</f>
        <v>film &amp; video</v>
      </c>
      <c r="R119" s="5" t="str">
        <f>RIGHT(N119,LEN(N119)-SEARCH("/",N119))</f>
        <v>shorts</v>
      </c>
      <c r="S119" s="11">
        <f>(((J119/60)/60)/24)+DATE(1970,1,1)</f>
        <v>40248.834999999999</v>
      </c>
      <c r="T119" s="11">
        <f>(((I119/60)/60)/24)+DATE(1970,1,1)</f>
        <v>40338.791666666664</v>
      </c>
      <c r="U119">
        <f>YEAR(S119)</f>
        <v>2010</v>
      </c>
      <c r="V119">
        <f>YEAR(T119)</f>
        <v>2010</v>
      </c>
      <c r="W119" t="str">
        <f>IF(V119=U119, "Yes"," No")</f>
        <v>Yes</v>
      </c>
    </row>
    <row r="120" spans="1:23" ht="28.8" x14ac:dyDescent="0.3">
      <c r="A120">
        <v>118</v>
      </c>
      <c r="B120" s="1" t="s">
        <v>266</v>
      </c>
      <c r="C120" s="1" t="s">
        <v>267</v>
      </c>
      <c r="D120">
        <v>5000</v>
      </c>
      <c r="E120">
        <v>5651.58</v>
      </c>
      <c r="F120" t="s">
        <v>16</v>
      </c>
      <c r="G120" t="s">
        <v>17</v>
      </c>
      <c r="H120" t="s">
        <v>18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148</v>
      </c>
      <c r="O120" s="7">
        <f>(E120/D120)*100</f>
        <v>113.03159999999998</v>
      </c>
      <c r="P120" s="5">
        <f>IFERROR((E120/L120),0)</f>
        <v>144.91230769230768</v>
      </c>
      <c r="Q120" s="5" t="str">
        <f>LEFT(N120,SEARCH("/", N120)-1)</f>
        <v>film &amp; video</v>
      </c>
      <c r="R120" s="5" t="str">
        <f>RIGHT(N120,LEN(N120)-SEARCH("/",N120))</f>
        <v>shorts</v>
      </c>
      <c r="S120" s="11">
        <f>(((J120/60)/60)/24)+DATE(1970,1,1)</f>
        <v>40723.053657407407</v>
      </c>
      <c r="T120" s="11">
        <f>(((I120/60)/60)/24)+DATE(1970,1,1)</f>
        <v>40753.053657407407</v>
      </c>
      <c r="U120">
        <f>YEAR(S120)</f>
        <v>2011</v>
      </c>
      <c r="V120">
        <f>YEAR(T120)</f>
        <v>2011</v>
      </c>
      <c r="W120" t="str">
        <f>IF(V120=U120, "Yes"," No")</f>
        <v>Yes</v>
      </c>
    </row>
    <row r="121" spans="1:23" ht="43.2" x14ac:dyDescent="0.3">
      <c r="A121">
        <v>119</v>
      </c>
      <c r="B121" s="1" t="s">
        <v>268</v>
      </c>
      <c r="C121" s="1" t="s">
        <v>269</v>
      </c>
      <c r="D121">
        <v>3250</v>
      </c>
      <c r="E121">
        <v>3398.1</v>
      </c>
      <c r="F121" t="s">
        <v>16</v>
      </c>
      <c r="G121" t="s">
        <v>17</v>
      </c>
      <c r="H121" t="s">
        <v>18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148</v>
      </c>
      <c r="O121" s="7">
        <f>(E121/D121)*100</f>
        <v>104.55692307692308</v>
      </c>
      <c r="P121" s="5">
        <f>IFERROR((E121/L121),0)</f>
        <v>91.840540540540545</v>
      </c>
      <c r="Q121" s="5" t="str">
        <f>LEFT(N121,SEARCH("/", N121)-1)</f>
        <v>film &amp; video</v>
      </c>
      <c r="R121" s="5" t="str">
        <f>RIGHT(N121,LEN(N121)-SEARCH("/",N121))</f>
        <v>shorts</v>
      </c>
      <c r="S121" s="11">
        <f>(((J121/60)/60)/24)+DATE(1970,1,1)</f>
        <v>40739.069282407407</v>
      </c>
      <c r="T121" s="11">
        <f>(((I121/60)/60)/24)+DATE(1970,1,1)</f>
        <v>40768.958333333336</v>
      </c>
      <c r="U121">
        <f>YEAR(S121)</f>
        <v>2011</v>
      </c>
      <c r="V121">
        <f>YEAR(T121)</f>
        <v>2011</v>
      </c>
      <c r="W121" t="str">
        <f>IF(V121=U121, "Yes"," No")</f>
        <v>Yes</v>
      </c>
    </row>
    <row r="122" spans="1:23" ht="57.6" x14ac:dyDescent="0.3">
      <c r="A122">
        <v>120</v>
      </c>
      <c r="B122" s="1" t="s">
        <v>270</v>
      </c>
      <c r="C122" s="1" t="s">
        <v>271</v>
      </c>
      <c r="D122">
        <v>70000</v>
      </c>
      <c r="E122">
        <v>10</v>
      </c>
      <c r="F122" t="s">
        <v>272</v>
      </c>
      <c r="G122" t="s">
        <v>273</v>
      </c>
      <c r="H122" t="s">
        <v>274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275</v>
      </c>
      <c r="O122" s="7">
        <f>(E122/D122)*100</f>
        <v>1.4285714285714287E-2</v>
      </c>
      <c r="P122" s="5">
        <f>IFERROR((E122/L122),0)</f>
        <v>10</v>
      </c>
      <c r="Q122" s="5" t="str">
        <f>LEFT(N122,SEARCH("/", N122)-1)</f>
        <v>film &amp; video</v>
      </c>
      <c r="R122" s="5" t="str">
        <f>RIGHT(N122,LEN(N122)-SEARCH("/",N122))</f>
        <v>science fiction</v>
      </c>
      <c r="S122" s="11">
        <f>(((J122/60)/60)/24)+DATE(1970,1,1)</f>
        <v>42616.049849537041</v>
      </c>
      <c r="T122" s="11">
        <f>(((I122/60)/60)/24)+DATE(1970,1,1)</f>
        <v>42646.049849537041</v>
      </c>
      <c r="U122">
        <f>YEAR(S122)</f>
        <v>2016</v>
      </c>
      <c r="V122">
        <f>YEAR(T122)</f>
        <v>2016</v>
      </c>
      <c r="W122" t="str">
        <f>IF(V122=U122, "Yes"," No")</f>
        <v>Yes</v>
      </c>
    </row>
    <row r="123" spans="1:23" ht="57.6" x14ac:dyDescent="0.3">
      <c r="A123">
        <v>121</v>
      </c>
      <c r="B123" s="1" t="s">
        <v>276</v>
      </c>
      <c r="C123" s="1" t="s">
        <v>277</v>
      </c>
      <c r="D123">
        <v>3000</v>
      </c>
      <c r="E123">
        <v>1</v>
      </c>
      <c r="F123" t="s">
        <v>272</v>
      </c>
      <c r="G123" t="s">
        <v>17</v>
      </c>
      <c r="H123" t="s">
        <v>18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275</v>
      </c>
      <c r="O123" s="7">
        <f>(E123/D123)*100</f>
        <v>3.3333333333333333E-2</v>
      </c>
      <c r="P123" s="5">
        <f>IFERROR((E123/L123),0)</f>
        <v>1</v>
      </c>
      <c r="Q123" s="5" t="str">
        <f>LEFT(N123,SEARCH("/", N123)-1)</f>
        <v>film &amp; video</v>
      </c>
      <c r="R123" s="5" t="str">
        <f>RIGHT(N123,LEN(N123)-SEARCH("/",N123))</f>
        <v>science fiction</v>
      </c>
      <c r="S123" s="11">
        <f>(((J123/60)/60)/24)+DATE(1970,1,1)</f>
        <v>42096.704976851848</v>
      </c>
      <c r="T123" s="11">
        <f>(((I123/60)/60)/24)+DATE(1970,1,1)</f>
        <v>42112.427777777775</v>
      </c>
      <c r="U123">
        <f>YEAR(S123)</f>
        <v>2015</v>
      </c>
      <c r="V123">
        <f>YEAR(T123)</f>
        <v>2015</v>
      </c>
      <c r="W123" t="str">
        <f>IF(V123=U123, "Yes"," No")</f>
        <v>Yes</v>
      </c>
    </row>
    <row r="124" spans="1:23" ht="28.8" x14ac:dyDescent="0.3">
      <c r="A124">
        <v>122</v>
      </c>
      <c r="B124" s="1" t="s">
        <v>278</v>
      </c>
      <c r="C124" s="1" t="s">
        <v>279</v>
      </c>
      <c r="D124">
        <v>100000000</v>
      </c>
      <c r="E124">
        <v>0</v>
      </c>
      <c r="F124" t="s">
        <v>272</v>
      </c>
      <c r="G124" t="s">
        <v>17</v>
      </c>
      <c r="H124" t="s">
        <v>18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275</v>
      </c>
      <c r="O124" s="7">
        <f>(E124/D124)*100</f>
        <v>0</v>
      </c>
      <c r="P124" s="5">
        <f>IFERROR((E124/L124),0)</f>
        <v>0</v>
      </c>
      <c r="Q124" s="5" t="str">
        <f>LEFT(N124,SEARCH("/", N124)-1)</f>
        <v>film &amp; video</v>
      </c>
      <c r="R124" s="5" t="str">
        <f>RIGHT(N124,LEN(N124)-SEARCH("/",N124))</f>
        <v>science fiction</v>
      </c>
      <c r="S124" s="11">
        <f>(((J124/60)/60)/24)+DATE(1970,1,1)</f>
        <v>42593.431793981479</v>
      </c>
      <c r="T124" s="11">
        <f>(((I124/60)/60)/24)+DATE(1970,1,1)</f>
        <v>42653.431793981479</v>
      </c>
      <c r="U124">
        <f>YEAR(S124)</f>
        <v>2016</v>
      </c>
      <c r="V124">
        <f>YEAR(T124)</f>
        <v>2016</v>
      </c>
      <c r="W124" t="str">
        <f>IF(V124=U124, "Yes"," No")</f>
        <v>Yes</v>
      </c>
    </row>
    <row r="125" spans="1:23" ht="57.6" x14ac:dyDescent="0.3">
      <c r="A125">
        <v>123</v>
      </c>
      <c r="B125" s="1" t="s">
        <v>280</v>
      </c>
      <c r="C125" s="1" t="s">
        <v>281</v>
      </c>
      <c r="D125">
        <v>55000</v>
      </c>
      <c r="E125">
        <v>151</v>
      </c>
      <c r="F125" t="s">
        <v>272</v>
      </c>
      <c r="G125" t="s">
        <v>17</v>
      </c>
      <c r="H125" t="s">
        <v>18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275</v>
      </c>
      <c r="O125" s="7">
        <f>(E125/D125)*100</f>
        <v>0.27454545454545454</v>
      </c>
      <c r="P125" s="5">
        <f>IFERROR((E125/L125),0)</f>
        <v>25.166666666666668</v>
      </c>
      <c r="Q125" s="5" t="str">
        <f>LEFT(N125,SEARCH("/", N125)-1)</f>
        <v>film &amp; video</v>
      </c>
      <c r="R125" s="5" t="str">
        <f>RIGHT(N125,LEN(N125)-SEARCH("/",N125))</f>
        <v>science fiction</v>
      </c>
      <c r="S125" s="11">
        <f>(((J125/60)/60)/24)+DATE(1970,1,1)</f>
        <v>41904.781990740739</v>
      </c>
      <c r="T125" s="11">
        <f>(((I125/60)/60)/24)+DATE(1970,1,1)</f>
        <v>41940.916666666664</v>
      </c>
      <c r="U125">
        <f>YEAR(S125)</f>
        <v>2014</v>
      </c>
      <c r="V125">
        <f>YEAR(T125)</f>
        <v>2014</v>
      </c>
      <c r="W125" t="str">
        <f>IF(V125=U125, "Yes"," No")</f>
        <v>Yes</v>
      </c>
    </row>
    <row r="126" spans="1:23" ht="43.2" x14ac:dyDescent="0.3">
      <c r="A126">
        <v>124</v>
      </c>
      <c r="B126" s="1" t="s">
        <v>282</v>
      </c>
      <c r="C126" s="1" t="s">
        <v>283</v>
      </c>
      <c r="D126">
        <v>4000</v>
      </c>
      <c r="E126">
        <v>0</v>
      </c>
      <c r="F126" t="s">
        <v>272</v>
      </c>
      <c r="G126" t="s">
        <v>17</v>
      </c>
      <c r="H126" t="s">
        <v>18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275</v>
      </c>
      <c r="O126" s="7">
        <f>(E126/D126)*100</f>
        <v>0</v>
      </c>
      <c r="P126" s="5">
        <f>IFERROR((E126/L126),0)</f>
        <v>0</v>
      </c>
      <c r="Q126" s="5" t="str">
        <f>LEFT(N126,SEARCH("/", N126)-1)</f>
        <v>film &amp; video</v>
      </c>
      <c r="R126" s="5" t="str">
        <f>RIGHT(N126,LEN(N126)-SEARCH("/",N126))</f>
        <v>science fiction</v>
      </c>
      <c r="S126" s="11">
        <f>(((J126/60)/60)/24)+DATE(1970,1,1)</f>
        <v>42114.928726851853</v>
      </c>
      <c r="T126" s="11">
        <f>(((I126/60)/60)/24)+DATE(1970,1,1)</f>
        <v>42139.928726851853</v>
      </c>
      <c r="U126">
        <f>YEAR(S126)</f>
        <v>2015</v>
      </c>
      <c r="V126">
        <f>YEAR(T126)</f>
        <v>2015</v>
      </c>
      <c r="W126" t="str">
        <f>IF(V126=U126, "Yes"," No")</f>
        <v>Yes</v>
      </c>
    </row>
    <row r="127" spans="1:23" ht="43.2" x14ac:dyDescent="0.3">
      <c r="A127">
        <v>125</v>
      </c>
      <c r="B127" s="1" t="s">
        <v>284</v>
      </c>
      <c r="C127" s="1" t="s">
        <v>285</v>
      </c>
      <c r="D127">
        <v>500</v>
      </c>
      <c r="E127">
        <v>70</v>
      </c>
      <c r="F127" t="s">
        <v>272</v>
      </c>
      <c r="G127" t="s">
        <v>159</v>
      </c>
      <c r="H127" t="s">
        <v>160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275</v>
      </c>
      <c r="O127" s="7">
        <f>(E127/D127)*100</f>
        <v>14.000000000000002</v>
      </c>
      <c r="P127" s="5">
        <f>IFERROR((E127/L127),0)</f>
        <v>11.666666666666666</v>
      </c>
      <c r="Q127" s="5" t="str">
        <f>LEFT(N127,SEARCH("/", N127)-1)</f>
        <v>film &amp; video</v>
      </c>
      <c r="R127" s="5" t="str">
        <f>RIGHT(N127,LEN(N127)-SEARCH("/",N127))</f>
        <v>science fiction</v>
      </c>
      <c r="S127" s="11">
        <f>(((J127/60)/60)/24)+DATE(1970,1,1)</f>
        <v>42709.993981481486</v>
      </c>
      <c r="T127" s="11">
        <f>(((I127/60)/60)/24)+DATE(1970,1,1)</f>
        <v>42769.993981481486</v>
      </c>
      <c r="U127">
        <f>YEAR(S127)</f>
        <v>2016</v>
      </c>
      <c r="V127">
        <f>YEAR(T127)</f>
        <v>2017</v>
      </c>
      <c r="W127" t="str">
        <f>IF(V127=U127, "Yes"," No")</f>
        <v xml:space="preserve"> No</v>
      </c>
    </row>
    <row r="128" spans="1:23" ht="43.2" x14ac:dyDescent="0.3">
      <c r="A128">
        <v>126</v>
      </c>
      <c r="B128" s="1" t="s">
        <v>286</v>
      </c>
      <c r="C128" s="1" t="s">
        <v>287</v>
      </c>
      <c r="D128">
        <v>25000</v>
      </c>
      <c r="E128">
        <v>1387</v>
      </c>
      <c r="F128" t="s">
        <v>272</v>
      </c>
      <c r="G128" t="s">
        <v>17</v>
      </c>
      <c r="H128" t="s">
        <v>18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275</v>
      </c>
      <c r="O128" s="7">
        <f>(E128/D128)*100</f>
        <v>5.548</v>
      </c>
      <c r="P128" s="5">
        <f>IFERROR((E128/L128),0)</f>
        <v>106.69230769230769</v>
      </c>
      <c r="Q128" s="5" t="str">
        <f>LEFT(N128,SEARCH("/", N128)-1)</f>
        <v>film &amp; video</v>
      </c>
      <c r="R128" s="5" t="str">
        <f>RIGHT(N128,LEN(N128)-SEARCH("/",N128))</f>
        <v>science fiction</v>
      </c>
      <c r="S128" s="11">
        <f>(((J128/60)/60)/24)+DATE(1970,1,1)</f>
        <v>42135.589548611111</v>
      </c>
      <c r="T128" s="11">
        <f>(((I128/60)/60)/24)+DATE(1970,1,1)</f>
        <v>42166.083333333328</v>
      </c>
      <c r="U128">
        <f>YEAR(S128)</f>
        <v>2015</v>
      </c>
      <c r="V128">
        <f>YEAR(T128)</f>
        <v>2015</v>
      </c>
      <c r="W128" t="str">
        <f>IF(V128=U128, "Yes"," No")</f>
        <v>Yes</v>
      </c>
    </row>
    <row r="129" spans="1:23" ht="43.2" x14ac:dyDescent="0.3">
      <c r="A129">
        <v>127</v>
      </c>
      <c r="B129" s="1" t="s">
        <v>288</v>
      </c>
      <c r="C129" s="1" t="s">
        <v>289</v>
      </c>
      <c r="D129">
        <v>8000</v>
      </c>
      <c r="E129">
        <v>190</v>
      </c>
      <c r="F129" t="s">
        <v>272</v>
      </c>
      <c r="G129" t="s">
        <v>17</v>
      </c>
      <c r="H129" t="s">
        <v>18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275</v>
      </c>
      <c r="O129" s="7">
        <f>(E129/D129)*100</f>
        <v>2.375</v>
      </c>
      <c r="P129" s="5">
        <f>IFERROR((E129/L129),0)</f>
        <v>47.5</v>
      </c>
      <c r="Q129" s="5" t="str">
        <f>LEFT(N129,SEARCH("/", N129)-1)</f>
        <v>film &amp; video</v>
      </c>
      <c r="R129" s="5" t="str">
        <f>RIGHT(N129,LEN(N129)-SEARCH("/",N129))</f>
        <v>science fiction</v>
      </c>
      <c r="S129" s="11">
        <f>(((J129/60)/60)/24)+DATE(1970,1,1)</f>
        <v>42067.62431712963</v>
      </c>
      <c r="T129" s="11">
        <f>(((I129/60)/60)/24)+DATE(1970,1,1)</f>
        <v>42097.582650462966</v>
      </c>
      <c r="U129">
        <f>YEAR(S129)</f>
        <v>2015</v>
      </c>
      <c r="V129">
        <f>YEAR(T129)</f>
        <v>2015</v>
      </c>
      <c r="W129" t="str">
        <f>IF(V129=U129, "Yes"," No")</f>
        <v>Yes</v>
      </c>
    </row>
    <row r="130" spans="1:23" ht="28.8" x14ac:dyDescent="0.3">
      <c r="A130">
        <v>128</v>
      </c>
      <c r="B130" s="1" t="s">
        <v>290</v>
      </c>
      <c r="C130" s="1" t="s">
        <v>291</v>
      </c>
      <c r="D130">
        <v>100000</v>
      </c>
      <c r="E130">
        <v>1867</v>
      </c>
      <c r="F130" t="s">
        <v>272</v>
      </c>
      <c r="G130" t="s">
        <v>17</v>
      </c>
      <c r="H130" t="s">
        <v>18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275</v>
      </c>
      <c r="O130" s="7">
        <f>(E130/D130)*100</f>
        <v>1.867</v>
      </c>
      <c r="P130" s="5">
        <f>IFERROR((E130/L130),0)</f>
        <v>311.16666666666669</v>
      </c>
      <c r="Q130" s="5" t="str">
        <f>LEFT(N130,SEARCH("/", N130)-1)</f>
        <v>film &amp; video</v>
      </c>
      <c r="R130" s="5" t="str">
        <f>RIGHT(N130,LEN(N130)-SEARCH("/",N130))</f>
        <v>science fiction</v>
      </c>
      <c r="S130" s="11">
        <f>(((J130/60)/60)/24)+DATE(1970,1,1)</f>
        <v>42628.22792824074</v>
      </c>
      <c r="T130" s="11">
        <f>(((I130/60)/60)/24)+DATE(1970,1,1)</f>
        <v>42663.22792824074</v>
      </c>
      <c r="U130">
        <f>YEAR(S130)</f>
        <v>2016</v>
      </c>
      <c r="V130">
        <f>YEAR(T130)</f>
        <v>2016</v>
      </c>
      <c r="W130" t="str">
        <f>IF(V130=U130, "Yes"," No")</f>
        <v>Yes</v>
      </c>
    </row>
    <row r="131" spans="1:23" ht="57.6" x14ac:dyDescent="0.3">
      <c r="A131">
        <v>129</v>
      </c>
      <c r="B131" s="1" t="s">
        <v>292</v>
      </c>
      <c r="C131" s="1" t="s">
        <v>293</v>
      </c>
      <c r="D131">
        <v>20000</v>
      </c>
      <c r="E131">
        <v>0</v>
      </c>
      <c r="F131" t="s">
        <v>272</v>
      </c>
      <c r="G131" t="s">
        <v>17</v>
      </c>
      <c r="H131" t="s">
        <v>18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275</v>
      </c>
      <c r="O131" s="7">
        <f>(E131/D131)*100</f>
        <v>0</v>
      </c>
      <c r="P131" s="5">
        <f>IFERROR((E131/L131),0)</f>
        <v>0</v>
      </c>
      <c r="Q131" s="5" t="str">
        <f>LEFT(N131,SEARCH("/", N131)-1)</f>
        <v>film &amp; video</v>
      </c>
      <c r="R131" s="5" t="str">
        <f>RIGHT(N131,LEN(N131)-SEARCH("/",N131))</f>
        <v>science fiction</v>
      </c>
      <c r="S131" s="11">
        <f>(((J131/60)/60)/24)+DATE(1970,1,1)</f>
        <v>41882.937303240738</v>
      </c>
      <c r="T131" s="11">
        <f>(((I131/60)/60)/24)+DATE(1970,1,1)</f>
        <v>41942.937303240738</v>
      </c>
      <c r="U131">
        <f>YEAR(S131)</f>
        <v>2014</v>
      </c>
      <c r="V131">
        <f>YEAR(T131)</f>
        <v>2014</v>
      </c>
      <c r="W131" t="str">
        <f>IF(V131=U131, "Yes"," No")</f>
        <v>Yes</v>
      </c>
    </row>
    <row r="132" spans="1:23" ht="43.2" x14ac:dyDescent="0.3">
      <c r="A132">
        <v>130</v>
      </c>
      <c r="B132" s="1" t="s">
        <v>294</v>
      </c>
      <c r="C132" s="1" t="s">
        <v>295</v>
      </c>
      <c r="D132">
        <v>600</v>
      </c>
      <c r="E132">
        <v>0</v>
      </c>
      <c r="F132" t="s">
        <v>272</v>
      </c>
      <c r="G132" t="s">
        <v>24</v>
      </c>
      <c r="H132" t="s">
        <v>25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275</v>
      </c>
      <c r="O132" s="7">
        <f>(E132/D132)*100</f>
        <v>0</v>
      </c>
      <c r="P132" s="5">
        <f>IFERROR((E132/L132),0)</f>
        <v>0</v>
      </c>
      <c r="Q132" s="5" t="str">
        <f>LEFT(N132,SEARCH("/", N132)-1)</f>
        <v>film &amp; video</v>
      </c>
      <c r="R132" s="5" t="str">
        <f>RIGHT(N132,LEN(N132)-SEARCH("/",N132))</f>
        <v>science fiction</v>
      </c>
      <c r="S132" s="11">
        <f>(((J132/60)/60)/24)+DATE(1970,1,1)</f>
        <v>41778.915416666663</v>
      </c>
      <c r="T132" s="11">
        <f>(((I132/60)/60)/24)+DATE(1970,1,1)</f>
        <v>41806.844444444447</v>
      </c>
      <c r="U132">
        <f>YEAR(S132)</f>
        <v>2014</v>
      </c>
      <c r="V132">
        <f>YEAR(T132)</f>
        <v>2014</v>
      </c>
      <c r="W132" t="str">
        <f>IF(V132=U132, "Yes"," No")</f>
        <v>Yes</v>
      </c>
    </row>
    <row r="133" spans="1:23" x14ac:dyDescent="0.3">
      <c r="A133">
        <v>131</v>
      </c>
      <c r="B133" s="1" t="s">
        <v>296</v>
      </c>
      <c r="C133" s="1" t="s">
        <v>297</v>
      </c>
      <c r="D133">
        <v>1200</v>
      </c>
      <c r="E133">
        <v>0</v>
      </c>
      <c r="F133" t="s">
        <v>272</v>
      </c>
      <c r="G133" t="s">
        <v>17</v>
      </c>
      <c r="H133" t="s">
        <v>18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275</v>
      </c>
      <c r="O133" s="7">
        <f>(E133/D133)*100</f>
        <v>0</v>
      </c>
      <c r="P133" s="5">
        <f>IFERROR((E133/L133),0)</f>
        <v>0</v>
      </c>
      <c r="Q133" s="5" t="str">
        <f>LEFT(N133,SEARCH("/", N133)-1)</f>
        <v>film &amp; video</v>
      </c>
      <c r="R133" s="5" t="str">
        <f>RIGHT(N133,LEN(N133)-SEARCH("/",N133))</f>
        <v>science fiction</v>
      </c>
      <c r="S133" s="11">
        <f>(((J133/60)/60)/24)+DATE(1970,1,1)</f>
        <v>42541.837511574078</v>
      </c>
      <c r="T133" s="11">
        <f>(((I133/60)/60)/24)+DATE(1970,1,1)</f>
        <v>42557</v>
      </c>
      <c r="U133">
        <f>YEAR(S133)</f>
        <v>2016</v>
      </c>
      <c r="V133">
        <f>YEAR(T133)</f>
        <v>2016</v>
      </c>
      <c r="W133" t="str">
        <f>IF(V133=U133, "Yes"," No")</f>
        <v>Yes</v>
      </c>
    </row>
    <row r="134" spans="1:23" ht="57.6" x14ac:dyDescent="0.3">
      <c r="A134">
        <v>132</v>
      </c>
      <c r="B134" s="1" t="s">
        <v>298</v>
      </c>
      <c r="C134" s="1" t="s">
        <v>299</v>
      </c>
      <c r="D134">
        <v>80000</v>
      </c>
      <c r="E134">
        <v>7655</v>
      </c>
      <c r="F134" t="s">
        <v>272</v>
      </c>
      <c r="G134" t="s">
        <v>17</v>
      </c>
      <c r="H134" t="s">
        <v>18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275</v>
      </c>
      <c r="O134" s="7">
        <f>(E134/D134)*100</f>
        <v>9.5687499999999996</v>
      </c>
      <c r="P134" s="5">
        <f>IFERROR((E134/L134),0)</f>
        <v>94.506172839506178</v>
      </c>
      <c r="Q134" s="5" t="str">
        <f>LEFT(N134,SEARCH("/", N134)-1)</f>
        <v>film &amp; video</v>
      </c>
      <c r="R134" s="5" t="str">
        <f>RIGHT(N134,LEN(N134)-SEARCH("/",N134))</f>
        <v>science fiction</v>
      </c>
      <c r="S134" s="11">
        <f>(((J134/60)/60)/24)+DATE(1970,1,1)</f>
        <v>41905.812581018516</v>
      </c>
      <c r="T134" s="11">
        <f>(((I134/60)/60)/24)+DATE(1970,1,1)</f>
        <v>41950.854247685187</v>
      </c>
      <c r="U134">
        <f>YEAR(S134)</f>
        <v>2014</v>
      </c>
      <c r="V134">
        <f>YEAR(T134)</f>
        <v>2014</v>
      </c>
      <c r="W134" t="str">
        <f>IF(V134=U134, "Yes"," No")</f>
        <v>Yes</v>
      </c>
    </row>
    <row r="135" spans="1:23" ht="28.8" x14ac:dyDescent="0.3">
      <c r="A135">
        <v>133</v>
      </c>
      <c r="B135" s="1" t="s">
        <v>300</v>
      </c>
      <c r="C135" s="1" t="s">
        <v>301</v>
      </c>
      <c r="D135">
        <v>71764</v>
      </c>
      <c r="E135">
        <v>0</v>
      </c>
      <c r="F135" t="s">
        <v>272</v>
      </c>
      <c r="G135" t="s">
        <v>17</v>
      </c>
      <c r="H135" t="s">
        <v>18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275</v>
      </c>
      <c r="O135" s="7">
        <f>(E135/D135)*100</f>
        <v>0</v>
      </c>
      <c r="P135" s="5">
        <f>IFERROR((E135/L135),0)</f>
        <v>0</v>
      </c>
      <c r="Q135" s="5" t="str">
        <f>LEFT(N135,SEARCH("/", N135)-1)</f>
        <v>film &amp; video</v>
      </c>
      <c r="R135" s="5" t="str">
        <f>RIGHT(N135,LEN(N135)-SEARCH("/",N135))</f>
        <v>science fiction</v>
      </c>
      <c r="S135" s="11">
        <f>(((J135/60)/60)/24)+DATE(1970,1,1)</f>
        <v>42491.80768518518</v>
      </c>
      <c r="T135" s="11">
        <f>(((I135/60)/60)/24)+DATE(1970,1,1)</f>
        <v>42521.729861111111</v>
      </c>
      <c r="U135">
        <f>YEAR(S135)</f>
        <v>2016</v>
      </c>
      <c r="V135">
        <f>YEAR(T135)</f>
        <v>2016</v>
      </c>
      <c r="W135" t="str">
        <f>IF(V135=U135, "Yes"," No")</f>
        <v>Yes</v>
      </c>
    </row>
    <row r="136" spans="1:23" ht="43.2" x14ac:dyDescent="0.3">
      <c r="A136">
        <v>134</v>
      </c>
      <c r="B136" s="1" t="s">
        <v>302</v>
      </c>
      <c r="C136" s="1" t="s">
        <v>303</v>
      </c>
      <c r="D136">
        <v>5000</v>
      </c>
      <c r="E136">
        <v>0</v>
      </c>
      <c r="F136" t="s">
        <v>272</v>
      </c>
      <c r="G136" t="s">
        <v>17</v>
      </c>
      <c r="H136" t="s">
        <v>18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275</v>
      </c>
      <c r="O136" s="7">
        <f>(E136/D136)*100</f>
        <v>0</v>
      </c>
      <c r="P136" s="5">
        <f>IFERROR((E136/L136),0)</f>
        <v>0</v>
      </c>
      <c r="Q136" s="5" t="str">
        <f>LEFT(N136,SEARCH("/", N136)-1)</f>
        <v>film &amp; video</v>
      </c>
      <c r="R136" s="5" t="str">
        <f>RIGHT(N136,LEN(N136)-SEARCH("/",N136))</f>
        <v>science fiction</v>
      </c>
      <c r="S136" s="11">
        <f>(((J136/60)/60)/24)+DATE(1970,1,1)</f>
        <v>42221.909930555557</v>
      </c>
      <c r="T136" s="11">
        <f>(((I136/60)/60)/24)+DATE(1970,1,1)</f>
        <v>42251.708333333328</v>
      </c>
      <c r="U136">
        <f>YEAR(S136)</f>
        <v>2015</v>
      </c>
      <c r="V136">
        <f>YEAR(T136)</f>
        <v>2015</v>
      </c>
      <c r="W136" t="str">
        <f>IF(V136=U136, "Yes"," No")</f>
        <v>Yes</v>
      </c>
    </row>
    <row r="137" spans="1:23" ht="43.2" x14ac:dyDescent="0.3">
      <c r="A137">
        <v>135</v>
      </c>
      <c r="B137" s="1" t="s">
        <v>304</v>
      </c>
      <c r="C137" s="1" t="s">
        <v>305</v>
      </c>
      <c r="D137">
        <v>3000</v>
      </c>
      <c r="E137">
        <v>403</v>
      </c>
      <c r="F137" t="s">
        <v>272</v>
      </c>
      <c r="G137" t="s">
        <v>17</v>
      </c>
      <c r="H137" t="s">
        <v>18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275</v>
      </c>
      <c r="O137" s="7">
        <f>(E137/D137)*100</f>
        <v>13.433333333333334</v>
      </c>
      <c r="P137" s="5">
        <f>IFERROR((E137/L137),0)</f>
        <v>80.599999999999994</v>
      </c>
      <c r="Q137" s="5" t="str">
        <f>LEFT(N137,SEARCH("/", N137)-1)</f>
        <v>film &amp; video</v>
      </c>
      <c r="R137" s="5" t="str">
        <f>RIGHT(N137,LEN(N137)-SEARCH("/",N137))</f>
        <v>science fiction</v>
      </c>
      <c r="S137" s="11">
        <f>(((J137/60)/60)/24)+DATE(1970,1,1)</f>
        <v>41788.381909722222</v>
      </c>
      <c r="T137" s="11">
        <f>(((I137/60)/60)/24)+DATE(1970,1,1)</f>
        <v>41821.791666666664</v>
      </c>
      <c r="U137">
        <f>YEAR(S137)</f>
        <v>2014</v>
      </c>
      <c r="V137">
        <f>YEAR(T137)</f>
        <v>2014</v>
      </c>
      <c r="W137" t="str">
        <f>IF(V137=U137, "Yes"," No")</f>
        <v>Yes</v>
      </c>
    </row>
    <row r="138" spans="1:23" ht="57.6" x14ac:dyDescent="0.3">
      <c r="A138">
        <v>136</v>
      </c>
      <c r="B138" s="1" t="s">
        <v>306</v>
      </c>
      <c r="C138" s="1" t="s">
        <v>277</v>
      </c>
      <c r="D138">
        <v>3000</v>
      </c>
      <c r="E138">
        <v>0</v>
      </c>
      <c r="F138" t="s">
        <v>272</v>
      </c>
      <c r="G138" t="s">
        <v>17</v>
      </c>
      <c r="H138" t="s">
        <v>18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275</v>
      </c>
      <c r="O138" s="7">
        <f>(E138/D138)*100</f>
        <v>0</v>
      </c>
      <c r="P138" s="5">
        <f>IFERROR((E138/L138),0)</f>
        <v>0</v>
      </c>
      <c r="Q138" s="5" t="str">
        <f>LEFT(N138,SEARCH("/", N138)-1)</f>
        <v>film &amp; video</v>
      </c>
      <c r="R138" s="5" t="str">
        <f>RIGHT(N138,LEN(N138)-SEARCH("/",N138))</f>
        <v>science fiction</v>
      </c>
      <c r="S138" s="11">
        <f>(((J138/60)/60)/24)+DATE(1970,1,1)</f>
        <v>42096.410115740742</v>
      </c>
      <c r="T138" s="11">
        <f>(((I138/60)/60)/24)+DATE(1970,1,1)</f>
        <v>42140.427777777775</v>
      </c>
      <c r="U138">
        <f>YEAR(S138)</f>
        <v>2015</v>
      </c>
      <c r="V138">
        <f>YEAR(T138)</f>
        <v>2015</v>
      </c>
      <c r="W138" t="str">
        <f>IF(V138=U138, "Yes"," No")</f>
        <v>Yes</v>
      </c>
    </row>
    <row r="139" spans="1:23" ht="43.2" x14ac:dyDescent="0.3">
      <c r="A139">
        <v>137</v>
      </c>
      <c r="B139" s="1" t="s">
        <v>307</v>
      </c>
      <c r="C139" s="1" t="s">
        <v>308</v>
      </c>
      <c r="D139">
        <v>55000</v>
      </c>
      <c r="E139">
        <v>0</v>
      </c>
      <c r="F139" t="s">
        <v>272</v>
      </c>
      <c r="G139" t="s">
        <v>309</v>
      </c>
      <c r="H139" t="s">
        <v>310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275</v>
      </c>
      <c r="O139" s="7">
        <f>(E139/D139)*100</f>
        <v>0</v>
      </c>
      <c r="P139" s="5">
        <f>IFERROR((E139/L139),0)</f>
        <v>0</v>
      </c>
      <c r="Q139" s="5" t="str">
        <f>LEFT(N139,SEARCH("/", N139)-1)</f>
        <v>film &amp; video</v>
      </c>
      <c r="R139" s="5" t="str">
        <f>RIGHT(N139,LEN(N139)-SEARCH("/",N139))</f>
        <v>science fiction</v>
      </c>
      <c r="S139" s="11">
        <f>(((J139/60)/60)/24)+DATE(1970,1,1)</f>
        <v>42239.573993055557</v>
      </c>
      <c r="T139" s="11">
        <f>(((I139/60)/60)/24)+DATE(1970,1,1)</f>
        <v>42289.573993055557</v>
      </c>
      <c r="U139">
        <f>YEAR(S139)</f>
        <v>2015</v>
      </c>
      <c r="V139">
        <f>YEAR(T139)</f>
        <v>2015</v>
      </c>
      <c r="W139" t="str">
        <f>IF(V139=U139, "Yes"," No")</f>
        <v>Yes</v>
      </c>
    </row>
    <row r="140" spans="1:23" ht="43.2" x14ac:dyDescent="0.3">
      <c r="A140">
        <v>138</v>
      </c>
      <c r="B140" s="1" t="s">
        <v>311</v>
      </c>
      <c r="C140" s="1" t="s">
        <v>312</v>
      </c>
      <c r="D140">
        <v>150000</v>
      </c>
      <c r="E140">
        <v>4712</v>
      </c>
      <c r="F140" t="s">
        <v>272</v>
      </c>
      <c r="G140" t="s">
        <v>17</v>
      </c>
      <c r="H140" t="s">
        <v>18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275</v>
      </c>
      <c r="O140" s="7">
        <f>(E140/D140)*100</f>
        <v>3.1413333333333333</v>
      </c>
      <c r="P140" s="5">
        <f>IFERROR((E140/L140),0)</f>
        <v>81.241379310344826</v>
      </c>
      <c r="Q140" s="5" t="str">
        <f>LEFT(N140,SEARCH("/", N140)-1)</f>
        <v>film &amp; video</v>
      </c>
      <c r="R140" s="5" t="str">
        <f>RIGHT(N140,LEN(N140)-SEARCH("/",N140))</f>
        <v>science fiction</v>
      </c>
      <c r="S140" s="11">
        <f>(((J140/60)/60)/24)+DATE(1970,1,1)</f>
        <v>42186.257418981477</v>
      </c>
      <c r="T140" s="11">
        <f>(((I140/60)/60)/24)+DATE(1970,1,1)</f>
        <v>42217.207638888889</v>
      </c>
      <c r="U140">
        <f>YEAR(S140)</f>
        <v>2015</v>
      </c>
      <c r="V140">
        <f>YEAR(T140)</f>
        <v>2015</v>
      </c>
      <c r="W140" t="str">
        <f>IF(V140=U140, "Yes"," No")</f>
        <v>Yes</v>
      </c>
    </row>
    <row r="141" spans="1:23" ht="43.2" x14ac:dyDescent="0.3">
      <c r="A141">
        <v>139</v>
      </c>
      <c r="B141" s="1" t="s">
        <v>313</v>
      </c>
      <c r="C141" s="1" t="s">
        <v>314</v>
      </c>
      <c r="D141">
        <v>500</v>
      </c>
      <c r="E141">
        <v>500</v>
      </c>
      <c r="F141" t="s">
        <v>272</v>
      </c>
      <c r="G141" t="s">
        <v>17</v>
      </c>
      <c r="H141" t="s">
        <v>18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275</v>
      </c>
      <c r="O141" s="7">
        <f>(E141/D141)*100</f>
        <v>100</v>
      </c>
      <c r="P141" s="5">
        <f>IFERROR((E141/L141),0)</f>
        <v>500</v>
      </c>
      <c r="Q141" s="5" t="str">
        <f>LEFT(N141,SEARCH("/", N141)-1)</f>
        <v>film &amp; video</v>
      </c>
      <c r="R141" s="5" t="str">
        <f>RIGHT(N141,LEN(N141)-SEARCH("/",N141))</f>
        <v>science fiction</v>
      </c>
      <c r="S141" s="11">
        <f>(((J141/60)/60)/24)+DATE(1970,1,1)</f>
        <v>42187.920972222222</v>
      </c>
      <c r="T141" s="11">
        <f>(((I141/60)/60)/24)+DATE(1970,1,1)</f>
        <v>42197.920972222222</v>
      </c>
      <c r="U141">
        <f>YEAR(S141)</f>
        <v>2015</v>
      </c>
      <c r="V141">
        <f>YEAR(T141)</f>
        <v>2015</v>
      </c>
      <c r="W141" t="str">
        <f>IF(V141=U141, "Yes"," No")</f>
        <v>Yes</v>
      </c>
    </row>
    <row r="142" spans="1:23" ht="43.2" x14ac:dyDescent="0.3">
      <c r="A142">
        <v>140</v>
      </c>
      <c r="B142" s="1" t="s">
        <v>315</v>
      </c>
      <c r="C142" s="1" t="s">
        <v>316</v>
      </c>
      <c r="D142">
        <v>200000</v>
      </c>
      <c r="E142">
        <v>0</v>
      </c>
      <c r="F142" t="s">
        <v>272</v>
      </c>
      <c r="G142" t="s">
        <v>17</v>
      </c>
      <c r="H142" t="s">
        <v>18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275</v>
      </c>
      <c r="O142" s="7">
        <f>(E142/D142)*100</f>
        <v>0</v>
      </c>
      <c r="P142" s="5">
        <f>IFERROR((E142/L142),0)</f>
        <v>0</v>
      </c>
      <c r="Q142" s="5" t="str">
        <f>LEFT(N142,SEARCH("/", N142)-1)</f>
        <v>film &amp; video</v>
      </c>
      <c r="R142" s="5" t="str">
        <f>RIGHT(N142,LEN(N142)-SEARCH("/",N142))</f>
        <v>science fiction</v>
      </c>
      <c r="S142" s="11">
        <f>(((J142/60)/60)/24)+DATE(1970,1,1)</f>
        <v>42053.198287037041</v>
      </c>
      <c r="T142" s="11">
        <f>(((I142/60)/60)/24)+DATE(1970,1,1)</f>
        <v>42083.15662037037</v>
      </c>
      <c r="U142">
        <f>YEAR(S142)</f>
        <v>2015</v>
      </c>
      <c r="V142">
        <f>YEAR(T142)</f>
        <v>2015</v>
      </c>
      <c r="W142" t="str">
        <f>IF(V142=U142, "Yes"," No")</f>
        <v>Yes</v>
      </c>
    </row>
    <row r="143" spans="1:23" ht="43.2" x14ac:dyDescent="0.3">
      <c r="A143">
        <v>141</v>
      </c>
      <c r="B143" s="1" t="s">
        <v>317</v>
      </c>
      <c r="C143" s="1" t="s">
        <v>318</v>
      </c>
      <c r="D143">
        <v>12000</v>
      </c>
      <c r="E143">
        <v>1293</v>
      </c>
      <c r="F143" t="s">
        <v>272</v>
      </c>
      <c r="G143" t="s">
        <v>17</v>
      </c>
      <c r="H143" t="s">
        <v>18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275</v>
      </c>
      <c r="O143" s="7">
        <f>(E143/D143)*100</f>
        <v>10.775</v>
      </c>
      <c r="P143" s="5">
        <f>IFERROR((E143/L143),0)</f>
        <v>46.178571428571431</v>
      </c>
      <c r="Q143" s="5" t="str">
        <f>LEFT(N143,SEARCH("/", N143)-1)</f>
        <v>film &amp; video</v>
      </c>
      <c r="R143" s="5" t="str">
        <f>RIGHT(N143,LEN(N143)-SEARCH("/",N143))</f>
        <v>science fiction</v>
      </c>
      <c r="S143" s="11">
        <f>(((J143/60)/60)/24)+DATE(1970,1,1)</f>
        <v>42110.153043981481</v>
      </c>
      <c r="T143" s="11">
        <f>(((I143/60)/60)/24)+DATE(1970,1,1)</f>
        <v>42155.153043981481</v>
      </c>
      <c r="U143">
        <f>YEAR(S143)</f>
        <v>2015</v>
      </c>
      <c r="V143">
        <f>YEAR(T143)</f>
        <v>2015</v>
      </c>
      <c r="W143" t="str">
        <f>IF(V143=U143, "Yes"," No")</f>
        <v>Yes</v>
      </c>
    </row>
    <row r="144" spans="1:23" ht="43.2" x14ac:dyDescent="0.3">
      <c r="A144">
        <v>142</v>
      </c>
      <c r="B144" s="1" t="s">
        <v>319</v>
      </c>
      <c r="C144" s="1" t="s">
        <v>320</v>
      </c>
      <c r="D144">
        <v>3000</v>
      </c>
      <c r="E144">
        <v>10</v>
      </c>
      <c r="F144" t="s">
        <v>272</v>
      </c>
      <c r="G144" t="s">
        <v>17</v>
      </c>
      <c r="H144" t="s">
        <v>18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275</v>
      </c>
      <c r="O144" s="7">
        <f>(E144/D144)*100</f>
        <v>0.33333333333333337</v>
      </c>
      <c r="P144" s="5">
        <f>IFERROR((E144/L144),0)</f>
        <v>10</v>
      </c>
      <c r="Q144" s="5" t="str">
        <f>LEFT(N144,SEARCH("/", N144)-1)</f>
        <v>film &amp; video</v>
      </c>
      <c r="R144" s="5" t="str">
        <f>RIGHT(N144,LEN(N144)-SEARCH("/",N144))</f>
        <v>science fiction</v>
      </c>
      <c r="S144" s="11">
        <f>(((J144/60)/60)/24)+DATE(1970,1,1)</f>
        <v>41938.893263888887</v>
      </c>
      <c r="T144" s="11">
        <f>(((I144/60)/60)/24)+DATE(1970,1,1)</f>
        <v>41959.934930555552</v>
      </c>
      <c r="U144">
        <f>YEAR(S144)</f>
        <v>2014</v>
      </c>
      <c r="V144">
        <f>YEAR(T144)</f>
        <v>2014</v>
      </c>
      <c r="W144" t="str">
        <f>IF(V144=U144, "Yes"," No")</f>
        <v>Yes</v>
      </c>
    </row>
    <row r="145" spans="1:23" ht="43.2" x14ac:dyDescent="0.3">
      <c r="A145">
        <v>143</v>
      </c>
      <c r="B145" s="1" t="s">
        <v>321</v>
      </c>
      <c r="C145" s="1" t="s">
        <v>322</v>
      </c>
      <c r="D145">
        <v>5500</v>
      </c>
      <c r="E145">
        <v>0</v>
      </c>
      <c r="F145" t="s">
        <v>272</v>
      </c>
      <c r="G145" t="s">
        <v>50</v>
      </c>
      <c r="H145" t="s">
        <v>51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275</v>
      </c>
      <c r="O145" s="7">
        <f>(E145/D145)*100</f>
        <v>0</v>
      </c>
      <c r="P145" s="5">
        <f>IFERROR((E145/L145),0)</f>
        <v>0</v>
      </c>
      <c r="Q145" s="5" t="str">
        <f>LEFT(N145,SEARCH("/", N145)-1)</f>
        <v>film &amp; video</v>
      </c>
      <c r="R145" s="5" t="str">
        <f>RIGHT(N145,LEN(N145)-SEARCH("/",N145))</f>
        <v>science fiction</v>
      </c>
      <c r="S145" s="11">
        <f>(((J145/60)/60)/24)+DATE(1970,1,1)</f>
        <v>42559.064143518524</v>
      </c>
      <c r="T145" s="11">
        <f>(((I145/60)/60)/24)+DATE(1970,1,1)</f>
        <v>42616.246527777781</v>
      </c>
      <c r="U145">
        <f>YEAR(S145)</f>
        <v>2016</v>
      </c>
      <c r="V145">
        <f>YEAR(T145)</f>
        <v>2016</v>
      </c>
      <c r="W145" t="str">
        <f>IF(V145=U145, "Yes"," No")</f>
        <v>Yes</v>
      </c>
    </row>
    <row r="146" spans="1:23" ht="43.2" x14ac:dyDescent="0.3">
      <c r="A146">
        <v>144</v>
      </c>
      <c r="B146" s="1" t="s">
        <v>323</v>
      </c>
      <c r="C146" s="1" t="s">
        <v>324</v>
      </c>
      <c r="D146">
        <v>7500</v>
      </c>
      <c r="E146">
        <v>2070</v>
      </c>
      <c r="F146" t="s">
        <v>272</v>
      </c>
      <c r="G146" t="s">
        <v>159</v>
      </c>
      <c r="H146" t="s">
        <v>160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275</v>
      </c>
      <c r="O146" s="7">
        <f>(E146/D146)*100</f>
        <v>27.6</v>
      </c>
      <c r="P146" s="5">
        <f>IFERROR((E146/L146),0)</f>
        <v>55.945945945945944</v>
      </c>
      <c r="Q146" s="5" t="str">
        <f>LEFT(N146,SEARCH("/", N146)-1)</f>
        <v>film &amp; video</v>
      </c>
      <c r="R146" s="5" t="str">
        <f>RIGHT(N146,LEN(N146)-SEARCH("/",N146))</f>
        <v>science fiction</v>
      </c>
      <c r="S146" s="11">
        <f>(((J146/60)/60)/24)+DATE(1970,1,1)</f>
        <v>42047.762407407412</v>
      </c>
      <c r="T146" s="11">
        <f>(((I146/60)/60)/24)+DATE(1970,1,1)</f>
        <v>42107.72074074074</v>
      </c>
      <c r="U146">
        <f>YEAR(S146)</f>
        <v>2015</v>
      </c>
      <c r="V146">
        <f>YEAR(T146)</f>
        <v>2015</v>
      </c>
      <c r="W146" t="str">
        <f>IF(V146=U146, "Yes"," No")</f>
        <v>Yes</v>
      </c>
    </row>
    <row r="147" spans="1:23" ht="43.2" x14ac:dyDescent="0.3">
      <c r="A147">
        <v>145</v>
      </c>
      <c r="B147" s="1" t="s">
        <v>325</v>
      </c>
      <c r="C147" s="1" t="s">
        <v>326</v>
      </c>
      <c r="D147">
        <v>4500</v>
      </c>
      <c r="E147">
        <v>338</v>
      </c>
      <c r="F147" t="s">
        <v>272</v>
      </c>
      <c r="G147" t="s">
        <v>17</v>
      </c>
      <c r="H147" t="s">
        <v>18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275</v>
      </c>
      <c r="O147" s="7">
        <f>(E147/D147)*100</f>
        <v>7.5111111111111111</v>
      </c>
      <c r="P147" s="5">
        <f>IFERROR((E147/L147),0)</f>
        <v>37.555555555555557</v>
      </c>
      <c r="Q147" s="5" t="str">
        <f>LEFT(N147,SEARCH("/", N147)-1)</f>
        <v>film &amp; video</v>
      </c>
      <c r="R147" s="5" t="str">
        <f>RIGHT(N147,LEN(N147)-SEARCH("/",N147))</f>
        <v>science fiction</v>
      </c>
      <c r="S147" s="11">
        <f>(((J147/60)/60)/24)+DATE(1970,1,1)</f>
        <v>42200.542268518519</v>
      </c>
      <c r="T147" s="11">
        <f>(((I147/60)/60)/24)+DATE(1970,1,1)</f>
        <v>42227.542268518519</v>
      </c>
      <c r="U147">
        <f>YEAR(S147)</f>
        <v>2015</v>
      </c>
      <c r="V147">
        <f>YEAR(T147)</f>
        <v>2015</v>
      </c>
      <c r="W147" t="str">
        <f>IF(V147=U147, "Yes"," No")</f>
        <v>Yes</v>
      </c>
    </row>
    <row r="148" spans="1:23" ht="43.2" x14ac:dyDescent="0.3">
      <c r="A148">
        <v>146</v>
      </c>
      <c r="B148" s="1" t="s">
        <v>327</v>
      </c>
      <c r="C148" s="1" t="s">
        <v>328</v>
      </c>
      <c r="D148">
        <v>20000</v>
      </c>
      <c r="E148">
        <v>115</v>
      </c>
      <c r="F148" t="s">
        <v>272</v>
      </c>
      <c r="G148" t="s">
        <v>17</v>
      </c>
      <c r="H148" t="s">
        <v>18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275</v>
      </c>
      <c r="O148" s="7">
        <f>(E148/D148)*100</f>
        <v>0.57499999999999996</v>
      </c>
      <c r="P148" s="5">
        <f>IFERROR((E148/L148),0)</f>
        <v>38.333333333333336</v>
      </c>
      <c r="Q148" s="5" t="str">
        <f>LEFT(N148,SEARCH("/", N148)-1)</f>
        <v>film &amp; video</v>
      </c>
      <c r="R148" s="5" t="str">
        <f>RIGHT(N148,LEN(N148)-SEARCH("/",N148))</f>
        <v>science fiction</v>
      </c>
      <c r="S148" s="11">
        <f>(((J148/60)/60)/24)+DATE(1970,1,1)</f>
        <v>42693.016180555554</v>
      </c>
      <c r="T148" s="11">
        <f>(((I148/60)/60)/24)+DATE(1970,1,1)</f>
        <v>42753.016180555554</v>
      </c>
      <c r="U148">
        <f>YEAR(S148)</f>
        <v>2016</v>
      </c>
      <c r="V148">
        <f>YEAR(T148)</f>
        <v>2017</v>
      </c>
      <c r="W148" t="str">
        <f>IF(V148=U148, "Yes"," No")</f>
        <v xml:space="preserve"> No</v>
      </c>
    </row>
    <row r="149" spans="1:23" ht="28.8" x14ac:dyDescent="0.3">
      <c r="A149">
        <v>147</v>
      </c>
      <c r="B149" s="1" t="s">
        <v>329</v>
      </c>
      <c r="C149" s="1" t="s">
        <v>330</v>
      </c>
      <c r="D149">
        <v>7000</v>
      </c>
      <c r="E149">
        <v>0</v>
      </c>
      <c r="F149" t="s">
        <v>272</v>
      </c>
      <c r="G149" t="s">
        <v>24</v>
      </c>
      <c r="H149" t="s">
        <v>25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275</v>
      </c>
      <c r="O149" s="7">
        <f>(E149/D149)*100</f>
        <v>0</v>
      </c>
      <c r="P149" s="5">
        <f>IFERROR((E149/L149),0)</f>
        <v>0</v>
      </c>
      <c r="Q149" s="5" t="str">
        <f>LEFT(N149,SEARCH("/", N149)-1)</f>
        <v>film &amp; video</v>
      </c>
      <c r="R149" s="5" t="str">
        <f>RIGHT(N149,LEN(N149)-SEARCH("/",N149))</f>
        <v>science fiction</v>
      </c>
      <c r="S149" s="11">
        <f>(((J149/60)/60)/24)+DATE(1970,1,1)</f>
        <v>41969.767824074079</v>
      </c>
      <c r="T149" s="11">
        <f>(((I149/60)/60)/24)+DATE(1970,1,1)</f>
        <v>42012.762499999997</v>
      </c>
      <c r="U149">
        <f>YEAR(S149)</f>
        <v>2014</v>
      </c>
      <c r="V149">
        <f>YEAR(T149)</f>
        <v>2015</v>
      </c>
      <c r="W149" t="str">
        <f>IF(V149=U149, "Yes"," No")</f>
        <v xml:space="preserve"> No</v>
      </c>
    </row>
    <row r="150" spans="1:23" ht="43.2" x14ac:dyDescent="0.3">
      <c r="A150">
        <v>148</v>
      </c>
      <c r="B150" s="1" t="s">
        <v>331</v>
      </c>
      <c r="C150" s="1" t="s">
        <v>332</v>
      </c>
      <c r="D150">
        <v>50000</v>
      </c>
      <c r="E150">
        <v>40</v>
      </c>
      <c r="F150" t="s">
        <v>272</v>
      </c>
      <c r="G150" t="s">
        <v>17</v>
      </c>
      <c r="H150" t="s">
        <v>18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275</v>
      </c>
      <c r="O150" s="7">
        <f>(E150/D150)*100</f>
        <v>0.08</v>
      </c>
      <c r="P150" s="5">
        <f>IFERROR((E150/L150),0)</f>
        <v>20</v>
      </c>
      <c r="Q150" s="5" t="str">
        <f>LEFT(N150,SEARCH("/", N150)-1)</f>
        <v>film &amp; video</v>
      </c>
      <c r="R150" s="5" t="str">
        <f>RIGHT(N150,LEN(N150)-SEARCH("/",N150))</f>
        <v>science fiction</v>
      </c>
      <c r="S150" s="11">
        <f>(((J150/60)/60)/24)+DATE(1970,1,1)</f>
        <v>42397.281666666662</v>
      </c>
      <c r="T150" s="11">
        <f>(((I150/60)/60)/24)+DATE(1970,1,1)</f>
        <v>42427.281666666662</v>
      </c>
      <c r="U150">
        <f>YEAR(S150)</f>
        <v>2016</v>
      </c>
      <c r="V150">
        <f>YEAR(T150)</f>
        <v>2016</v>
      </c>
      <c r="W150" t="str">
        <f>IF(V150=U150, "Yes"," No")</f>
        <v>Yes</v>
      </c>
    </row>
    <row r="151" spans="1:23" ht="43.2" x14ac:dyDescent="0.3">
      <c r="A151">
        <v>149</v>
      </c>
      <c r="B151" s="1" t="s">
        <v>333</v>
      </c>
      <c r="C151" s="1" t="s">
        <v>334</v>
      </c>
      <c r="D151">
        <v>10000</v>
      </c>
      <c r="E151">
        <v>92</v>
      </c>
      <c r="F151" t="s">
        <v>272</v>
      </c>
      <c r="G151" t="s">
        <v>17</v>
      </c>
      <c r="H151" t="s">
        <v>18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275</v>
      </c>
      <c r="O151" s="7">
        <f>(E151/D151)*100</f>
        <v>0.91999999999999993</v>
      </c>
      <c r="P151" s="5">
        <f>IFERROR((E151/L151),0)</f>
        <v>15.333333333333334</v>
      </c>
      <c r="Q151" s="5" t="str">
        <f>LEFT(N151,SEARCH("/", N151)-1)</f>
        <v>film &amp; video</v>
      </c>
      <c r="R151" s="5" t="str">
        <f>RIGHT(N151,LEN(N151)-SEARCH("/",N151))</f>
        <v>science fiction</v>
      </c>
      <c r="S151" s="11">
        <f>(((J151/60)/60)/24)+DATE(1970,1,1)</f>
        <v>41968.172106481477</v>
      </c>
      <c r="T151" s="11">
        <f>(((I151/60)/60)/24)+DATE(1970,1,1)</f>
        <v>41998.333333333328</v>
      </c>
      <c r="U151">
        <f>YEAR(S151)</f>
        <v>2014</v>
      </c>
      <c r="V151">
        <f>YEAR(T151)</f>
        <v>2014</v>
      </c>
      <c r="W151" t="str">
        <f>IF(V151=U151, "Yes"," No")</f>
        <v>Yes</v>
      </c>
    </row>
    <row r="152" spans="1:23" ht="43.2" x14ac:dyDescent="0.3">
      <c r="A152">
        <v>150</v>
      </c>
      <c r="B152" s="1" t="s">
        <v>335</v>
      </c>
      <c r="C152" s="1" t="s">
        <v>336</v>
      </c>
      <c r="D152">
        <v>130000</v>
      </c>
      <c r="E152">
        <v>30112</v>
      </c>
      <c r="F152" t="s">
        <v>272</v>
      </c>
      <c r="G152" t="s">
        <v>17</v>
      </c>
      <c r="H152" t="s">
        <v>18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275</v>
      </c>
      <c r="O152" s="7">
        <f>(E152/D152)*100</f>
        <v>23.163076923076922</v>
      </c>
      <c r="P152" s="5">
        <f>IFERROR((E152/L152),0)</f>
        <v>449.43283582089555</v>
      </c>
      <c r="Q152" s="5" t="str">
        <f>LEFT(N152,SEARCH("/", N152)-1)</f>
        <v>film &amp; video</v>
      </c>
      <c r="R152" s="5" t="str">
        <f>RIGHT(N152,LEN(N152)-SEARCH("/",N152))</f>
        <v>science fiction</v>
      </c>
      <c r="S152" s="11">
        <f>(((J152/60)/60)/24)+DATE(1970,1,1)</f>
        <v>42090.161828703705</v>
      </c>
      <c r="T152" s="11">
        <f>(((I152/60)/60)/24)+DATE(1970,1,1)</f>
        <v>42150.161828703705</v>
      </c>
      <c r="U152">
        <f>YEAR(S152)</f>
        <v>2015</v>
      </c>
      <c r="V152">
        <f>YEAR(T152)</f>
        <v>2015</v>
      </c>
      <c r="W152" t="str">
        <f>IF(V152=U152, "Yes"," No")</f>
        <v>Yes</v>
      </c>
    </row>
    <row r="153" spans="1:23" ht="43.2" x14ac:dyDescent="0.3">
      <c r="A153">
        <v>151</v>
      </c>
      <c r="B153" s="1" t="s">
        <v>337</v>
      </c>
      <c r="C153" s="1" t="s">
        <v>338</v>
      </c>
      <c r="D153">
        <v>250000</v>
      </c>
      <c r="E153">
        <v>140</v>
      </c>
      <c r="F153" t="s">
        <v>272</v>
      </c>
      <c r="G153" t="s">
        <v>50</v>
      </c>
      <c r="H153" t="s">
        <v>51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275</v>
      </c>
      <c r="O153" s="7">
        <f>(E153/D153)*100</f>
        <v>5.5999999999999994E-2</v>
      </c>
      <c r="P153" s="5">
        <f>IFERROR((E153/L153),0)</f>
        <v>28</v>
      </c>
      <c r="Q153" s="5" t="str">
        <f>LEFT(N153,SEARCH("/", N153)-1)</f>
        <v>film &amp; video</v>
      </c>
      <c r="R153" s="5" t="str">
        <f>RIGHT(N153,LEN(N153)-SEARCH("/",N153))</f>
        <v>science fiction</v>
      </c>
      <c r="S153" s="11">
        <f>(((J153/60)/60)/24)+DATE(1970,1,1)</f>
        <v>42113.550821759258</v>
      </c>
      <c r="T153" s="11">
        <f>(((I153/60)/60)/24)+DATE(1970,1,1)</f>
        <v>42173.550821759258</v>
      </c>
      <c r="U153">
        <f>YEAR(S153)</f>
        <v>2015</v>
      </c>
      <c r="V153">
        <f>YEAR(T153)</f>
        <v>2015</v>
      </c>
      <c r="W153" t="str">
        <f>IF(V153=U153, "Yes"," No")</f>
        <v>Yes</v>
      </c>
    </row>
    <row r="154" spans="1:23" ht="28.8" x14ac:dyDescent="0.3">
      <c r="A154">
        <v>152</v>
      </c>
      <c r="B154" s="1" t="s">
        <v>339</v>
      </c>
      <c r="C154" s="1" t="s">
        <v>340</v>
      </c>
      <c r="D154">
        <v>380000</v>
      </c>
      <c r="E154">
        <v>30</v>
      </c>
      <c r="F154" t="s">
        <v>272</v>
      </c>
      <c r="G154" t="s">
        <v>17</v>
      </c>
      <c r="H154" t="s">
        <v>18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275</v>
      </c>
      <c r="O154" s="7">
        <f>(E154/D154)*100</f>
        <v>7.8947368421052634E-3</v>
      </c>
      <c r="P154" s="5">
        <f>IFERROR((E154/L154),0)</f>
        <v>15</v>
      </c>
      <c r="Q154" s="5" t="str">
        <f>LEFT(N154,SEARCH("/", N154)-1)</f>
        <v>film &amp; video</v>
      </c>
      <c r="R154" s="5" t="str">
        <f>RIGHT(N154,LEN(N154)-SEARCH("/",N154))</f>
        <v>science fiction</v>
      </c>
      <c r="S154" s="11">
        <f>(((J154/60)/60)/24)+DATE(1970,1,1)</f>
        <v>41875.077546296299</v>
      </c>
      <c r="T154" s="11">
        <f>(((I154/60)/60)/24)+DATE(1970,1,1)</f>
        <v>41905.077546296299</v>
      </c>
      <c r="U154">
        <f>YEAR(S154)</f>
        <v>2014</v>
      </c>
      <c r="V154">
        <f>YEAR(T154)</f>
        <v>2014</v>
      </c>
      <c r="W154" t="str">
        <f>IF(V154=U154, "Yes"," No")</f>
        <v>Yes</v>
      </c>
    </row>
    <row r="155" spans="1:23" ht="43.2" x14ac:dyDescent="0.3">
      <c r="A155">
        <v>153</v>
      </c>
      <c r="B155" s="1" t="s">
        <v>341</v>
      </c>
      <c r="C155" s="1" t="s">
        <v>342</v>
      </c>
      <c r="D155">
        <v>50000</v>
      </c>
      <c r="E155">
        <v>359</v>
      </c>
      <c r="F155" t="s">
        <v>272</v>
      </c>
      <c r="G155" t="s">
        <v>17</v>
      </c>
      <c r="H155" t="s">
        <v>18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275</v>
      </c>
      <c r="O155" s="7">
        <f>(E155/D155)*100</f>
        <v>0.71799999999999997</v>
      </c>
      <c r="P155" s="5">
        <f>IFERROR((E155/L155),0)</f>
        <v>35.9</v>
      </c>
      <c r="Q155" s="5" t="str">
        <f>LEFT(N155,SEARCH("/", N155)-1)</f>
        <v>film &amp; video</v>
      </c>
      <c r="R155" s="5" t="str">
        <f>RIGHT(N155,LEN(N155)-SEARCH("/",N155))</f>
        <v>science fiction</v>
      </c>
      <c r="S155" s="11">
        <f>(((J155/60)/60)/24)+DATE(1970,1,1)</f>
        <v>41933.586157407408</v>
      </c>
      <c r="T155" s="11">
        <f>(((I155/60)/60)/24)+DATE(1970,1,1)</f>
        <v>41975.627824074079</v>
      </c>
      <c r="U155">
        <f>YEAR(S155)</f>
        <v>2014</v>
      </c>
      <c r="V155">
        <f>YEAR(T155)</f>
        <v>2014</v>
      </c>
      <c r="W155" t="str">
        <f>IF(V155=U155, "Yes"," No")</f>
        <v>Yes</v>
      </c>
    </row>
    <row r="156" spans="1:23" ht="43.2" x14ac:dyDescent="0.3">
      <c r="A156">
        <v>154</v>
      </c>
      <c r="B156" s="1" t="s">
        <v>343</v>
      </c>
      <c r="C156" s="1" t="s">
        <v>344</v>
      </c>
      <c r="D156">
        <v>1500</v>
      </c>
      <c r="E156">
        <v>40</v>
      </c>
      <c r="F156" t="s">
        <v>272</v>
      </c>
      <c r="G156" t="s">
        <v>17</v>
      </c>
      <c r="H156" t="s">
        <v>18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275</v>
      </c>
      <c r="O156" s="7">
        <f>(E156/D156)*100</f>
        <v>2.666666666666667</v>
      </c>
      <c r="P156" s="5">
        <f>IFERROR((E156/L156),0)</f>
        <v>13.333333333333334</v>
      </c>
      <c r="Q156" s="5" t="str">
        <f>LEFT(N156,SEARCH("/", N156)-1)</f>
        <v>film &amp; video</v>
      </c>
      <c r="R156" s="5" t="str">
        <f>RIGHT(N156,LEN(N156)-SEARCH("/",N156))</f>
        <v>science fiction</v>
      </c>
      <c r="S156" s="11">
        <f>(((J156/60)/60)/24)+DATE(1970,1,1)</f>
        <v>42115.547395833331</v>
      </c>
      <c r="T156" s="11">
        <f>(((I156/60)/60)/24)+DATE(1970,1,1)</f>
        <v>42158.547395833331</v>
      </c>
      <c r="U156">
        <f>YEAR(S156)</f>
        <v>2015</v>
      </c>
      <c r="V156">
        <f>YEAR(T156)</f>
        <v>2015</v>
      </c>
      <c r="W156" t="str">
        <f>IF(V156=U156, "Yes"," No")</f>
        <v>Yes</v>
      </c>
    </row>
    <row r="157" spans="1:23" ht="57.6" x14ac:dyDescent="0.3">
      <c r="A157">
        <v>155</v>
      </c>
      <c r="B157" s="1" t="s">
        <v>345</v>
      </c>
      <c r="C157" s="1" t="s">
        <v>346</v>
      </c>
      <c r="D157">
        <v>1350000</v>
      </c>
      <c r="E157">
        <v>81</v>
      </c>
      <c r="F157" t="s">
        <v>272</v>
      </c>
      <c r="G157" t="s">
        <v>17</v>
      </c>
      <c r="H157" t="s">
        <v>18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275</v>
      </c>
      <c r="O157" s="7">
        <f>(E157/D157)*100</f>
        <v>6.0000000000000001E-3</v>
      </c>
      <c r="P157" s="5">
        <f>IFERROR((E157/L157),0)</f>
        <v>20.25</v>
      </c>
      <c r="Q157" s="5" t="str">
        <f>LEFT(N157,SEARCH("/", N157)-1)</f>
        <v>film &amp; video</v>
      </c>
      <c r="R157" s="5" t="str">
        <f>RIGHT(N157,LEN(N157)-SEARCH("/",N157))</f>
        <v>science fiction</v>
      </c>
      <c r="S157" s="11">
        <f>(((J157/60)/60)/24)+DATE(1970,1,1)</f>
        <v>42168.559432870374</v>
      </c>
      <c r="T157" s="11">
        <f>(((I157/60)/60)/24)+DATE(1970,1,1)</f>
        <v>42208.559432870374</v>
      </c>
      <c r="U157">
        <f>YEAR(S157)</f>
        <v>2015</v>
      </c>
      <c r="V157">
        <f>YEAR(T157)</f>
        <v>2015</v>
      </c>
      <c r="W157" t="str">
        <f>IF(V157=U157, "Yes"," No")</f>
        <v>Yes</v>
      </c>
    </row>
    <row r="158" spans="1:23" ht="57.6" x14ac:dyDescent="0.3">
      <c r="A158">
        <v>156</v>
      </c>
      <c r="B158" s="1" t="s">
        <v>347</v>
      </c>
      <c r="C158" s="1" t="s">
        <v>348</v>
      </c>
      <c r="D158">
        <v>35000</v>
      </c>
      <c r="E158">
        <v>1785</v>
      </c>
      <c r="F158" t="s">
        <v>272</v>
      </c>
      <c r="G158" t="s">
        <v>159</v>
      </c>
      <c r="H158" t="s">
        <v>160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275</v>
      </c>
      <c r="O158" s="7">
        <f>(E158/D158)*100</f>
        <v>5.0999999999999996</v>
      </c>
      <c r="P158" s="5">
        <f>IFERROR((E158/L158),0)</f>
        <v>119</v>
      </c>
      <c r="Q158" s="5" t="str">
        <f>LEFT(N158,SEARCH("/", N158)-1)</f>
        <v>film &amp; video</v>
      </c>
      <c r="R158" s="5" t="str">
        <f>RIGHT(N158,LEN(N158)-SEARCH("/",N158))</f>
        <v>science fiction</v>
      </c>
      <c r="S158" s="11">
        <f>(((J158/60)/60)/24)+DATE(1970,1,1)</f>
        <v>41794.124953703707</v>
      </c>
      <c r="T158" s="11">
        <f>(((I158/60)/60)/24)+DATE(1970,1,1)</f>
        <v>41854.124953703707</v>
      </c>
      <c r="U158">
        <f>YEAR(S158)</f>
        <v>2014</v>
      </c>
      <c r="V158">
        <f>YEAR(T158)</f>
        <v>2014</v>
      </c>
      <c r="W158" t="str">
        <f>IF(V158=U158, "Yes"," No")</f>
        <v>Yes</v>
      </c>
    </row>
    <row r="159" spans="1:23" ht="43.2" x14ac:dyDescent="0.3">
      <c r="A159">
        <v>157</v>
      </c>
      <c r="B159" s="1" t="s">
        <v>349</v>
      </c>
      <c r="C159" s="1" t="s">
        <v>350</v>
      </c>
      <c r="D159">
        <v>2995</v>
      </c>
      <c r="E159">
        <v>8</v>
      </c>
      <c r="F159" t="s">
        <v>272</v>
      </c>
      <c r="G159" t="s">
        <v>17</v>
      </c>
      <c r="H159" t="s">
        <v>18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275</v>
      </c>
      <c r="O159" s="7">
        <f>(E159/D159)*100</f>
        <v>0.26711185308848079</v>
      </c>
      <c r="P159" s="5">
        <f>IFERROR((E159/L159),0)</f>
        <v>4</v>
      </c>
      <c r="Q159" s="5" t="str">
        <f>LEFT(N159,SEARCH("/", N159)-1)</f>
        <v>film &amp; video</v>
      </c>
      <c r="R159" s="5" t="str">
        <f>RIGHT(N159,LEN(N159)-SEARCH("/",N159))</f>
        <v>science fiction</v>
      </c>
      <c r="S159" s="11">
        <f>(((J159/60)/60)/24)+DATE(1970,1,1)</f>
        <v>42396.911712962959</v>
      </c>
      <c r="T159" s="11">
        <f>(((I159/60)/60)/24)+DATE(1970,1,1)</f>
        <v>42426.911712962959</v>
      </c>
      <c r="U159">
        <f>YEAR(S159)</f>
        <v>2016</v>
      </c>
      <c r="V159">
        <f>YEAR(T159)</f>
        <v>2016</v>
      </c>
      <c r="W159" t="str">
        <f>IF(V159=U159, "Yes"," No")</f>
        <v>Yes</v>
      </c>
    </row>
    <row r="160" spans="1:23" ht="43.2" x14ac:dyDescent="0.3">
      <c r="A160">
        <v>158</v>
      </c>
      <c r="B160" s="1" t="s">
        <v>351</v>
      </c>
      <c r="C160" s="1" t="s">
        <v>352</v>
      </c>
      <c r="D160">
        <v>5000</v>
      </c>
      <c r="E160">
        <v>0</v>
      </c>
      <c r="F160" t="s">
        <v>272</v>
      </c>
      <c r="G160" t="s">
        <v>17</v>
      </c>
      <c r="H160" t="s">
        <v>18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275</v>
      </c>
      <c r="O160" s="7">
        <f>(E160/D160)*100</f>
        <v>0</v>
      </c>
      <c r="P160" s="5">
        <f>IFERROR((E160/L160),0)</f>
        <v>0</v>
      </c>
      <c r="Q160" s="5" t="str">
        <f>LEFT(N160,SEARCH("/", N160)-1)</f>
        <v>film &amp; video</v>
      </c>
      <c r="R160" s="5" t="str">
        <f>RIGHT(N160,LEN(N160)-SEARCH("/",N160))</f>
        <v>science fiction</v>
      </c>
      <c r="S160" s="11">
        <f>(((J160/60)/60)/24)+DATE(1970,1,1)</f>
        <v>41904.07671296296</v>
      </c>
      <c r="T160" s="11">
        <f>(((I160/60)/60)/24)+DATE(1970,1,1)</f>
        <v>41934.07671296296</v>
      </c>
      <c r="U160">
        <f>YEAR(S160)</f>
        <v>2014</v>
      </c>
      <c r="V160">
        <f>YEAR(T160)</f>
        <v>2014</v>
      </c>
      <c r="W160" t="str">
        <f>IF(V160=U160, "Yes"," No")</f>
        <v>Yes</v>
      </c>
    </row>
    <row r="161" spans="1:23" ht="43.2" x14ac:dyDescent="0.3">
      <c r="A161">
        <v>159</v>
      </c>
      <c r="B161" s="1" t="s">
        <v>353</v>
      </c>
      <c r="C161" s="1" t="s">
        <v>354</v>
      </c>
      <c r="D161">
        <v>500000</v>
      </c>
      <c r="E161">
        <v>10</v>
      </c>
      <c r="F161" t="s">
        <v>272</v>
      </c>
      <c r="G161" t="s">
        <v>17</v>
      </c>
      <c r="H161" t="s">
        <v>18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275</v>
      </c>
      <c r="O161" s="7">
        <f>(E161/D161)*100</f>
        <v>2E-3</v>
      </c>
      <c r="P161" s="5">
        <f>IFERROR((E161/L161),0)</f>
        <v>10</v>
      </c>
      <c r="Q161" s="5" t="str">
        <f>LEFT(N161,SEARCH("/", N161)-1)</f>
        <v>film &amp; video</v>
      </c>
      <c r="R161" s="5" t="str">
        <f>RIGHT(N161,LEN(N161)-SEARCH("/",N161))</f>
        <v>science fiction</v>
      </c>
      <c r="S161" s="11">
        <f>(((J161/60)/60)/24)+DATE(1970,1,1)</f>
        <v>42514.434548611112</v>
      </c>
      <c r="T161" s="11">
        <f>(((I161/60)/60)/24)+DATE(1970,1,1)</f>
        <v>42554.434548611112</v>
      </c>
      <c r="U161">
        <f>YEAR(S161)</f>
        <v>2016</v>
      </c>
      <c r="V161">
        <f>YEAR(T161)</f>
        <v>2016</v>
      </c>
      <c r="W161" t="str">
        <f>IF(V161=U161, "Yes"," No")</f>
        <v>Yes</v>
      </c>
    </row>
    <row r="162" spans="1:23" ht="43.2" x14ac:dyDescent="0.3">
      <c r="A162">
        <v>160</v>
      </c>
      <c r="B162" s="1" t="s">
        <v>355</v>
      </c>
      <c r="C162" s="1" t="s">
        <v>356</v>
      </c>
      <c r="D162">
        <v>5000</v>
      </c>
      <c r="E162">
        <v>0</v>
      </c>
      <c r="F162" t="s">
        <v>357</v>
      </c>
      <c r="G162" t="s">
        <v>17</v>
      </c>
      <c r="H162" t="s">
        <v>18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358</v>
      </c>
      <c r="O162" s="7">
        <f>(E162/D162)*100</f>
        <v>0</v>
      </c>
      <c r="P162" s="5">
        <f>IFERROR((E162/L162),0)</f>
        <v>0</v>
      </c>
      <c r="Q162" s="5" t="str">
        <f>LEFT(N162,SEARCH("/", N162)-1)</f>
        <v>film &amp; video</v>
      </c>
      <c r="R162" s="5" t="str">
        <f>RIGHT(N162,LEN(N162)-SEARCH("/",N162))</f>
        <v>drama</v>
      </c>
      <c r="S162" s="11">
        <f>(((J162/60)/60)/24)+DATE(1970,1,1)</f>
        <v>42171.913090277783</v>
      </c>
      <c r="T162" s="11">
        <f>(((I162/60)/60)/24)+DATE(1970,1,1)</f>
        <v>42231.913090277783</v>
      </c>
      <c r="U162">
        <f>YEAR(S162)</f>
        <v>2015</v>
      </c>
      <c r="V162">
        <f>YEAR(T162)</f>
        <v>2015</v>
      </c>
      <c r="W162" t="str">
        <f>IF(V162=U162, "Yes"," No")</f>
        <v>Yes</v>
      </c>
    </row>
    <row r="163" spans="1:23" ht="43.2" x14ac:dyDescent="0.3">
      <c r="A163">
        <v>161</v>
      </c>
      <c r="B163" s="1" t="s">
        <v>359</v>
      </c>
      <c r="C163" s="1" t="s">
        <v>360</v>
      </c>
      <c r="D163">
        <v>50000</v>
      </c>
      <c r="E163">
        <v>5</v>
      </c>
      <c r="F163" t="s">
        <v>357</v>
      </c>
      <c r="G163" t="s">
        <v>17</v>
      </c>
      <c r="H163" t="s">
        <v>18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358</v>
      </c>
      <c r="O163" s="7">
        <f>(E163/D163)*100</f>
        <v>0.01</v>
      </c>
      <c r="P163" s="5">
        <f>IFERROR((E163/L163),0)</f>
        <v>5</v>
      </c>
      <c r="Q163" s="5" t="str">
        <f>LEFT(N163,SEARCH("/", N163)-1)</f>
        <v>film &amp; video</v>
      </c>
      <c r="R163" s="5" t="str">
        <f>RIGHT(N163,LEN(N163)-SEARCH("/",N163))</f>
        <v>drama</v>
      </c>
      <c r="S163" s="11">
        <f>(((J163/60)/60)/24)+DATE(1970,1,1)</f>
        <v>41792.687442129631</v>
      </c>
      <c r="T163" s="11">
        <f>(((I163/60)/60)/24)+DATE(1970,1,1)</f>
        <v>41822.687442129631</v>
      </c>
      <c r="U163">
        <f>YEAR(S163)</f>
        <v>2014</v>
      </c>
      <c r="V163">
        <f>YEAR(T163)</f>
        <v>2014</v>
      </c>
      <c r="W163" t="str">
        <f>IF(V163=U163, "Yes"," No")</f>
        <v>Yes</v>
      </c>
    </row>
    <row r="164" spans="1:23" ht="43.2" x14ac:dyDescent="0.3">
      <c r="A164">
        <v>162</v>
      </c>
      <c r="B164" s="1" t="s">
        <v>361</v>
      </c>
      <c r="C164" s="1" t="s">
        <v>362</v>
      </c>
      <c r="D164">
        <v>2800</v>
      </c>
      <c r="E164">
        <v>435</v>
      </c>
      <c r="F164" t="s">
        <v>357</v>
      </c>
      <c r="G164" t="s">
        <v>17</v>
      </c>
      <c r="H164" t="s">
        <v>18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358</v>
      </c>
      <c r="O164" s="7">
        <f>(E164/D164)*100</f>
        <v>15.535714285714286</v>
      </c>
      <c r="P164" s="5">
        <f>IFERROR((E164/L164),0)</f>
        <v>43.5</v>
      </c>
      <c r="Q164" s="5" t="str">
        <f>LEFT(N164,SEARCH("/", N164)-1)</f>
        <v>film &amp; video</v>
      </c>
      <c r="R164" s="5" t="str">
        <f>RIGHT(N164,LEN(N164)-SEARCH("/",N164))</f>
        <v>drama</v>
      </c>
      <c r="S164" s="11">
        <f>(((J164/60)/60)/24)+DATE(1970,1,1)</f>
        <v>41835.126805555556</v>
      </c>
      <c r="T164" s="11">
        <f>(((I164/60)/60)/24)+DATE(1970,1,1)</f>
        <v>41867.987500000003</v>
      </c>
      <c r="U164">
        <f>YEAR(S164)</f>
        <v>2014</v>
      </c>
      <c r="V164">
        <f>YEAR(T164)</f>
        <v>2014</v>
      </c>
      <c r="W164" t="str">
        <f>IF(V164=U164, "Yes"," No")</f>
        <v>Yes</v>
      </c>
    </row>
    <row r="165" spans="1:23" ht="57.6" x14ac:dyDescent="0.3">
      <c r="A165">
        <v>163</v>
      </c>
      <c r="B165" s="1" t="s">
        <v>363</v>
      </c>
      <c r="C165" s="1" t="s">
        <v>364</v>
      </c>
      <c r="D165">
        <v>2000000</v>
      </c>
      <c r="E165">
        <v>0</v>
      </c>
      <c r="F165" t="s">
        <v>357</v>
      </c>
      <c r="G165" t="s">
        <v>17</v>
      </c>
      <c r="H165" t="s">
        <v>18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358</v>
      </c>
      <c r="O165" s="7">
        <f>(E165/D165)*100</f>
        <v>0</v>
      </c>
      <c r="P165" s="5">
        <f>IFERROR((E165/L165),0)</f>
        <v>0</v>
      </c>
      <c r="Q165" s="5" t="str">
        <f>LEFT(N165,SEARCH("/", N165)-1)</f>
        <v>film &amp; video</v>
      </c>
      <c r="R165" s="5" t="str">
        <f>RIGHT(N165,LEN(N165)-SEARCH("/",N165))</f>
        <v>drama</v>
      </c>
      <c r="S165" s="11">
        <f>(((J165/60)/60)/24)+DATE(1970,1,1)</f>
        <v>42243.961273148147</v>
      </c>
      <c r="T165" s="11">
        <f>(((I165/60)/60)/24)+DATE(1970,1,1)</f>
        <v>42278</v>
      </c>
      <c r="U165">
        <f>YEAR(S165)</f>
        <v>2015</v>
      </c>
      <c r="V165">
        <f>YEAR(T165)</f>
        <v>2015</v>
      </c>
      <c r="W165" t="str">
        <f>IF(V165=U165, "Yes"," No")</f>
        <v>Yes</v>
      </c>
    </row>
    <row r="166" spans="1:23" ht="43.2" x14ac:dyDescent="0.3">
      <c r="A166">
        <v>164</v>
      </c>
      <c r="B166" s="1" t="s">
        <v>365</v>
      </c>
      <c r="C166" s="1" t="s">
        <v>366</v>
      </c>
      <c r="D166">
        <v>120000</v>
      </c>
      <c r="E166">
        <v>640</v>
      </c>
      <c r="F166" t="s">
        <v>357</v>
      </c>
      <c r="G166" t="s">
        <v>17</v>
      </c>
      <c r="H166" t="s">
        <v>18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358</v>
      </c>
      <c r="O166" s="7">
        <f>(E166/D166)*100</f>
        <v>0.53333333333333333</v>
      </c>
      <c r="P166" s="5">
        <f>IFERROR((E166/L166),0)</f>
        <v>91.428571428571431</v>
      </c>
      <c r="Q166" s="5" t="str">
        <f>LEFT(N166,SEARCH("/", N166)-1)</f>
        <v>film &amp; video</v>
      </c>
      <c r="R166" s="5" t="str">
        <f>RIGHT(N166,LEN(N166)-SEARCH("/",N166))</f>
        <v>drama</v>
      </c>
      <c r="S166" s="11">
        <f>(((J166/60)/60)/24)+DATE(1970,1,1)</f>
        <v>41841.762743055559</v>
      </c>
      <c r="T166" s="11">
        <f>(((I166/60)/60)/24)+DATE(1970,1,1)</f>
        <v>41901.762743055559</v>
      </c>
      <c r="U166">
        <f>YEAR(S166)</f>
        <v>2014</v>
      </c>
      <c r="V166">
        <f>YEAR(T166)</f>
        <v>2014</v>
      </c>
      <c r="W166" t="str">
        <f>IF(V166=U166, "Yes"," No")</f>
        <v>Yes</v>
      </c>
    </row>
    <row r="167" spans="1:23" ht="28.8" x14ac:dyDescent="0.3">
      <c r="A167">
        <v>165</v>
      </c>
      <c r="B167" s="1" t="s">
        <v>367</v>
      </c>
      <c r="C167" s="1" t="s">
        <v>368</v>
      </c>
      <c r="D167">
        <v>17000</v>
      </c>
      <c r="E167">
        <v>0</v>
      </c>
      <c r="F167" t="s">
        <v>357</v>
      </c>
      <c r="G167" t="s">
        <v>24</v>
      </c>
      <c r="H167" t="s">
        <v>25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358</v>
      </c>
      <c r="O167" s="7">
        <f>(E167/D167)*100</f>
        <v>0</v>
      </c>
      <c r="P167" s="5">
        <f>IFERROR((E167/L167),0)</f>
        <v>0</v>
      </c>
      <c r="Q167" s="5" t="str">
        <f>LEFT(N167,SEARCH("/", N167)-1)</f>
        <v>film &amp; video</v>
      </c>
      <c r="R167" s="5" t="str">
        <f>RIGHT(N167,LEN(N167)-SEARCH("/",N167))</f>
        <v>drama</v>
      </c>
      <c r="S167" s="11">
        <f>(((J167/60)/60)/24)+DATE(1970,1,1)</f>
        <v>42351.658842592587</v>
      </c>
      <c r="T167" s="11">
        <f>(((I167/60)/60)/24)+DATE(1970,1,1)</f>
        <v>42381.658842592587</v>
      </c>
      <c r="U167">
        <f>YEAR(S167)</f>
        <v>2015</v>
      </c>
      <c r="V167">
        <f>YEAR(T167)</f>
        <v>2016</v>
      </c>
      <c r="W167" t="str">
        <f>IF(V167=U167, "Yes"," No")</f>
        <v xml:space="preserve"> No</v>
      </c>
    </row>
    <row r="168" spans="1:23" ht="43.2" x14ac:dyDescent="0.3">
      <c r="A168">
        <v>166</v>
      </c>
      <c r="B168" s="1" t="s">
        <v>369</v>
      </c>
      <c r="C168" s="1" t="s">
        <v>370</v>
      </c>
      <c r="D168">
        <v>5000</v>
      </c>
      <c r="E168">
        <v>3000</v>
      </c>
      <c r="F168" t="s">
        <v>357</v>
      </c>
      <c r="G168" t="s">
        <v>17</v>
      </c>
      <c r="H168" t="s">
        <v>18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358</v>
      </c>
      <c r="O168" s="7">
        <f>(E168/D168)*100</f>
        <v>60</v>
      </c>
      <c r="P168" s="5">
        <f>IFERROR((E168/L168),0)</f>
        <v>3000</v>
      </c>
      <c r="Q168" s="5" t="str">
        <f>LEFT(N168,SEARCH("/", N168)-1)</f>
        <v>film &amp; video</v>
      </c>
      <c r="R168" s="5" t="str">
        <f>RIGHT(N168,LEN(N168)-SEARCH("/",N168))</f>
        <v>drama</v>
      </c>
      <c r="S168" s="11">
        <f>(((J168/60)/60)/24)+DATE(1970,1,1)</f>
        <v>42721.075949074075</v>
      </c>
      <c r="T168" s="11">
        <f>(((I168/60)/60)/24)+DATE(1970,1,1)</f>
        <v>42751.075949074075</v>
      </c>
      <c r="U168">
        <f>YEAR(S168)</f>
        <v>2016</v>
      </c>
      <c r="V168">
        <f>YEAR(T168)</f>
        <v>2017</v>
      </c>
      <c r="W168" t="str">
        <f>IF(V168=U168, "Yes"," No")</f>
        <v xml:space="preserve"> No</v>
      </c>
    </row>
    <row r="169" spans="1:23" ht="43.2" x14ac:dyDescent="0.3">
      <c r="A169">
        <v>167</v>
      </c>
      <c r="B169" s="1" t="s">
        <v>371</v>
      </c>
      <c r="C169" s="1" t="s">
        <v>372</v>
      </c>
      <c r="D169">
        <v>110000</v>
      </c>
      <c r="E169">
        <v>11</v>
      </c>
      <c r="F169" t="s">
        <v>357</v>
      </c>
      <c r="G169" t="s">
        <v>17</v>
      </c>
      <c r="H169" t="s">
        <v>18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358</v>
      </c>
      <c r="O169" s="7">
        <f>(E169/D169)*100</f>
        <v>0.01</v>
      </c>
      <c r="P169" s="5">
        <f>IFERROR((E169/L169),0)</f>
        <v>5.5</v>
      </c>
      <c r="Q169" s="5" t="str">
        <f>LEFT(N169,SEARCH("/", N169)-1)</f>
        <v>film &amp; video</v>
      </c>
      <c r="R169" s="5" t="str">
        <f>RIGHT(N169,LEN(N169)-SEARCH("/",N169))</f>
        <v>drama</v>
      </c>
      <c r="S169" s="11">
        <f>(((J169/60)/60)/24)+DATE(1970,1,1)</f>
        <v>42160.927488425921</v>
      </c>
      <c r="T169" s="11">
        <f>(((I169/60)/60)/24)+DATE(1970,1,1)</f>
        <v>42220.927488425921</v>
      </c>
      <c r="U169">
        <f>YEAR(S169)</f>
        <v>2015</v>
      </c>
      <c r="V169">
        <f>YEAR(T169)</f>
        <v>2015</v>
      </c>
      <c r="W169" t="str">
        <f>IF(V169=U169, "Yes"," No")</f>
        <v>Yes</v>
      </c>
    </row>
    <row r="170" spans="1:23" ht="43.2" x14ac:dyDescent="0.3">
      <c r="A170">
        <v>168</v>
      </c>
      <c r="B170" s="1" t="s">
        <v>373</v>
      </c>
      <c r="C170" s="1" t="s">
        <v>374</v>
      </c>
      <c r="D170">
        <v>8000</v>
      </c>
      <c r="E170">
        <v>325</v>
      </c>
      <c r="F170" t="s">
        <v>357</v>
      </c>
      <c r="G170" t="s">
        <v>17</v>
      </c>
      <c r="H170" t="s">
        <v>18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358</v>
      </c>
      <c r="O170" s="7">
        <f>(E170/D170)*100</f>
        <v>4.0625</v>
      </c>
      <c r="P170" s="5">
        <f>IFERROR((E170/L170),0)</f>
        <v>108.33333333333333</v>
      </c>
      <c r="Q170" s="5" t="str">
        <f>LEFT(N170,SEARCH("/", N170)-1)</f>
        <v>film &amp; video</v>
      </c>
      <c r="R170" s="5" t="str">
        <f>RIGHT(N170,LEN(N170)-SEARCH("/",N170))</f>
        <v>drama</v>
      </c>
      <c r="S170" s="11">
        <f>(((J170/60)/60)/24)+DATE(1970,1,1)</f>
        <v>42052.83530092593</v>
      </c>
      <c r="T170" s="11">
        <f>(((I170/60)/60)/24)+DATE(1970,1,1)</f>
        <v>42082.793634259258</v>
      </c>
      <c r="U170">
        <f>YEAR(S170)</f>
        <v>2015</v>
      </c>
      <c r="V170">
        <f>YEAR(T170)</f>
        <v>2015</v>
      </c>
      <c r="W170" t="str">
        <f>IF(V170=U170, "Yes"," No")</f>
        <v>Yes</v>
      </c>
    </row>
    <row r="171" spans="1:23" ht="43.2" x14ac:dyDescent="0.3">
      <c r="A171">
        <v>169</v>
      </c>
      <c r="B171" s="1" t="s">
        <v>375</v>
      </c>
      <c r="C171" s="1" t="s">
        <v>376</v>
      </c>
      <c r="D171">
        <v>2500</v>
      </c>
      <c r="E171">
        <v>560</v>
      </c>
      <c r="F171" t="s">
        <v>357</v>
      </c>
      <c r="G171" t="s">
        <v>24</v>
      </c>
      <c r="H171" t="s">
        <v>25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358</v>
      </c>
      <c r="O171" s="7">
        <f>(E171/D171)*100</f>
        <v>22.400000000000002</v>
      </c>
      <c r="P171" s="5">
        <f>IFERROR((E171/L171),0)</f>
        <v>56</v>
      </c>
      <c r="Q171" s="5" t="str">
        <f>LEFT(N171,SEARCH("/", N171)-1)</f>
        <v>film &amp; video</v>
      </c>
      <c r="R171" s="5" t="str">
        <f>RIGHT(N171,LEN(N171)-SEARCH("/",N171))</f>
        <v>drama</v>
      </c>
      <c r="S171" s="11">
        <f>(((J171/60)/60)/24)+DATE(1970,1,1)</f>
        <v>41900.505312499998</v>
      </c>
      <c r="T171" s="11">
        <f>(((I171/60)/60)/24)+DATE(1970,1,1)</f>
        <v>41930.505312499998</v>
      </c>
      <c r="U171">
        <f>YEAR(S171)</f>
        <v>2014</v>
      </c>
      <c r="V171">
        <f>YEAR(T171)</f>
        <v>2014</v>
      </c>
      <c r="W171" t="str">
        <f>IF(V171=U171, "Yes"," No")</f>
        <v>Yes</v>
      </c>
    </row>
    <row r="172" spans="1:23" ht="57.6" x14ac:dyDescent="0.3">
      <c r="A172">
        <v>170</v>
      </c>
      <c r="B172" s="1" t="s">
        <v>377</v>
      </c>
      <c r="C172" s="1" t="s">
        <v>378</v>
      </c>
      <c r="D172">
        <v>10000</v>
      </c>
      <c r="E172">
        <v>325</v>
      </c>
      <c r="F172" t="s">
        <v>357</v>
      </c>
      <c r="G172" t="s">
        <v>17</v>
      </c>
      <c r="H172" t="s">
        <v>18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358</v>
      </c>
      <c r="O172" s="7">
        <f>(E172/D172)*100</f>
        <v>3.25</v>
      </c>
      <c r="P172" s="5">
        <f>IFERROR((E172/L172),0)</f>
        <v>32.5</v>
      </c>
      <c r="Q172" s="5" t="str">
        <f>LEFT(N172,SEARCH("/", N172)-1)</f>
        <v>film &amp; video</v>
      </c>
      <c r="R172" s="5" t="str">
        <f>RIGHT(N172,LEN(N172)-SEARCH("/",N172))</f>
        <v>drama</v>
      </c>
      <c r="S172" s="11">
        <f>(((J172/60)/60)/24)+DATE(1970,1,1)</f>
        <v>42216.977812500001</v>
      </c>
      <c r="T172" s="11">
        <f>(((I172/60)/60)/24)+DATE(1970,1,1)</f>
        <v>42246.227777777778</v>
      </c>
      <c r="U172">
        <f>YEAR(S172)</f>
        <v>2015</v>
      </c>
      <c r="V172">
        <f>YEAR(T172)</f>
        <v>2015</v>
      </c>
      <c r="W172" t="str">
        <f>IF(V172=U172, "Yes"," No")</f>
        <v>Yes</v>
      </c>
    </row>
    <row r="173" spans="1:23" ht="43.2" x14ac:dyDescent="0.3">
      <c r="A173">
        <v>171</v>
      </c>
      <c r="B173" s="1" t="s">
        <v>379</v>
      </c>
      <c r="C173" s="1" t="s">
        <v>380</v>
      </c>
      <c r="D173">
        <v>50000</v>
      </c>
      <c r="E173">
        <v>1</v>
      </c>
      <c r="F173" t="s">
        <v>357</v>
      </c>
      <c r="G173" t="s">
        <v>17</v>
      </c>
      <c r="H173" t="s">
        <v>18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358</v>
      </c>
      <c r="O173" s="7">
        <f>(E173/D173)*100</f>
        <v>2E-3</v>
      </c>
      <c r="P173" s="5">
        <f>IFERROR((E173/L173),0)</f>
        <v>1</v>
      </c>
      <c r="Q173" s="5" t="str">
        <f>LEFT(N173,SEARCH("/", N173)-1)</f>
        <v>film &amp; video</v>
      </c>
      <c r="R173" s="5" t="str">
        <f>RIGHT(N173,LEN(N173)-SEARCH("/",N173))</f>
        <v>drama</v>
      </c>
      <c r="S173" s="11">
        <f>(((J173/60)/60)/24)+DATE(1970,1,1)</f>
        <v>42534.180717592593</v>
      </c>
      <c r="T173" s="11">
        <f>(((I173/60)/60)/24)+DATE(1970,1,1)</f>
        <v>42594.180717592593</v>
      </c>
      <c r="U173">
        <f>YEAR(S173)</f>
        <v>2016</v>
      </c>
      <c r="V173">
        <f>YEAR(T173)</f>
        <v>2016</v>
      </c>
      <c r="W173" t="str">
        <f>IF(V173=U173, "Yes"," No")</f>
        <v>Yes</v>
      </c>
    </row>
    <row r="174" spans="1:23" ht="43.2" x14ac:dyDescent="0.3">
      <c r="A174">
        <v>172</v>
      </c>
      <c r="B174" s="1" t="s">
        <v>381</v>
      </c>
      <c r="C174" s="1" t="s">
        <v>382</v>
      </c>
      <c r="D174">
        <v>95000</v>
      </c>
      <c r="E174">
        <v>0</v>
      </c>
      <c r="F174" t="s">
        <v>357</v>
      </c>
      <c r="G174" t="s">
        <v>17</v>
      </c>
      <c r="H174" t="s">
        <v>18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358</v>
      </c>
      <c r="O174" s="7">
        <f>(E174/D174)*100</f>
        <v>0</v>
      </c>
      <c r="P174" s="5">
        <f>IFERROR((E174/L174),0)</f>
        <v>0</v>
      </c>
      <c r="Q174" s="5" t="str">
        <f>LEFT(N174,SEARCH("/", N174)-1)</f>
        <v>film &amp; video</v>
      </c>
      <c r="R174" s="5" t="str">
        <f>RIGHT(N174,LEN(N174)-SEARCH("/",N174))</f>
        <v>drama</v>
      </c>
      <c r="S174" s="11">
        <f>(((J174/60)/60)/24)+DATE(1970,1,1)</f>
        <v>42047.394942129627</v>
      </c>
      <c r="T174" s="11">
        <f>(((I174/60)/60)/24)+DATE(1970,1,1)</f>
        <v>42082.353275462956</v>
      </c>
      <c r="U174">
        <f>YEAR(S174)</f>
        <v>2015</v>
      </c>
      <c r="V174">
        <f>YEAR(T174)</f>
        <v>2015</v>
      </c>
      <c r="W174" t="str">
        <f>IF(V174=U174, "Yes"," No")</f>
        <v>Yes</v>
      </c>
    </row>
    <row r="175" spans="1:23" ht="43.2" x14ac:dyDescent="0.3">
      <c r="A175">
        <v>173</v>
      </c>
      <c r="B175" s="1" t="s">
        <v>383</v>
      </c>
      <c r="C175" s="1" t="s">
        <v>384</v>
      </c>
      <c r="D175">
        <v>1110</v>
      </c>
      <c r="E175">
        <v>0</v>
      </c>
      <c r="F175" t="s">
        <v>357</v>
      </c>
      <c r="G175" t="s">
        <v>24</v>
      </c>
      <c r="H175" t="s">
        <v>25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358</v>
      </c>
      <c r="O175" s="7">
        <f>(E175/D175)*100</f>
        <v>0</v>
      </c>
      <c r="P175" s="5">
        <f>IFERROR((E175/L175),0)</f>
        <v>0</v>
      </c>
      <c r="Q175" s="5" t="str">
        <f>LEFT(N175,SEARCH("/", N175)-1)</f>
        <v>film &amp; video</v>
      </c>
      <c r="R175" s="5" t="str">
        <f>RIGHT(N175,LEN(N175)-SEARCH("/",N175))</f>
        <v>drama</v>
      </c>
      <c r="S175" s="11">
        <f>(((J175/60)/60)/24)+DATE(1970,1,1)</f>
        <v>42033.573009259257</v>
      </c>
      <c r="T175" s="11">
        <f>(((I175/60)/60)/24)+DATE(1970,1,1)</f>
        <v>42063.573009259257</v>
      </c>
      <c r="U175">
        <f>YEAR(S175)</f>
        <v>2015</v>
      </c>
      <c r="V175">
        <f>YEAR(T175)</f>
        <v>2015</v>
      </c>
      <c r="W175" t="str">
        <f>IF(V175=U175, "Yes"," No")</f>
        <v>Yes</v>
      </c>
    </row>
    <row r="176" spans="1:23" ht="43.2" x14ac:dyDescent="0.3">
      <c r="A176">
        <v>174</v>
      </c>
      <c r="B176" s="1" t="s">
        <v>385</v>
      </c>
      <c r="C176" s="1" t="s">
        <v>386</v>
      </c>
      <c r="D176">
        <v>6000</v>
      </c>
      <c r="E176">
        <v>0</v>
      </c>
      <c r="F176" t="s">
        <v>357</v>
      </c>
      <c r="G176" t="s">
        <v>387</v>
      </c>
      <c r="H176" t="s">
        <v>55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358</v>
      </c>
      <c r="O176" s="7">
        <f>(E176/D176)*100</f>
        <v>0</v>
      </c>
      <c r="P176" s="5">
        <f>IFERROR((E176/L176),0)</f>
        <v>0</v>
      </c>
      <c r="Q176" s="5" t="str">
        <f>LEFT(N176,SEARCH("/", N176)-1)</f>
        <v>film &amp; video</v>
      </c>
      <c r="R176" s="5" t="str">
        <f>RIGHT(N176,LEN(N176)-SEARCH("/",N176))</f>
        <v>drama</v>
      </c>
      <c r="S176" s="11">
        <f>(((J176/60)/60)/24)+DATE(1970,1,1)</f>
        <v>42072.758981481486</v>
      </c>
      <c r="T176" s="11">
        <f>(((I176/60)/60)/24)+DATE(1970,1,1)</f>
        <v>42132.758981481486</v>
      </c>
      <c r="U176">
        <f>YEAR(S176)</f>
        <v>2015</v>
      </c>
      <c r="V176">
        <f>YEAR(T176)</f>
        <v>2015</v>
      </c>
      <c r="W176" t="str">
        <f>IF(V176=U176, "Yes"," No")</f>
        <v>Yes</v>
      </c>
    </row>
    <row r="177" spans="1:23" ht="57.6" x14ac:dyDescent="0.3">
      <c r="A177">
        <v>175</v>
      </c>
      <c r="B177" s="1" t="s">
        <v>388</v>
      </c>
      <c r="C177" s="1" t="s">
        <v>389</v>
      </c>
      <c r="D177">
        <v>20000</v>
      </c>
      <c r="E177">
        <v>1297</v>
      </c>
      <c r="F177" t="s">
        <v>357</v>
      </c>
      <c r="G177" t="s">
        <v>24</v>
      </c>
      <c r="H177" t="s">
        <v>25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358</v>
      </c>
      <c r="O177" s="7">
        <f>(E177/D177)*100</f>
        <v>6.4850000000000003</v>
      </c>
      <c r="P177" s="5">
        <f>IFERROR((E177/L177),0)</f>
        <v>49.884615384615387</v>
      </c>
      <c r="Q177" s="5" t="str">
        <f>LEFT(N177,SEARCH("/", N177)-1)</f>
        <v>film &amp; video</v>
      </c>
      <c r="R177" s="5" t="str">
        <f>RIGHT(N177,LEN(N177)-SEARCH("/",N177))</f>
        <v>drama</v>
      </c>
      <c r="S177" s="11">
        <f>(((J177/60)/60)/24)+DATE(1970,1,1)</f>
        <v>41855.777905092589</v>
      </c>
      <c r="T177" s="11">
        <f>(((I177/60)/60)/24)+DATE(1970,1,1)</f>
        <v>41880.777905092589</v>
      </c>
      <c r="U177">
        <f>YEAR(S177)</f>
        <v>2014</v>
      </c>
      <c r="V177">
        <f>YEAR(T177)</f>
        <v>2014</v>
      </c>
      <c r="W177" t="str">
        <f>IF(V177=U177, "Yes"," No")</f>
        <v>Yes</v>
      </c>
    </row>
    <row r="178" spans="1:23" ht="43.2" x14ac:dyDescent="0.3">
      <c r="A178">
        <v>176</v>
      </c>
      <c r="B178" s="1" t="s">
        <v>390</v>
      </c>
      <c r="C178" s="1" t="s">
        <v>391</v>
      </c>
      <c r="D178">
        <v>1500</v>
      </c>
      <c r="E178">
        <v>0</v>
      </c>
      <c r="F178" t="s">
        <v>357</v>
      </c>
      <c r="G178" t="s">
        <v>17</v>
      </c>
      <c r="H178" t="s">
        <v>18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358</v>
      </c>
      <c r="O178" s="7">
        <f>(E178/D178)*100</f>
        <v>0</v>
      </c>
      <c r="P178" s="5">
        <f>IFERROR((E178/L178),0)</f>
        <v>0</v>
      </c>
      <c r="Q178" s="5" t="str">
        <f>LEFT(N178,SEARCH("/", N178)-1)</f>
        <v>film &amp; video</v>
      </c>
      <c r="R178" s="5" t="str">
        <f>RIGHT(N178,LEN(N178)-SEARCH("/",N178))</f>
        <v>drama</v>
      </c>
      <c r="S178" s="11">
        <f>(((J178/60)/60)/24)+DATE(1970,1,1)</f>
        <v>42191.824062500003</v>
      </c>
      <c r="T178" s="11">
        <f>(((I178/60)/60)/24)+DATE(1970,1,1)</f>
        <v>42221.824062500003</v>
      </c>
      <c r="U178">
        <f>YEAR(S178)</f>
        <v>2015</v>
      </c>
      <c r="V178">
        <f>YEAR(T178)</f>
        <v>2015</v>
      </c>
      <c r="W178" t="str">
        <f>IF(V178=U178, "Yes"," No")</f>
        <v>Yes</v>
      </c>
    </row>
    <row r="179" spans="1:23" ht="28.8" x14ac:dyDescent="0.3">
      <c r="A179">
        <v>177</v>
      </c>
      <c r="B179" s="1" t="s">
        <v>392</v>
      </c>
      <c r="C179" s="1" t="s">
        <v>393</v>
      </c>
      <c r="D179">
        <v>450</v>
      </c>
      <c r="E179">
        <v>180</v>
      </c>
      <c r="F179" t="s">
        <v>357</v>
      </c>
      <c r="G179" t="s">
        <v>17</v>
      </c>
      <c r="H179" t="s">
        <v>18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358</v>
      </c>
      <c r="O179" s="7">
        <f>(E179/D179)*100</f>
        <v>40</v>
      </c>
      <c r="P179" s="5">
        <f>IFERROR((E179/L179),0)</f>
        <v>25.714285714285715</v>
      </c>
      <c r="Q179" s="5" t="str">
        <f>LEFT(N179,SEARCH("/", N179)-1)</f>
        <v>film &amp; video</v>
      </c>
      <c r="R179" s="5" t="str">
        <f>RIGHT(N179,LEN(N179)-SEARCH("/",N179))</f>
        <v>drama</v>
      </c>
      <c r="S179" s="11">
        <f>(((J179/60)/60)/24)+DATE(1970,1,1)</f>
        <v>42070.047754629632</v>
      </c>
      <c r="T179" s="11">
        <f>(((I179/60)/60)/24)+DATE(1970,1,1)</f>
        <v>42087.00608796296</v>
      </c>
      <c r="U179">
        <f>YEAR(S179)</f>
        <v>2015</v>
      </c>
      <c r="V179">
        <f>YEAR(T179)</f>
        <v>2015</v>
      </c>
      <c r="W179" t="str">
        <f>IF(V179=U179, "Yes"," No")</f>
        <v>Yes</v>
      </c>
    </row>
    <row r="180" spans="1:23" ht="43.2" x14ac:dyDescent="0.3">
      <c r="A180">
        <v>178</v>
      </c>
      <c r="B180" s="1" t="s">
        <v>394</v>
      </c>
      <c r="C180" s="1" t="s">
        <v>395</v>
      </c>
      <c r="D180">
        <v>500000</v>
      </c>
      <c r="E180">
        <v>0</v>
      </c>
      <c r="F180" t="s">
        <v>357</v>
      </c>
      <c r="G180" t="s">
        <v>54</v>
      </c>
      <c r="H180" t="s">
        <v>55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358</v>
      </c>
      <c r="O180" s="7">
        <f>(E180/D180)*100</f>
        <v>0</v>
      </c>
      <c r="P180" s="5">
        <f>IFERROR((E180/L180),0)</f>
        <v>0</v>
      </c>
      <c r="Q180" s="5" t="str">
        <f>LEFT(N180,SEARCH("/", N180)-1)</f>
        <v>film &amp; video</v>
      </c>
      <c r="R180" s="5" t="str">
        <f>RIGHT(N180,LEN(N180)-SEARCH("/",N180))</f>
        <v>drama</v>
      </c>
      <c r="S180" s="11">
        <f>(((J180/60)/60)/24)+DATE(1970,1,1)</f>
        <v>42304.955381944441</v>
      </c>
      <c r="T180" s="11">
        <f>(((I180/60)/60)/24)+DATE(1970,1,1)</f>
        <v>42334.997048611112</v>
      </c>
      <c r="U180">
        <f>YEAR(S180)</f>
        <v>2015</v>
      </c>
      <c r="V180">
        <f>YEAR(T180)</f>
        <v>2015</v>
      </c>
      <c r="W180" t="str">
        <f>IF(V180=U180, "Yes"," No")</f>
        <v>Yes</v>
      </c>
    </row>
    <row r="181" spans="1:23" ht="28.8" x14ac:dyDescent="0.3">
      <c r="A181">
        <v>179</v>
      </c>
      <c r="B181" s="1" t="s">
        <v>396</v>
      </c>
      <c r="C181" s="1" t="s">
        <v>397</v>
      </c>
      <c r="D181">
        <v>1000</v>
      </c>
      <c r="E181">
        <v>200</v>
      </c>
      <c r="F181" t="s">
        <v>357</v>
      </c>
      <c r="G181" t="s">
        <v>17</v>
      </c>
      <c r="H181" t="s">
        <v>18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358</v>
      </c>
      <c r="O181" s="7">
        <f>(E181/D181)*100</f>
        <v>20</v>
      </c>
      <c r="P181" s="5">
        <f>IFERROR((E181/L181),0)</f>
        <v>100</v>
      </c>
      <c r="Q181" s="5" t="str">
        <f>LEFT(N181,SEARCH("/", N181)-1)</f>
        <v>film &amp; video</v>
      </c>
      <c r="R181" s="5" t="str">
        <f>RIGHT(N181,LEN(N181)-SEARCH("/",N181))</f>
        <v>drama</v>
      </c>
      <c r="S181" s="11">
        <f>(((J181/60)/60)/24)+DATE(1970,1,1)</f>
        <v>42403.080497685187</v>
      </c>
      <c r="T181" s="11">
        <f>(((I181/60)/60)/24)+DATE(1970,1,1)</f>
        <v>42433.080497685187</v>
      </c>
      <c r="U181">
        <f>YEAR(S181)</f>
        <v>2016</v>
      </c>
      <c r="V181">
        <f>YEAR(T181)</f>
        <v>2016</v>
      </c>
      <c r="W181" t="str">
        <f>IF(V181=U181, "Yes"," No")</f>
        <v>Yes</v>
      </c>
    </row>
    <row r="182" spans="1:23" ht="43.2" x14ac:dyDescent="0.3">
      <c r="A182">
        <v>180</v>
      </c>
      <c r="B182" s="1" t="s">
        <v>398</v>
      </c>
      <c r="C182" s="1" t="s">
        <v>399</v>
      </c>
      <c r="D182">
        <v>1200</v>
      </c>
      <c r="E182">
        <v>401</v>
      </c>
      <c r="F182" t="s">
        <v>357</v>
      </c>
      <c r="G182" t="s">
        <v>24</v>
      </c>
      <c r="H182" t="s">
        <v>25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358</v>
      </c>
      <c r="O182" s="7">
        <f>(E182/D182)*100</f>
        <v>33.416666666666664</v>
      </c>
      <c r="P182" s="5">
        <f>IFERROR((E182/L182),0)</f>
        <v>30.846153846153847</v>
      </c>
      <c r="Q182" s="5" t="str">
        <f>LEFT(N182,SEARCH("/", N182)-1)</f>
        <v>film &amp; video</v>
      </c>
      <c r="R182" s="5" t="str">
        <f>RIGHT(N182,LEN(N182)-SEARCH("/",N182))</f>
        <v>drama</v>
      </c>
      <c r="S182" s="11">
        <f>(((J182/60)/60)/24)+DATE(1970,1,1)</f>
        <v>42067.991238425922</v>
      </c>
      <c r="T182" s="11">
        <f>(((I182/60)/60)/24)+DATE(1970,1,1)</f>
        <v>42107.791666666672</v>
      </c>
      <c r="U182">
        <f>YEAR(S182)</f>
        <v>2015</v>
      </c>
      <c r="V182">
        <f>YEAR(T182)</f>
        <v>2015</v>
      </c>
      <c r="W182" t="str">
        <f>IF(V182=U182, "Yes"," No")</f>
        <v>Yes</v>
      </c>
    </row>
    <row r="183" spans="1:23" ht="43.2" x14ac:dyDescent="0.3">
      <c r="A183">
        <v>181</v>
      </c>
      <c r="B183" s="1" t="s">
        <v>400</v>
      </c>
      <c r="C183" s="1" t="s">
        <v>401</v>
      </c>
      <c r="D183">
        <v>3423</v>
      </c>
      <c r="E183">
        <v>722</v>
      </c>
      <c r="F183" t="s">
        <v>357</v>
      </c>
      <c r="G183" t="s">
        <v>24</v>
      </c>
      <c r="H183" t="s">
        <v>25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358</v>
      </c>
      <c r="O183" s="7">
        <f>(E183/D183)*100</f>
        <v>21.092608822670172</v>
      </c>
      <c r="P183" s="5">
        <f>IFERROR((E183/L183),0)</f>
        <v>180.5</v>
      </c>
      <c r="Q183" s="5" t="str">
        <f>LEFT(N183,SEARCH("/", N183)-1)</f>
        <v>film &amp; video</v>
      </c>
      <c r="R183" s="5" t="str">
        <f>RIGHT(N183,LEN(N183)-SEARCH("/",N183))</f>
        <v>drama</v>
      </c>
      <c r="S183" s="11">
        <f>(((J183/60)/60)/24)+DATE(1970,1,1)</f>
        <v>42147.741840277777</v>
      </c>
      <c r="T183" s="11">
        <f>(((I183/60)/60)/24)+DATE(1970,1,1)</f>
        <v>42177.741840277777</v>
      </c>
      <c r="U183">
        <f>YEAR(S183)</f>
        <v>2015</v>
      </c>
      <c r="V183">
        <f>YEAR(T183)</f>
        <v>2015</v>
      </c>
      <c r="W183" t="str">
        <f>IF(V183=U183, "Yes"," No")</f>
        <v>Yes</v>
      </c>
    </row>
    <row r="184" spans="1:23" ht="43.2" x14ac:dyDescent="0.3">
      <c r="A184">
        <v>182</v>
      </c>
      <c r="B184" s="1" t="s">
        <v>402</v>
      </c>
      <c r="C184" s="1" t="s">
        <v>403</v>
      </c>
      <c r="D184">
        <v>1000</v>
      </c>
      <c r="E184">
        <v>0</v>
      </c>
      <c r="F184" t="s">
        <v>357</v>
      </c>
      <c r="G184" t="s">
        <v>17</v>
      </c>
      <c r="H184" t="s">
        <v>18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358</v>
      </c>
      <c r="O184" s="7">
        <f>(E184/D184)*100</f>
        <v>0</v>
      </c>
      <c r="P184" s="5">
        <f>IFERROR((E184/L184),0)</f>
        <v>0</v>
      </c>
      <c r="Q184" s="5" t="str">
        <f>LEFT(N184,SEARCH("/", N184)-1)</f>
        <v>film &amp; video</v>
      </c>
      <c r="R184" s="5" t="str">
        <f>RIGHT(N184,LEN(N184)-SEARCH("/",N184))</f>
        <v>drama</v>
      </c>
      <c r="S184" s="11">
        <f>(((J184/60)/60)/24)+DATE(1970,1,1)</f>
        <v>42712.011944444443</v>
      </c>
      <c r="T184" s="11">
        <f>(((I184/60)/60)/24)+DATE(1970,1,1)</f>
        <v>42742.011944444443</v>
      </c>
      <c r="U184">
        <f>YEAR(S184)</f>
        <v>2016</v>
      </c>
      <c r="V184">
        <f>YEAR(T184)</f>
        <v>2017</v>
      </c>
      <c r="W184" t="str">
        <f>IF(V184=U184, "Yes"," No")</f>
        <v xml:space="preserve"> No</v>
      </c>
    </row>
    <row r="185" spans="1:23" x14ac:dyDescent="0.3">
      <c r="A185">
        <v>183</v>
      </c>
      <c r="B185" s="1" t="s">
        <v>404</v>
      </c>
      <c r="C185" s="1" t="s">
        <v>405</v>
      </c>
      <c r="D185">
        <v>12500</v>
      </c>
      <c r="E185">
        <v>4482</v>
      </c>
      <c r="F185" t="s">
        <v>357</v>
      </c>
      <c r="G185" t="s">
        <v>24</v>
      </c>
      <c r="H185" t="s">
        <v>25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358</v>
      </c>
      <c r="O185" s="7">
        <f>(E185/D185)*100</f>
        <v>35.856000000000002</v>
      </c>
      <c r="P185" s="5">
        <f>IFERROR((E185/L185),0)</f>
        <v>373.5</v>
      </c>
      <c r="Q185" s="5" t="str">
        <f>LEFT(N185,SEARCH("/", N185)-1)</f>
        <v>film &amp; video</v>
      </c>
      <c r="R185" s="5" t="str">
        <f>RIGHT(N185,LEN(N185)-SEARCH("/",N185))</f>
        <v>drama</v>
      </c>
      <c r="S185" s="11">
        <f>(((J185/60)/60)/24)+DATE(1970,1,1)</f>
        <v>41939.810300925928</v>
      </c>
      <c r="T185" s="11">
        <f>(((I185/60)/60)/24)+DATE(1970,1,1)</f>
        <v>41969.851967592593</v>
      </c>
      <c r="U185">
        <f>YEAR(S185)</f>
        <v>2014</v>
      </c>
      <c r="V185">
        <f>YEAR(T185)</f>
        <v>2014</v>
      </c>
      <c r="W185" t="str">
        <f>IF(V185=U185, "Yes"," No")</f>
        <v>Yes</v>
      </c>
    </row>
    <row r="186" spans="1:23" ht="57.6" x14ac:dyDescent="0.3">
      <c r="A186">
        <v>184</v>
      </c>
      <c r="B186" s="1" t="s">
        <v>406</v>
      </c>
      <c r="C186" s="1" t="s">
        <v>407</v>
      </c>
      <c r="D186">
        <v>1500</v>
      </c>
      <c r="E186">
        <v>51</v>
      </c>
      <c r="F186" t="s">
        <v>357</v>
      </c>
      <c r="G186" t="s">
        <v>159</v>
      </c>
      <c r="H186" t="s">
        <v>160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358</v>
      </c>
      <c r="O186" s="7">
        <f>(E186/D186)*100</f>
        <v>3.4000000000000004</v>
      </c>
      <c r="P186" s="5">
        <f>IFERROR((E186/L186),0)</f>
        <v>25.5</v>
      </c>
      <c r="Q186" s="5" t="str">
        <f>LEFT(N186,SEARCH("/", N186)-1)</f>
        <v>film &amp; video</v>
      </c>
      <c r="R186" s="5" t="str">
        <f>RIGHT(N186,LEN(N186)-SEARCH("/",N186))</f>
        <v>drama</v>
      </c>
      <c r="S186" s="11">
        <f>(((J186/60)/60)/24)+DATE(1970,1,1)</f>
        <v>41825.791226851856</v>
      </c>
      <c r="T186" s="11">
        <f>(((I186/60)/60)/24)+DATE(1970,1,1)</f>
        <v>41883.165972222225</v>
      </c>
      <c r="U186">
        <f>YEAR(S186)</f>
        <v>2014</v>
      </c>
      <c r="V186">
        <f>YEAR(T186)</f>
        <v>2014</v>
      </c>
      <c r="W186" t="str">
        <f>IF(V186=U186, "Yes"," No")</f>
        <v>Yes</v>
      </c>
    </row>
    <row r="187" spans="1:23" x14ac:dyDescent="0.3">
      <c r="A187">
        <v>185</v>
      </c>
      <c r="B187" s="1" t="s">
        <v>408</v>
      </c>
      <c r="C187" s="1" t="s">
        <v>409</v>
      </c>
      <c r="D187">
        <v>40000</v>
      </c>
      <c r="E187">
        <v>2200</v>
      </c>
      <c r="F187" t="s">
        <v>357</v>
      </c>
      <c r="G187" t="s">
        <v>410</v>
      </c>
      <c r="H187" t="s">
        <v>411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358</v>
      </c>
      <c r="O187" s="7">
        <f>(E187/D187)*100</f>
        <v>5.5</v>
      </c>
      <c r="P187" s="5">
        <f>IFERROR((E187/L187),0)</f>
        <v>220</v>
      </c>
      <c r="Q187" s="5" t="str">
        <f>LEFT(N187,SEARCH("/", N187)-1)</f>
        <v>film &amp; video</v>
      </c>
      <c r="R187" s="5" t="str">
        <f>RIGHT(N187,LEN(N187)-SEARCH("/",N187))</f>
        <v>drama</v>
      </c>
      <c r="S187" s="11">
        <f>(((J187/60)/60)/24)+DATE(1970,1,1)</f>
        <v>42570.91133101852</v>
      </c>
      <c r="T187" s="11">
        <f>(((I187/60)/60)/24)+DATE(1970,1,1)</f>
        <v>42600.91133101852</v>
      </c>
      <c r="U187">
        <f>YEAR(S187)</f>
        <v>2016</v>
      </c>
      <c r="V187">
        <f>YEAR(T187)</f>
        <v>2016</v>
      </c>
      <c r="W187" t="str">
        <f>IF(V187=U187, "Yes"," No")</f>
        <v>Yes</v>
      </c>
    </row>
    <row r="188" spans="1:23" ht="43.2" x14ac:dyDescent="0.3">
      <c r="A188">
        <v>186</v>
      </c>
      <c r="B188" s="1" t="s">
        <v>412</v>
      </c>
      <c r="C188" s="1" t="s">
        <v>413</v>
      </c>
      <c r="D188">
        <v>5000</v>
      </c>
      <c r="E188">
        <v>0</v>
      </c>
      <c r="F188" t="s">
        <v>357</v>
      </c>
      <c r="G188" t="s">
        <v>17</v>
      </c>
      <c r="H188" t="s">
        <v>18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358</v>
      </c>
      <c r="O188" s="7">
        <f>(E188/D188)*100</f>
        <v>0</v>
      </c>
      <c r="P188" s="5">
        <f>IFERROR((E188/L188),0)</f>
        <v>0</v>
      </c>
      <c r="Q188" s="5" t="str">
        <f>LEFT(N188,SEARCH("/", N188)-1)</f>
        <v>film &amp; video</v>
      </c>
      <c r="R188" s="5" t="str">
        <f>RIGHT(N188,LEN(N188)-SEARCH("/",N188))</f>
        <v>drama</v>
      </c>
      <c r="S188" s="11">
        <f>(((J188/60)/60)/24)+DATE(1970,1,1)</f>
        <v>42767.812893518523</v>
      </c>
      <c r="T188" s="11">
        <f>(((I188/60)/60)/24)+DATE(1970,1,1)</f>
        <v>42797.833333333328</v>
      </c>
      <c r="U188">
        <f>YEAR(S188)</f>
        <v>2017</v>
      </c>
      <c r="V188">
        <f>YEAR(T188)</f>
        <v>2017</v>
      </c>
      <c r="W188" t="str">
        <f>IF(V188=U188, "Yes"," No")</f>
        <v>Yes</v>
      </c>
    </row>
    <row r="189" spans="1:23" ht="43.2" x14ac:dyDescent="0.3">
      <c r="A189">
        <v>187</v>
      </c>
      <c r="B189" s="1" t="s">
        <v>414</v>
      </c>
      <c r="C189" s="1" t="s">
        <v>415</v>
      </c>
      <c r="D189">
        <v>5000</v>
      </c>
      <c r="E189">
        <v>800</v>
      </c>
      <c r="F189" t="s">
        <v>357</v>
      </c>
      <c r="G189" t="s">
        <v>17</v>
      </c>
      <c r="H189" t="s">
        <v>18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358</v>
      </c>
      <c r="O189" s="7">
        <f>(E189/D189)*100</f>
        <v>16</v>
      </c>
      <c r="P189" s="5">
        <f>IFERROR((E189/L189),0)</f>
        <v>160</v>
      </c>
      <c r="Q189" s="5" t="str">
        <f>LEFT(N189,SEARCH("/", N189)-1)</f>
        <v>film &amp; video</v>
      </c>
      <c r="R189" s="5" t="str">
        <f>RIGHT(N189,LEN(N189)-SEARCH("/",N189))</f>
        <v>drama</v>
      </c>
      <c r="S189" s="11">
        <f>(((J189/60)/60)/24)+DATE(1970,1,1)</f>
        <v>42182.234456018516</v>
      </c>
      <c r="T189" s="11">
        <f>(((I189/60)/60)/24)+DATE(1970,1,1)</f>
        <v>42206.290972222225</v>
      </c>
      <c r="U189">
        <f>YEAR(S189)</f>
        <v>2015</v>
      </c>
      <c r="V189">
        <f>YEAR(T189)</f>
        <v>2015</v>
      </c>
      <c r="W189" t="str">
        <f>IF(V189=U189, "Yes"," No")</f>
        <v>Yes</v>
      </c>
    </row>
    <row r="190" spans="1:23" ht="57.6" x14ac:dyDescent="0.3">
      <c r="A190">
        <v>188</v>
      </c>
      <c r="B190" s="1" t="s">
        <v>416</v>
      </c>
      <c r="C190" s="1" t="s">
        <v>417</v>
      </c>
      <c r="D190">
        <v>1500</v>
      </c>
      <c r="E190">
        <v>0</v>
      </c>
      <c r="F190" t="s">
        <v>357</v>
      </c>
      <c r="G190" t="s">
        <v>17</v>
      </c>
      <c r="H190" t="s">
        <v>18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358</v>
      </c>
      <c r="O190" s="7">
        <f>(E190/D190)*100</f>
        <v>0</v>
      </c>
      <c r="P190" s="5">
        <f>IFERROR((E190/L190),0)</f>
        <v>0</v>
      </c>
      <c r="Q190" s="5" t="str">
        <f>LEFT(N190,SEARCH("/", N190)-1)</f>
        <v>film &amp; video</v>
      </c>
      <c r="R190" s="5" t="str">
        <f>RIGHT(N190,LEN(N190)-SEARCH("/",N190))</f>
        <v>drama</v>
      </c>
      <c r="S190" s="11">
        <f>(((J190/60)/60)/24)+DATE(1970,1,1)</f>
        <v>41857.18304398148</v>
      </c>
      <c r="T190" s="11">
        <f>(((I190/60)/60)/24)+DATE(1970,1,1)</f>
        <v>41887.18304398148</v>
      </c>
      <c r="U190">
        <f>YEAR(S190)</f>
        <v>2014</v>
      </c>
      <c r="V190">
        <f>YEAR(T190)</f>
        <v>2014</v>
      </c>
      <c r="W190" t="str">
        <f>IF(V190=U190, "Yes"," No")</f>
        <v>Yes</v>
      </c>
    </row>
    <row r="191" spans="1:23" ht="43.2" x14ac:dyDescent="0.3">
      <c r="A191">
        <v>189</v>
      </c>
      <c r="B191" s="1" t="s">
        <v>418</v>
      </c>
      <c r="C191" s="1" t="s">
        <v>419</v>
      </c>
      <c r="D191">
        <v>500000</v>
      </c>
      <c r="E191">
        <v>345</v>
      </c>
      <c r="F191" t="s">
        <v>357</v>
      </c>
      <c r="G191" t="s">
        <v>17</v>
      </c>
      <c r="H191" t="s">
        <v>18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358</v>
      </c>
      <c r="O191" s="7">
        <f>(E191/D191)*100</f>
        <v>6.8999999999999992E-2</v>
      </c>
      <c r="P191" s="5">
        <f>IFERROR((E191/L191),0)</f>
        <v>69</v>
      </c>
      <c r="Q191" s="5" t="str">
        <f>LEFT(N191,SEARCH("/", N191)-1)</f>
        <v>film &amp; video</v>
      </c>
      <c r="R191" s="5" t="str">
        <f>RIGHT(N191,LEN(N191)-SEARCH("/",N191))</f>
        <v>drama</v>
      </c>
      <c r="S191" s="11">
        <f>(((J191/60)/60)/24)+DATE(1970,1,1)</f>
        <v>42556.690706018519</v>
      </c>
      <c r="T191" s="11">
        <f>(((I191/60)/60)/24)+DATE(1970,1,1)</f>
        <v>42616.690706018519</v>
      </c>
      <c r="U191">
        <f>YEAR(S191)</f>
        <v>2016</v>
      </c>
      <c r="V191">
        <f>YEAR(T191)</f>
        <v>2016</v>
      </c>
      <c r="W191" t="str">
        <f>IF(V191=U191, "Yes"," No")</f>
        <v>Yes</v>
      </c>
    </row>
    <row r="192" spans="1:23" x14ac:dyDescent="0.3">
      <c r="A192">
        <v>190</v>
      </c>
      <c r="B192" s="1" t="s">
        <v>420</v>
      </c>
      <c r="C192" s="1" t="s">
        <v>421</v>
      </c>
      <c r="D192">
        <v>12000</v>
      </c>
      <c r="E192">
        <v>50</v>
      </c>
      <c r="F192" t="s">
        <v>357</v>
      </c>
      <c r="G192" t="s">
        <v>17</v>
      </c>
      <c r="H192" t="s">
        <v>18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358</v>
      </c>
      <c r="O192" s="7">
        <f>(E192/D192)*100</f>
        <v>0.41666666666666669</v>
      </c>
      <c r="P192" s="5">
        <f>IFERROR((E192/L192),0)</f>
        <v>50</v>
      </c>
      <c r="Q192" s="5" t="str">
        <f>LEFT(N192,SEARCH("/", N192)-1)</f>
        <v>film &amp; video</v>
      </c>
      <c r="R192" s="5" t="str">
        <f>RIGHT(N192,LEN(N192)-SEARCH("/",N192))</f>
        <v>drama</v>
      </c>
      <c r="S192" s="11">
        <f>(((J192/60)/60)/24)+DATE(1970,1,1)</f>
        <v>42527.650995370372</v>
      </c>
      <c r="T192" s="11">
        <f>(((I192/60)/60)/24)+DATE(1970,1,1)</f>
        <v>42537.650995370372</v>
      </c>
      <c r="U192">
        <f>YEAR(S192)</f>
        <v>2016</v>
      </c>
      <c r="V192">
        <f>YEAR(T192)</f>
        <v>2016</v>
      </c>
      <c r="W192" t="str">
        <f>IF(V192=U192, "Yes"," No")</f>
        <v>Yes</v>
      </c>
    </row>
    <row r="193" spans="1:23" ht="43.2" x14ac:dyDescent="0.3">
      <c r="A193">
        <v>191</v>
      </c>
      <c r="B193" s="1" t="s">
        <v>422</v>
      </c>
      <c r="C193" s="1" t="s">
        <v>423</v>
      </c>
      <c r="D193">
        <v>5000</v>
      </c>
      <c r="E193">
        <v>250</v>
      </c>
      <c r="F193" t="s">
        <v>357</v>
      </c>
      <c r="G193" t="s">
        <v>50</v>
      </c>
      <c r="H193" t="s">
        <v>51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358</v>
      </c>
      <c r="O193" s="7">
        <f>(E193/D193)*100</f>
        <v>5</v>
      </c>
      <c r="P193" s="5">
        <f>IFERROR((E193/L193),0)</f>
        <v>83.333333333333329</v>
      </c>
      <c r="Q193" s="5" t="str">
        <f>LEFT(N193,SEARCH("/", N193)-1)</f>
        <v>film &amp; video</v>
      </c>
      <c r="R193" s="5" t="str">
        <f>RIGHT(N193,LEN(N193)-SEARCH("/",N193))</f>
        <v>drama</v>
      </c>
      <c r="S193" s="11">
        <f>(((J193/60)/60)/24)+DATE(1970,1,1)</f>
        <v>42239.441412037035</v>
      </c>
      <c r="T193" s="11">
        <f>(((I193/60)/60)/24)+DATE(1970,1,1)</f>
        <v>42279.441412037035</v>
      </c>
      <c r="U193">
        <f>YEAR(S193)</f>
        <v>2015</v>
      </c>
      <c r="V193">
        <f>YEAR(T193)</f>
        <v>2015</v>
      </c>
      <c r="W193" t="str">
        <f>IF(V193=U193, "Yes"," No")</f>
        <v>Yes</v>
      </c>
    </row>
    <row r="194" spans="1:23" ht="57.6" x14ac:dyDescent="0.3">
      <c r="A194">
        <v>192</v>
      </c>
      <c r="B194" s="1" t="s">
        <v>424</v>
      </c>
      <c r="C194" s="1" t="s">
        <v>425</v>
      </c>
      <c r="D194">
        <v>1000000</v>
      </c>
      <c r="E194">
        <v>17</v>
      </c>
      <c r="F194" t="s">
        <v>357</v>
      </c>
      <c r="G194" t="s">
        <v>17</v>
      </c>
      <c r="H194" t="s">
        <v>18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358</v>
      </c>
      <c r="O194" s="7">
        <f>(E194/D194)*100</f>
        <v>1.6999999999999999E-3</v>
      </c>
      <c r="P194" s="5">
        <f>IFERROR((E194/L194),0)</f>
        <v>5.666666666666667</v>
      </c>
      <c r="Q194" s="5" t="str">
        <f>LEFT(N194,SEARCH("/", N194)-1)</f>
        <v>film &amp; video</v>
      </c>
      <c r="R194" s="5" t="str">
        <f>RIGHT(N194,LEN(N194)-SEARCH("/",N194))</f>
        <v>drama</v>
      </c>
      <c r="S194" s="11">
        <f>(((J194/60)/60)/24)+DATE(1970,1,1)</f>
        <v>41899.792037037041</v>
      </c>
      <c r="T194" s="11">
        <f>(((I194/60)/60)/24)+DATE(1970,1,1)</f>
        <v>41929.792037037041</v>
      </c>
      <c r="U194">
        <f>YEAR(S194)</f>
        <v>2014</v>
      </c>
      <c r="V194">
        <f>YEAR(T194)</f>
        <v>2014</v>
      </c>
      <c r="W194" t="str">
        <f>IF(V194=U194, "Yes"," No")</f>
        <v>Yes</v>
      </c>
    </row>
    <row r="195" spans="1:23" ht="57.6" x14ac:dyDescent="0.3">
      <c r="A195">
        <v>193</v>
      </c>
      <c r="B195" s="1" t="s">
        <v>426</v>
      </c>
      <c r="C195" s="1" t="s">
        <v>427</v>
      </c>
      <c r="D195">
        <v>1000</v>
      </c>
      <c r="E195">
        <v>0</v>
      </c>
      <c r="F195" t="s">
        <v>357</v>
      </c>
      <c r="G195" t="s">
        <v>24</v>
      </c>
      <c r="H195" t="s">
        <v>25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358</v>
      </c>
      <c r="O195" s="7">
        <f>(E195/D195)*100</f>
        <v>0</v>
      </c>
      <c r="P195" s="5">
        <f>IFERROR((E195/L195),0)</f>
        <v>0</v>
      </c>
      <c r="Q195" s="5" t="str">
        <f>LEFT(N195,SEARCH("/", N195)-1)</f>
        <v>film &amp; video</v>
      </c>
      <c r="R195" s="5" t="str">
        <f>RIGHT(N195,LEN(N195)-SEARCH("/",N195))</f>
        <v>drama</v>
      </c>
      <c r="S195" s="11">
        <f>(((J195/60)/60)/24)+DATE(1970,1,1)</f>
        <v>41911.934791666667</v>
      </c>
      <c r="T195" s="11">
        <f>(((I195/60)/60)/24)+DATE(1970,1,1)</f>
        <v>41971.976458333331</v>
      </c>
      <c r="U195">
        <f>YEAR(S195)</f>
        <v>2014</v>
      </c>
      <c r="V195">
        <f>YEAR(T195)</f>
        <v>2014</v>
      </c>
      <c r="W195" t="str">
        <f>IF(V195=U195, "Yes"," No")</f>
        <v>Yes</v>
      </c>
    </row>
    <row r="196" spans="1:23" ht="43.2" x14ac:dyDescent="0.3">
      <c r="A196">
        <v>194</v>
      </c>
      <c r="B196" s="1" t="s">
        <v>428</v>
      </c>
      <c r="C196" s="1" t="s">
        <v>429</v>
      </c>
      <c r="D196">
        <v>2500</v>
      </c>
      <c r="E196">
        <v>3</v>
      </c>
      <c r="F196" t="s">
        <v>357</v>
      </c>
      <c r="G196" t="s">
        <v>24</v>
      </c>
      <c r="H196" t="s">
        <v>25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358</v>
      </c>
      <c r="O196" s="7">
        <f>(E196/D196)*100</f>
        <v>0.12</v>
      </c>
      <c r="P196" s="5">
        <f>IFERROR((E196/L196),0)</f>
        <v>1</v>
      </c>
      <c r="Q196" s="5" t="str">
        <f>LEFT(N196,SEARCH("/", N196)-1)</f>
        <v>film &amp; video</v>
      </c>
      <c r="R196" s="5" t="str">
        <f>RIGHT(N196,LEN(N196)-SEARCH("/",N196))</f>
        <v>drama</v>
      </c>
      <c r="S196" s="11">
        <f>(((J196/60)/60)/24)+DATE(1970,1,1)</f>
        <v>42375.996886574074</v>
      </c>
      <c r="T196" s="11">
        <f>(((I196/60)/60)/24)+DATE(1970,1,1)</f>
        <v>42435.996886574074</v>
      </c>
      <c r="U196">
        <f>YEAR(S196)</f>
        <v>2016</v>
      </c>
      <c r="V196">
        <f>YEAR(T196)</f>
        <v>2016</v>
      </c>
      <c r="W196" t="str">
        <f>IF(V196=U196, "Yes"," No")</f>
        <v>Yes</v>
      </c>
    </row>
    <row r="197" spans="1:23" ht="43.2" x14ac:dyDescent="0.3">
      <c r="A197">
        <v>195</v>
      </c>
      <c r="B197" s="1" t="s">
        <v>430</v>
      </c>
      <c r="C197" s="1" t="s">
        <v>431</v>
      </c>
      <c r="D197">
        <v>2000000</v>
      </c>
      <c r="E197">
        <v>0</v>
      </c>
      <c r="F197" t="s">
        <v>357</v>
      </c>
      <c r="G197" t="s">
        <v>17</v>
      </c>
      <c r="H197" t="s">
        <v>18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358</v>
      </c>
      <c r="O197" s="7">
        <f>(E197/D197)*100</f>
        <v>0</v>
      </c>
      <c r="P197" s="5">
        <f>IFERROR((E197/L197),0)</f>
        <v>0</v>
      </c>
      <c r="Q197" s="5" t="str">
        <f>LEFT(N197,SEARCH("/", N197)-1)</f>
        <v>film &amp; video</v>
      </c>
      <c r="R197" s="5" t="str">
        <f>RIGHT(N197,LEN(N197)-SEARCH("/",N197))</f>
        <v>drama</v>
      </c>
      <c r="S197" s="11">
        <f>(((J197/60)/60)/24)+DATE(1970,1,1)</f>
        <v>42135.67050925926</v>
      </c>
      <c r="T197" s="11">
        <f>(((I197/60)/60)/24)+DATE(1970,1,1)</f>
        <v>42195.67050925926</v>
      </c>
      <c r="U197">
        <f>YEAR(S197)</f>
        <v>2015</v>
      </c>
      <c r="V197">
        <f>YEAR(T197)</f>
        <v>2015</v>
      </c>
      <c r="W197" t="str">
        <f>IF(V197=U197, "Yes"," No")</f>
        <v>Yes</v>
      </c>
    </row>
    <row r="198" spans="1:23" ht="43.2" x14ac:dyDescent="0.3">
      <c r="A198">
        <v>196</v>
      </c>
      <c r="B198" s="1" t="s">
        <v>432</v>
      </c>
      <c r="C198" s="1" t="s">
        <v>433</v>
      </c>
      <c r="D198">
        <v>3500</v>
      </c>
      <c r="E198">
        <v>1465</v>
      </c>
      <c r="F198" t="s">
        <v>357</v>
      </c>
      <c r="G198" t="s">
        <v>24</v>
      </c>
      <c r="H198" t="s">
        <v>25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358</v>
      </c>
      <c r="O198" s="7">
        <f>(E198/D198)*100</f>
        <v>41.857142857142861</v>
      </c>
      <c r="P198" s="5">
        <f>IFERROR((E198/L198),0)</f>
        <v>77.10526315789474</v>
      </c>
      <c r="Q198" s="5" t="str">
        <f>LEFT(N198,SEARCH("/", N198)-1)</f>
        <v>film &amp; video</v>
      </c>
      <c r="R198" s="5" t="str">
        <f>RIGHT(N198,LEN(N198)-SEARCH("/",N198))</f>
        <v>drama</v>
      </c>
      <c r="S198" s="11">
        <f>(((J198/60)/60)/24)+DATE(1970,1,1)</f>
        <v>42259.542800925927</v>
      </c>
      <c r="T198" s="11">
        <f>(((I198/60)/60)/24)+DATE(1970,1,1)</f>
        <v>42287.875</v>
      </c>
      <c r="U198">
        <f>YEAR(S198)</f>
        <v>2015</v>
      </c>
      <c r="V198">
        <f>YEAR(T198)</f>
        <v>2015</v>
      </c>
      <c r="W198" t="str">
        <f>IF(V198=U198, "Yes"," No")</f>
        <v>Yes</v>
      </c>
    </row>
    <row r="199" spans="1:23" ht="43.2" x14ac:dyDescent="0.3">
      <c r="A199">
        <v>197</v>
      </c>
      <c r="B199" s="1" t="s">
        <v>434</v>
      </c>
      <c r="C199" s="1" t="s">
        <v>435</v>
      </c>
      <c r="D199">
        <v>2500</v>
      </c>
      <c r="E199">
        <v>262</v>
      </c>
      <c r="F199" t="s">
        <v>357</v>
      </c>
      <c r="G199" t="s">
        <v>24</v>
      </c>
      <c r="H199" t="s">
        <v>25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358</v>
      </c>
      <c r="O199" s="7">
        <f>(E199/D199)*100</f>
        <v>10.48</v>
      </c>
      <c r="P199" s="5">
        <f>IFERROR((E199/L199),0)</f>
        <v>32.75</v>
      </c>
      <c r="Q199" s="5" t="str">
        <f>LEFT(N199,SEARCH("/", N199)-1)</f>
        <v>film &amp; video</v>
      </c>
      <c r="R199" s="5" t="str">
        <f>RIGHT(N199,LEN(N199)-SEARCH("/",N199))</f>
        <v>drama</v>
      </c>
      <c r="S199" s="11">
        <f>(((J199/60)/60)/24)+DATE(1970,1,1)</f>
        <v>42741.848379629635</v>
      </c>
      <c r="T199" s="11">
        <f>(((I199/60)/60)/24)+DATE(1970,1,1)</f>
        <v>42783.875</v>
      </c>
      <c r="U199">
        <f>YEAR(S199)</f>
        <v>2017</v>
      </c>
      <c r="V199">
        <f>YEAR(T199)</f>
        <v>2017</v>
      </c>
      <c r="W199" t="str">
        <f>IF(V199=U199, "Yes"," No")</f>
        <v>Yes</v>
      </c>
    </row>
    <row r="200" spans="1:23" ht="43.2" x14ac:dyDescent="0.3">
      <c r="A200">
        <v>198</v>
      </c>
      <c r="B200" s="1" t="s">
        <v>436</v>
      </c>
      <c r="C200" s="1" t="s">
        <v>437</v>
      </c>
      <c r="D200">
        <v>25000</v>
      </c>
      <c r="E200">
        <v>279</v>
      </c>
      <c r="F200" t="s">
        <v>357</v>
      </c>
      <c r="G200" t="s">
        <v>17</v>
      </c>
      <c r="H200" t="s">
        <v>18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358</v>
      </c>
      <c r="O200" s="7">
        <f>(E200/D200)*100</f>
        <v>1.1159999999999999</v>
      </c>
      <c r="P200" s="5">
        <f>IFERROR((E200/L200),0)</f>
        <v>46.5</v>
      </c>
      <c r="Q200" s="5" t="str">
        <f>LEFT(N200,SEARCH("/", N200)-1)</f>
        <v>film &amp; video</v>
      </c>
      <c r="R200" s="5" t="str">
        <f>RIGHT(N200,LEN(N200)-SEARCH("/",N200))</f>
        <v>drama</v>
      </c>
      <c r="S200" s="11">
        <f>(((J200/60)/60)/24)+DATE(1970,1,1)</f>
        <v>41887.383356481485</v>
      </c>
      <c r="T200" s="11">
        <f>(((I200/60)/60)/24)+DATE(1970,1,1)</f>
        <v>41917.383356481485</v>
      </c>
      <c r="U200">
        <f>YEAR(S200)</f>
        <v>2014</v>
      </c>
      <c r="V200">
        <f>YEAR(T200)</f>
        <v>2014</v>
      </c>
      <c r="W200" t="str">
        <f>IF(V200=U200, "Yes"," No")</f>
        <v>Yes</v>
      </c>
    </row>
    <row r="201" spans="1:23" ht="43.2" x14ac:dyDescent="0.3">
      <c r="A201">
        <v>199</v>
      </c>
      <c r="B201" s="1" t="s">
        <v>438</v>
      </c>
      <c r="C201" s="1" t="s">
        <v>439</v>
      </c>
      <c r="D201">
        <v>10000</v>
      </c>
      <c r="E201">
        <v>0</v>
      </c>
      <c r="F201" t="s">
        <v>357</v>
      </c>
      <c r="G201" t="s">
        <v>17</v>
      </c>
      <c r="H201" t="s">
        <v>18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358</v>
      </c>
      <c r="O201" s="7">
        <f>(E201/D201)*100</f>
        <v>0</v>
      </c>
      <c r="P201" s="5">
        <f>IFERROR((E201/L201),0)</f>
        <v>0</v>
      </c>
      <c r="Q201" s="5" t="str">
        <f>LEFT(N201,SEARCH("/", N201)-1)</f>
        <v>film &amp; video</v>
      </c>
      <c r="R201" s="5" t="str">
        <f>RIGHT(N201,LEN(N201)-SEARCH("/",N201))</f>
        <v>drama</v>
      </c>
      <c r="S201" s="11">
        <f>(((J201/60)/60)/24)+DATE(1970,1,1)</f>
        <v>42584.123865740738</v>
      </c>
      <c r="T201" s="11">
        <f>(((I201/60)/60)/24)+DATE(1970,1,1)</f>
        <v>42614.123865740738</v>
      </c>
      <c r="U201">
        <f>YEAR(S201)</f>
        <v>2016</v>
      </c>
      <c r="V201">
        <f>YEAR(T201)</f>
        <v>2016</v>
      </c>
      <c r="W201" t="str">
        <f>IF(V201=U201, "Yes"," No")</f>
        <v>Yes</v>
      </c>
    </row>
    <row r="202" spans="1:23" ht="28.8" x14ac:dyDescent="0.3">
      <c r="A202">
        <v>200</v>
      </c>
      <c r="B202" s="1" t="s">
        <v>440</v>
      </c>
      <c r="C202" s="1" t="s">
        <v>441</v>
      </c>
      <c r="D202">
        <v>6000</v>
      </c>
      <c r="E202">
        <v>1571.55</v>
      </c>
      <c r="F202" t="s">
        <v>357</v>
      </c>
      <c r="G202" t="s">
        <v>17</v>
      </c>
      <c r="H202" t="s">
        <v>18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358</v>
      </c>
      <c r="O202" s="7">
        <f>(E202/D202)*100</f>
        <v>26.192500000000003</v>
      </c>
      <c r="P202" s="5">
        <f>IFERROR((E202/L202),0)</f>
        <v>87.308333333333337</v>
      </c>
      <c r="Q202" s="5" t="str">
        <f>LEFT(N202,SEARCH("/", N202)-1)</f>
        <v>film &amp; video</v>
      </c>
      <c r="R202" s="5" t="str">
        <f>RIGHT(N202,LEN(N202)-SEARCH("/",N202))</f>
        <v>drama</v>
      </c>
      <c r="S202" s="11">
        <f>(((J202/60)/60)/24)+DATE(1970,1,1)</f>
        <v>41867.083368055559</v>
      </c>
      <c r="T202" s="11">
        <f>(((I202/60)/60)/24)+DATE(1970,1,1)</f>
        <v>41897.083368055559</v>
      </c>
      <c r="U202">
        <f>YEAR(S202)</f>
        <v>2014</v>
      </c>
      <c r="V202">
        <f>YEAR(T202)</f>
        <v>2014</v>
      </c>
      <c r="W202" t="str">
        <f>IF(V202=U202, "Yes"," No")</f>
        <v>Yes</v>
      </c>
    </row>
    <row r="203" spans="1:23" ht="43.2" x14ac:dyDescent="0.3">
      <c r="A203">
        <v>201</v>
      </c>
      <c r="B203" s="1" t="s">
        <v>442</v>
      </c>
      <c r="C203" s="1" t="s">
        <v>443</v>
      </c>
      <c r="D203">
        <v>650</v>
      </c>
      <c r="E203">
        <v>380</v>
      </c>
      <c r="F203" t="s">
        <v>357</v>
      </c>
      <c r="G203" t="s">
        <v>17</v>
      </c>
      <c r="H203" t="s">
        <v>18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358</v>
      </c>
      <c r="O203" s="7">
        <f>(E203/D203)*100</f>
        <v>58.461538461538467</v>
      </c>
      <c r="P203" s="5">
        <f>IFERROR((E203/L203),0)</f>
        <v>54.285714285714285</v>
      </c>
      <c r="Q203" s="5" t="str">
        <f>LEFT(N203,SEARCH("/", N203)-1)</f>
        <v>film &amp; video</v>
      </c>
      <c r="R203" s="5" t="str">
        <f>RIGHT(N203,LEN(N203)-SEARCH("/",N203))</f>
        <v>drama</v>
      </c>
      <c r="S203" s="11">
        <f>(((J203/60)/60)/24)+DATE(1970,1,1)</f>
        <v>42023.818622685183</v>
      </c>
      <c r="T203" s="11">
        <f>(((I203/60)/60)/24)+DATE(1970,1,1)</f>
        <v>42043.818622685183</v>
      </c>
      <c r="U203">
        <f>YEAR(S203)</f>
        <v>2015</v>
      </c>
      <c r="V203">
        <f>YEAR(T203)</f>
        <v>2015</v>
      </c>
      <c r="W203" t="str">
        <f>IF(V203=U203, "Yes"," No")</f>
        <v>Yes</v>
      </c>
    </row>
    <row r="204" spans="1:23" x14ac:dyDescent="0.3">
      <c r="A204">
        <v>202</v>
      </c>
      <c r="B204" s="1" t="s">
        <v>444</v>
      </c>
      <c r="C204" s="1" t="s">
        <v>445</v>
      </c>
      <c r="D204">
        <v>6000</v>
      </c>
      <c r="E204">
        <v>0</v>
      </c>
      <c r="F204" t="s">
        <v>357</v>
      </c>
      <c r="G204" t="s">
        <v>17</v>
      </c>
      <c r="H204" t="s">
        <v>18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358</v>
      </c>
      <c r="O204" s="7">
        <f>(E204/D204)*100</f>
        <v>0</v>
      </c>
      <c r="P204" s="5">
        <f>IFERROR((E204/L204),0)</f>
        <v>0</v>
      </c>
      <c r="Q204" s="5" t="str">
        <f>LEFT(N204,SEARCH("/", N204)-1)</f>
        <v>film &amp; video</v>
      </c>
      <c r="R204" s="5" t="str">
        <f>RIGHT(N204,LEN(N204)-SEARCH("/",N204))</f>
        <v>drama</v>
      </c>
      <c r="S204" s="11">
        <f>(((J204/60)/60)/24)+DATE(1970,1,1)</f>
        <v>42255.927824074075</v>
      </c>
      <c r="T204" s="11">
        <f>(((I204/60)/60)/24)+DATE(1970,1,1)</f>
        <v>42285.874305555553</v>
      </c>
      <c r="U204">
        <f>YEAR(S204)</f>
        <v>2015</v>
      </c>
      <c r="V204">
        <f>YEAR(T204)</f>
        <v>2015</v>
      </c>
      <c r="W204" t="str">
        <f>IF(V204=U204, "Yes"," No")</f>
        <v>Yes</v>
      </c>
    </row>
    <row r="205" spans="1:23" ht="43.2" x14ac:dyDescent="0.3">
      <c r="A205">
        <v>203</v>
      </c>
      <c r="B205" s="1" t="s">
        <v>446</v>
      </c>
      <c r="C205" s="1" t="s">
        <v>447</v>
      </c>
      <c r="D205">
        <v>2500</v>
      </c>
      <c r="E205">
        <v>746</v>
      </c>
      <c r="F205" t="s">
        <v>357</v>
      </c>
      <c r="G205" t="s">
        <v>24</v>
      </c>
      <c r="H205" t="s">
        <v>25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358</v>
      </c>
      <c r="O205" s="7">
        <f>(E205/D205)*100</f>
        <v>29.84</v>
      </c>
      <c r="P205" s="5">
        <f>IFERROR((E205/L205),0)</f>
        <v>93.25</v>
      </c>
      <c r="Q205" s="5" t="str">
        <f>LEFT(N205,SEARCH("/", N205)-1)</f>
        <v>film &amp; video</v>
      </c>
      <c r="R205" s="5" t="str">
        <f>RIGHT(N205,LEN(N205)-SEARCH("/",N205))</f>
        <v>drama</v>
      </c>
      <c r="S205" s="11">
        <f>(((J205/60)/60)/24)+DATE(1970,1,1)</f>
        <v>41973.847962962958</v>
      </c>
      <c r="T205" s="11">
        <f>(((I205/60)/60)/24)+DATE(1970,1,1)</f>
        <v>42033.847962962958</v>
      </c>
      <c r="U205">
        <f>YEAR(S205)</f>
        <v>2014</v>
      </c>
      <c r="V205">
        <f>YEAR(T205)</f>
        <v>2015</v>
      </c>
      <c r="W205" t="str">
        <f>IF(V205=U205, "Yes"," No")</f>
        <v xml:space="preserve"> No</v>
      </c>
    </row>
    <row r="206" spans="1:23" ht="43.2" x14ac:dyDescent="0.3">
      <c r="A206">
        <v>204</v>
      </c>
      <c r="B206" s="1" t="s">
        <v>448</v>
      </c>
      <c r="C206" s="1" t="s">
        <v>449</v>
      </c>
      <c r="D206">
        <v>300000</v>
      </c>
      <c r="E206">
        <v>152165</v>
      </c>
      <c r="F206" t="s">
        <v>357</v>
      </c>
      <c r="G206" t="s">
        <v>50</v>
      </c>
      <c r="H206" t="s">
        <v>51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358</v>
      </c>
      <c r="O206" s="7">
        <f>(E206/D206)*100</f>
        <v>50.721666666666664</v>
      </c>
      <c r="P206" s="5">
        <f>IFERROR((E206/L206),0)</f>
        <v>117.68368136117556</v>
      </c>
      <c r="Q206" s="5" t="str">
        <f>LEFT(N206,SEARCH("/", N206)-1)</f>
        <v>film &amp; video</v>
      </c>
      <c r="R206" s="5" t="str">
        <f>RIGHT(N206,LEN(N206)-SEARCH("/",N206))</f>
        <v>drama</v>
      </c>
      <c r="S206" s="11">
        <f>(((J206/60)/60)/24)+DATE(1970,1,1)</f>
        <v>42556.583368055552</v>
      </c>
      <c r="T206" s="11">
        <f>(((I206/60)/60)/24)+DATE(1970,1,1)</f>
        <v>42586.583368055552</v>
      </c>
      <c r="U206">
        <f>YEAR(S206)</f>
        <v>2016</v>
      </c>
      <c r="V206">
        <f>YEAR(T206)</f>
        <v>2016</v>
      </c>
      <c r="W206" t="str">
        <f>IF(V206=U206, "Yes"," No")</f>
        <v>Yes</v>
      </c>
    </row>
    <row r="207" spans="1:23" ht="43.2" x14ac:dyDescent="0.3">
      <c r="A207">
        <v>205</v>
      </c>
      <c r="B207" s="1" t="s">
        <v>450</v>
      </c>
      <c r="C207" s="1" t="s">
        <v>451</v>
      </c>
      <c r="D207">
        <v>8000</v>
      </c>
      <c r="E207">
        <v>1300</v>
      </c>
      <c r="F207" t="s">
        <v>357</v>
      </c>
      <c r="G207" t="s">
        <v>17</v>
      </c>
      <c r="H207" t="s">
        <v>18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358</v>
      </c>
      <c r="O207" s="7">
        <f>(E207/D207)*100</f>
        <v>16.25</v>
      </c>
      <c r="P207" s="5">
        <f>IFERROR((E207/L207),0)</f>
        <v>76.470588235294116</v>
      </c>
      <c r="Q207" s="5" t="str">
        <f>LEFT(N207,SEARCH("/", N207)-1)</f>
        <v>film &amp; video</v>
      </c>
      <c r="R207" s="5" t="str">
        <f>RIGHT(N207,LEN(N207)-SEARCH("/",N207))</f>
        <v>drama</v>
      </c>
      <c r="S207" s="11">
        <f>(((J207/60)/60)/24)+DATE(1970,1,1)</f>
        <v>42248.632199074069</v>
      </c>
      <c r="T207" s="11">
        <f>(((I207/60)/60)/24)+DATE(1970,1,1)</f>
        <v>42283.632199074069</v>
      </c>
      <c r="U207">
        <f>YEAR(S207)</f>
        <v>2015</v>
      </c>
      <c r="V207">
        <f>YEAR(T207)</f>
        <v>2015</v>
      </c>
      <c r="W207" t="str">
        <f>IF(V207=U207, "Yes"," No")</f>
        <v>Yes</v>
      </c>
    </row>
    <row r="208" spans="1:23" ht="43.2" x14ac:dyDescent="0.3">
      <c r="A208">
        <v>206</v>
      </c>
      <c r="B208" s="1" t="s">
        <v>452</v>
      </c>
      <c r="C208" s="1" t="s">
        <v>453</v>
      </c>
      <c r="D208">
        <v>12700</v>
      </c>
      <c r="E208">
        <v>0</v>
      </c>
      <c r="F208" t="s">
        <v>357</v>
      </c>
      <c r="G208" t="s">
        <v>17</v>
      </c>
      <c r="H208" t="s">
        <v>18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358</v>
      </c>
      <c r="O208" s="7">
        <f>(E208/D208)*100</f>
        <v>0</v>
      </c>
      <c r="P208" s="5">
        <f>IFERROR((E208/L208),0)</f>
        <v>0</v>
      </c>
      <c r="Q208" s="5" t="str">
        <f>LEFT(N208,SEARCH("/", N208)-1)</f>
        <v>film &amp; video</v>
      </c>
      <c r="R208" s="5" t="str">
        <f>RIGHT(N208,LEN(N208)-SEARCH("/",N208))</f>
        <v>drama</v>
      </c>
      <c r="S208" s="11">
        <f>(((J208/60)/60)/24)+DATE(1970,1,1)</f>
        <v>42567.004432870366</v>
      </c>
      <c r="T208" s="11">
        <f>(((I208/60)/60)/24)+DATE(1970,1,1)</f>
        <v>42588.004432870366</v>
      </c>
      <c r="U208">
        <f>YEAR(S208)</f>
        <v>2016</v>
      </c>
      <c r="V208">
        <f>YEAR(T208)</f>
        <v>2016</v>
      </c>
      <c r="W208" t="str">
        <f>IF(V208=U208, "Yes"," No")</f>
        <v>Yes</v>
      </c>
    </row>
    <row r="209" spans="1:23" ht="43.2" x14ac:dyDescent="0.3">
      <c r="A209">
        <v>207</v>
      </c>
      <c r="B209" s="1" t="s">
        <v>454</v>
      </c>
      <c r="C209" s="1" t="s">
        <v>455</v>
      </c>
      <c r="D209">
        <v>14000</v>
      </c>
      <c r="E209">
        <v>2130</v>
      </c>
      <c r="F209" t="s">
        <v>357</v>
      </c>
      <c r="G209" t="s">
        <v>159</v>
      </c>
      <c r="H209" t="s">
        <v>160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358</v>
      </c>
      <c r="O209" s="7">
        <f>(E209/D209)*100</f>
        <v>15.214285714285714</v>
      </c>
      <c r="P209" s="5">
        <f>IFERROR((E209/L209),0)</f>
        <v>163.84615384615384</v>
      </c>
      <c r="Q209" s="5" t="str">
        <f>LEFT(N209,SEARCH("/", N209)-1)</f>
        <v>film &amp; video</v>
      </c>
      <c r="R209" s="5" t="str">
        <f>RIGHT(N209,LEN(N209)-SEARCH("/",N209))</f>
        <v>drama</v>
      </c>
      <c r="S209" s="11">
        <f>(((J209/60)/60)/24)+DATE(1970,1,1)</f>
        <v>41978.197199074071</v>
      </c>
      <c r="T209" s="11">
        <f>(((I209/60)/60)/24)+DATE(1970,1,1)</f>
        <v>42008.197199074071</v>
      </c>
      <c r="U209">
        <f>YEAR(S209)</f>
        <v>2014</v>
      </c>
      <c r="V209">
        <f>YEAR(T209)</f>
        <v>2015</v>
      </c>
      <c r="W209" t="str">
        <f>IF(V209=U209, "Yes"," No")</f>
        <v xml:space="preserve"> No</v>
      </c>
    </row>
    <row r="210" spans="1:23" ht="57.6" x14ac:dyDescent="0.3">
      <c r="A210">
        <v>208</v>
      </c>
      <c r="B210" s="1" t="s">
        <v>456</v>
      </c>
      <c r="C210" s="1" t="s">
        <v>457</v>
      </c>
      <c r="D210">
        <v>50000</v>
      </c>
      <c r="E210">
        <v>0</v>
      </c>
      <c r="F210" t="s">
        <v>357</v>
      </c>
      <c r="G210" t="s">
        <v>50</v>
      </c>
      <c r="H210" t="s">
        <v>51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358</v>
      </c>
      <c r="O210" s="7">
        <f>(E210/D210)*100</f>
        <v>0</v>
      </c>
      <c r="P210" s="5">
        <f>IFERROR((E210/L210),0)</f>
        <v>0</v>
      </c>
      <c r="Q210" s="5" t="str">
        <f>LEFT(N210,SEARCH("/", N210)-1)</f>
        <v>film &amp; video</v>
      </c>
      <c r="R210" s="5" t="str">
        <f>RIGHT(N210,LEN(N210)-SEARCH("/",N210))</f>
        <v>drama</v>
      </c>
      <c r="S210" s="11">
        <f>(((J210/60)/60)/24)+DATE(1970,1,1)</f>
        <v>41959.369988425926</v>
      </c>
      <c r="T210" s="11">
        <f>(((I210/60)/60)/24)+DATE(1970,1,1)</f>
        <v>41989.369988425926</v>
      </c>
      <c r="U210">
        <f>YEAR(S210)</f>
        <v>2014</v>
      </c>
      <c r="V210">
        <f>YEAR(T210)</f>
        <v>2014</v>
      </c>
      <c r="W210" t="str">
        <f>IF(V210=U210, "Yes"," No")</f>
        <v>Yes</v>
      </c>
    </row>
    <row r="211" spans="1:23" ht="57.6" x14ac:dyDescent="0.3">
      <c r="A211">
        <v>209</v>
      </c>
      <c r="B211" s="1" t="s">
        <v>458</v>
      </c>
      <c r="C211" s="1" t="s">
        <v>459</v>
      </c>
      <c r="D211">
        <v>25000</v>
      </c>
      <c r="E211">
        <v>0</v>
      </c>
      <c r="F211" t="s">
        <v>357</v>
      </c>
      <c r="G211" t="s">
        <v>17</v>
      </c>
      <c r="H211" t="s">
        <v>18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358</v>
      </c>
      <c r="O211" s="7">
        <f>(E211/D211)*100</f>
        <v>0</v>
      </c>
      <c r="P211" s="5">
        <f>IFERROR((E211/L211),0)</f>
        <v>0</v>
      </c>
      <c r="Q211" s="5" t="str">
        <f>LEFT(N211,SEARCH("/", N211)-1)</f>
        <v>film &amp; video</v>
      </c>
      <c r="R211" s="5" t="str">
        <f>RIGHT(N211,LEN(N211)-SEARCH("/",N211))</f>
        <v>drama</v>
      </c>
      <c r="S211" s="11">
        <f>(((J211/60)/60)/24)+DATE(1970,1,1)</f>
        <v>42165.922858796301</v>
      </c>
      <c r="T211" s="11">
        <f>(((I211/60)/60)/24)+DATE(1970,1,1)</f>
        <v>42195.922858796301</v>
      </c>
      <c r="U211">
        <f>YEAR(S211)</f>
        <v>2015</v>
      </c>
      <c r="V211">
        <f>YEAR(T211)</f>
        <v>2015</v>
      </c>
      <c r="W211" t="str">
        <f>IF(V211=U211, "Yes"," No")</f>
        <v>Yes</v>
      </c>
    </row>
    <row r="212" spans="1:23" ht="43.2" x14ac:dyDescent="0.3">
      <c r="A212">
        <v>210</v>
      </c>
      <c r="B212" s="1" t="s">
        <v>460</v>
      </c>
      <c r="C212" s="1" t="s">
        <v>461</v>
      </c>
      <c r="D212">
        <v>12000</v>
      </c>
      <c r="E212">
        <v>3030</v>
      </c>
      <c r="F212" t="s">
        <v>357</v>
      </c>
      <c r="G212" t="s">
        <v>17</v>
      </c>
      <c r="H212" t="s">
        <v>18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358</v>
      </c>
      <c r="O212" s="7">
        <f>(E212/D212)*100</f>
        <v>25.25</v>
      </c>
      <c r="P212" s="5">
        <f>IFERROR((E212/L212),0)</f>
        <v>91.818181818181813</v>
      </c>
      <c r="Q212" s="5" t="str">
        <f>LEFT(N212,SEARCH("/", N212)-1)</f>
        <v>film &amp; video</v>
      </c>
      <c r="R212" s="5" t="str">
        <f>RIGHT(N212,LEN(N212)-SEARCH("/",N212))</f>
        <v>drama</v>
      </c>
      <c r="S212" s="11">
        <f>(((J212/60)/60)/24)+DATE(1970,1,1)</f>
        <v>42249.064722222218</v>
      </c>
      <c r="T212" s="11">
        <f>(((I212/60)/60)/24)+DATE(1970,1,1)</f>
        <v>42278.208333333328</v>
      </c>
      <c r="U212">
        <f>YEAR(S212)</f>
        <v>2015</v>
      </c>
      <c r="V212">
        <f>YEAR(T212)</f>
        <v>2015</v>
      </c>
      <c r="W212" t="str">
        <f>IF(V212=U212, "Yes"," No")</f>
        <v>Yes</v>
      </c>
    </row>
    <row r="213" spans="1:23" ht="43.2" x14ac:dyDescent="0.3">
      <c r="A213">
        <v>211</v>
      </c>
      <c r="B213" s="1" t="s">
        <v>462</v>
      </c>
      <c r="C213" s="1" t="s">
        <v>463</v>
      </c>
      <c r="D213">
        <v>5000</v>
      </c>
      <c r="E213">
        <v>2230</v>
      </c>
      <c r="F213" t="s">
        <v>357</v>
      </c>
      <c r="G213" t="s">
        <v>17</v>
      </c>
      <c r="H213" t="s">
        <v>18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358</v>
      </c>
      <c r="O213" s="7">
        <f>(E213/D213)*100</f>
        <v>44.6</v>
      </c>
      <c r="P213" s="5">
        <f>IFERROR((E213/L213),0)</f>
        <v>185.83333333333334</v>
      </c>
      <c r="Q213" s="5" t="str">
        <f>LEFT(N213,SEARCH("/", N213)-1)</f>
        <v>film &amp; video</v>
      </c>
      <c r="R213" s="5" t="str">
        <f>RIGHT(N213,LEN(N213)-SEARCH("/",N213))</f>
        <v>drama</v>
      </c>
      <c r="S213" s="11">
        <f>(((J213/60)/60)/24)+DATE(1970,1,1)</f>
        <v>42236.159918981488</v>
      </c>
      <c r="T213" s="11">
        <f>(((I213/60)/60)/24)+DATE(1970,1,1)</f>
        <v>42266.159918981488</v>
      </c>
      <c r="U213">
        <f>YEAR(S213)</f>
        <v>2015</v>
      </c>
      <c r="V213">
        <f>YEAR(T213)</f>
        <v>2015</v>
      </c>
      <c r="W213" t="str">
        <f>IF(V213=U213, "Yes"," No")</f>
        <v>Yes</v>
      </c>
    </row>
    <row r="214" spans="1:23" ht="28.8" x14ac:dyDescent="0.3">
      <c r="A214">
        <v>212</v>
      </c>
      <c r="B214" s="1" t="s">
        <v>464</v>
      </c>
      <c r="C214" s="1" t="s">
        <v>465</v>
      </c>
      <c r="D214">
        <v>6300</v>
      </c>
      <c r="E214">
        <v>1</v>
      </c>
      <c r="F214" t="s">
        <v>357</v>
      </c>
      <c r="G214" t="s">
        <v>17</v>
      </c>
      <c r="H214" t="s">
        <v>18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358</v>
      </c>
      <c r="O214" s="7">
        <f>(E214/D214)*100</f>
        <v>1.5873015873015872E-2</v>
      </c>
      <c r="P214" s="5">
        <f>IFERROR((E214/L214),0)</f>
        <v>1</v>
      </c>
      <c r="Q214" s="5" t="str">
        <f>LEFT(N214,SEARCH("/", N214)-1)</f>
        <v>film &amp; video</v>
      </c>
      <c r="R214" s="5" t="str">
        <f>RIGHT(N214,LEN(N214)-SEARCH("/",N214))</f>
        <v>drama</v>
      </c>
      <c r="S214" s="11">
        <f>(((J214/60)/60)/24)+DATE(1970,1,1)</f>
        <v>42416.881018518514</v>
      </c>
      <c r="T214" s="11">
        <f>(((I214/60)/60)/24)+DATE(1970,1,1)</f>
        <v>42476.839351851857</v>
      </c>
      <c r="U214">
        <f>YEAR(S214)</f>
        <v>2016</v>
      </c>
      <c r="V214">
        <f>YEAR(T214)</f>
        <v>2016</v>
      </c>
      <c r="W214" t="str">
        <f>IF(V214=U214, "Yes"," No")</f>
        <v>Yes</v>
      </c>
    </row>
    <row r="215" spans="1:23" ht="43.2" x14ac:dyDescent="0.3">
      <c r="A215">
        <v>213</v>
      </c>
      <c r="B215" s="1" t="s">
        <v>466</v>
      </c>
      <c r="C215" s="1" t="s">
        <v>467</v>
      </c>
      <c r="D215">
        <v>50000</v>
      </c>
      <c r="E215">
        <v>20</v>
      </c>
      <c r="F215" t="s">
        <v>357</v>
      </c>
      <c r="G215" t="s">
        <v>17</v>
      </c>
      <c r="H215" t="s">
        <v>18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358</v>
      </c>
      <c r="O215" s="7">
        <f>(E215/D215)*100</f>
        <v>0.04</v>
      </c>
      <c r="P215" s="5">
        <f>IFERROR((E215/L215),0)</f>
        <v>20</v>
      </c>
      <c r="Q215" s="5" t="str">
        <f>LEFT(N215,SEARCH("/", N215)-1)</f>
        <v>film &amp; video</v>
      </c>
      <c r="R215" s="5" t="str">
        <f>RIGHT(N215,LEN(N215)-SEARCH("/",N215))</f>
        <v>drama</v>
      </c>
      <c r="S215" s="11">
        <f>(((J215/60)/60)/24)+DATE(1970,1,1)</f>
        <v>42202.594293981485</v>
      </c>
      <c r="T215" s="11">
        <f>(((I215/60)/60)/24)+DATE(1970,1,1)</f>
        <v>42232.587974537033</v>
      </c>
      <c r="U215">
        <f>YEAR(S215)</f>
        <v>2015</v>
      </c>
      <c r="V215">
        <f>YEAR(T215)</f>
        <v>2015</v>
      </c>
      <c r="W215" t="str">
        <f>IF(V215=U215, "Yes"," No")</f>
        <v>Yes</v>
      </c>
    </row>
    <row r="216" spans="1:23" ht="57.6" x14ac:dyDescent="0.3">
      <c r="A216">
        <v>214</v>
      </c>
      <c r="B216" s="1" t="s">
        <v>468</v>
      </c>
      <c r="C216" s="1" t="s">
        <v>469</v>
      </c>
      <c r="D216">
        <v>12500</v>
      </c>
      <c r="E216">
        <v>1</v>
      </c>
      <c r="F216" t="s">
        <v>357</v>
      </c>
      <c r="G216" t="s">
        <v>17</v>
      </c>
      <c r="H216" t="s">
        <v>18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358</v>
      </c>
      <c r="O216" s="7">
        <f>(E216/D216)*100</f>
        <v>8.0000000000000002E-3</v>
      </c>
      <c r="P216" s="5">
        <f>IFERROR((E216/L216),0)</f>
        <v>1</v>
      </c>
      <c r="Q216" s="5" t="str">
        <f>LEFT(N216,SEARCH("/", N216)-1)</f>
        <v>film &amp; video</v>
      </c>
      <c r="R216" s="5" t="str">
        <f>RIGHT(N216,LEN(N216)-SEARCH("/",N216))</f>
        <v>drama</v>
      </c>
      <c r="S216" s="11">
        <f>(((J216/60)/60)/24)+DATE(1970,1,1)</f>
        <v>42009.64061342593</v>
      </c>
      <c r="T216" s="11">
        <f>(((I216/60)/60)/24)+DATE(1970,1,1)</f>
        <v>42069.64061342593</v>
      </c>
      <c r="U216">
        <f>YEAR(S216)</f>
        <v>2015</v>
      </c>
      <c r="V216">
        <f>YEAR(T216)</f>
        <v>2015</v>
      </c>
      <c r="W216" t="str">
        <f>IF(V216=U216, "Yes"," No")</f>
        <v>Yes</v>
      </c>
    </row>
    <row r="217" spans="1:23" ht="43.2" x14ac:dyDescent="0.3">
      <c r="A217">
        <v>215</v>
      </c>
      <c r="B217" s="1" t="s">
        <v>470</v>
      </c>
      <c r="C217" s="1" t="s">
        <v>471</v>
      </c>
      <c r="D217">
        <v>4400</v>
      </c>
      <c r="E217">
        <v>10</v>
      </c>
      <c r="F217" t="s">
        <v>357</v>
      </c>
      <c r="G217" t="s">
        <v>24</v>
      </c>
      <c r="H217" t="s">
        <v>25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358</v>
      </c>
      <c r="O217" s="7">
        <f>(E217/D217)*100</f>
        <v>0.22727272727272727</v>
      </c>
      <c r="P217" s="5">
        <f>IFERROR((E217/L217),0)</f>
        <v>10</v>
      </c>
      <c r="Q217" s="5" t="str">
        <f>LEFT(N217,SEARCH("/", N217)-1)</f>
        <v>film &amp; video</v>
      </c>
      <c r="R217" s="5" t="str">
        <f>RIGHT(N217,LEN(N217)-SEARCH("/",N217))</f>
        <v>drama</v>
      </c>
      <c r="S217" s="11">
        <f>(((J217/60)/60)/24)+DATE(1970,1,1)</f>
        <v>42375.230115740742</v>
      </c>
      <c r="T217" s="11">
        <f>(((I217/60)/60)/24)+DATE(1970,1,1)</f>
        <v>42417.999305555553</v>
      </c>
      <c r="U217">
        <f>YEAR(S217)</f>
        <v>2016</v>
      </c>
      <c r="V217">
        <f>YEAR(T217)</f>
        <v>2016</v>
      </c>
      <c r="W217" t="str">
        <f>IF(V217=U217, "Yes"," No")</f>
        <v>Yes</v>
      </c>
    </row>
    <row r="218" spans="1:23" ht="43.2" x14ac:dyDescent="0.3">
      <c r="A218">
        <v>216</v>
      </c>
      <c r="B218" s="1" t="s">
        <v>472</v>
      </c>
      <c r="C218" s="1" t="s">
        <v>473</v>
      </c>
      <c r="D218">
        <v>50000</v>
      </c>
      <c r="E218">
        <v>27849.22</v>
      </c>
      <c r="F218" t="s">
        <v>357</v>
      </c>
      <c r="G218" t="s">
        <v>17</v>
      </c>
      <c r="H218" t="s">
        <v>18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358</v>
      </c>
      <c r="O218" s="7">
        <f>(E218/D218)*100</f>
        <v>55.698440000000005</v>
      </c>
      <c r="P218" s="5">
        <f>IFERROR((E218/L218),0)</f>
        <v>331.53833333333336</v>
      </c>
      <c r="Q218" s="5" t="str">
        <f>LEFT(N218,SEARCH("/", N218)-1)</f>
        <v>film &amp; video</v>
      </c>
      <c r="R218" s="5" t="str">
        <f>RIGHT(N218,LEN(N218)-SEARCH("/",N218))</f>
        <v>drama</v>
      </c>
      <c r="S218" s="11">
        <f>(((J218/60)/60)/24)+DATE(1970,1,1)</f>
        <v>42066.958761574075</v>
      </c>
      <c r="T218" s="11">
        <f>(((I218/60)/60)/24)+DATE(1970,1,1)</f>
        <v>42116.917094907403</v>
      </c>
      <c r="U218">
        <f>YEAR(S218)</f>
        <v>2015</v>
      </c>
      <c r="V218">
        <f>YEAR(T218)</f>
        <v>2015</v>
      </c>
      <c r="W218" t="str">
        <f>IF(V218=U218, "Yes"," No")</f>
        <v>Yes</v>
      </c>
    </row>
    <row r="219" spans="1:23" x14ac:dyDescent="0.3">
      <c r="A219">
        <v>217</v>
      </c>
      <c r="B219" s="1" t="s">
        <v>474</v>
      </c>
      <c r="C219" s="1" t="s">
        <v>475</v>
      </c>
      <c r="D219">
        <v>100000</v>
      </c>
      <c r="E219">
        <v>11943</v>
      </c>
      <c r="F219" t="s">
        <v>357</v>
      </c>
      <c r="G219" t="s">
        <v>476</v>
      </c>
      <c r="H219" t="s">
        <v>477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358</v>
      </c>
      <c r="O219" s="7">
        <f>(E219/D219)*100</f>
        <v>11.943</v>
      </c>
      <c r="P219" s="5">
        <f>IFERROR((E219/L219),0)</f>
        <v>314.28947368421052</v>
      </c>
      <c r="Q219" s="5" t="str">
        <f>LEFT(N219,SEARCH("/", N219)-1)</f>
        <v>film &amp; video</v>
      </c>
      <c r="R219" s="5" t="str">
        <f>RIGHT(N219,LEN(N219)-SEARCH("/",N219))</f>
        <v>drama</v>
      </c>
      <c r="S219" s="11">
        <f>(((J219/60)/60)/24)+DATE(1970,1,1)</f>
        <v>41970.64061342593</v>
      </c>
      <c r="T219" s="11">
        <f>(((I219/60)/60)/24)+DATE(1970,1,1)</f>
        <v>42001.64061342593</v>
      </c>
      <c r="U219">
        <f>YEAR(S219)</f>
        <v>2014</v>
      </c>
      <c r="V219">
        <f>YEAR(T219)</f>
        <v>2014</v>
      </c>
      <c r="W219" t="str">
        <f>IF(V219=U219, "Yes"," No")</f>
        <v>Yes</v>
      </c>
    </row>
    <row r="220" spans="1:23" ht="43.2" x14ac:dyDescent="0.3">
      <c r="A220">
        <v>218</v>
      </c>
      <c r="B220" s="1" t="s">
        <v>478</v>
      </c>
      <c r="C220" s="1" t="s">
        <v>479</v>
      </c>
      <c r="D220">
        <v>5000</v>
      </c>
      <c r="E220">
        <v>100</v>
      </c>
      <c r="F220" t="s">
        <v>357</v>
      </c>
      <c r="G220" t="s">
        <v>17</v>
      </c>
      <c r="H220" t="s">
        <v>18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358</v>
      </c>
      <c r="O220" s="7">
        <f>(E220/D220)*100</f>
        <v>2</v>
      </c>
      <c r="P220" s="5">
        <f>IFERROR((E220/L220),0)</f>
        <v>100</v>
      </c>
      <c r="Q220" s="5" t="str">
        <f>LEFT(N220,SEARCH("/", N220)-1)</f>
        <v>film &amp; video</v>
      </c>
      <c r="R220" s="5" t="str">
        <f>RIGHT(N220,LEN(N220)-SEARCH("/",N220))</f>
        <v>drama</v>
      </c>
      <c r="S220" s="11">
        <f>(((J220/60)/60)/24)+DATE(1970,1,1)</f>
        <v>42079.628344907411</v>
      </c>
      <c r="T220" s="11">
        <f>(((I220/60)/60)/24)+DATE(1970,1,1)</f>
        <v>42139.628344907411</v>
      </c>
      <c r="U220">
        <f>YEAR(S220)</f>
        <v>2015</v>
      </c>
      <c r="V220">
        <f>YEAR(T220)</f>
        <v>2015</v>
      </c>
      <c r="W220" t="str">
        <f>IF(V220=U220, "Yes"," No")</f>
        <v>Yes</v>
      </c>
    </row>
    <row r="221" spans="1:23" ht="28.8" x14ac:dyDescent="0.3">
      <c r="A221">
        <v>219</v>
      </c>
      <c r="B221" s="1" t="s">
        <v>480</v>
      </c>
      <c r="C221" s="1" t="s">
        <v>481</v>
      </c>
      <c r="D221">
        <v>50000</v>
      </c>
      <c r="E221">
        <v>8815</v>
      </c>
      <c r="F221" t="s">
        <v>357</v>
      </c>
      <c r="G221" t="s">
        <v>17</v>
      </c>
      <c r="H221" t="s">
        <v>18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358</v>
      </c>
      <c r="O221" s="7">
        <f>(E221/D221)*100</f>
        <v>17.630000000000003</v>
      </c>
      <c r="P221" s="5">
        <f>IFERROR((E221/L221),0)</f>
        <v>115.98684210526316</v>
      </c>
      <c r="Q221" s="5" t="str">
        <f>LEFT(N221,SEARCH("/", N221)-1)</f>
        <v>film &amp; video</v>
      </c>
      <c r="R221" s="5" t="str">
        <f>RIGHT(N221,LEN(N221)-SEARCH("/",N221))</f>
        <v>drama</v>
      </c>
      <c r="S221" s="11">
        <f>(((J221/60)/60)/24)+DATE(1970,1,1)</f>
        <v>42429.326678240745</v>
      </c>
      <c r="T221" s="11">
        <f>(((I221/60)/60)/24)+DATE(1970,1,1)</f>
        <v>42461.290972222225</v>
      </c>
      <c r="U221">
        <f>YEAR(S221)</f>
        <v>2016</v>
      </c>
      <c r="V221">
        <f>YEAR(T221)</f>
        <v>2016</v>
      </c>
      <c r="W221" t="str">
        <f>IF(V221=U221, "Yes"," No")</f>
        <v>Yes</v>
      </c>
    </row>
    <row r="222" spans="1:23" ht="43.2" x14ac:dyDescent="0.3">
      <c r="A222">
        <v>220</v>
      </c>
      <c r="B222" s="1" t="s">
        <v>482</v>
      </c>
      <c r="C222" s="1" t="s">
        <v>483</v>
      </c>
      <c r="D222">
        <v>50000</v>
      </c>
      <c r="E222">
        <v>360</v>
      </c>
      <c r="F222" t="s">
        <v>357</v>
      </c>
      <c r="G222" t="s">
        <v>17</v>
      </c>
      <c r="H222" t="s">
        <v>18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358</v>
      </c>
      <c r="O222" s="7">
        <f>(E222/D222)*100</f>
        <v>0.72</v>
      </c>
      <c r="P222" s="5">
        <f>IFERROR((E222/L222),0)</f>
        <v>120</v>
      </c>
      <c r="Q222" s="5" t="str">
        <f>LEFT(N222,SEARCH("/", N222)-1)</f>
        <v>film &amp; video</v>
      </c>
      <c r="R222" s="5" t="str">
        <f>RIGHT(N222,LEN(N222)-SEARCH("/",N222))</f>
        <v>drama</v>
      </c>
      <c r="S222" s="11">
        <f>(((J222/60)/60)/24)+DATE(1970,1,1)</f>
        <v>42195.643865740742</v>
      </c>
      <c r="T222" s="11">
        <f>(((I222/60)/60)/24)+DATE(1970,1,1)</f>
        <v>42236.837499999994</v>
      </c>
      <c r="U222">
        <f>YEAR(S222)</f>
        <v>2015</v>
      </c>
      <c r="V222">
        <f>YEAR(T222)</f>
        <v>2015</v>
      </c>
      <c r="W222" t="str">
        <f>IF(V222=U222, "Yes"," No")</f>
        <v>Yes</v>
      </c>
    </row>
    <row r="223" spans="1:23" x14ac:dyDescent="0.3">
      <c r="A223">
        <v>221</v>
      </c>
      <c r="B223" s="1" t="s">
        <v>484</v>
      </c>
      <c r="C223" s="1" t="s">
        <v>485</v>
      </c>
      <c r="D223">
        <v>50000</v>
      </c>
      <c r="E223">
        <v>0</v>
      </c>
      <c r="F223" t="s">
        <v>357</v>
      </c>
      <c r="G223" t="s">
        <v>17</v>
      </c>
      <c r="H223" t="s">
        <v>18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358</v>
      </c>
      <c r="O223" s="7">
        <f>(E223/D223)*100</f>
        <v>0</v>
      </c>
      <c r="P223" s="5">
        <f>IFERROR((E223/L223),0)</f>
        <v>0</v>
      </c>
      <c r="Q223" s="5" t="str">
        <f>LEFT(N223,SEARCH("/", N223)-1)</f>
        <v>film &amp; video</v>
      </c>
      <c r="R223" s="5" t="str">
        <f>RIGHT(N223,LEN(N223)-SEARCH("/",N223))</f>
        <v>drama</v>
      </c>
      <c r="S223" s="11">
        <f>(((J223/60)/60)/24)+DATE(1970,1,1)</f>
        <v>42031.837546296301</v>
      </c>
      <c r="T223" s="11">
        <f>(((I223/60)/60)/24)+DATE(1970,1,1)</f>
        <v>42091.79587962963</v>
      </c>
      <c r="U223">
        <f>YEAR(S223)</f>
        <v>2015</v>
      </c>
      <c r="V223">
        <f>YEAR(T223)</f>
        <v>2015</v>
      </c>
      <c r="W223" t="str">
        <f>IF(V223=U223, "Yes"," No")</f>
        <v>Yes</v>
      </c>
    </row>
    <row r="224" spans="1:23" ht="43.2" x14ac:dyDescent="0.3">
      <c r="A224">
        <v>222</v>
      </c>
      <c r="B224" s="1" t="s">
        <v>486</v>
      </c>
      <c r="C224" s="1" t="s">
        <v>487</v>
      </c>
      <c r="D224">
        <v>1000</v>
      </c>
      <c r="E224">
        <v>130</v>
      </c>
      <c r="F224" t="s">
        <v>357</v>
      </c>
      <c r="G224" t="s">
        <v>17</v>
      </c>
      <c r="H224" t="s">
        <v>18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358</v>
      </c>
      <c r="O224" s="7">
        <f>(E224/D224)*100</f>
        <v>13</v>
      </c>
      <c r="P224" s="5">
        <f>IFERROR((E224/L224),0)</f>
        <v>65</v>
      </c>
      <c r="Q224" s="5" t="str">
        <f>LEFT(N224,SEARCH("/", N224)-1)</f>
        <v>film &amp; video</v>
      </c>
      <c r="R224" s="5" t="str">
        <f>RIGHT(N224,LEN(N224)-SEARCH("/",N224))</f>
        <v>drama</v>
      </c>
      <c r="S224" s="11">
        <f>(((J224/60)/60)/24)+DATE(1970,1,1)</f>
        <v>42031.769884259258</v>
      </c>
      <c r="T224" s="11">
        <f>(((I224/60)/60)/24)+DATE(1970,1,1)</f>
        <v>42090.110416666663</v>
      </c>
      <c r="U224">
        <f>YEAR(S224)</f>
        <v>2015</v>
      </c>
      <c r="V224">
        <f>YEAR(T224)</f>
        <v>2015</v>
      </c>
      <c r="W224" t="str">
        <f>IF(V224=U224, "Yes"," No")</f>
        <v>Yes</v>
      </c>
    </row>
    <row r="225" spans="1:23" ht="43.2" x14ac:dyDescent="0.3">
      <c r="A225">
        <v>223</v>
      </c>
      <c r="B225" s="1" t="s">
        <v>488</v>
      </c>
      <c r="C225" s="1" t="s">
        <v>489</v>
      </c>
      <c r="D225">
        <v>1500000</v>
      </c>
      <c r="E225">
        <v>0</v>
      </c>
      <c r="F225" t="s">
        <v>357</v>
      </c>
      <c r="G225" t="s">
        <v>17</v>
      </c>
      <c r="H225" t="s">
        <v>18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358</v>
      </c>
      <c r="O225" s="7">
        <f>(E225/D225)*100</f>
        <v>0</v>
      </c>
      <c r="P225" s="5">
        <f>IFERROR((E225/L225),0)</f>
        <v>0</v>
      </c>
      <c r="Q225" s="5" t="str">
        <f>LEFT(N225,SEARCH("/", N225)-1)</f>
        <v>film &amp; video</v>
      </c>
      <c r="R225" s="5" t="str">
        <f>RIGHT(N225,LEN(N225)-SEARCH("/",N225))</f>
        <v>drama</v>
      </c>
      <c r="S225" s="11">
        <f>(((J225/60)/60)/24)+DATE(1970,1,1)</f>
        <v>42482.048032407409</v>
      </c>
      <c r="T225" s="11">
        <f>(((I225/60)/60)/24)+DATE(1970,1,1)</f>
        <v>42512.045138888891</v>
      </c>
      <c r="U225">
        <f>YEAR(S225)</f>
        <v>2016</v>
      </c>
      <c r="V225">
        <f>YEAR(T225)</f>
        <v>2016</v>
      </c>
      <c r="W225" t="str">
        <f>IF(V225=U225, "Yes"," No")</f>
        <v>Yes</v>
      </c>
    </row>
    <row r="226" spans="1:23" ht="57.6" x14ac:dyDescent="0.3">
      <c r="A226">
        <v>224</v>
      </c>
      <c r="B226" s="1" t="s">
        <v>490</v>
      </c>
      <c r="C226" s="1" t="s">
        <v>491</v>
      </c>
      <c r="D226">
        <v>6000000</v>
      </c>
      <c r="E226">
        <v>0</v>
      </c>
      <c r="F226" t="s">
        <v>357</v>
      </c>
      <c r="G226" t="s">
        <v>50</v>
      </c>
      <c r="H226" t="s">
        <v>51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358</v>
      </c>
      <c r="O226" s="7">
        <f>(E226/D226)*100</f>
        <v>0</v>
      </c>
      <c r="P226" s="5">
        <f>IFERROR((E226/L226),0)</f>
        <v>0</v>
      </c>
      <c r="Q226" s="5" t="str">
        <f>LEFT(N226,SEARCH("/", N226)-1)</f>
        <v>film &amp; video</v>
      </c>
      <c r="R226" s="5" t="str">
        <f>RIGHT(N226,LEN(N226)-SEARCH("/",N226))</f>
        <v>drama</v>
      </c>
      <c r="S226" s="11">
        <f>(((J226/60)/60)/24)+DATE(1970,1,1)</f>
        <v>42135.235254629632</v>
      </c>
      <c r="T226" s="11">
        <f>(((I226/60)/60)/24)+DATE(1970,1,1)</f>
        <v>42195.235254629632</v>
      </c>
      <c r="U226">
        <f>YEAR(S226)</f>
        <v>2015</v>
      </c>
      <c r="V226">
        <f>YEAR(T226)</f>
        <v>2015</v>
      </c>
      <c r="W226" t="str">
        <f>IF(V226=U226, "Yes"," No")</f>
        <v>Yes</v>
      </c>
    </row>
    <row r="227" spans="1:23" ht="43.2" x14ac:dyDescent="0.3">
      <c r="A227">
        <v>225</v>
      </c>
      <c r="B227" s="1" t="s">
        <v>492</v>
      </c>
      <c r="C227" s="1" t="s">
        <v>493</v>
      </c>
      <c r="D227">
        <v>200</v>
      </c>
      <c r="E227">
        <v>0</v>
      </c>
      <c r="F227" t="s">
        <v>357</v>
      </c>
      <c r="G227" t="s">
        <v>17</v>
      </c>
      <c r="H227" t="s">
        <v>18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358</v>
      </c>
      <c r="O227" s="7">
        <f>(E227/D227)*100</f>
        <v>0</v>
      </c>
      <c r="P227" s="5">
        <f>IFERROR((E227/L227),0)</f>
        <v>0</v>
      </c>
      <c r="Q227" s="5" t="str">
        <f>LEFT(N227,SEARCH("/", N227)-1)</f>
        <v>film &amp; video</v>
      </c>
      <c r="R227" s="5" t="str">
        <f>RIGHT(N227,LEN(N227)-SEARCH("/",N227))</f>
        <v>drama</v>
      </c>
      <c r="S227" s="11">
        <f>(((J227/60)/60)/24)+DATE(1970,1,1)</f>
        <v>42438.961273148147</v>
      </c>
      <c r="T227" s="11">
        <f>(((I227/60)/60)/24)+DATE(1970,1,1)</f>
        <v>42468.919606481482</v>
      </c>
      <c r="U227">
        <f>YEAR(S227)</f>
        <v>2016</v>
      </c>
      <c r="V227">
        <f>YEAR(T227)</f>
        <v>2016</v>
      </c>
      <c r="W227" t="str">
        <f>IF(V227=U227, "Yes"," No")</f>
        <v>Yes</v>
      </c>
    </row>
    <row r="228" spans="1:23" ht="43.2" x14ac:dyDescent="0.3">
      <c r="A228">
        <v>226</v>
      </c>
      <c r="B228" s="1" t="s">
        <v>494</v>
      </c>
      <c r="C228" s="1" t="s">
        <v>495</v>
      </c>
      <c r="D228">
        <v>29000</v>
      </c>
      <c r="E228">
        <v>250</v>
      </c>
      <c r="F228" t="s">
        <v>357</v>
      </c>
      <c r="G228" t="s">
        <v>24</v>
      </c>
      <c r="H228" t="s">
        <v>25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358</v>
      </c>
      <c r="O228" s="7">
        <f>(E228/D228)*100</f>
        <v>0.86206896551724133</v>
      </c>
      <c r="P228" s="5">
        <f>IFERROR((E228/L228),0)</f>
        <v>125</v>
      </c>
      <c r="Q228" s="5" t="str">
        <f>LEFT(N228,SEARCH("/", N228)-1)</f>
        <v>film &amp; video</v>
      </c>
      <c r="R228" s="5" t="str">
        <f>RIGHT(N228,LEN(N228)-SEARCH("/",N228))</f>
        <v>drama</v>
      </c>
      <c r="S228" s="11">
        <f>(((J228/60)/60)/24)+DATE(1970,1,1)</f>
        <v>42106.666018518517</v>
      </c>
      <c r="T228" s="11">
        <f>(((I228/60)/60)/24)+DATE(1970,1,1)</f>
        <v>42155.395138888889</v>
      </c>
      <c r="U228">
        <f>YEAR(S228)</f>
        <v>2015</v>
      </c>
      <c r="V228">
        <f>YEAR(T228)</f>
        <v>2015</v>
      </c>
      <c r="W228" t="str">
        <f>IF(V228=U228, "Yes"," No")</f>
        <v>Yes</v>
      </c>
    </row>
    <row r="229" spans="1:23" ht="43.2" x14ac:dyDescent="0.3">
      <c r="A229">
        <v>227</v>
      </c>
      <c r="B229" s="1" t="s">
        <v>496</v>
      </c>
      <c r="C229" s="1" t="s">
        <v>497</v>
      </c>
      <c r="D229">
        <v>28000</v>
      </c>
      <c r="E229">
        <v>0</v>
      </c>
      <c r="F229" t="s">
        <v>357</v>
      </c>
      <c r="G229" t="s">
        <v>17</v>
      </c>
      <c r="H229" t="s">
        <v>18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358</v>
      </c>
      <c r="O229" s="7">
        <f>(E229/D229)*100</f>
        <v>0</v>
      </c>
      <c r="P229" s="5">
        <f>IFERROR((E229/L229),0)</f>
        <v>0</v>
      </c>
      <c r="Q229" s="5" t="str">
        <f>LEFT(N229,SEARCH("/", N229)-1)</f>
        <v>film &amp; video</v>
      </c>
      <c r="R229" s="5" t="str">
        <f>RIGHT(N229,LEN(N229)-SEARCH("/",N229))</f>
        <v>drama</v>
      </c>
      <c r="S229" s="11">
        <f>(((J229/60)/60)/24)+DATE(1970,1,1)</f>
        <v>42164.893993055557</v>
      </c>
      <c r="T229" s="11">
        <f>(((I229/60)/60)/24)+DATE(1970,1,1)</f>
        <v>42194.893993055557</v>
      </c>
      <c r="U229">
        <f>YEAR(S229)</f>
        <v>2015</v>
      </c>
      <c r="V229">
        <f>YEAR(T229)</f>
        <v>2015</v>
      </c>
      <c r="W229" t="str">
        <f>IF(V229=U229, "Yes"," No")</f>
        <v>Yes</v>
      </c>
    </row>
    <row r="230" spans="1:23" ht="28.8" x14ac:dyDescent="0.3">
      <c r="A230">
        <v>228</v>
      </c>
      <c r="B230" s="1" t="s">
        <v>498</v>
      </c>
      <c r="C230" s="1" t="s">
        <v>499</v>
      </c>
      <c r="D230">
        <v>8000</v>
      </c>
      <c r="E230">
        <v>0</v>
      </c>
      <c r="F230" t="s">
        <v>357</v>
      </c>
      <c r="G230" t="s">
        <v>24</v>
      </c>
      <c r="H230" t="s">
        <v>25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358</v>
      </c>
      <c r="O230" s="7">
        <f>(E230/D230)*100</f>
        <v>0</v>
      </c>
      <c r="P230" s="5">
        <f>IFERROR((E230/L230),0)</f>
        <v>0</v>
      </c>
      <c r="Q230" s="5" t="str">
        <f>LEFT(N230,SEARCH("/", N230)-1)</f>
        <v>film &amp; video</v>
      </c>
      <c r="R230" s="5" t="str">
        <f>RIGHT(N230,LEN(N230)-SEARCH("/",N230))</f>
        <v>drama</v>
      </c>
      <c r="S230" s="11">
        <f>(((J230/60)/60)/24)+DATE(1970,1,1)</f>
        <v>42096.686400462961</v>
      </c>
      <c r="T230" s="11">
        <f>(((I230/60)/60)/24)+DATE(1970,1,1)</f>
        <v>42156.686400462961</v>
      </c>
      <c r="U230">
        <f>YEAR(S230)</f>
        <v>2015</v>
      </c>
      <c r="V230">
        <f>YEAR(T230)</f>
        <v>2015</v>
      </c>
      <c r="W230" t="str">
        <f>IF(V230=U230, "Yes"," No")</f>
        <v>Yes</v>
      </c>
    </row>
    <row r="231" spans="1:23" ht="43.2" x14ac:dyDescent="0.3">
      <c r="A231">
        <v>229</v>
      </c>
      <c r="B231" s="1" t="s">
        <v>500</v>
      </c>
      <c r="C231" s="1" t="s">
        <v>501</v>
      </c>
      <c r="D231">
        <v>3000</v>
      </c>
      <c r="E231">
        <v>0</v>
      </c>
      <c r="F231" t="s">
        <v>357</v>
      </c>
      <c r="G231" t="s">
        <v>502</v>
      </c>
      <c r="H231" t="s">
        <v>55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358</v>
      </c>
      <c r="O231" s="7">
        <f>(E231/D231)*100</f>
        <v>0</v>
      </c>
      <c r="P231" s="5">
        <f>IFERROR((E231/L231),0)</f>
        <v>0</v>
      </c>
      <c r="Q231" s="5" t="str">
        <f>LEFT(N231,SEARCH("/", N231)-1)</f>
        <v>film &amp; video</v>
      </c>
      <c r="R231" s="5" t="str">
        <f>RIGHT(N231,LEN(N231)-SEARCH("/",N231))</f>
        <v>drama</v>
      </c>
      <c r="S231" s="11">
        <f>(((J231/60)/60)/24)+DATE(1970,1,1)</f>
        <v>42383.933993055558</v>
      </c>
      <c r="T231" s="11">
        <f>(((I231/60)/60)/24)+DATE(1970,1,1)</f>
        <v>42413.933993055558</v>
      </c>
      <c r="U231">
        <f>YEAR(S231)</f>
        <v>2016</v>
      </c>
      <c r="V231">
        <f>YEAR(T231)</f>
        <v>2016</v>
      </c>
      <c r="W231" t="str">
        <f>IF(V231=U231, "Yes"," No")</f>
        <v>Yes</v>
      </c>
    </row>
    <row r="232" spans="1:23" ht="43.2" x14ac:dyDescent="0.3">
      <c r="A232">
        <v>230</v>
      </c>
      <c r="B232" s="1" t="s">
        <v>503</v>
      </c>
      <c r="C232" s="1" t="s">
        <v>504</v>
      </c>
      <c r="D232">
        <v>15000</v>
      </c>
      <c r="E232">
        <v>60</v>
      </c>
      <c r="F232" t="s">
        <v>357</v>
      </c>
      <c r="G232" t="s">
        <v>17</v>
      </c>
      <c r="H232" t="s">
        <v>18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358</v>
      </c>
      <c r="O232" s="7">
        <f>(E232/D232)*100</f>
        <v>0.4</v>
      </c>
      <c r="P232" s="5">
        <f>IFERROR((E232/L232),0)</f>
        <v>30</v>
      </c>
      <c r="Q232" s="5" t="str">
        <f>LEFT(N232,SEARCH("/", N232)-1)</f>
        <v>film &amp; video</v>
      </c>
      <c r="R232" s="5" t="str">
        <f>RIGHT(N232,LEN(N232)-SEARCH("/",N232))</f>
        <v>drama</v>
      </c>
      <c r="S232" s="11">
        <f>(((J232/60)/60)/24)+DATE(1970,1,1)</f>
        <v>42129.777210648142</v>
      </c>
      <c r="T232" s="11">
        <f>(((I232/60)/60)/24)+DATE(1970,1,1)</f>
        <v>42159.777210648142</v>
      </c>
      <c r="U232">
        <f>YEAR(S232)</f>
        <v>2015</v>
      </c>
      <c r="V232">
        <f>YEAR(T232)</f>
        <v>2015</v>
      </c>
      <c r="W232" t="str">
        <f>IF(V232=U232, "Yes"," No")</f>
        <v>Yes</v>
      </c>
    </row>
    <row r="233" spans="1:23" ht="43.2" x14ac:dyDescent="0.3">
      <c r="A233">
        <v>231</v>
      </c>
      <c r="B233" s="1" t="s">
        <v>505</v>
      </c>
      <c r="C233" s="1" t="s">
        <v>506</v>
      </c>
      <c r="D233">
        <v>1500000</v>
      </c>
      <c r="E233">
        <v>0</v>
      </c>
      <c r="F233" t="s">
        <v>357</v>
      </c>
      <c r="G233" t="s">
        <v>17</v>
      </c>
      <c r="H233" t="s">
        <v>18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358</v>
      </c>
      <c r="O233" s="7">
        <f>(E233/D233)*100</f>
        <v>0</v>
      </c>
      <c r="P233" s="5">
        <f>IFERROR((E233/L233),0)</f>
        <v>0</v>
      </c>
      <c r="Q233" s="5" t="str">
        <f>LEFT(N233,SEARCH("/", N233)-1)</f>
        <v>film &amp; video</v>
      </c>
      <c r="R233" s="5" t="str">
        <f>RIGHT(N233,LEN(N233)-SEARCH("/",N233))</f>
        <v>drama</v>
      </c>
      <c r="S233" s="11">
        <f>(((J233/60)/60)/24)+DATE(1970,1,1)</f>
        <v>42341.958923611113</v>
      </c>
      <c r="T233" s="11">
        <f>(((I233/60)/60)/24)+DATE(1970,1,1)</f>
        <v>42371.958923611113</v>
      </c>
      <c r="U233">
        <f>YEAR(S233)</f>
        <v>2015</v>
      </c>
      <c r="V233">
        <f>YEAR(T233)</f>
        <v>2016</v>
      </c>
      <c r="W233" t="str">
        <f>IF(V233=U233, "Yes"," No")</f>
        <v xml:space="preserve"> No</v>
      </c>
    </row>
    <row r="234" spans="1:23" ht="43.2" x14ac:dyDescent="0.3">
      <c r="A234">
        <v>232</v>
      </c>
      <c r="B234" s="1" t="s">
        <v>507</v>
      </c>
      <c r="C234" s="1" t="s">
        <v>508</v>
      </c>
      <c r="D234">
        <v>4000</v>
      </c>
      <c r="E234">
        <v>110</v>
      </c>
      <c r="F234" t="s">
        <v>357</v>
      </c>
      <c r="G234" t="s">
        <v>24</v>
      </c>
      <c r="H234" t="s">
        <v>25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358</v>
      </c>
      <c r="O234" s="7">
        <f>(E234/D234)*100</f>
        <v>2.75</v>
      </c>
      <c r="P234" s="5">
        <f>IFERROR((E234/L234),0)</f>
        <v>15.714285714285714</v>
      </c>
      <c r="Q234" s="5" t="str">
        <f>LEFT(N234,SEARCH("/", N234)-1)</f>
        <v>film &amp; video</v>
      </c>
      <c r="R234" s="5" t="str">
        <f>RIGHT(N234,LEN(N234)-SEARCH("/",N234))</f>
        <v>drama</v>
      </c>
      <c r="S234" s="11">
        <f>(((J234/60)/60)/24)+DATE(1970,1,1)</f>
        <v>42032.82576388889</v>
      </c>
      <c r="T234" s="11">
        <f>(((I234/60)/60)/24)+DATE(1970,1,1)</f>
        <v>42062.82576388889</v>
      </c>
      <c r="U234">
        <f>YEAR(S234)</f>
        <v>2015</v>
      </c>
      <c r="V234">
        <f>YEAR(T234)</f>
        <v>2015</v>
      </c>
      <c r="W234" t="str">
        <f>IF(V234=U234, "Yes"," No")</f>
        <v>Yes</v>
      </c>
    </row>
    <row r="235" spans="1:23" ht="43.2" x14ac:dyDescent="0.3">
      <c r="A235">
        <v>233</v>
      </c>
      <c r="B235" s="1" t="s">
        <v>509</v>
      </c>
      <c r="C235" s="1" t="s">
        <v>510</v>
      </c>
      <c r="D235">
        <v>350000</v>
      </c>
      <c r="E235">
        <v>0</v>
      </c>
      <c r="F235" t="s">
        <v>357</v>
      </c>
      <c r="G235" t="s">
        <v>17</v>
      </c>
      <c r="H235" t="s">
        <v>18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358</v>
      </c>
      <c r="O235" s="7">
        <f>(E235/D235)*100</f>
        <v>0</v>
      </c>
      <c r="P235" s="5">
        <f>IFERROR((E235/L235),0)</f>
        <v>0</v>
      </c>
      <c r="Q235" s="5" t="str">
        <f>LEFT(N235,SEARCH("/", N235)-1)</f>
        <v>film &amp; video</v>
      </c>
      <c r="R235" s="5" t="str">
        <f>RIGHT(N235,LEN(N235)-SEARCH("/",N235))</f>
        <v>drama</v>
      </c>
      <c r="S235" s="11">
        <f>(((J235/60)/60)/24)+DATE(1970,1,1)</f>
        <v>42612.911712962959</v>
      </c>
      <c r="T235" s="11">
        <f>(((I235/60)/60)/24)+DATE(1970,1,1)</f>
        <v>42642.911712962959</v>
      </c>
      <c r="U235">
        <f>YEAR(S235)</f>
        <v>2016</v>
      </c>
      <c r="V235">
        <f>YEAR(T235)</f>
        <v>2016</v>
      </c>
      <c r="W235" t="str">
        <f>IF(V235=U235, "Yes"," No")</f>
        <v>Yes</v>
      </c>
    </row>
    <row r="236" spans="1:23" ht="57.6" x14ac:dyDescent="0.3">
      <c r="A236">
        <v>234</v>
      </c>
      <c r="B236" s="1" t="s">
        <v>511</v>
      </c>
      <c r="C236" s="1" t="s">
        <v>512</v>
      </c>
      <c r="D236">
        <v>1000</v>
      </c>
      <c r="E236">
        <v>401</v>
      </c>
      <c r="F236" t="s">
        <v>357</v>
      </c>
      <c r="G236" t="s">
        <v>17</v>
      </c>
      <c r="H236" t="s">
        <v>18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358</v>
      </c>
      <c r="O236" s="7">
        <f>(E236/D236)*100</f>
        <v>40.1</v>
      </c>
      <c r="P236" s="5">
        <f>IFERROR((E236/L236),0)</f>
        <v>80.2</v>
      </c>
      <c r="Q236" s="5" t="str">
        <f>LEFT(N236,SEARCH("/", N236)-1)</f>
        <v>film &amp; video</v>
      </c>
      <c r="R236" s="5" t="str">
        <f>RIGHT(N236,LEN(N236)-SEARCH("/",N236))</f>
        <v>drama</v>
      </c>
      <c r="S236" s="11">
        <f>(((J236/60)/60)/24)+DATE(1970,1,1)</f>
        <v>42136.035405092596</v>
      </c>
      <c r="T236" s="11">
        <f>(((I236/60)/60)/24)+DATE(1970,1,1)</f>
        <v>42176.035405092596</v>
      </c>
      <c r="U236">
        <f>YEAR(S236)</f>
        <v>2015</v>
      </c>
      <c r="V236">
        <f>YEAR(T236)</f>
        <v>2015</v>
      </c>
      <c r="W236" t="str">
        <f>IF(V236=U236, "Yes"," No")</f>
        <v>Yes</v>
      </c>
    </row>
    <row r="237" spans="1:23" ht="43.2" x14ac:dyDescent="0.3">
      <c r="A237">
        <v>235</v>
      </c>
      <c r="B237" s="1" t="s">
        <v>513</v>
      </c>
      <c r="C237" s="1" t="s">
        <v>514</v>
      </c>
      <c r="D237">
        <v>10000</v>
      </c>
      <c r="E237">
        <v>0</v>
      </c>
      <c r="F237" t="s">
        <v>357</v>
      </c>
      <c r="G237" t="s">
        <v>17</v>
      </c>
      <c r="H237" t="s">
        <v>18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358</v>
      </c>
      <c r="O237" s="7">
        <f>(E237/D237)*100</f>
        <v>0</v>
      </c>
      <c r="P237" s="5">
        <f>IFERROR((E237/L237),0)</f>
        <v>0</v>
      </c>
      <c r="Q237" s="5" t="str">
        <f>LEFT(N237,SEARCH("/", N237)-1)</f>
        <v>film &amp; video</v>
      </c>
      <c r="R237" s="5" t="str">
        <f>RIGHT(N237,LEN(N237)-SEARCH("/",N237))</f>
        <v>drama</v>
      </c>
      <c r="S237" s="11">
        <f>(((J237/60)/60)/24)+DATE(1970,1,1)</f>
        <v>42164.908530092594</v>
      </c>
      <c r="T237" s="11">
        <f>(((I237/60)/60)/24)+DATE(1970,1,1)</f>
        <v>42194.908530092594</v>
      </c>
      <c r="U237">
        <f>YEAR(S237)</f>
        <v>2015</v>
      </c>
      <c r="V237">
        <f>YEAR(T237)</f>
        <v>2015</v>
      </c>
      <c r="W237" t="str">
        <f>IF(V237=U237, "Yes"," No")</f>
        <v>Yes</v>
      </c>
    </row>
    <row r="238" spans="1:23" ht="43.2" x14ac:dyDescent="0.3">
      <c r="A238">
        <v>236</v>
      </c>
      <c r="B238" s="1" t="s">
        <v>515</v>
      </c>
      <c r="C238" s="1" t="s">
        <v>516</v>
      </c>
      <c r="D238">
        <v>150000</v>
      </c>
      <c r="E238">
        <v>0</v>
      </c>
      <c r="F238" t="s">
        <v>357</v>
      </c>
      <c r="G238" t="s">
        <v>17</v>
      </c>
      <c r="H238" t="s">
        <v>18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358</v>
      </c>
      <c r="O238" s="7">
        <f>(E238/D238)*100</f>
        <v>0</v>
      </c>
      <c r="P238" s="5">
        <f>IFERROR((E238/L238),0)</f>
        <v>0</v>
      </c>
      <c r="Q238" s="5" t="str">
        <f>LEFT(N238,SEARCH("/", N238)-1)</f>
        <v>film &amp; video</v>
      </c>
      <c r="R238" s="5" t="str">
        <f>RIGHT(N238,LEN(N238)-SEARCH("/",N238))</f>
        <v>drama</v>
      </c>
      <c r="S238" s="11">
        <f>(((J238/60)/60)/24)+DATE(1970,1,1)</f>
        <v>42321.08447916666</v>
      </c>
      <c r="T238" s="11">
        <f>(((I238/60)/60)/24)+DATE(1970,1,1)</f>
        <v>42374</v>
      </c>
      <c r="U238">
        <f>YEAR(S238)</f>
        <v>2015</v>
      </c>
      <c r="V238">
        <f>YEAR(T238)</f>
        <v>2016</v>
      </c>
      <c r="W238" t="str">
        <f>IF(V238=U238, "Yes"," No")</f>
        <v xml:space="preserve"> No</v>
      </c>
    </row>
    <row r="239" spans="1:23" ht="28.8" x14ac:dyDescent="0.3">
      <c r="A239">
        <v>237</v>
      </c>
      <c r="B239" s="1" t="s">
        <v>517</v>
      </c>
      <c r="C239" s="1" t="s">
        <v>518</v>
      </c>
      <c r="D239">
        <v>15000</v>
      </c>
      <c r="E239">
        <v>50</v>
      </c>
      <c r="F239" t="s">
        <v>357</v>
      </c>
      <c r="G239" t="s">
        <v>17</v>
      </c>
      <c r="H239" t="s">
        <v>18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358</v>
      </c>
      <c r="O239" s="7">
        <f>(E239/D239)*100</f>
        <v>0.33333333333333337</v>
      </c>
      <c r="P239" s="5">
        <f>IFERROR((E239/L239),0)</f>
        <v>50</v>
      </c>
      <c r="Q239" s="5" t="str">
        <f>LEFT(N239,SEARCH("/", N239)-1)</f>
        <v>film &amp; video</v>
      </c>
      <c r="R239" s="5" t="str">
        <f>RIGHT(N239,LEN(N239)-SEARCH("/",N239))</f>
        <v>drama</v>
      </c>
      <c r="S239" s="11">
        <f>(((J239/60)/60)/24)+DATE(1970,1,1)</f>
        <v>42377.577187499999</v>
      </c>
      <c r="T239" s="11">
        <f>(((I239/60)/60)/24)+DATE(1970,1,1)</f>
        <v>42437.577187499999</v>
      </c>
      <c r="U239">
        <f>YEAR(S239)</f>
        <v>2016</v>
      </c>
      <c r="V239">
        <f>YEAR(T239)</f>
        <v>2016</v>
      </c>
      <c r="W239" t="str">
        <f>IF(V239=U239, "Yes"," No")</f>
        <v>Yes</v>
      </c>
    </row>
    <row r="240" spans="1:23" ht="43.2" x14ac:dyDescent="0.3">
      <c r="A240">
        <v>238</v>
      </c>
      <c r="B240" s="1" t="s">
        <v>519</v>
      </c>
      <c r="C240" s="1" t="s">
        <v>520</v>
      </c>
      <c r="D240">
        <v>26000</v>
      </c>
      <c r="E240">
        <v>0</v>
      </c>
      <c r="F240" t="s">
        <v>357</v>
      </c>
      <c r="G240" t="s">
        <v>17</v>
      </c>
      <c r="H240" t="s">
        <v>18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358</v>
      </c>
      <c r="O240" s="7">
        <f>(E240/D240)*100</f>
        <v>0</v>
      </c>
      <c r="P240" s="5">
        <f>IFERROR((E240/L240),0)</f>
        <v>0</v>
      </c>
      <c r="Q240" s="5" t="str">
        <f>LEFT(N240,SEARCH("/", N240)-1)</f>
        <v>film &amp; video</v>
      </c>
      <c r="R240" s="5" t="str">
        <f>RIGHT(N240,LEN(N240)-SEARCH("/",N240))</f>
        <v>drama</v>
      </c>
      <c r="S240" s="11">
        <f>(((J240/60)/60)/24)+DATE(1970,1,1)</f>
        <v>42713.962499999994</v>
      </c>
      <c r="T240" s="11">
        <f>(((I240/60)/60)/24)+DATE(1970,1,1)</f>
        <v>42734.375</v>
      </c>
      <c r="U240">
        <f>YEAR(S240)</f>
        <v>2016</v>
      </c>
      <c r="V240">
        <f>YEAR(T240)</f>
        <v>2016</v>
      </c>
      <c r="W240" t="str">
        <f>IF(V240=U240, "Yes"," No")</f>
        <v>Yes</v>
      </c>
    </row>
    <row r="241" spans="1:23" ht="43.2" x14ac:dyDescent="0.3">
      <c r="A241">
        <v>239</v>
      </c>
      <c r="B241" s="1" t="s">
        <v>521</v>
      </c>
      <c r="C241" s="1" t="s">
        <v>522</v>
      </c>
      <c r="D241">
        <v>1000</v>
      </c>
      <c r="E241">
        <v>250</v>
      </c>
      <c r="F241" t="s">
        <v>357</v>
      </c>
      <c r="G241" t="s">
        <v>50</v>
      </c>
      <c r="H241" t="s">
        <v>51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358</v>
      </c>
      <c r="O241" s="7">
        <f>(E241/D241)*100</f>
        <v>25</v>
      </c>
      <c r="P241" s="5">
        <f>IFERROR((E241/L241),0)</f>
        <v>50</v>
      </c>
      <c r="Q241" s="5" t="str">
        <f>LEFT(N241,SEARCH("/", N241)-1)</f>
        <v>film &amp; video</v>
      </c>
      <c r="R241" s="5" t="str">
        <f>RIGHT(N241,LEN(N241)-SEARCH("/",N241))</f>
        <v>drama</v>
      </c>
      <c r="S241" s="11">
        <f>(((J241/60)/60)/24)+DATE(1970,1,1)</f>
        <v>42297.110300925924</v>
      </c>
      <c r="T241" s="11">
        <f>(((I241/60)/60)/24)+DATE(1970,1,1)</f>
        <v>42316.5</v>
      </c>
      <c r="U241">
        <f>YEAR(S241)</f>
        <v>2015</v>
      </c>
      <c r="V241">
        <f>YEAR(T241)</f>
        <v>2015</v>
      </c>
      <c r="W241" t="str">
        <f>IF(V241=U241, "Yes"," No")</f>
        <v>Yes</v>
      </c>
    </row>
    <row r="242" spans="1:23" ht="57.6" x14ac:dyDescent="0.3">
      <c r="A242">
        <v>240</v>
      </c>
      <c r="B242" s="1" t="s">
        <v>523</v>
      </c>
      <c r="C242" s="1" t="s">
        <v>524</v>
      </c>
      <c r="D242">
        <v>15000</v>
      </c>
      <c r="E242">
        <v>16145.12</v>
      </c>
      <c r="F242" t="s">
        <v>16</v>
      </c>
      <c r="G242" t="s">
        <v>17</v>
      </c>
      <c r="H242" t="s">
        <v>18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525</v>
      </c>
      <c r="O242" s="7">
        <f>(E242/D242)*100</f>
        <v>107.63413333333334</v>
      </c>
      <c r="P242" s="5">
        <f>IFERROR((E242/L242),0)</f>
        <v>117.84759124087591</v>
      </c>
      <c r="Q242" s="5" t="str">
        <f>LEFT(N242,SEARCH("/", N242)-1)</f>
        <v>film &amp; video</v>
      </c>
      <c r="R242" s="5" t="str">
        <f>RIGHT(N242,LEN(N242)-SEARCH("/",N242))</f>
        <v>documentary</v>
      </c>
      <c r="S242" s="11">
        <f>(((J242/60)/60)/24)+DATE(1970,1,1)</f>
        <v>41354.708460648151</v>
      </c>
      <c r="T242" s="11">
        <f>(((I242/60)/60)/24)+DATE(1970,1,1)</f>
        <v>41399.708460648151</v>
      </c>
      <c r="U242">
        <f>YEAR(S242)</f>
        <v>2013</v>
      </c>
      <c r="V242">
        <f>YEAR(T242)</f>
        <v>2013</v>
      </c>
      <c r="W242" t="str">
        <f>IF(V242=U242, "Yes"," No")</f>
        <v>Yes</v>
      </c>
    </row>
    <row r="243" spans="1:23" ht="43.2" x14ac:dyDescent="0.3">
      <c r="A243">
        <v>241</v>
      </c>
      <c r="B243" s="1" t="s">
        <v>526</v>
      </c>
      <c r="C243" s="1" t="s">
        <v>527</v>
      </c>
      <c r="D243">
        <v>36400</v>
      </c>
      <c r="E243">
        <v>41000</v>
      </c>
      <c r="F243" t="s">
        <v>16</v>
      </c>
      <c r="G243" t="s">
        <v>17</v>
      </c>
      <c r="H243" t="s">
        <v>18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525</v>
      </c>
      <c r="O243" s="7">
        <f>(E243/D243)*100</f>
        <v>112.63736263736264</v>
      </c>
      <c r="P243" s="5">
        <f>IFERROR((E243/L243),0)</f>
        <v>109.04255319148936</v>
      </c>
      <c r="Q243" s="5" t="str">
        <f>LEFT(N243,SEARCH("/", N243)-1)</f>
        <v>film &amp; video</v>
      </c>
      <c r="R243" s="5" t="str">
        <f>RIGHT(N243,LEN(N243)-SEARCH("/",N243))</f>
        <v>documentary</v>
      </c>
      <c r="S243" s="11">
        <f>(((J243/60)/60)/24)+DATE(1970,1,1)</f>
        <v>41949.697962962964</v>
      </c>
      <c r="T243" s="11">
        <f>(((I243/60)/60)/24)+DATE(1970,1,1)</f>
        <v>41994.697962962964</v>
      </c>
      <c r="U243">
        <f>YEAR(S243)</f>
        <v>2014</v>
      </c>
      <c r="V243">
        <f>YEAR(T243)</f>
        <v>2014</v>
      </c>
      <c r="W243" t="str">
        <f>IF(V243=U243, "Yes"," No")</f>
        <v>Yes</v>
      </c>
    </row>
    <row r="244" spans="1:23" ht="43.2" x14ac:dyDescent="0.3">
      <c r="A244">
        <v>242</v>
      </c>
      <c r="B244" s="1" t="s">
        <v>528</v>
      </c>
      <c r="C244" s="1" t="s">
        <v>529</v>
      </c>
      <c r="D244">
        <v>13000</v>
      </c>
      <c r="E244">
        <v>14750</v>
      </c>
      <c r="F244" t="s">
        <v>16</v>
      </c>
      <c r="G244" t="s">
        <v>17</v>
      </c>
      <c r="H244" t="s">
        <v>18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525</v>
      </c>
      <c r="O244" s="7">
        <f>(E244/D244)*100</f>
        <v>113.46153846153845</v>
      </c>
      <c r="P244" s="5">
        <f>IFERROR((E244/L244),0)</f>
        <v>73.019801980198025</v>
      </c>
      <c r="Q244" s="5" t="str">
        <f>LEFT(N244,SEARCH("/", N244)-1)</f>
        <v>film &amp; video</v>
      </c>
      <c r="R244" s="5" t="str">
        <f>RIGHT(N244,LEN(N244)-SEARCH("/",N244))</f>
        <v>documentary</v>
      </c>
      <c r="S244" s="11">
        <f>(((J244/60)/60)/24)+DATE(1970,1,1)</f>
        <v>40862.492939814816</v>
      </c>
      <c r="T244" s="11">
        <f>(((I244/60)/60)/24)+DATE(1970,1,1)</f>
        <v>40897.492939814816</v>
      </c>
      <c r="U244">
        <f>YEAR(S244)</f>
        <v>2011</v>
      </c>
      <c r="V244">
        <f>YEAR(T244)</f>
        <v>2011</v>
      </c>
      <c r="W244" t="str">
        <f>IF(V244=U244, "Yes"," No")</f>
        <v>Yes</v>
      </c>
    </row>
    <row r="245" spans="1:23" ht="43.2" x14ac:dyDescent="0.3">
      <c r="A245">
        <v>243</v>
      </c>
      <c r="B245" s="1" t="s">
        <v>530</v>
      </c>
      <c r="C245" s="1" t="s">
        <v>531</v>
      </c>
      <c r="D245">
        <v>25000</v>
      </c>
      <c r="E245">
        <v>25648</v>
      </c>
      <c r="F245" t="s">
        <v>16</v>
      </c>
      <c r="G245" t="s">
        <v>17</v>
      </c>
      <c r="H245" t="s">
        <v>18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525</v>
      </c>
      <c r="O245" s="7">
        <f>(E245/D245)*100</f>
        <v>102.592</v>
      </c>
      <c r="P245" s="5">
        <f>IFERROR((E245/L245),0)</f>
        <v>78.195121951219505</v>
      </c>
      <c r="Q245" s="5" t="str">
        <f>LEFT(N245,SEARCH("/", N245)-1)</f>
        <v>film &amp; video</v>
      </c>
      <c r="R245" s="5" t="str">
        <f>RIGHT(N245,LEN(N245)-SEARCH("/",N245))</f>
        <v>documentary</v>
      </c>
      <c r="S245" s="11">
        <f>(((J245/60)/60)/24)+DATE(1970,1,1)</f>
        <v>41662.047500000001</v>
      </c>
      <c r="T245" s="11">
        <f>(((I245/60)/60)/24)+DATE(1970,1,1)</f>
        <v>41692.047500000001</v>
      </c>
      <c r="U245">
        <f>YEAR(S245)</f>
        <v>2014</v>
      </c>
      <c r="V245">
        <f>YEAR(T245)</f>
        <v>2014</v>
      </c>
      <c r="W245" t="str">
        <f>IF(V245=U245, "Yes"," No")</f>
        <v>Yes</v>
      </c>
    </row>
    <row r="246" spans="1:23" ht="57.6" x14ac:dyDescent="0.3">
      <c r="A246">
        <v>244</v>
      </c>
      <c r="B246" s="4">
        <v>39756</v>
      </c>
      <c r="C246" s="1" t="s">
        <v>532</v>
      </c>
      <c r="D246">
        <v>3500</v>
      </c>
      <c r="E246">
        <v>3981.5</v>
      </c>
      <c r="F246" t="s">
        <v>16</v>
      </c>
      <c r="G246" t="s">
        <v>17</v>
      </c>
      <c r="H246" t="s">
        <v>18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525</v>
      </c>
      <c r="O246" s="7">
        <f>(E246/D246)*100</f>
        <v>113.75714285714287</v>
      </c>
      <c r="P246" s="5">
        <f>IFERROR((E246/L246),0)</f>
        <v>47.398809523809526</v>
      </c>
      <c r="Q246" s="5" t="str">
        <f>LEFT(N246,SEARCH("/", N246)-1)</f>
        <v>film &amp; video</v>
      </c>
      <c r="R246" s="5" t="str">
        <f>RIGHT(N246,LEN(N246)-SEARCH("/",N246))</f>
        <v>documentary</v>
      </c>
      <c r="S246" s="11">
        <f>(((J246/60)/60)/24)+DATE(1970,1,1)</f>
        <v>40213.323599537034</v>
      </c>
      <c r="T246" s="11">
        <f>(((I246/60)/60)/24)+DATE(1970,1,1)</f>
        <v>40253.29583333333</v>
      </c>
      <c r="U246">
        <f>YEAR(S246)</f>
        <v>2010</v>
      </c>
      <c r="V246">
        <f>YEAR(T246)</f>
        <v>2010</v>
      </c>
      <c r="W246" t="str">
        <f>IF(V246=U246, "Yes"," No")</f>
        <v>Yes</v>
      </c>
    </row>
    <row r="247" spans="1:23" ht="43.2" x14ac:dyDescent="0.3">
      <c r="A247">
        <v>245</v>
      </c>
      <c r="B247" s="1" t="s">
        <v>533</v>
      </c>
      <c r="C247" s="1" t="s">
        <v>534</v>
      </c>
      <c r="D247">
        <v>5000</v>
      </c>
      <c r="E247">
        <v>5186</v>
      </c>
      <c r="F247" t="s">
        <v>16</v>
      </c>
      <c r="G247" t="s">
        <v>17</v>
      </c>
      <c r="H247" t="s">
        <v>18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525</v>
      </c>
      <c r="O247" s="7">
        <f>(E247/D247)*100</f>
        <v>103.71999999999998</v>
      </c>
      <c r="P247" s="5">
        <f>IFERROR((E247/L247),0)</f>
        <v>54.020833333333336</v>
      </c>
      <c r="Q247" s="5" t="str">
        <f>LEFT(N247,SEARCH("/", N247)-1)</f>
        <v>film &amp; video</v>
      </c>
      <c r="R247" s="5" t="str">
        <f>RIGHT(N247,LEN(N247)-SEARCH("/",N247))</f>
        <v>documentary</v>
      </c>
      <c r="S247" s="11">
        <f>(((J247/60)/60)/24)+DATE(1970,1,1)</f>
        <v>41107.053067129629</v>
      </c>
      <c r="T247" s="11">
        <f>(((I247/60)/60)/24)+DATE(1970,1,1)</f>
        <v>41137.053067129629</v>
      </c>
      <c r="U247">
        <f>YEAR(S247)</f>
        <v>2012</v>
      </c>
      <c r="V247">
        <f>YEAR(T247)</f>
        <v>2012</v>
      </c>
      <c r="W247" t="str">
        <f>IF(V247=U247, "Yes"," No")</f>
        <v>Yes</v>
      </c>
    </row>
    <row r="248" spans="1:23" ht="43.2" x14ac:dyDescent="0.3">
      <c r="A248">
        <v>246</v>
      </c>
      <c r="B248" s="1" t="s">
        <v>535</v>
      </c>
      <c r="C248" s="1" t="s">
        <v>536</v>
      </c>
      <c r="D248">
        <v>5000</v>
      </c>
      <c r="E248">
        <v>15273</v>
      </c>
      <c r="F248" t="s">
        <v>16</v>
      </c>
      <c r="G248" t="s">
        <v>17</v>
      </c>
      <c r="H248" t="s">
        <v>18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525</v>
      </c>
      <c r="O248" s="7">
        <f>(E248/D248)*100</f>
        <v>305.46000000000004</v>
      </c>
      <c r="P248" s="5">
        <f>IFERROR((E248/L248),0)</f>
        <v>68.488789237668158</v>
      </c>
      <c r="Q248" s="5" t="str">
        <f>LEFT(N248,SEARCH("/", N248)-1)</f>
        <v>film &amp; video</v>
      </c>
      <c r="R248" s="5" t="str">
        <f>RIGHT(N248,LEN(N248)-SEARCH("/",N248))</f>
        <v>documentary</v>
      </c>
      <c r="S248" s="11">
        <f>(((J248/60)/60)/24)+DATE(1970,1,1)</f>
        <v>40480.363483796296</v>
      </c>
      <c r="T248" s="11">
        <f>(((I248/60)/60)/24)+DATE(1970,1,1)</f>
        <v>40530.405150462961</v>
      </c>
      <c r="U248">
        <f>YEAR(S248)</f>
        <v>2010</v>
      </c>
      <c r="V248">
        <f>YEAR(T248)</f>
        <v>2010</v>
      </c>
      <c r="W248" t="str">
        <f>IF(V248=U248, "Yes"," No")</f>
        <v>Yes</v>
      </c>
    </row>
    <row r="249" spans="1:23" ht="57.6" x14ac:dyDescent="0.3">
      <c r="A249">
        <v>247</v>
      </c>
      <c r="B249" s="1" t="s">
        <v>537</v>
      </c>
      <c r="C249" s="1" t="s">
        <v>538</v>
      </c>
      <c r="D249">
        <v>5000</v>
      </c>
      <c r="E249">
        <v>6705</v>
      </c>
      <c r="F249" t="s">
        <v>16</v>
      </c>
      <c r="G249" t="s">
        <v>17</v>
      </c>
      <c r="H249" t="s">
        <v>18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525</v>
      </c>
      <c r="O249" s="7">
        <f>(E249/D249)*100</f>
        <v>134.1</v>
      </c>
      <c r="P249" s="5">
        <f>IFERROR((E249/L249),0)</f>
        <v>108.14516129032258</v>
      </c>
      <c r="Q249" s="5" t="str">
        <f>LEFT(N249,SEARCH("/", N249)-1)</f>
        <v>film &amp; video</v>
      </c>
      <c r="R249" s="5" t="str">
        <f>RIGHT(N249,LEN(N249)-SEARCH("/",N249))</f>
        <v>documentary</v>
      </c>
      <c r="S249" s="11">
        <f>(((J249/60)/60)/24)+DATE(1970,1,1)</f>
        <v>40430.604328703703</v>
      </c>
      <c r="T249" s="11">
        <f>(((I249/60)/60)/24)+DATE(1970,1,1)</f>
        <v>40467.152083333334</v>
      </c>
      <c r="U249">
        <f>YEAR(S249)</f>
        <v>2010</v>
      </c>
      <c r="V249">
        <f>YEAR(T249)</f>
        <v>2010</v>
      </c>
      <c r="W249" t="str">
        <f>IF(V249=U249, "Yes"," No")</f>
        <v>Yes</v>
      </c>
    </row>
    <row r="250" spans="1:23" ht="57.6" x14ac:dyDescent="0.3">
      <c r="A250">
        <v>248</v>
      </c>
      <c r="B250" s="1" t="s">
        <v>539</v>
      </c>
      <c r="C250" s="1" t="s">
        <v>540</v>
      </c>
      <c r="D250">
        <v>85000</v>
      </c>
      <c r="E250">
        <v>86133</v>
      </c>
      <c r="F250" t="s">
        <v>16</v>
      </c>
      <c r="G250" t="s">
        <v>17</v>
      </c>
      <c r="H250" t="s">
        <v>18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525</v>
      </c>
      <c r="O250" s="7">
        <f>(E250/D250)*100</f>
        <v>101.33294117647058</v>
      </c>
      <c r="P250" s="5">
        <f>IFERROR((E250/L250),0)</f>
        <v>589.95205479452056</v>
      </c>
      <c r="Q250" s="5" t="str">
        <f>LEFT(N250,SEARCH("/", N250)-1)</f>
        <v>film &amp; video</v>
      </c>
      <c r="R250" s="5" t="str">
        <f>RIGHT(N250,LEN(N250)-SEARCH("/",N250))</f>
        <v>documentary</v>
      </c>
      <c r="S250" s="11">
        <f>(((J250/60)/60)/24)+DATE(1970,1,1)</f>
        <v>40870.774409722224</v>
      </c>
      <c r="T250" s="11">
        <f>(((I250/60)/60)/24)+DATE(1970,1,1)</f>
        <v>40915.774409722224</v>
      </c>
      <c r="U250">
        <f>YEAR(S250)</f>
        <v>2011</v>
      </c>
      <c r="V250">
        <f>YEAR(T250)</f>
        <v>2012</v>
      </c>
      <c r="W250" t="str">
        <f>IF(V250=U250, "Yes"," No")</f>
        <v xml:space="preserve"> No</v>
      </c>
    </row>
    <row r="251" spans="1:23" ht="57.6" x14ac:dyDescent="0.3">
      <c r="A251">
        <v>249</v>
      </c>
      <c r="B251" s="1" t="s">
        <v>541</v>
      </c>
      <c r="C251" s="1" t="s">
        <v>542</v>
      </c>
      <c r="D251">
        <v>10000</v>
      </c>
      <c r="E251">
        <v>11292</v>
      </c>
      <c r="F251" t="s">
        <v>16</v>
      </c>
      <c r="G251" t="s">
        <v>17</v>
      </c>
      <c r="H251" t="s">
        <v>18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525</v>
      </c>
      <c r="O251" s="7">
        <f>(E251/D251)*100</f>
        <v>112.92</v>
      </c>
      <c r="P251" s="5">
        <f>IFERROR((E251/L251),0)</f>
        <v>48.051063829787232</v>
      </c>
      <c r="Q251" s="5" t="str">
        <f>LEFT(N251,SEARCH("/", N251)-1)</f>
        <v>film &amp; video</v>
      </c>
      <c r="R251" s="5" t="str">
        <f>RIGHT(N251,LEN(N251)-SEARCH("/",N251))</f>
        <v>documentary</v>
      </c>
      <c r="S251" s="11">
        <f>(((J251/60)/60)/24)+DATE(1970,1,1)</f>
        <v>40332.923842592594</v>
      </c>
      <c r="T251" s="11">
        <f>(((I251/60)/60)/24)+DATE(1970,1,1)</f>
        <v>40412.736111111109</v>
      </c>
      <c r="U251">
        <f>YEAR(S251)</f>
        <v>2010</v>
      </c>
      <c r="V251">
        <f>YEAR(T251)</f>
        <v>2010</v>
      </c>
      <c r="W251" t="str">
        <f>IF(V251=U251, "Yes"," No")</f>
        <v>Yes</v>
      </c>
    </row>
    <row r="252" spans="1:23" ht="43.2" x14ac:dyDescent="0.3">
      <c r="A252">
        <v>250</v>
      </c>
      <c r="B252" s="1" t="s">
        <v>543</v>
      </c>
      <c r="C252" s="1" t="s">
        <v>544</v>
      </c>
      <c r="D252">
        <v>30000</v>
      </c>
      <c r="E252">
        <v>31675</v>
      </c>
      <c r="F252" t="s">
        <v>16</v>
      </c>
      <c r="G252" t="s">
        <v>17</v>
      </c>
      <c r="H252" t="s">
        <v>18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525</v>
      </c>
      <c r="O252" s="7">
        <f>(E252/D252)*100</f>
        <v>105.58333333333334</v>
      </c>
      <c r="P252" s="5">
        <f>IFERROR((E252/L252),0)</f>
        <v>72.482837528604122</v>
      </c>
      <c r="Q252" s="5" t="str">
        <f>LEFT(N252,SEARCH("/", N252)-1)</f>
        <v>film &amp; video</v>
      </c>
      <c r="R252" s="5" t="str">
        <f>RIGHT(N252,LEN(N252)-SEARCH("/",N252))</f>
        <v>documentary</v>
      </c>
      <c r="S252" s="11">
        <f>(((J252/60)/60)/24)+DATE(1970,1,1)</f>
        <v>41401.565868055557</v>
      </c>
      <c r="T252" s="11">
        <f>(((I252/60)/60)/24)+DATE(1970,1,1)</f>
        <v>41431.565868055557</v>
      </c>
      <c r="U252">
        <f>YEAR(S252)</f>
        <v>2013</v>
      </c>
      <c r="V252">
        <f>YEAR(T252)</f>
        <v>2013</v>
      </c>
      <c r="W252" t="str">
        <f>IF(V252=U252, "Yes"," No")</f>
        <v>Yes</v>
      </c>
    </row>
    <row r="253" spans="1:23" ht="43.2" x14ac:dyDescent="0.3">
      <c r="A253">
        <v>251</v>
      </c>
      <c r="B253" s="1" t="s">
        <v>545</v>
      </c>
      <c r="C253" s="1" t="s">
        <v>546</v>
      </c>
      <c r="D253">
        <v>3500</v>
      </c>
      <c r="E253">
        <v>4395</v>
      </c>
      <c r="F253" t="s">
        <v>16</v>
      </c>
      <c r="G253" t="s">
        <v>17</v>
      </c>
      <c r="H253" t="s">
        <v>18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525</v>
      </c>
      <c r="O253" s="7">
        <f>(E253/D253)*100</f>
        <v>125.57142857142858</v>
      </c>
      <c r="P253" s="5">
        <f>IFERROR((E253/L253),0)</f>
        <v>57.077922077922075</v>
      </c>
      <c r="Q253" s="5" t="str">
        <f>LEFT(N253,SEARCH("/", N253)-1)</f>
        <v>film &amp; video</v>
      </c>
      <c r="R253" s="5" t="str">
        <f>RIGHT(N253,LEN(N253)-SEARCH("/",N253))</f>
        <v>documentary</v>
      </c>
      <c r="S253" s="11">
        <f>(((J253/60)/60)/24)+DATE(1970,1,1)</f>
        <v>41013.787569444445</v>
      </c>
      <c r="T253" s="11">
        <f>(((I253/60)/60)/24)+DATE(1970,1,1)</f>
        <v>41045.791666666664</v>
      </c>
      <c r="U253">
        <f>YEAR(S253)</f>
        <v>2012</v>
      </c>
      <c r="V253">
        <f>YEAR(T253)</f>
        <v>2012</v>
      </c>
      <c r="W253" t="str">
        <f>IF(V253=U253, "Yes"," No")</f>
        <v>Yes</v>
      </c>
    </row>
    <row r="254" spans="1:23" ht="43.2" x14ac:dyDescent="0.3">
      <c r="A254">
        <v>252</v>
      </c>
      <c r="B254" s="1" t="s">
        <v>547</v>
      </c>
      <c r="C254" s="1" t="s">
        <v>548</v>
      </c>
      <c r="D254">
        <v>5000</v>
      </c>
      <c r="E254">
        <v>9228</v>
      </c>
      <c r="F254" t="s">
        <v>16</v>
      </c>
      <c r="G254" t="s">
        <v>17</v>
      </c>
      <c r="H254" t="s">
        <v>18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525</v>
      </c>
      <c r="O254" s="7">
        <f>(E254/D254)*100</f>
        <v>184.56</v>
      </c>
      <c r="P254" s="5">
        <f>IFERROR((E254/L254),0)</f>
        <v>85.444444444444443</v>
      </c>
      <c r="Q254" s="5" t="str">
        <f>LEFT(N254,SEARCH("/", N254)-1)</f>
        <v>film &amp; video</v>
      </c>
      <c r="R254" s="5" t="str">
        <f>RIGHT(N254,LEN(N254)-SEARCH("/",N254))</f>
        <v>documentary</v>
      </c>
      <c r="S254" s="11">
        <f>(((J254/60)/60)/24)+DATE(1970,1,1)</f>
        <v>40266.662708333337</v>
      </c>
      <c r="T254" s="11">
        <f>(((I254/60)/60)/24)+DATE(1970,1,1)</f>
        <v>40330.165972222225</v>
      </c>
      <c r="U254">
        <f>YEAR(S254)</f>
        <v>2010</v>
      </c>
      <c r="V254">
        <f>YEAR(T254)</f>
        <v>2010</v>
      </c>
      <c r="W254" t="str">
        <f>IF(V254=U254, "Yes"," No")</f>
        <v>Yes</v>
      </c>
    </row>
    <row r="255" spans="1:23" ht="57.6" x14ac:dyDescent="0.3">
      <c r="A255">
        <v>253</v>
      </c>
      <c r="B255" s="1" t="s">
        <v>549</v>
      </c>
      <c r="C255" s="1" t="s">
        <v>550</v>
      </c>
      <c r="D255">
        <v>1500</v>
      </c>
      <c r="E255">
        <v>1511</v>
      </c>
      <c r="F255" t="s">
        <v>16</v>
      </c>
      <c r="G255" t="s">
        <v>17</v>
      </c>
      <c r="H255" t="s">
        <v>18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525</v>
      </c>
      <c r="O255" s="7">
        <f>(E255/D255)*100</f>
        <v>100.73333333333335</v>
      </c>
      <c r="P255" s="5">
        <f>IFERROR((E255/L255),0)</f>
        <v>215.85714285714286</v>
      </c>
      <c r="Q255" s="5" t="str">
        <f>LEFT(N255,SEARCH("/", N255)-1)</f>
        <v>film &amp; video</v>
      </c>
      <c r="R255" s="5" t="str">
        <f>RIGHT(N255,LEN(N255)-SEARCH("/",N255))</f>
        <v>documentary</v>
      </c>
      <c r="S255" s="11">
        <f>(((J255/60)/60)/24)+DATE(1970,1,1)</f>
        <v>40924.650868055556</v>
      </c>
      <c r="T255" s="11">
        <f>(((I255/60)/60)/24)+DATE(1970,1,1)</f>
        <v>40954.650868055556</v>
      </c>
      <c r="U255">
        <f>YEAR(S255)</f>
        <v>2012</v>
      </c>
      <c r="V255">
        <f>YEAR(T255)</f>
        <v>2012</v>
      </c>
      <c r="W255" t="str">
        <f>IF(V255=U255, "Yes"," No")</f>
        <v>Yes</v>
      </c>
    </row>
    <row r="256" spans="1:23" ht="43.2" x14ac:dyDescent="0.3">
      <c r="A256">
        <v>254</v>
      </c>
      <c r="B256" s="1" t="s">
        <v>551</v>
      </c>
      <c r="C256" s="1" t="s">
        <v>552</v>
      </c>
      <c r="D256">
        <v>24000</v>
      </c>
      <c r="E256">
        <v>28067.34</v>
      </c>
      <c r="F256" t="s">
        <v>16</v>
      </c>
      <c r="G256" t="s">
        <v>17</v>
      </c>
      <c r="H256" t="s">
        <v>18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525</v>
      </c>
      <c r="O256" s="7">
        <f>(E256/D256)*100</f>
        <v>116.94725</v>
      </c>
      <c r="P256" s="5">
        <f>IFERROR((E256/L256),0)</f>
        <v>89.38643312101911</v>
      </c>
      <c r="Q256" s="5" t="str">
        <f>LEFT(N256,SEARCH("/", N256)-1)</f>
        <v>film &amp; video</v>
      </c>
      <c r="R256" s="5" t="str">
        <f>RIGHT(N256,LEN(N256)-SEARCH("/",N256))</f>
        <v>documentary</v>
      </c>
      <c r="S256" s="11">
        <f>(((J256/60)/60)/24)+DATE(1970,1,1)</f>
        <v>42263.952662037031</v>
      </c>
      <c r="T256" s="11">
        <f>(((I256/60)/60)/24)+DATE(1970,1,1)</f>
        <v>42294.083333333328</v>
      </c>
      <c r="U256">
        <f>YEAR(S256)</f>
        <v>2015</v>
      </c>
      <c r="V256">
        <f>YEAR(T256)</f>
        <v>2015</v>
      </c>
      <c r="W256" t="str">
        <f>IF(V256=U256, "Yes"," No")</f>
        <v>Yes</v>
      </c>
    </row>
    <row r="257" spans="1:23" ht="43.2" x14ac:dyDescent="0.3">
      <c r="A257">
        <v>255</v>
      </c>
      <c r="B257" s="1" t="s">
        <v>553</v>
      </c>
      <c r="C257" s="1" t="s">
        <v>554</v>
      </c>
      <c r="D257">
        <v>8000</v>
      </c>
      <c r="E257">
        <v>8538.66</v>
      </c>
      <c r="F257" t="s">
        <v>16</v>
      </c>
      <c r="G257" t="s">
        <v>17</v>
      </c>
      <c r="H257" t="s">
        <v>18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525</v>
      </c>
      <c r="O257" s="7">
        <f>(E257/D257)*100</f>
        <v>106.73325</v>
      </c>
      <c r="P257" s="5">
        <f>IFERROR((E257/L257),0)</f>
        <v>45.418404255319146</v>
      </c>
      <c r="Q257" s="5" t="str">
        <f>LEFT(N257,SEARCH("/", N257)-1)</f>
        <v>film &amp; video</v>
      </c>
      <c r="R257" s="5" t="str">
        <f>RIGHT(N257,LEN(N257)-SEARCH("/",N257))</f>
        <v>documentary</v>
      </c>
      <c r="S257" s="11">
        <f>(((J257/60)/60)/24)+DATE(1970,1,1)</f>
        <v>40588.526412037041</v>
      </c>
      <c r="T257" s="11">
        <f>(((I257/60)/60)/24)+DATE(1970,1,1)</f>
        <v>40618.48474537037</v>
      </c>
      <c r="U257">
        <f>YEAR(S257)</f>
        <v>2011</v>
      </c>
      <c r="V257">
        <f>YEAR(T257)</f>
        <v>2011</v>
      </c>
      <c r="W257" t="str">
        <f>IF(V257=U257, "Yes"," No")</f>
        <v>Yes</v>
      </c>
    </row>
    <row r="258" spans="1:23" ht="57.6" x14ac:dyDescent="0.3">
      <c r="A258">
        <v>256</v>
      </c>
      <c r="B258" s="1" t="s">
        <v>555</v>
      </c>
      <c r="C258" s="1" t="s">
        <v>556</v>
      </c>
      <c r="D258">
        <v>13000</v>
      </c>
      <c r="E258">
        <v>18083</v>
      </c>
      <c r="F258" t="s">
        <v>16</v>
      </c>
      <c r="G258" t="s">
        <v>17</v>
      </c>
      <c r="H258" t="s">
        <v>18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525</v>
      </c>
      <c r="O258" s="7">
        <f>(E258/D258)*100</f>
        <v>139.1</v>
      </c>
      <c r="P258" s="5">
        <f>IFERROR((E258/L258),0)</f>
        <v>65.756363636363631</v>
      </c>
      <c r="Q258" s="5" t="str">
        <f>LEFT(N258,SEARCH("/", N258)-1)</f>
        <v>film &amp; video</v>
      </c>
      <c r="R258" s="5" t="str">
        <f>RIGHT(N258,LEN(N258)-SEARCH("/",N258))</f>
        <v>documentary</v>
      </c>
      <c r="S258" s="11">
        <f>(((J258/60)/60)/24)+DATE(1970,1,1)</f>
        <v>41319.769293981481</v>
      </c>
      <c r="T258" s="11">
        <f>(((I258/60)/60)/24)+DATE(1970,1,1)</f>
        <v>41349.769293981481</v>
      </c>
      <c r="U258">
        <f>YEAR(S258)</f>
        <v>2013</v>
      </c>
      <c r="V258">
        <f>YEAR(T258)</f>
        <v>2013</v>
      </c>
      <c r="W258" t="str">
        <f>IF(V258=U258, "Yes"," No")</f>
        <v>Yes</v>
      </c>
    </row>
    <row r="259" spans="1:23" ht="43.2" x14ac:dyDescent="0.3">
      <c r="A259">
        <v>257</v>
      </c>
      <c r="B259" s="1" t="s">
        <v>557</v>
      </c>
      <c r="C259" s="1" t="s">
        <v>558</v>
      </c>
      <c r="D259">
        <v>35000</v>
      </c>
      <c r="E259">
        <v>37354.269999999997</v>
      </c>
      <c r="F259" t="s">
        <v>16</v>
      </c>
      <c r="G259" t="s">
        <v>17</v>
      </c>
      <c r="H259" t="s">
        <v>18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525</v>
      </c>
      <c r="O259" s="7">
        <f>(E259/D259)*100</f>
        <v>106.72648571428572</v>
      </c>
      <c r="P259" s="5">
        <f>IFERROR((E259/L259),0)</f>
        <v>66.70405357142856</v>
      </c>
      <c r="Q259" s="5" t="str">
        <f>LEFT(N259,SEARCH("/", N259)-1)</f>
        <v>film &amp; video</v>
      </c>
      <c r="R259" s="5" t="str">
        <f>RIGHT(N259,LEN(N259)-SEARCH("/",N259))</f>
        <v>documentary</v>
      </c>
      <c r="S259" s="11">
        <f>(((J259/60)/60)/24)+DATE(1970,1,1)</f>
        <v>42479.626875000002</v>
      </c>
      <c r="T259" s="11">
        <f>(((I259/60)/60)/24)+DATE(1970,1,1)</f>
        <v>42509.626875000002</v>
      </c>
      <c r="U259">
        <f>YEAR(S259)</f>
        <v>2016</v>
      </c>
      <c r="V259">
        <f>YEAR(T259)</f>
        <v>2016</v>
      </c>
      <c r="W259" t="str">
        <f>IF(V259=U259, "Yes"," No")</f>
        <v>Yes</v>
      </c>
    </row>
    <row r="260" spans="1:23" ht="57.6" x14ac:dyDescent="0.3">
      <c r="A260">
        <v>258</v>
      </c>
      <c r="B260" s="1" t="s">
        <v>559</v>
      </c>
      <c r="C260" s="1" t="s">
        <v>560</v>
      </c>
      <c r="D260">
        <v>30000</v>
      </c>
      <c r="E260">
        <v>57342</v>
      </c>
      <c r="F260" t="s">
        <v>16</v>
      </c>
      <c r="G260" t="s">
        <v>17</v>
      </c>
      <c r="H260" t="s">
        <v>18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525</v>
      </c>
      <c r="O260" s="7">
        <f>(E260/D260)*100</f>
        <v>191.14</v>
      </c>
      <c r="P260" s="5">
        <f>IFERROR((E260/L260),0)</f>
        <v>83.345930232558146</v>
      </c>
      <c r="Q260" s="5" t="str">
        <f>LEFT(N260,SEARCH("/", N260)-1)</f>
        <v>film &amp; video</v>
      </c>
      <c r="R260" s="5" t="str">
        <f>RIGHT(N260,LEN(N260)-SEARCH("/",N260))</f>
        <v>documentary</v>
      </c>
      <c r="S260" s="11">
        <f>(((J260/60)/60)/24)+DATE(1970,1,1)</f>
        <v>40682.051689814813</v>
      </c>
      <c r="T260" s="11">
        <f>(((I260/60)/60)/24)+DATE(1970,1,1)</f>
        <v>40712.051689814813</v>
      </c>
      <c r="U260">
        <f>YEAR(S260)</f>
        <v>2011</v>
      </c>
      <c r="V260">
        <f>YEAR(T260)</f>
        <v>2011</v>
      </c>
      <c r="W260" t="str">
        <f>IF(V260=U260, "Yes"," No")</f>
        <v>Yes</v>
      </c>
    </row>
    <row r="261" spans="1:23" ht="57.6" x14ac:dyDescent="0.3">
      <c r="A261">
        <v>259</v>
      </c>
      <c r="B261" s="1" t="s">
        <v>561</v>
      </c>
      <c r="C261" s="1" t="s">
        <v>562</v>
      </c>
      <c r="D261">
        <v>75000</v>
      </c>
      <c r="E261">
        <v>98953.42</v>
      </c>
      <c r="F261" t="s">
        <v>16</v>
      </c>
      <c r="G261" t="s">
        <v>17</v>
      </c>
      <c r="H261" t="s">
        <v>18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525</v>
      </c>
      <c r="O261" s="7">
        <f>(E261/D261)*100</f>
        <v>131.93789333333334</v>
      </c>
      <c r="P261" s="5">
        <f>IFERROR((E261/L261),0)</f>
        <v>105.04609341825902</v>
      </c>
      <c r="Q261" s="5" t="str">
        <f>LEFT(N261,SEARCH("/", N261)-1)</f>
        <v>film &amp; video</v>
      </c>
      <c r="R261" s="5" t="str">
        <f>RIGHT(N261,LEN(N261)-SEARCH("/",N261))</f>
        <v>documentary</v>
      </c>
      <c r="S261" s="11">
        <f>(((J261/60)/60)/24)+DATE(1970,1,1)</f>
        <v>42072.738067129627</v>
      </c>
      <c r="T261" s="11">
        <f>(((I261/60)/60)/24)+DATE(1970,1,1)</f>
        <v>42102.738067129627</v>
      </c>
      <c r="U261">
        <f>YEAR(S261)</f>
        <v>2015</v>
      </c>
      <c r="V261">
        <f>YEAR(T261)</f>
        <v>2015</v>
      </c>
      <c r="W261" t="str">
        <f>IF(V261=U261, "Yes"," No")</f>
        <v>Yes</v>
      </c>
    </row>
    <row r="262" spans="1:23" ht="43.2" x14ac:dyDescent="0.3">
      <c r="A262">
        <v>260</v>
      </c>
      <c r="B262" s="1" t="s">
        <v>563</v>
      </c>
      <c r="C262" s="1" t="s">
        <v>564</v>
      </c>
      <c r="D262">
        <v>10000</v>
      </c>
      <c r="E262">
        <v>10640</v>
      </c>
      <c r="F262" t="s">
        <v>16</v>
      </c>
      <c r="G262" t="s">
        <v>17</v>
      </c>
      <c r="H262" t="s">
        <v>18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525</v>
      </c>
      <c r="O262" s="7">
        <f>(E262/D262)*100</f>
        <v>106.4</v>
      </c>
      <c r="P262" s="5">
        <f>IFERROR((E262/L262),0)</f>
        <v>120.90909090909091</v>
      </c>
      <c r="Q262" s="5" t="str">
        <f>LEFT(N262,SEARCH("/", N262)-1)</f>
        <v>film &amp; video</v>
      </c>
      <c r="R262" s="5" t="str">
        <f>RIGHT(N262,LEN(N262)-SEARCH("/",N262))</f>
        <v>documentary</v>
      </c>
      <c r="S262" s="11">
        <f>(((J262/60)/60)/24)+DATE(1970,1,1)</f>
        <v>40330.755543981482</v>
      </c>
      <c r="T262" s="11">
        <f>(((I262/60)/60)/24)+DATE(1970,1,1)</f>
        <v>40376.415972222225</v>
      </c>
      <c r="U262">
        <f>YEAR(S262)</f>
        <v>2010</v>
      </c>
      <c r="V262">
        <f>YEAR(T262)</f>
        <v>2010</v>
      </c>
      <c r="W262" t="str">
        <f>IF(V262=U262, "Yes"," No")</f>
        <v>Yes</v>
      </c>
    </row>
    <row r="263" spans="1:23" ht="28.8" x14ac:dyDescent="0.3">
      <c r="A263">
        <v>261</v>
      </c>
      <c r="B263" s="1" t="s">
        <v>565</v>
      </c>
      <c r="C263" s="1" t="s">
        <v>566</v>
      </c>
      <c r="D263">
        <v>20000</v>
      </c>
      <c r="E263">
        <v>21480</v>
      </c>
      <c r="F263" t="s">
        <v>16</v>
      </c>
      <c r="G263" t="s">
        <v>17</v>
      </c>
      <c r="H263" t="s">
        <v>18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525</v>
      </c>
      <c r="O263" s="7">
        <f>(E263/D263)*100</f>
        <v>107.4</v>
      </c>
      <c r="P263" s="5">
        <f>IFERROR((E263/L263),0)</f>
        <v>97.63636363636364</v>
      </c>
      <c r="Q263" s="5" t="str">
        <f>LEFT(N263,SEARCH("/", N263)-1)</f>
        <v>film &amp; video</v>
      </c>
      <c r="R263" s="5" t="str">
        <f>RIGHT(N263,LEN(N263)-SEARCH("/",N263))</f>
        <v>documentary</v>
      </c>
      <c r="S263" s="11">
        <f>(((J263/60)/60)/24)+DATE(1970,1,1)</f>
        <v>41017.885462962964</v>
      </c>
      <c r="T263" s="11">
        <f>(((I263/60)/60)/24)+DATE(1970,1,1)</f>
        <v>41067.621527777781</v>
      </c>
      <c r="U263">
        <f>YEAR(S263)</f>
        <v>2012</v>
      </c>
      <c r="V263">
        <f>YEAR(T263)</f>
        <v>2012</v>
      </c>
      <c r="W263" t="str">
        <f>IF(V263=U263, "Yes"," No")</f>
        <v>Yes</v>
      </c>
    </row>
    <row r="264" spans="1:23" ht="28.8" x14ac:dyDescent="0.3">
      <c r="A264">
        <v>262</v>
      </c>
      <c r="B264" s="1" t="s">
        <v>567</v>
      </c>
      <c r="C264" s="1" t="s">
        <v>568</v>
      </c>
      <c r="D264">
        <v>2500</v>
      </c>
      <c r="E264">
        <v>6000</v>
      </c>
      <c r="F264" t="s">
        <v>16</v>
      </c>
      <c r="G264" t="s">
        <v>17</v>
      </c>
      <c r="H264" t="s">
        <v>18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525</v>
      </c>
      <c r="O264" s="7">
        <f>(E264/D264)*100</f>
        <v>240</v>
      </c>
      <c r="P264" s="5">
        <f>IFERROR((E264/L264),0)</f>
        <v>41.379310344827587</v>
      </c>
      <c r="Q264" s="5" t="str">
        <f>LEFT(N264,SEARCH("/", N264)-1)</f>
        <v>film &amp; video</v>
      </c>
      <c r="R264" s="5" t="str">
        <f>RIGHT(N264,LEN(N264)-SEARCH("/",N264))</f>
        <v>documentary</v>
      </c>
      <c r="S264" s="11">
        <f>(((J264/60)/60)/24)+DATE(1970,1,1)</f>
        <v>40555.24800925926</v>
      </c>
      <c r="T264" s="11">
        <f>(((I264/60)/60)/24)+DATE(1970,1,1)</f>
        <v>40600.24800925926</v>
      </c>
      <c r="U264">
        <f>YEAR(S264)</f>
        <v>2011</v>
      </c>
      <c r="V264">
        <f>YEAR(T264)</f>
        <v>2011</v>
      </c>
      <c r="W264" t="str">
        <f>IF(V264=U264, "Yes"," No")</f>
        <v>Yes</v>
      </c>
    </row>
    <row r="265" spans="1:23" ht="57.6" x14ac:dyDescent="0.3">
      <c r="A265">
        <v>263</v>
      </c>
      <c r="B265" s="1" t="s">
        <v>569</v>
      </c>
      <c r="C265" s="1" t="s">
        <v>570</v>
      </c>
      <c r="D265">
        <v>25000</v>
      </c>
      <c r="E265">
        <v>29520.27</v>
      </c>
      <c r="F265" t="s">
        <v>16</v>
      </c>
      <c r="G265" t="s">
        <v>17</v>
      </c>
      <c r="H265" t="s">
        <v>18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525</v>
      </c>
      <c r="O265" s="7">
        <f>(E265/D265)*100</f>
        <v>118.08108</v>
      </c>
      <c r="P265" s="5">
        <f>IFERROR((E265/L265),0)</f>
        <v>30.654485981308412</v>
      </c>
      <c r="Q265" s="5" t="str">
        <f>LEFT(N265,SEARCH("/", N265)-1)</f>
        <v>film &amp; video</v>
      </c>
      <c r="R265" s="5" t="str">
        <f>RIGHT(N265,LEN(N265)-SEARCH("/",N265))</f>
        <v>documentary</v>
      </c>
      <c r="S265" s="11">
        <f>(((J265/60)/60)/24)+DATE(1970,1,1)</f>
        <v>41149.954791666663</v>
      </c>
      <c r="T265" s="11">
        <f>(((I265/60)/60)/24)+DATE(1970,1,1)</f>
        <v>41179.954791666663</v>
      </c>
      <c r="U265">
        <f>YEAR(S265)</f>
        <v>2012</v>
      </c>
      <c r="V265">
        <f>YEAR(T265)</f>
        <v>2012</v>
      </c>
      <c r="W265" t="str">
        <f>IF(V265=U265, "Yes"," No")</f>
        <v>Yes</v>
      </c>
    </row>
    <row r="266" spans="1:23" ht="57.6" x14ac:dyDescent="0.3">
      <c r="A266">
        <v>264</v>
      </c>
      <c r="B266" s="1" t="s">
        <v>571</v>
      </c>
      <c r="C266" s="1" t="s">
        <v>572</v>
      </c>
      <c r="D266">
        <v>5000</v>
      </c>
      <c r="E266">
        <v>5910</v>
      </c>
      <c r="F266" t="s">
        <v>16</v>
      </c>
      <c r="G266" t="s">
        <v>17</v>
      </c>
      <c r="H266" t="s">
        <v>18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525</v>
      </c>
      <c r="O266" s="7">
        <f>(E266/D266)*100</f>
        <v>118.19999999999999</v>
      </c>
      <c r="P266" s="5">
        <f>IFERROR((E266/L266),0)</f>
        <v>64.945054945054949</v>
      </c>
      <c r="Q266" s="5" t="str">
        <f>LEFT(N266,SEARCH("/", N266)-1)</f>
        <v>film &amp; video</v>
      </c>
      <c r="R266" s="5" t="str">
        <f>RIGHT(N266,LEN(N266)-SEARCH("/",N266))</f>
        <v>documentary</v>
      </c>
      <c r="S266" s="11">
        <f>(((J266/60)/60)/24)+DATE(1970,1,1)</f>
        <v>41010.620312500003</v>
      </c>
      <c r="T266" s="11">
        <f>(((I266/60)/60)/24)+DATE(1970,1,1)</f>
        <v>41040.620312500003</v>
      </c>
      <c r="U266">
        <f>YEAR(S266)</f>
        <v>2012</v>
      </c>
      <c r="V266">
        <f>YEAR(T266)</f>
        <v>2012</v>
      </c>
      <c r="W266" t="str">
        <f>IF(V266=U266, "Yes"," No")</f>
        <v>Yes</v>
      </c>
    </row>
    <row r="267" spans="1:23" ht="57.6" x14ac:dyDescent="0.3">
      <c r="A267">
        <v>265</v>
      </c>
      <c r="B267" s="1" t="s">
        <v>573</v>
      </c>
      <c r="C267" s="1" t="s">
        <v>574</v>
      </c>
      <c r="D267">
        <v>5000</v>
      </c>
      <c r="E267">
        <v>5555</v>
      </c>
      <c r="F267" t="s">
        <v>16</v>
      </c>
      <c r="G267" t="s">
        <v>17</v>
      </c>
      <c r="H267" t="s">
        <v>18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525</v>
      </c>
      <c r="O267" s="7">
        <f>(E267/D267)*100</f>
        <v>111.1</v>
      </c>
      <c r="P267" s="5">
        <f>IFERROR((E267/L267),0)</f>
        <v>95.775862068965523</v>
      </c>
      <c r="Q267" s="5" t="str">
        <f>LEFT(N267,SEARCH("/", N267)-1)</f>
        <v>film &amp; video</v>
      </c>
      <c r="R267" s="5" t="str">
        <f>RIGHT(N267,LEN(N267)-SEARCH("/",N267))</f>
        <v>documentary</v>
      </c>
      <c r="S267" s="11">
        <f>(((J267/60)/60)/24)+DATE(1970,1,1)</f>
        <v>40267.245717592588</v>
      </c>
      <c r="T267" s="11">
        <f>(((I267/60)/60)/24)+DATE(1970,1,1)</f>
        <v>40308.844444444447</v>
      </c>
      <c r="U267">
        <f>YEAR(S267)</f>
        <v>2010</v>
      </c>
      <c r="V267">
        <f>YEAR(T267)</f>
        <v>2010</v>
      </c>
      <c r="W267" t="str">
        <f>IF(V267=U267, "Yes"," No")</f>
        <v>Yes</v>
      </c>
    </row>
    <row r="268" spans="1:23" ht="57.6" x14ac:dyDescent="0.3">
      <c r="A268">
        <v>266</v>
      </c>
      <c r="B268" s="1" t="s">
        <v>575</v>
      </c>
      <c r="C268" s="1" t="s">
        <v>576</v>
      </c>
      <c r="D268">
        <v>1000</v>
      </c>
      <c r="E268">
        <v>1455</v>
      </c>
      <c r="F268" t="s">
        <v>16</v>
      </c>
      <c r="G268" t="s">
        <v>17</v>
      </c>
      <c r="H268" t="s">
        <v>18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525</v>
      </c>
      <c r="O268" s="7">
        <f>(E268/D268)*100</f>
        <v>145.5</v>
      </c>
      <c r="P268" s="5">
        <f>IFERROR((E268/L268),0)</f>
        <v>40.416666666666664</v>
      </c>
      <c r="Q268" s="5" t="str">
        <f>LEFT(N268,SEARCH("/", N268)-1)</f>
        <v>film &amp; video</v>
      </c>
      <c r="R268" s="5" t="str">
        <f>RIGHT(N268,LEN(N268)-SEARCH("/",N268))</f>
        <v>documentary</v>
      </c>
      <c r="S268" s="11">
        <f>(((J268/60)/60)/24)+DATE(1970,1,1)</f>
        <v>40205.174849537041</v>
      </c>
      <c r="T268" s="11">
        <f>(((I268/60)/60)/24)+DATE(1970,1,1)</f>
        <v>40291.160416666666</v>
      </c>
      <c r="U268">
        <f>YEAR(S268)</f>
        <v>2010</v>
      </c>
      <c r="V268">
        <f>YEAR(T268)</f>
        <v>2010</v>
      </c>
      <c r="W268" t="str">
        <f>IF(V268=U268, "Yes"," No")</f>
        <v>Yes</v>
      </c>
    </row>
    <row r="269" spans="1:23" ht="43.2" x14ac:dyDescent="0.3">
      <c r="A269">
        <v>267</v>
      </c>
      <c r="B269" s="1" t="s">
        <v>577</v>
      </c>
      <c r="C269" s="1" t="s">
        <v>578</v>
      </c>
      <c r="D269">
        <v>9850</v>
      </c>
      <c r="E269">
        <v>12965.44</v>
      </c>
      <c r="F269" t="s">
        <v>16</v>
      </c>
      <c r="G269" t="s">
        <v>24</v>
      </c>
      <c r="H269" t="s">
        <v>25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525</v>
      </c>
      <c r="O269" s="7">
        <f>(E269/D269)*100</f>
        <v>131.62883248730967</v>
      </c>
      <c r="P269" s="5">
        <f>IFERROR((E269/L269),0)</f>
        <v>78.578424242424248</v>
      </c>
      <c r="Q269" s="5" t="str">
        <f>LEFT(N269,SEARCH("/", N269)-1)</f>
        <v>film &amp; video</v>
      </c>
      <c r="R269" s="5" t="str">
        <f>RIGHT(N269,LEN(N269)-SEARCH("/",N269))</f>
        <v>documentary</v>
      </c>
      <c r="S269" s="11">
        <f>(((J269/60)/60)/24)+DATE(1970,1,1)</f>
        <v>41785.452534722222</v>
      </c>
      <c r="T269" s="11">
        <f>(((I269/60)/60)/24)+DATE(1970,1,1)</f>
        <v>41815.452534722222</v>
      </c>
      <c r="U269">
        <f>YEAR(S269)</f>
        <v>2014</v>
      </c>
      <c r="V269">
        <f>YEAR(T269)</f>
        <v>2014</v>
      </c>
      <c r="W269" t="str">
        <f>IF(V269=U269, "Yes"," No")</f>
        <v>Yes</v>
      </c>
    </row>
    <row r="270" spans="1:23" ht="43.2" x14ac:dyDescent="0.3">
      <c r="A270">
        <v>268</v>
      </c>
      <c r="B270" s="1" t="s">
        <v>579</v>
      </c>
      <c r="C270" s="1" t="s">
        <v>580</v>
      </c>
      <c r="D270">
        <v>5000</v>
      </c>
      <c r="E270">
        <v>5570</v>
      </c>
      <c r="F270" t="s">
        <v>16</v>
      </c>
      <c r="G270" t="s">
        <v>17</v>
      </c>
      <c r="H270" t="s">
        <v>18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525</v>
      </c>
      <c r="O270" s="7">
        <f>(E270/D270)*100</f>
        <v>111.4</v>
      </c>
      <c r="P270" s="5">
        <f>IFERROR((E270/L270),0)</f>
        <v>50.18018018018018</v>
      </c>
      <c r="Q270" s="5" t="str">
        <f>LEFT(N270,SEARCH("/", N270)-1)</f>
        <v>film &amp; video</v>
      </c>
      <c r="R270" s="5" t="str">
        <f>RIGHT(N270,LEN(N270)-SEARCH("/",N270))</f>
        <v>documentary</v>
      </c>
      <c r="S270" s="11">
        <f>(((J270/60)/60)/24)+DATE(1970,1,1)</f>
        <v>40809.15252314815</v>
      </c>
      <c r="T270" s="11">
        <f>(((I270/60)/60)/24)+DATE(1970,1,1)</f>
        <v>40854.194189814814</v>
      </c>
      <c r="U270">
        <f>YEAR(S270)</f>
        <v>2011</v>
      </c>
      <c r="V270">
        <f>YEAR(T270)</f>
        <v>2011</v>
      </c>
      <c r="W270" t="str">
        <f>IF(V270=U270, "Yes"," No")</f>
        <v>Yes</v>
      </c>
    </row>
    <row r="271" spans="1:23" ht="43.2" x14ac:dyDescent="0.3">
      <c r="A271">
        <v>269</v>
      </c>
      <c r="B271" s="1" t="s">
        <v>581</v>
      </c>
      <c r="C271" s="1" t="s">
        <v>582</v>
      </c>
      <c r="D271">
        <v>100000</v>
      </c>
      <c r="E271">
        <v>147233.76999999999</v>
      </c>
      <c r="F271" t="s">
        <v>16</v>
      </c>
      <c r="G271" t="s">
        <v>50</v>
      </c>
      <c r="H271" t="s">
        <v>51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525</v>
      </c>
      <c r="O271" s="7">
        <f>(E271/D271)*100</f>
        <v>147.23376999999999</v>
      </c>
      <c r="P271" s="5">
        <f>IFERROR((E271/L271),0)</f>
        <v>92.251735588972423</v>
      </c>
      <c r="Q271" s="5" t="str">
        <f>LEFT(N271,SEARCH("/", N271)-1)</f>
        <v>film &amp; video</v>
      </c>
      <c r="R271" s="5" t="str">
        <f>RIGHT(N271,LEN(N271)-SEARCH("/",N271))</f>
        <v>documentary</v>
      </c>
      <c r="S271" s="11">
        <f>(((J271/60)/60)/24)+DATE(1970,1,1)</f>
        <v>42758.197013888886</v>
      </c>
      <c r="T271" s="11">
        <f>(((I271/60)/60)/24)+DATE(1970,1,1)</f>
        <v>42788.197013888886</v>
      </c>
      <c r="U271">
        <f>YEAR(S271)</f>
        <v>2017</v>
      </c>
      <c r="V271">
        <f>YEAR(T271)</f>
        <v>2017</v>
      </c>
      <c r="W271" t="str">
        <f>IF(V271=U271, "Yes"," No")</f>
        <v>Yes</v>
      </c>
    </row>
    <row r="272" spans="1:23" ht="43.2" x14ac:dyDescent="0.3">
      <c r="A272">
        <v>270</v>
      </c>
      <c r="B272" s="1" t="s">
        <v>583</v>
      </c>
      <c r="C272" s="1" t="s">
        <v>584</v>
      </c>
      <c r="D272">
        <v>2300</v>
      </c>
      <c r="E272">
        <v>3510</v>
      </c>
      <c r="F272" t="s">
        <v>16</v>
      </c>
      <c r="G272" t="s">
        <v>17</v>
      </c>
      <c r="H272" t="s">
        <v>18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525</v>
      </c>
      <c r="O272" s="7">
        <f>(E272/D272)*100</f>
        <v>152.60869565217391</v>
      </c>
      <c r="P272" s="5">
        <f>IFERROR((E272/L272),0)</f>
        <v>57.540983606557376</v>
      </c>
      <c r="Q272" s="5" t="str">
        <f>LEFT(N272,SEARCH("/", N272)-1)</f>
        <v>film &amp; video</v>
      </c>
      <c r="R272" s="5" t="str">
        <f>RIGHT(N272,LEN(N272)-SEARCH("/",N272))</f>
        <v>documentary</v>
      </c>
      <c r="S272" s="11">
        <f>(((J272/60)/60)/24)+DATE(1970,1,1)</f>
        <v>40637.866550925923</v>
      </c>
      <c r="T272" s="11">
        <f>(((I272/60)/60)/24)+DATE(1970,1,1)</f>
        <v>40688.166666666664</v>
      </c>
      <c r="U272">
        <f>YEAR(S272)</f>
        <v>2011</v>
      </c>
      <c r="V272">
        <f>YEAR(T272)</f>
        <v>2011</v>
      </c>
      <c r="W272" t="str">
        <f>IF(V272=U272, "Yes"," No")</f>
        <v>Yes</v>
      </c>
    </row>
    <row r="273" spans="1:23" ht="43.2" x14ac:dyDescent="0.3">
      <c r="A273">
        <v>271</v>
      </c>
      <c r="B273" s="1" t="s">
        <v>585</v>
      </c>
      <c r="C273" s="1" t="s">
        <v>586</v>
      </c>
      <c r="D273">
        <v>30000</v>
      </c>
      <c r="E273">
        <v>31404</v>
      </c>
      <c r="F273" t="s">
        <v>16</v>
      </c>
      <c r="G273" t="s">
        <v>17</v>
      </c>
      <c r="H273" t="s">
        <v>18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525</v>
      </c>
      <c r="O273" s="7">
        <f>(E273/D273)*100</f>
        <v>104.67999999999999</v>
      </c>
      <c r="P273" s="5">
        <f>IFERROR((E273/L273),0)</f>
        <v>109.42160278745645</v>
      </c>
      <c r="Q273" s="5" t="str">
        <f>LEFT(N273,SEARCH("/", N273)-1)</f>
        <v>film &amp; video</v>
      </c>
      <c r="R273" s="5" t="str">
        <f>RIGHT(N273,LEN(N273)-SEARCH("/",N273))</f>
        <v>documentary</v>
      </c>
      <c r="S273" s="11">
        <f>(((J273/60)/60)/24)+DATE(1970,1,1)</f>
        <v>41612.10024305556</v>
      </c>
      <c r="T273" s="11">
        <f>(((I273/60)/60)/24)+DATE(1970,1,1)</f>
        <v>41641.333333333336</v>
      </c>
      <c r="U273">
        <f>YEAR(S273)</f>
        <v>2013</v>
      </c>
      <c r="V273">
        <f>YEAR(T273)</f>
        <v>2014</v>
      </c>
      <c r="W273" t="str">
        <f>IF(V273=U273, "Yes"," No")</f>
        <v xml:space="preserve"> No</v>
      </c>
    </row>
    <row r="274" spans="1:23" ht="43.2" x14ac:dyDescent="0.3">
      <c r="A274">
        <v>272</v>
      </c>
      <c r="B274" s="1" t="s">
        <v>587</v>
      </c>
      <c r="C274" s="1" t="s">
        <v>588</v>
      </c>
      <c r="D274">
        <v>3000</v>
      </c>
      <c r="E274">
        <v>5323.01</v>
      </c>
      <c r="F274" t="s">
        <v>16</v>
      </c>
      <c r="G274" t="s">
        <v>17</v>
      </c>
      <c r="H274" t="s">
        <v>18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525</v>
      </c>
      <c r="O274" s="7">
        <f>(E274/D274)*100</f>
        <v>177.43366666666668</v>
      </c>
      <c r="P274" s="5">
        <f>IFERROR((E274/L274),0)</f>
        <v>81.892461538461546</v>
      </c>
      <c r="Q274" s="5" t="str">
        <f>LEFT(N274,SEARCH("/", N274)-1)</f>
        <v>film &amp; video</v>
      </c>
      <c r="R274" s="5" t="str">
        <f>RIGHT(N274,LEN(N274)-SEARCH("/",N274))</f>
        <v>documentary</v>
      </c>
      <c r="S274" s="11">
        <f>(((J274/60)/60)/24)+DATE(1970,1,1)</f>
        <v>40235.900358796294</v>
      </c>
      <c r="T274" s="11">
        <f>(((I274/60)/60)/24)+DATE(1970,1,1)</f>
        <v>40296.78402777778</v>
      </c>
      <c r="U274">
        <f>YEAR(S274)</f>
        <v>2010</v>
      </c>
      <c r="V274">
        <f>YEAR(T274)</f>
        <v>2010</v>
      </c>
      <c r="W274" t="str">
        <f>IF(V274=U274, "Yes"," No")</f>
        <v>Yes</v>
      </c>
    </row>
    <row r="275" spans="1:23" ht="57.6" x14ac:dyDescent="0.3">
      <c r="A275">
        <v>273</v>
      </c>
      <c r="B275" s="1" t="s">
        <v>589</v>
      </c>
      <c r="C275" s="1" t="s">
        <v>590</v>
      </c>
      <c r="D275">
        <v>5000</v>
      </c>
      <c r="E275">
        <v>5388.79</v>
      </c>
      <c r="F275" t="s">
        <v>16</v>
      </c>
      <c r="G275" t="s">
        <v>17</v>
      </c>
      <c r="H275" t="s">
        <v>18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525</v>
      </c>
      <c r="O275" s="7">
        <f>(E275/D275)*100</f>
        <v>107.7758</v>
      </c>
      <c r="P275" s="5">
        <f>IFERROR((E275/L275),0)</f>
        <v>45.667711864406776</v>
      </c>
      <c r="Q275" s="5" t="str">
        <f>LEFT(N275,SEARCH("/", N275)-1)</f>
        <v>film &amp; video</v>
      </c>
      <c r="R275" s="5" t="str">
        <f>RIGHT(N275,LEN(N275)-SEARCH("/",N275))</f>
        <v>documentary</v>
      </c>
      <c r="S275" s="11">
        <f>(((J275/60)/60)/24)+DATE(1970,1,1)</f>
        <v>40697.498449074075</v>
      </c>
      <c r="T275" s="11">
        <f>(((I275/60)/60)/24)+DATE(1970,1,1)</f>
        <v>40727.498449074075</v>
      </c>
      <c r="U275">
        <f>YEAR(S275)</f>
        <v>2011</v>
      </c>
      <c r="V275">
        <f>YEAR(T275)</f>
        <v>2011</v>
      </c>
      <c r="W275" t="str">
        <f>IF(V275=U275, "Yes"," No")</f>
        <v>Yes</v>
      </c>
    </row>
    <row r="276" spans="1:23" ht="43.2" x14ac:dyDescent="0.3">
      <c r="A276">
        <v>274</v>
      </c>
      <c r="B276" s="1" t="s">
        <v>591</v>
      </c>
      <c r="C276" s="1" t="s">
        <v>592</v>
      </c>
      <c r="D276">
        <v>4000</v>
      </c>
      <c r="E276">
        <v>6240</v>
      </c>
      <c r="F276" t="s">
        <v>16</v>
      </c>
      <c r="G276" t="s">
        <v>17</v>
      </c>
      <c r="H276" t="s">
        <v>18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525</v>
      </c>
      <c r="O276" s="7">
        <f>(E276/D276)*100</f>
        <v>156</v>
      </c>
      <c r="P276" s="5">
        <f>IFERROR((E276/L276),0)</f>
        <v>55.221238938053098</v>
      </c>
      <c r="Q276" s="5" t="str">
        <f>LEFT(N276,SEARCH("/", N276)-1)</f>
        <v>film &amp; video</v>
      </c>
      <c r="R276" s="5" t="str">
        <f>RIGHT(N276,LEN(N276)-SEARCH("/",N276))</f>
        <v>documentary</v>
      </c>
      <c r="S276" s="11">
        <f>(((J276/60)/60)/24)+DATE(1970,1,1)</f>
        <v>40969.912372685183</v>
      </c>
      <c r="T276" s="11">
        <f>(((I276/60)/60)/24)+DATE(1970,1,1)</f>
        <v>41004.290972222225</v>
      </c>
      <c r="U276">
        <f>YEAR(S276)</f>
        <v>2012</v>
      </c>
      <c r="V276">
        <f>YEAR(T276)</f>
        <v>2012</v>
      </c>
      <c r="W276" t="str">
        <f>IF(V276=U276, "Yes"," No")</f>
        <v>Yes</v>
      </c>
    </row>
    <row r="277" spans="1:23" ht="43.2" x14ac:dyDescent="0.3">
      <c r="A277">
        <v>275</v>
      </c>
      <c r="B277" s="1" t="s">
        <v>593</v>
      </c>
      <c r="C277" s="1" t="s">
        <v>594</v>
      </c>
      <c r="D277">
        <v>20000</v>
      </c>
      <c r="E277">
        <v>21679</v>
      </c>
      <c r="F277" t="s">
        <v>16</v>
      </c>
      <c r="G277" t="s">
        <v>17</v>
      </c>
      <c r="H277" t="s">
        <v>18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525</v>
      </c>
      <c r="O277" s="7">
        <f>(E277/D277)*100</f>
        <v>108.395</v>
      </c>
      <c r="P277" s="5">
        <f>IFERROR((E277/L277),0)</f>
        <v>65.298192771084331</v>
      </c>
      <c r="Q277" s="5" t="str">
        <f>LEFT(N277,SEARCH("/", N277)-1)</f>
        <v>film &amp; video</v>
      </c>
      <c r="R277" s="5" t="str">
        <f>RIGHT(N277,LEN(N277)-SEARCH("/",N277))</f>
        <v>documentary</v>
      </c>
      <c r="S277" s="11">
        <f>(((J277/60)/60)/24)+DATE(1970,1,1)</f>
        <v>41193.032013888893</v>
      </c>
      <c r="T277" s="11">
        <f>(((I277/60)/60)/24)+DATE(1970,1,1)</f>
        <v>41223.073680555557</v>
      </c>
      <c r="U277">
        <f>YEAR(S277)</f>
        <v>2012</v>
      </c>
      <c r="V277">
        <f>YEAR(T277)</f>
        <v>2012</v>
      </c>
      <c r="W277" t="str">
        <f>IF(V277=U277, "Yes"," No")</f>
        <v>Yes</v>
      </c>
    </row>
    <row r="278" spans="1:23" ht="43.2" x14ac:dyDescent="0.3">
      <c r="A278">
        <v>276</v>
      </c>
      <c r="B278" s="1" t="s">
        <v>595</v>
      </c>
      <c r="C278" s="1" t="s">
        <v>596</v>
      </c>
      <c r="D278">
        <v>4000</v>
      </c>
      <c r="E278">
        <v>5904</v>
      </c>
      <c r="F278" t="s">
        <v>16</v>
      </c>
      <c r="G278" t="s">
        <v>17</v>
      </c>
      <c r="H278" t="s">
        <v>18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525</v>
      </c>
      <c r="O278" s="7">
        <f>(E278/D278)*100</f>
        <v>147.6</v>
      </c>
      <c r="P278" s="5">
        <f>IFERROR((E278/L278),0)</f>
        <v>95.225806451612897</v>
      </c>
      <c r="Q278" s="5" t="str">
        <f>LEFT(N278,SEARCH("/", N278)-1)</f>
        <v>film &amp; video</v>
      </c>
      <c r="R278" s="5" t="str">
        <f>RIGHT(N278,LEN(N278)-SEARCH("/",N278))</f>
        <v>documentary</v>
      </c>
      <c r="S278" s="11">
        <f>(((J278/60)/60)/24)+DATE(1970,1,1)</f>
        <v>40967.081874999996</v>
      </c>
      <c r="T278" s="11">
        <f>(((I278/60)/60)/24)+DATE(1970,1,1)</f>
        <v>41027.040208333332</v>
      </c>
      <c r="U278">
        <f>YEAR(S278)</f>
        <v>2012</v>
      </c>
      <c r="V278">
        <f>YEAR(T278)</f>
        <v>2012</v>
      </c>
      <c r="W278" t="str">
        <f>IF(V278=U278, "Yes"," No")</f>
        <v>Yes</v>
      </c>
    </row>
    <row r="279" spans="1:23" ht="57.6" x14ac:dyDescent="0.3">
      <c r="A279">
        <v>277</v>
      </c>
      <c r="B279" s="1" t="s">
        <v>597</v>
      </c>
      <c r="C279" s="1" t="s">
        <v>598</v>
      </c>
      <c r="D279">
        <v>65000</v>
      </c>
      <c r="E279">
        <v>71748</v>
      </c>
      <c r="F279" t="s">
        <v>16</v>
      </c>
      <c r="G279" t="s">
        <v>17</v>
      </c>
      <c r="H279" t="s">
        <v>18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525</v>
      </c>
      <c r="O279" s="7">
        <f>(E279/D279)*100</f>
        <v>110.38153846153847</v>
      </c>
      <c r="P279" s="5">
        <f>IFERROR((E279/L279),0)</f>
        <v>75.444794952681391</v>
      </c>
      <c r="Q279" s="5" t="str">
        <f>LEFT(N279,SEARCH("/", N279)-1)</f>
        <v>film &amp; video</v>
      </c>
      <c r="R279" s="5" t="str">
        <f>RIGHT(N279,LEN(N279)-SEARCH("/",N279))</f>
        <v>documentary</v>
      </c>
      <c r="S279" s="11">
        <f>(((J279/60)/60)/24)+DATE(1970,1,1)</f>
        <v>42117.891423611116</v>
      </c>
      <c r="T279" s="11">
        <f>(((I279/60)/60)/24)+DATE(1970,1,1)</f>
        <v>42147.891423611116</v>
      </c>
      <c r="U279">
        <f>YEAR(S279)</f>
        <v>2015</v>
      </c>
      <c r="V279">
        <f>YEAR(T279)</f>
        <v>2015</v>
      </c>
      <c r="W279" t="str">
        <f>IF(V279=U279, "Yes"," No")</f>
        <v>Yes</v>
      </c>
    </row>
    <row r="280" spans="1:23" ht="28.8" x14ac:dyDescent="0.3">
      <c r="A280">
        <v>278</v>
      </c>
      <c r="B280" s="1" t="s">
        <v>599</v>
      </c>
      <c r="C280" s="1" t="s">
        <v>600</v>
      </c>
      <c r="D280">
        <v>27000</v>
      </c>
      <c r="E280">
        <v>40594</v>
      </c>
      <c r="F280" t="s">
        <v>16</v>
      </c>
      <c r="G280" t="s">
        <v>17</v>
      </c>
      <c r="H280" t="s">
        <v>18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525</v>
      </c>
      <c r="O280" s="7">
        <f>(E280/D280)*100</f>
        <v>150.34814814814814</v>
      </c>
      <c r="P280" s="5">
        <f>IFERROR((E280/L280),0)</f>
        <v>97.816867469879512</v>
      </c>
      <c r="Q280" s="5" t="str">
        <f>LEFT(N280,SEARCH("/", N280)-1)</f>
        <v>film &amp; video</v>
      </c>
      <c r="R280" s="5" t="str">
        <f>RIGHT(N280,LEN(N280)-SEARCH("/",N280))</f>
        <v>documentary</v>
      </c>
      <c r="S280" s="11">
        <f>(((J280/60)/60)/24)+DATE(1970,1,1)</f>
        <v>41164.040960648148</v>
      </c>
      <c r="T280" s="11">
        <f>(((I280/60)/60)/24)+DATE(1970,1,1)</f>
        <v>41194.040960648148</v>
      </c>
      <c r="U280">
        <f>YEAR(S280)</f>
        <v>2012</v>
      </c>
      <c r="V280">
        <f>YEAR(T280)</f>
        <v>2012</v>
      </c>
      <c r="W280" t="str">
        <f>IF(V280=U280, "Yes"," No")</f>
        <v>Yes</v>
      </c>
    </row>
    <row r="281" spans="1:23" ht="43.2" x14ac:dyDescent="0.3">
      <c r="A281">
        <v>279</v>
      </c>
      <c r="B281" s="1" t="s">
        <v>601</v>
      </c>
      <c r="C281" s="1" t="s">
        <v>602</v>
      </c>
      <c r="D281">
        <v>17000</v>
      </c>
      <c r="E281">
        <v>26744.11</v>
      </c>
      <c r="F281" t="s">
        <v>16</v>
      </c>
      <c r="G281" t="s">
        <v>17</v>
      </c>
      <c r="H281" t="s">
        <v>18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525</v>
      </c>
      <c r="O281" s="7">
        <f>(E281/D281)*100</f>
        <v>157.31829411764707</v>
      </c>
      <c r="P281" s="5">
        <f>IFERROR((E281/L281),0)</f>
        <v>87.685606557377056</v>
      </c>
      <c r="Q281" s="5" t="str">
        <f>LEFT(N281,SEARCH("/", N281)-1)</f>
        <v>film &amp; video</v>
      </c>
      <c r="R281" s="5" t="str">
        <f>RIGHT(N281,LEN(N281)-SEARCH("/",N281))</f>
        <v>documentary</v>
      </c>
      <c r="S281" s="11">
        <f>(((J281/60)/60)/24)+DATE(1970,1,1)</f>
        <v>42759.244166666671</v>
      </c>
      <c r="T281" s="11">
        <f>(((I281/60)/60)/24)+DATE(1970,1,1)</f>
        <v>42793.084027777775</v>
      </c>
      <c r="U281">
        <f>YEAR(S281)</f>
        <v>2017</v>
      </c>
      <c r="V281">
        <f>YEAR(T281)</f>
        <v>2017</v>
      </c>
      <c r="W281" t="str">
        <f>IF(V281=U281, "Yes"," No")</f>
        <v>Yes</v>
      </c>
    </row>
    <row r="282" spans="1:23" ht="43.2" x14ac:dyDescent="0.3">
      <c r="A282">
        <v>280</v>
      </c>
      <c r="B282" s="1" t="s">
        <v>603</v>
      </c>
      <c r="C282" s="1" t="s">
        <v>604</v>
      </c>
      <c r="D282">
        <v>75000</v>
      </c>
      <c r="E282">
        <v>117108</v>
      </c>
      <c r="F282" t="s">
        <v>16</v>
      </c>
      <c r="G282" t="s">
        <v>17</v>
      </c>
      <c r="H282" t="s">
        <v>18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525</v>
      </c>
      <c r="O282" s="7">
        <f>(E282/D282)*100</f>
        <v>156.14400000000001</v>
      </c>
      <c r="P282" s="5">
        <f>IFERROR((E282/L282),0)</f>
        <v>54.748948106591868</v>
      </c>
      <c r="Q282" s="5" t="str">
        <f>LEFT(N282,SEARCH("/", N282)-1)</f>
        <v>film &amp; video</v>
      </c>
      <c r="R282" s="5" t="str">
        <f>RIGHT(N282,LEN(N282)-SEARCH("/",N282))</f>
        <v>documentary</v>
      </c>
      <c r="S282" s="11">
        <f>(((J282/60)/60)/24)+DATE(1970,1,1)</f>
        <v>41744.590682870366</v>
      </c>
      <c r="T282" s="11">
        <f>(((I282/60)/60)/24)+DATE(1970,1,1)</f>
        <v>41789.590682870366</v>
      </c>
      <c r="U282">
        <f>YEAR(S282)</f>
        <v>2014</v>
      </c>
      <c r="V282">
        <f>YEAR(T282)</f>
        <v>2014</v>
      </c>
      <c r="W282" t="str">
        <f>IF(V282=U282, "Yes"," No")</f>
        <v>Yes</v>
      </c>
    </row>
    <row r="283" spans="1:23" ht="43.2" x14ac:dyDescent="0.3">
      <c r="A283">
        <v>281</v>
      </c>
      <c r="B283" s="1" t="s">
        <v>605</v>
      </c>
      <c r="C283" s="1" t="s">
        <v>606</v>
      </c>
      <c r="D283">
        <v>5500</v>
      </c>
      <c r="E283">
        <v>6632.32</v>
      </c>
      <c r="F283" t="s">
        <v>16</v>
      </c>
      <c r="G283" t="s">
        <v>17</v>
      </c>
      <c r="H283" t="s">
        <v>18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525</v>
      </c>
      <c r="O283" s="7">
        <f>(E283/D283)*100</f>
        <v>120.58763636363636</v>
      </c>
      <c r="P283" s="5">
        <f>IFERROR((E283/L283),0)</f>
        <v>83.953417721518989</v>
      </c>
      <c r="Q283" s="5" t="str">
        <f>LEFT(N283,SEARCH("/", N283)-1)</f>
        <v>film &amp; video</v>
      </c>
      <c r="R283" s="5" t="str">
        <f>RIGHT(N283,LEN(N283)-SEARCH("/",N283))</f>
        <v>documentary</v>
      </c>
      <c r="S283" s="11">
        <f>(((J283/60)/60)/24)+DATE(1970,1,1)</f>
        <v>39950.163344907407</v>
      </c>
      <c r="T283" s="11">
        <f>(((I283/60)/60)/24)+DATE(1970,1,1)</f>
        <v>40035.80972222222</v>
      </c>
      <c r="U283">
        <f>YEAR(S283)</f>
        <v>2009</v>
      </c>
      <c r="V283">
        <f>YEAR(T283)</f>
        <v>2009</v>
      </c>
      <c r="W283" t="str">
        <f>IF(V283=U283, "Yes"," No")</f>
        <v>Yes</v>
      </c>
    </row>
    <row r="284" spans="1:23" ht="43.2" x14ac:dyDescent="0.3">
      <c r="A284">
        <v>282</v>
      </c>
      <c r="B284" s="1" t="s">
        <v>607</v>
      </c>
      <c r="C284" s="1" t="s">
        <v>608</v>
      </c>
      <c r="D284">
        <v>45000</v>
      </c>
      <c r="E284">
        <v>45535</v>
      </c>
      <c r="F284" t="s">
        <v>16</v>
      </c>
      <c r="G284" t="s">
        <v>17</v>
      </c>
      <c r="H284" t="s">
        <v>18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525</v>
      </c>
      <c r="O284" s="7">
        <f>(E284/D284)*100</f>
        <v>101.18888888888888</v>
      </c>
      <c r="P284" s="5">
        <f>IFERROR((E284/L284),0)</f>
        <v>254.38547486033519</v>
      </c>
      <c r="Q284" s="5" t="str">
        <f>LEFT(N284,SEARCH("/", N284)-1)</f>
        <v>film &amp; video</v>
      </c>
      <c r="R284" s="5" t="str">
        <f>RIGHT(N284,LEN(N284)-SEARCH("/",N284))</f>
        <v>documentary</v>
      </c>
      <c r="S284" s="11">
        <f>(((J284/60)/60)/24)+DATE(1970,1,1)</f>
        <v>40194.920046296298</v>
      </c>
      <c r="T284" s="11">
        <f>(((I284/60)/60)/24)+DATE(1970,1,1)</f>
        <v>40231.916666666664</v>
      </c>
      <c r="U284">
        <f>YEAR(S284)</f>
        <v>2010</v>
      </c>
      <c r="V284">
        <f>YEAR(T284)</f>
        <v>2010</v>
      </c>
      <c r="W284" t="str">
        <f>IF(V284=U284, "Yes"," No")</f>
        <v>Yes</v>
      </c>
    </row>
    <row r="285" spans="1:23" ht="28.8" x14ac:dyDescent="0.3">
      <c r="A285">
        <v>283</v>
      </c>
      <c r="B285" s="1" t="s">
        <v>609</v>
      </c>
      <c r="C285" s="1" t="s">
        <v>610</v>
      </c>
      <c r="D285">
        <v>18000</v>
      </c>
      <c r="E285">
        <v>20569.05</v>
      </c>
      <c r="F285" t="s">
        <v>16</v>
      </c>
      <c r="G285" t="s">
        <v>17</v>
      </c>
      <c r="H285" t="s">
        <v>18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525</v>
      </c>
      <c r="O285" s="7">
        <f>(E285/D285)*100</f>
        <v>114.27249999999999</v>
      </c>
      <c r="P285" s="5">
        <f>IFERROR((E285/L285),0)</f>
        <v>101.8269801980198</v>
      </c>
      <c r="Q285" s="5" t="str">
        <f>LEFT(N285,SEARCH("/", N285)-1)</f>
        <v>film &amp; video</v>
      </c>
      <c r="R285" s="5" t="str">
        <f>RIGHT(N285,LEN(N285)-SEARCH("/",N285))</f>
        <v>documentary</v>
      </c>
      <c r="S285" s="11">
        <f>(((J285/60)/60)/24)+DATE(1970,1,1)</f>
        <v>40675.71</v>
      </c>
      <c r="T285" s="11">
        <f>(((I285/60)/60)/24)+DATE(1970,1,1)</f>
        <v>40695.207638888889</v>
      </c>
      <c r="U285">
        <f>YEAR(S285)</f>
        <v>2011</v>
      </c>
      <c r="V285">
        <f>YEAR(T285)</f>
        <v>2011</v>
      </c>
      <c r="W285" t="str">
        <f>IF(V285=U285, "Yes"," No")</f>
        <v>Yes</v>
      </c>
    </row>
    <row r="286" spans="1:23" ht="43.2" x14ac:dyDescent="0.3">
      <c r="A286">
        <v>284</v>
      </c>
      <c r="B286" s="1" t="s">
        <v>611</v>
      </c>
      <c r="C286" s="1" t="s">
        <v>612</v>
      </c>
      <c r="D286">
        <v>40000</v>
      </c>
      <c r="E286">
        <v>41850.46</v>
      </c>
      <c r="F286" t="s">
        <v>16</v>
      </c>
      <c r="G286" t="s">
        <v>17</v>
      </c>
      <c r="H286" t="s">
        <v>18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525</v>
      </c>
      <c r="O286" s="7">
        <f>(E286/D286)*100</f>
        <v>104.62615</v>
      </c>
      <c r="P286" s="5">
        <f>IFERROR((E286/L286),0)</f>
        <v>55.066394736842106</v>
      </c>
      <c r="Q286" s="5" t="str">
        <f>LEFT(N286,SEARCH("/", N286)-1)</f>
        <v>film &amp; video</v>
      </c>
      <c r="R286" s="5" t="str">
        <f>RIGHT(N286,LEN(N286)-SEARCH("/",N286))</f>
        <v>documentary</v>
      </c>
      <c r="S286" s="11">
        <f>(((J286/60)/60)/24)+DATE(1970,1,1)</f>
        <v>40904.738194444442</v>
      </c>
      <c r="T286" s="11">
        <f>(((I286/60)/60)/24)+DATE(1970,1,1)</f>
        <v>40929.738194444442</v>
      </c>
      <c r="U286">
        <f>YEAR(S286)</f>
        <v>2011</v>
      </c>
      <c r="V286">
        <f>YEAR(T286)</f>
        <v>2012</v>
      </c>
      <c r="W286" t="str">
        <f>IF(V286=U286, "Yes"," No")</f>
        <v xml:space="preserve"> No</v>
      </c>
    </row>
    <row r="287" spans="1:23" ht="43.2" x14ac:dyDescent="0.3">
      <c r="A287">
        <v>285</v>
      </c>
      <c r="B287" s="1" t="s">
        <v>613</v>
      </c>
      <c r="C287" s="1" t="s">
        <v>614</v>
      </c>
      <c r="D287">
        <v>14000</v>
      </c>
      <c r="E287">
        <v>32035.51</v>
      </c>
      <c r="F287" t="s">
        <v>16</v>
      </c>
      <c r="G287" t="s">
        <v>17</v>
      </c>
      <c r="H287" t="s">
        <v>18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525</v>
      </c>
      <c r="O287" s="7">
        <f>(E287/D287)*100</f>
        <v>228.82507142857142</v>
      </c>
      <c r="P287" s="5">
        <f>IFERROR((E287/L287),0)</f>
        <v>56.901438721136763</v>
      </c>
      <c r="Q287" s="5" t="str">
        <f>LEFT(N287,SEARCH("/", N287)-1)</f>
        <v>film &amp; video</v>
      </c>
      <c r="R287" s="5" t="str">
        <f>RIGHT(N287,LEN(N287)-SEARCH("/",N287))</f>
        <v>documentary</v>
      </c>
      <c r="S287" s="11">
        <f>(((J287/60)/60)/24)+DATE(1970,1,1)</f>
        <v>41506.756111111114</v>
      </c>
      <c r="T287" s="11">
        <f>(((I287/60)/60)/24)+DATE(1970,1,1)</f>
        <v>41536.756111111114</v>
      </c>
      <c r="U287">
        <f>YEAR(S287)</f>
        <v>2013</v>
      </c>
      <c r="V287">
        <f>YEAR(T287)</f>
        <v>2013</v>
      </c>
      <c r="W287" t="str">
        <f>IF(V287=U287, "Yes"," No")</f>
        <v>Yes</v>
      </c>
    </row>
    <row r="288" spans="1:23" ht="43.2" x14ac:dyDescent="0.3">
      <c r="A288">
        <v>286</v>
      </c>
      <c r="B288" s="1" t="s">
        <v>615</v>
      </c>
      <c r="C288" s="1" t="s">
        <v>616</v>
      </c>
      <c r="D288">
        <v>15000</v>
      </c>
      <c r="E288">
        <v>16373</v>
      </c>
      <c r="F288" t="s">
        <v>16</v>
      </c>
      <c r="G288" t="s">
        <v>17</v>
      </c>
      <c r="H288" t="s">
        <v>18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525</v>
      </c>
      <c r="O288" s="7">
        <f>(E288/D288)*100</f>
        <v>109.15333333333332</v>
      </c>
      <c r="P288" s="5">
        <f>IFERROR((E288/L288),0)</f>
        <v>121.28148148148148</v>
      </c>
      <c r="Q288" s="5" t="str">
        <f>LEFT(N288,SEARCH("/", N288)-1)</f>
        <v>film &amp; video</v>
      </c>
      <c r="R288" s="5" t="str">
        <f>RIGHT(N288,LEN(N288)-SEARCH("/",N288))</f>
        <v>documentary</v>
      </c>
      <c r="S288" s="11">
        <f>(((J288/60)/60)/24)+DATE(1970,1,1)</f>
        <v>41313.816249999996</v>
      </c>
      <c r="T288" s="11">
        <f>(((I288/60)/60)/24)+DATE(1970,1,1)</f>
        <v>41358.774583333332</v>
      </c>
      <c r="U288">
        <f>YEAR(S288)</f>
        <v>2013</v>
      </c>
      <c r="V288">
        <f>YEAR(T288)</f>
        <v>2013</v>
      </c>
      <c r="W288" t="str">
        <f>IF(V288=U288, "Yes"," No")</f>
        <v>Yes</v>
      </c>
    </row>
    <row r="289" spans="1:23" ht="28.8" x14ac:dyDescent="0.3">
      <c r="A289">
        <v>287</v>
      </c>
      <c r="B289" s="1" t="s">
        <v>617</v>
      </c>
      <c r="C289" s="1" t="s">
        <v>618</v>
      </c>
      <c r="D289">
        <v>15000</v>
      </c>
      <c r="E289">
        <v>26445</v>
      </c>
      <c r="F289" t="s">
        <v>16</v>
      </c>
      <c r="G289" t="s">
        <v>17</v>
      </c>
      <c r="H289" t="s">
        <v>18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525</v>
      </c>
      <c r="O289" s="7">
        <f>(E289/D289)*100</f>
        <v>176.29999999999998</v>
      </c>
      <c r="P289" s="5">
        <f>IFERROR((E289/L289),0)</f>
        <v>91.189655172413794</v>
      </c>
      <c r="Q289" s="5" t="str">
        <f>LEFT(N289,SEARCH("/", N289)-1)</f>
        <v>film &amp; video</v>
      </c>
      <c r="R289" s="5" t="str">
        <f>RIGHT(N289,LEN(N289)-SEARCH("/",N289))</f>
        <v>documentary</v>
      </c>
      <c r="S289" s="11">
        <f>(((J289/60)/60)/24)+DATE(1970,1,1)</f>
        <v>41184.277986111112</v>
      </c>
      <c r="T289" s="11">
        <f>(((I289/60)/60)/24)+DATE(1970,1,1)</f>
        <v>41215.166666666664</v>
      </c>
      <c r="U289">
        <f>YEAR(S289)</f>
        <v>2012</v>
      </c>
      <c r="V289">
        <f>YEAR(T289)</f>
        <v>2012</v>
      </c>
      <c r="W289" t="str">
        <f>IF(V289=U289, "Yes"," No")</f>
        <v>Yes</v>
      </c>
    </row>
    <row r="290" spans="1:23" ht="57.6" x14ac:dyDescent="0.3">
      <c r="A290">
        <v>288</v>
      </c>
      <c r="B290" s="1" t="s">
        <v>619</v>
      </c>
      <c r="C290" s="1" t="s">
        <v>620</v>
      </c>
      <c r="D290">
        <v>50000</v>
      </c>
      <c r="E290">
        <v>51605.31</v>
      </c>
      <c r="F290" t="s">
        <v>16</v>
      </c>
      <c r="G290" t="s">
        <v>17</v>
      </c>
      <c r="H290" t="s">
        <v>18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525</v>
      </c>
      <c r="O290" s="7">
        <f>(E290/D290)*100</f>
        <v>103.21061999999999</v>
      </c>
      <c r="P290" s="5">
        <f>IFERROR((E290/L290),0)</f>
        <v>115.44812080536913</v>
      </c>
      <c r="Q290" s="5" t="str">
        <f>LEFT(N290,SEARCH("/", N290)-1)</f>
        <v>film &amp; video</v>
      </c>
      <c r="R290" s="5" t="str">
        <f>RIGHT(N290,LEN(N290)-SEARCH("/",N290))</f>
        <v>documentary</v>
      </c>
      <c r="S290" s="11">
        <f>(((J290/60)/60)/24)+DATE(1970,1,1)</f>
        <v>41051.168900462959</v>
      </c>
      <c r="T290" s="11">
        <f>(((I290/60)/60)/24)+DATE(1970,1,1)</f>
        <v>41086.168900462959</v>
      </c>
      <c r="U290">
        <f>YEAR(S290)</f>
        <v>2012</v>
      </c>
      <c r="V290">
        <f>YEAR(T290)</f>
        <v>2012</v>
      </c>
      <c r="W290" t="str">
        <f>IF(V290=U290, "Yes"," No")</f>
        <v>Yes</v>
      </c>
    </row>
    <row r="291" spans="1:23" ht="43.2" x14ac:dyDescent="0.3">
      <c r="A291">
        <v>289</v>
      </c>
      <c r="B291" s="1" t="s">
        <v>621</v>
      </c>
      <c r="C291" s="1" t="s">
        <v>622</v>
      </c>
      <c r="D291">
        <v>15000</v>
      </c>
      <c r="E291">
        <v>15723</v>
      </c>
      <c r="F291" t="s">
        <v>16</v>
      </c>
      <c r="G291" t="s">
        <v>24</v>
      </c>
      <c r="H291" t="s">
        <v>25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525</v>
      </c>
      <c r="O291" s="7">
        <f>(E291/D291)*100</f>
        <v>104.82000000000001</v>
      </c>
      <c r="P291" s="5">
        <f>IFERROR((E291/L291),0)</f>
        <v>67.771551724137936</v>
      </c>
      <c r="Q291" s="5" t="str">
        <f>LEFT(N291,SEARCH("/", N291)-1)</f>
        <v>film &amp; video</v>
      </c>
      <c r="R291" s="5" t="str">
        <f>RIGHT(N291,LEN(N291)-SEARCH("/",N291))</f>
        <v>documentary</v>
      </c>
      <c r="S291" s="11">
        <f>(((J291/60)/60)/24)+DATE(1970,1,1)</f>
        <v>41550.456412037034</v>
      </c>
      <c r="T291" s="11">
        <f>(((I291/60)/60)/24)+DATE(1970,1,1)</f>
        <v>41580.456412037034</v>
      </c>
      <c r="U291">
        <f>YEAR(S291)</f>
        <v>2013</v>
      </c>
      <c r="V291">
        <f>YEAR(T291)</f>
        <v>2013</v>
      </c>
      <c r="W291" t="str">
        <f>IF(V291=U291, "Yes"," No")</f>
        <v>Yes</v>
      </c>
    </row>
    <row r="292" spans="1:23" ht="43.2" x14ac:dyDescent="0.3">
      <c r="A292">
        <v>290</v>
      </c>
      <c r="B292" s="1" t="s">
        <v>623</v>
      </c>
      <c r="C292" s="1" t="s">
        <v>624</v>
      </c>
      <c r="D292">
        <v>4500</v>
      </c>
      <c r="E292">
        <v>4800.8</v>
      </c>
      <c r="F292" t="s">
        <v>16</v>
      </c>
      <c r="G292" t="s">
        <v>17</v>
      </c>
      <c r="H292" t="s">
        <v>18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525</v>
      </c>
      <c r="O292" s="7">
        <f>(E292/D292)*100</f>
        <v>106.68444444444445</v>
      </c>
      <c r="P292" s="5">
        <f>IFERROR((E292/L292),0)</f>
        <v>28.576190476190476</v>
      </c>
      <c r="Q292" s="5" t="str">
        <f>LEFT(N292,SEARCH("/", N292)-1)</f>
        <v>film &amp; video</v>
      </c>
      <c r="R292" s="5" t="str">
        <f>RIGHT(N292,LEN(N292)-SEARCH("/",N292))</f>
        <v>documentary</v>
      </c>
      <c r="S292" s="11">
        <f>(((J292/60)/60)/24)+DATE(1970,1,1)</f>
        <v>40526.36917824074</v>
      </c>
      <c r="T292" s="11">
        <f>(((I292/60)/60)/24)+DATE(1970,1,1)</f>
        <v>40576.332638888889</v>
      </c>
      <c r="U292">
        <f>YEAR(S292)</f>
        <v>2010</v>
      </c>
      <c r="V292">
        <f>YEAR(T292)</f>
        <v>2011</v>
      </c>
      <c r="W292" t="str">
        <f>IF(V292=U292, "Yes"," No")</f>
        <v xml:space="preserve"> No</v>
      </c>
    </row>
    <row r="293" spans="1:23" ht="43.2" x14ac:dyDescent="0.3">
      <c r="A293">
        <v>291</v>
      </c>
      <c r="B293" s="1" t="s">
        <v>625</v>
      </c>
      <c r="C293" s="1" t="s">
        <v>626</v>
      </c>
      <c r="D293">
        <v>5000</v>
      </c>
      <c r="E293">
        <v>6001</v>
      </c>
      <c r="F293" t="s">
        <v>16</v>
      </c>
      <c r="G293" t="s">
        <v>17</v>
      </c>
      <c r="H293" t="s">
        <v>18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525</v>
      </c>
      <c r="O293" s="7">
        <f>(E293/D293)*100</f>
        <v>120.02</v>
      </c>
      <c r="P293" s="5">
        <f>IFERROR((E293/L293),0)</f>
        <v>46.8828125</v>
      </c>
      <c r="Q293" s="5" t="str">
        <f>LEFT(N293,SEARCH("/", N293)-1)</f>
        <v>film &amp; video</v>
      </c>
      <c r="R293" s="5" t="str">
        <f>RIGHT(N293,LEN(N293)-SEARCH("/",N293))</f>
        <v>documentary</v>
      </c>
      <c r="S293" s="11">
        <f>(((J293/60)/60)/24)+DATE(1970,1,1)</f>
        <v>41376.769050925926</v>
      </c>
      <c r="T293" s="11">
        <f>(((I293/60)/60)/24)+DATE(1970,1,1)</f>
        <v>41395.000694444447</v>
      </c>
      <c r="U293">
        <f>YEAR(S293)</f>
        <v>2013</v>
      </c>
      <c r="V293">
        <f>YEAR(T293)</f>
        <v>2013</v>
      </c>
      <c r="W293" t="str">
        <f>IF(V293=U293, "Yes"," No")</f>
        <v>Yes</v>
      </c>
    </row>
    <row r="294" spans="1:23" ht="57.6" x14ac:dyDescent="0.3">
      <c r="A294">
        <v>292</v>
      </c>
      <c r="B294" s="1" t="s">
        <v>627</v>
      </c>
      <c r="C294" s="1" t="s">
        <v>628</v>
      </c>
      <c r="D294">
        <v>75000</v>
      </c>
      <c r="E294">
        <v>76130.2</v>
      </c>
      <c r="F294" t="s">
        <v>16</v>
      </c>
      <c r="G294" t="s">
        <v>17</v>
      </c>
      <c r="H294" t="s">
        <v>18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525</v>
      </c>
      <c r="O294" s="7">
        <f>(E294/D294)*100</f>
        <v>101.50693333333334</v>
      </c>
      <c r="P294" s="5">
        <f>IFERROR((E294/L294),0)</f>
        <v>154.42231237322514</v>
      </c>
      <c r="Q294" s="5" t="str">
        <f>LEFT(N294,SEARCH("/", N294)-1)</f>
        <v>film &amp; video</v>
      </c>
      <c r="R294" s="5" t="str">
        <f>RIGHT(N294,LEN(N294)-SEARCH("/",N294))</f>
        <v>documentary</v>
      </c>
      <c r="S294" s="11">
        <f>(((J294/60)/60)/24)+DATE(1970,1,1)</f>
        <v>40812.803229166668</v>
      </c>
      <c r="T294" s="11">
        <f>(((I294/60)/60)/24)+DATE(1970,1,1)</f>
        <v>40845.165972222225</v>
      </c>
      <c r="U294">
        <f>YEAR(S294)</f>
        <v>2011</v>
      </c>
      <c r="V294">
        <f>YEAR(T294)</f>
        <v>2011</v>
      </c>
      <c r="W294" t="str">
        <f>IF(V294=U294, "Yes"," No")</f>
        <v>Yes</v>
      </c>
    </row>
    <row r="295" spans="1:23" ht="43.2" x14ac:dyDescent="0.3">
      <c r="A295">
        <v>293</v>
      </c>
      <c r="B295" s="1" t="s">
        <v>629</v>
      </c>
      <c r="C295" s="1" t="s">
        <v>630</v>
      </c>
      <c r="D295">
        <v>26000</v>
      </c>
      <c r="E295">
        <v>26360</v>
      </c>
      <c r="F295" t="s">
        <v>16</v>
      </c>
      <c r="G295" t="s">
        <v>17</v>
      </c>
      <c r="H295" t="s">
        <v>18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525</v>
      </c>
      <c r="O295" s="7">
        <f>(E295/D295)*100</f>
        <v>101.38461538461539</v>
      </c>
      <c r="P295" s="5">
        <f>IFERROR((E295/L295),0)</f>
        <v>201.22137404580153</v>
      </c>
      <c r="Q295" s="5" t="str">
        <f>LEFT(N295,SEARCH("/", N295)-1)</f>
        <v>film &amp; video</v>
      </c>
      <c r="R295" s="5" t="str">
        <f>RIGHT(N295,LEN(N295)-SEARCH("/",N295))</f>
        <v>documentary</v>
      </c>
      <c r="S295" s="11">
        <f>(((J295/60)/60)/24)+DATE(1970,1,1)</f>
        <v>41719.667986111112</v>
      </c>
      <c r="T295" s="11">
        <f>(((I295/60)/60)/24)+DATE(1970,1,1)</f>
        <v>41749.667986111112</v>
      </c>
      <c r="U295">
        <f>YEAR(S295)</f>
        <v>2014</v>
      </c>
      <c r="V295">
        <f>YEAR(T295)</f>
        <v>2014</v>
      </c>
      <c r="W295" t="str">
        <f>IF(V295=U295, "Yes"," No")</f>
        <v>Yes</v>
      </c>
    </row>
    <row r="296" spans="1:23" ht="72" x14ac:dyDescent="0.3">
      <c r="A296">
        <v>294</v>
      </c>
      <c r="B296" s="1" t="s">
        <v>631</v>
      </c>
      <c r="C296" s="1" t="s">
        <v>632</v>
      </c>
      <c r="D296">
        <v>5000</v>
      </c>
      <c r="E296">
        <v>5000</v>
      </c>
      <c r="F296" t="s">
        <v>16</v>
      </c>
      <c r="G296" t="s">
        <v>17</v>
      </c>
      <c r="H296" t="s">
        <v>18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525</v>
      </c>
      <c r="O296" s="7">
        <f>(E296/D296)*100</f>
        <v>100</v>
      </c>
      <c r="P296" s="5">
        <f>IFERROR((E296/L296),0)</f>
        <v>100</v>
      </c>
      <c r="Q296" s="5" t="str">
        <f>LEFT(N296,SEARCH("/", N296)-1)</f>
        <v>film &amp; video</v>
      </c>
      <c r="R296" s="5" t="str">
        <f>RIGHT(N296,LEN(N296)-SEARCH("/",N296))</f>
        <v>documentary</v>
      </c>
      <c r="S296" s="11">
        <f>(((J296/60)/60)/24)+DATE(1970,1,1)</f>
        <v>40343.084421296298</v>
      </c>
      <c r="T296" s="11">
        <f>(((I296/60)/60)/24)+DATE(1970,1,1)</f>
        <v>40378.666666666664</v>
      </c>
      <c r="U296">
        <f>YEAR(S296)</f>
        <v>2010</v>
      </c>
      <c r="V296">
        <f>YEAR(T296)</f>
        <v>2010</v>
      </c>
      <c r="W296" t="str">
        <f>IF(V296=U296, "Yes"," No")</f>
        <v>Yes</v>
      </c>
    </row>
    <row r="297" spans="1:23" ht="43.2" x14ac:dyDescent="0.3">
      <c r="A297">
        <v>295</v>
      </c>
      <c r="B297" s="1" t="s">
        <v>633</v>
      </c>
      <c r="C297" s="1" t="s">
        <v>634</v>
      </c>
      <c r="D297">
        <v>50000</v>
      </c>
      <c r="E297">
        <v>66554.559999999998</v>
      </c>
      <c r="F297" t="s">
        <v>16</v>
      </c>
      <c r="G297" t="s">
        <v>17</v>
      </c>
      <c r="H297" t="s">
        <v>18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525</v>
      </c>
      <c r="O297" s="7">
        <f>(E297/D297)*100</f>
        <v>133.10911999999999</v>
      </c>
      <c r="P297" s="5">
        <f>IFERROR((E297/L297),0)</f>
        <v>100.08204511278196</v>
      </c>
      <c r="Q297" s="5" t="str">
        <f>LEFT(N297,SEARCH("/", N297)-1)</f>
        <v>film &amp; video</v>
      </c>
      <c r="R297" s="5" t="str">
        <f>RIGHT(N297,LEN(N297)-SEARCH("/",N297))</f>
        <v>documentary</v>
      </c>
      <c r="S297" s="11">
        <f>(((J297/60)/60)/24)+DATE(1970,1,1)</f>
        <v>41519.004733796297</v>
      </c>
      <c r="T297" s="11">
        <f>(((I297/60)/60)/24)+DATE(1970,1,1)</f>
        <v>41579</v>
      </c>
      <c r="U297">
        <f>YEAR(S297)</f>
        <v>2013</v>
      </c>
      <c r="V297">
        <f>YEAR(T297)</f>
        <v>2013</v>
      </c>
      <c r="W297" t="str">
        <f>IF(V297=U297, "Yes"," No")</f>
        <v>Yes</v>
      </c>
    </row>
    <row r="298" spans="1:23" ht="43.2" x14ac:dyDescent="0.3">
      <c r="A298">
        <v>296</v>
      </c>
      <c r="B298" s="1" t="s">
        <v>635</v>
      </c>
      <c r="C298" s="1" t="s">
        <v>636</v>
      </c>
      <c r="D298">
        <v>25000</v>
      </c>
      <c r="E298">
        <v>29681.55</v>
      </c>
      <c r="F298" t="s">
        <v>16</v>
      </c>
      <c r="G298" t="s">
        <v>17</v>
      </c>
      <c r="H298" t="s">
        <v>18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525</v>
      </c>
      <c r="O298" s="7">
        <f>(E298/D298)*100</f>
        <v>118.72620000000001</v>
      </c>
      <c r="P298" s="5">
        <f>IFERROR((E298/L298),0)</f>
        <v>230.08953488372092</v>
      </c>
      <c r="Q298" s="5" t="str">
        <f>LEFT(N298,SEARCH("/", N298)-1)</f>
        <v>film &amp; video</v>
      </c>
      <c r="R298" s="5" t="str">
        <f>RIGHT(N298,LEN(N298)-SEARCH("/",N298))</f>
        <v>documentary</v>
      </c>
      <c r="S298" s="11">
        <f>(((J298/60)/60)/24)+DATE(1970,1,1)</f>
        <v>41134.475497685184</v>
      </c>
      <c r="T298" s="11">
        <f>(((I298/60)/60)/24)+DATE(1970,1,1)</f>
        <v>41159.475497685184</v>
      </c>
      <c r="U298">
        <f>YEAR(S298)</f>
        <v>2012</v>
      </c>
      <c r="V298">
        <f>YEAR(T298)</f>
        <v>2012</v>
      </c>
      <c r="W298" t="str">
        <f>IF(V298=U298, "Yes"," No")</f>
        <v>Yes</v>
      </c>
    </row>
    <row r="299" spans="1:23" ht="43.2" x14ac:dyDescent="0.3">
      <c r="A299">
        <v>297</v>
      </c>
      <c r="B299" s="1" t="s">
        <v>637</v>
      </c>
      <c r="C299" s="1" t="s">
        <v>638</v>
      </c>
      <c r="D299">
        <v>20000</v>
      </c>
      <c r="E299">
        <v>20128</v>
      </c>
      <c r="F299" t="s">
        <v>16</v>
      </c>
      <c r="G299" t="s">
        <v>17</v>
      </c>
      <c r="H299" t="s">
        <v>18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525</v>
      </c>
      <c r="O299" s="7">
        <f>(E299/D299)*100</f>
        <v>100.64</v>
      </c>
      <c r="P299" s="5">
        <f>IFERROR((E299/L299),0)</f>
        <v>141.74647887323943</v>
      </c>
      <c r="Q299" s="5" t="str">
        <f>LEFT(N299,SEARCH("/", N299)-1)</f>
        <v>film &amp; video</v>
      </c>
      <c r="R299" s="5" t="str">
        <f>RIGHT(N299,LEN(N299)-SEARCH("/",N299))</f>
        <v>documentary</v>
      </c>
      <c r="S299" s="11">
        <f>(((J299/60)/60)/24)+DATE(1970,1,1)</f>
        <v>42089.72802083334</v>
      </c>
      <c r="T299" s="11">
        <f>(((I299/60)/60)/24)+DATE(1970,1,1)</f>
        <v>42125.165972222225</v>
      </c>
      <c r="U299">
        <f>YEAR(S299)</f>
        <v>2015</v>
      </c>
      <c r="V299">
        <f>YEAR(T299)</f>
        <v>2015</v>
      </c>
      <c r="W299" t="str">
        <f>IF(V299=U299, "Yes"," No")</f>
        <v>Yes</v>
      </c>
    </row>
    <row r="300" spans="1:23" ht="28.8" x14ac:dyDescent="0.3">
      <c r="A300">
        <v>298</v>
      </c>
      <c r="B300" s="1" t="s">
        <v>639</v>
      </c>
      <c r="C300" s="1" t="s">
        <v>640</v>
      </c>
      <c r="D300">
        <v>126000</v>
      </c>
      <c r="E300">
        <v>137254.84</v>
      </c>
      <c r="F300" t="s">
        <v>16</v>
      </c>
      <c r="G300" t="s">
        <v>17</v>
      </c>
      <c r="H300" t="s">
        <v>18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525</v>
      </c>
      <c r="O300" s="7">
        <f>(E300/D300)*100</f>
        <v>108.93241269841269</v>
      </c>
      <c r="P300" s="5">
        <f>IFERROR((E300/L300),0)</f>
        <v>56.344351395730705</v>
      </c>
      <c r="Q300" s="5" t="str">
        <f>LEFT(N300,SEARCH("/", N300)-1)</f>
        <v>film &amp; video</v>
      </c>
      <c r="R300" s="5" t="str">
        <f>RIGHT(N300,LEN(N300)-SEARCH("/",N300))</f>
        <v>documentary</v>
      </c>
      <c r="S300" s="11">
        <f>(((J300/60)/60)/24)+DATE(1970,1,1)</f>
        <v>41709.463518518518</v>
      </c>
      <c r="T300" s="11">
        <f>(((I300/60)/60)/24)+DATE(1970,1,1)</f>
        <v>41768.875</v>
      </c>
      <c r="U300">
        <f>YEAR(S300)</f>
        <v>2014</v>
      </c>
      <c r="V300">
        <f>YEAR(T300)</f>
        <v>2014</v>
      </c>
      <c r="W300" t="str">
        <f>IF(V300=U300, "Yes"," No")</f>
        <v>Yes</v>
      </c>
    </row>
    <row r="301" spans="1:23" ht="57.6" x14ac:dyDescent="0.3">
      <c r="A301">
        <v>299</v>
      </c>
      <c r="B301" s="1" t="s">
        <v>641</v>
      </c>
      <c r="C301" s="1" t="s">
        <v>642</v>
      </c>
      <c r="D301">
        <v>10000</v>
      </c>
      <c r="E301">
        <v>17895.25</v>
      </c>
      <c r="F301" t="s">
        <v>16</v>
      </c>
      <c r="G301" t="s">
        <v>17</v>
      </c>
      <c r="H301" t="s">
        <v>18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525</v>
      </c>
      <c r="O301" s="7">
        <f>(E301/D301)*100</f>
        <v>178.95250000000001</v>
      </c>
      <c r="P301" s="5">
        <f>IFERROR((E301/L301),0)</f>
        <v>73.341188524590166</v>
      </c>
      <c r="Q301" s="5" t="str">
        <f>LEFT(N301,SEARCH("/", N301)-1)</f>
        <v>film &amp; video</v>
      </c>
      <c r="R301" s="5" t="str">
        <f>RIGHT(N301,LEN(N301)-SEARCH("/",N301))</f>
        <v>documentary</v>
      </c>
      <c r="S301" s="11">
        <f>(((J301/60)/60)/24)+DATE(1970,1,1)</f>
        <v>40469.225231481483</v>
      </c>
      <c r="T301" s="11">
        <f>(((I301/60)/60)/24)+DATE(1970,1,1)</f>
        <v>40499.266898148147</v>
      </c>
      <c r="U301">
        <f>YEAR(S301)</f>
        <v>2010</v>
      </c>
      <c r="V301">
        <f>YEAR(T301)</f>
        <v>2010</v>
      </c>
      <c r="W301" t="str">
        <f>IF(V301=U301, "Yes"," No")</f>
        <v>Yes</v>
      </c>
    </row>
    <row r="302" spans="1:23" ht="43.2" x14ac:dyDescent="0.3">
      <c r="A302">
        <v>300</v>
      </c>
      <c r="B302" s="1" t="s">
        <v>643</v>
      </c>
      <c r="C302" s="1" t="s">
        <v>644</v>
      </c>
      <c r="D302">
        <v>25000</v>
      </c>
      <c r="E302">
        <v>25430.66</v>
      </c>
      <c r="F302" t="s">
        <v>16</v>
      </c>
      <c r="G302" t="s">
        <v>17</v>
      </c>
      <c r="H302" t="s">
        <v>18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525</v>
      </c>
      <c r="O302" s="7">
        <f>(E302/D302)*100</f>
        <v>101.72264</v>
      </c>
      <c r="P302" s="5">
        <f>IFERROR((E302/L302),0)</f>
        <v>85.337785234899329</v>
      </c>
      <c r="Q302" s="5" t="str">
        <f>LEFT(N302,SEARCH("/", N302)-1)</f>
        <v>film &amp; video</v>
      </c>
      <c r="R302" s="5" t="str">
        <f>RIGHT(N302,LEN(N302)-SEARCH("/",N302))</f>
        <v>documentary</v>
      </c>
      <c r="S302" s="11">
        <f>(((J302/60)/60)/24)+DATE(1970,1,1)</f>
        <v>40626.959930555553</v>
      </c>
      <c r="T302" s="11">
        <f>(((I302/60)/60)/24)+DATE(1970,1,1)</f>
        <v>40657.959930555553</v>
      </c>
      <c r="U302">
        <f>YEAR(S302)</f>
        <v>2011</v>
      </c>
      <c r="V302">
        <f>YEAR(T302)</f>
        <v>2011</v>
      </c>
      <c r="W302" t="str">
        <f>IF(V302=U302, "Yes"," No")</f>
        <v>Yes</v>
      </c>
    </row>
    <row r="303" spans="1:23" ht="43.2" x14ac:dyDescent="0.3">
      <c r="A303">
        <v>301</v>
      </c>
      <c r="B303" s="1" t="s">
        <v>645</v>
      </c>
      <c r="C303" s="1" t="s">
        <v>646</v>
      </c>
      <c r="D303">
        <v>13000</v>
      </c>
      <c r="E303">
        <v>15435.55</v>
      </c>
      <c r="F303" t="s">
        <v>16</v>
      </c>
      <c r="G303" t="s">
        <v>17</v>
      </c>
      <c r="H303" t="s">
        <v>18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525</v>
      </c>
      <c r="O303" s="7">
        <f>(E303/D303)*100</f>
        <v>118.73499999999999</v>
      </c>
      <c r="P303" s="5">
        <f>IFERROR((E303/L303),0)</f>
        <v>61.496215139442228</v>
      </c>
      <c r="Q303" s="5" t="str">
        <f>LEFT(N303,SEARCH("/", N303)-1)</f>
        <v>film &amp; video</v>
      </c>
      <c r="R303" s="5" t="str">
        <f>RIGHT(N303,LEN(N303)-SEARCH("/",N303))</f>
        <v>documentary</v>
      </c>
      <c r="S303" s="11">
        <f>(((J303/60)/60)/24)+DATE(1970,1,1)</f>
        <v>41312.737673611111</v>
      </c>
      <c r="T303" s="11">
        <f>(((I303/60)/60)/24)+DATE(1970,1,1)</f>
        <v>41352.696006944447</v>
      </c>
      <c r="U303">
        <f>YEAR(S303)</f>
        <v>2013</v>
      </c>
      <c r="V303">
        <f>YEAR(T303)</f>
        <v>2013</v>
      </c>
      <c r="W303" t="str">
        <f>IF(V303=U303, "Yes"," No")</f>
        <v>Yes</v>
      </c>
    </row>
    <row r="304" spans="1:23" ht="57.6" x14ac:dyDescent="0.3">
      <c r="A304">
        <v>302</v>
      </c>
      <c r="B304" s="1" t="s">
        <v>647</v>
      </c>
      <c r="C304" s="1" t="s">
        <v>648</v>
      </c>
      <c r="D304">
        <v>10000</v>
      </c>
      <c r="E304">
        <v>10046</v>
      </c>
      <c r="F304" t="s">
        <v>16</v>
      </c>
      <c r="G304" t="s">
        <v>17</v>
      </c>
      <c r="H304" t="s">
        <v>18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525</v>
      </c>
      <c r="O304" s="7">
        <f>(E304/D304)*100</f>
        <v>100.46</v>
      </c>
      <c r="P304" s="5">
        <f>IFERROR((E304/L304),0)</f>
        <v>93.018518518518519</v>
      </c>
      <c r="Q304" s="5" t="str">
        <f>LEFT(N304,SEARCH("/", N304)-1)</f>
        <v>film &amp; video</v>
      </c>
      <c r="R304" s="5" t="str">
        <f>RIGHT(N304,LEN(N304)-SEARCH("/",N304))</f>
        <v>documentary</v>
      </c>
      <c r="S304" s="11">
        <f>(((J304/60)/60)/24)+DATE(1970,1,1)</f>
        <v>40933.856921296298</v>
      </c>
      <c r="T304" s="11">
        <f>(((I304/60)/60)/24)+DATE(1970,1,1)</f>
        <v>40963.856921296298</v>
      </c>
      <c r="U304">
        <f>YEAR(S304)</f>
        <v>2012</v>
      </c>
      <c r="V304">
        <f>YEAR(T304)</f>
        <v>2012</v>
      </c>
      <c r="W304" t="str">
        <f>IF(V304=U304, "Yes"," No")</f>
        <v>Yes</v>
      </c>
    </row>
    <row r="305" spans="1:23" ht="43.2" x14ac:dyDescent="0.3">
      <c r="A305">
        <v>303</v>
      </c>
      <c r="B305" s="1" t="s">
        <v>649</v>
      </c>
      <c r="C305" s="1" t="s">
        <v>650</v>
      </c>
      <c r="D305">
        <v>3000</v>
      </c>
      <c r="E305">
        <v>4124</v>
      </c>
      <c r="F305" t="s">
        <v>16</v>
      </c>
      <c r="G305" t="s">
        <v>17</v>
      </c>
      <c r="H305" t="s">
        <v>18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525</v>
      </c>
      <c r="O305" s="7">
        <f>(E305/D305)*100</f>
        <v>137.46666666666667</v>
      </c>
      <c r="P305" s="5">
        <f>IFERROR((E305/L305),0)</f>
        <v>50.292682926829265</v>
      </c>
      <c r="Q305" s="5" t="str">
        <f>LEFT(N305,SEARCH("/", N305)-1)</f>
        <v>film &amp; video</v>
      </c>
      <c r="R305" s="5" t="str">
        <f>RIGHT(N305,LEN(N305)-SEARCH("/",N305))</f>
        <v>documentary</v>
      </c>
      <c r="S305" s="11">
        <f>(((J305/60)/60)/24)+DATE(1970,1,1)</f>
        <v>41032.071134259262</v>
      </c>
      <c r="T305" s="11">
        <f>(((I305/60)/60)/24)+DATE(1970,1,1)</f>
        <v>41062.071134259262</v>
      </c>
      <c r="U305">
        <f>YEAR(S305)</f>
        <v>2012</v>
      </c>
      <c r="V305">
        <f>YEAR(T305)</f>
        <v>2012</v>
      </c>
      <c r="W305" t="str">
        <f>IF(V305=U305, "Yes"," No")</f>
        <v>Yes</v>
      </c>
    </row>
    <row r="306" spans="1:23" ht="28.8" x14ac:dyDescent="0.3">
      <c r="A306">
        <v>304</v>
      </c>
      <c r="B306" s="1" t="s">
        <v>651</v>
      </c>
      <c r="C306" s="1" t="s">
        <v>652</v>
      </c>
      <c r="D306">
        <v>3400</v>
      </c>
      <c r="E306">
        <v>7876</v>
      </c>
      <c r="F306" t="s">
        <v>16</v>
      </c>
      <c r="G306" t="s">
        <v>17</v>
      </c>
      <c r="H306" t="s">
        <v>18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525</v>
      </c>
      <c r="O306" s="7">
        <f>(E306/D306)*100</f>
        <v>231.64705882352939</v>
      </c>
      <c r="P306" s="5">
        <f>IFERROR((E306/L306),0)</f>
        <v>106.43243243243244</v>
      </c>
      <c r="Q306" s="5" t="str">
        <f>LEFT(N306,SEARCH("/", N306)-1)</f>
        <v>film &amp; video</v>
      </c>
      <c r="R306" s="5" t="str">
        <f>RIGHT(N306,LEN(N306)-SEARCH("/",N306))</f>
        <v>documentary</v>
      </c>
      <c r="S306" s="11">
        <f>(((J306/60)/60)/24)+DATE(1970,1,1)</f>
        <v>41114.094872685186</v>
      </c>
      <c r="T306" s="11">
        <f>(((I306/60)/60)/24)+DATE(1970,1,1)</f>
        <v>41153.083333333336</v>
      </c>
      <c r="U306">
        <f>YEAR(S306)</f>
        <v>2012</v>
      </c>
      <c r="V306">
        <f>YEAR(T306)</f>
        <v>2012</v>
      </c>
      <c r="W306" t="str">
        <f>IF(V306=U306, "Yes"," No")</f>
        <v>Yes</v>
      </c>
    </row>
    <row r="307" spans="1:23" ht="43.2" x14ac:dyDescent="0.3">
      <c r="A307">
        <v>305</v>
      </c>
      <c r="B307" s="1" t="s">
        <v>653</v>
      </c>
      <c r="C307" s="1" t="s">
        <v>654</v>
      </c>
      <c r="D307">
        <v>7500</v>
      </c>
      <c r="E307">
        <v>9775</v>
      </c>
      <c r="F307" t="s">
        <v>16</v>
      </c>
      <c r="G307" t="s">
        <v>17</v>
      </c>
      <c r="H307" t="s">
        <v>18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525</v>
      </c>
      <c r="O307" s="7">
        <f>(E307/D307)*100</f>
        <v>130.33333333333331</v>
      </c>
      <c r="P307" s="5">
        <f>IFERROR((E307/L307),0)</f>
        <v>51.719576719576722</v>
      </c>
      <c r="Q307" s="5" t="str">
        <f>LEFT(N307,SEARCH("/", N307)-1)</f>
        <v>film &amp; video</v>
      </c>
      <c r="R307" s="5" t="str">
        <f>RIGHT(N307,LEN(N307)-SEARCH("/",N307))</f>
        <v>documentary</v>
      </c>
      <c r="S307" s="11">
        <f>(((J307/60)/60)/24)+DATE(1970,1,1)</f>
        <v>40948.630196759259</v>
      </c>
      <c r="T307" s="11">
        <f>(((I307/60)/60)/24)+DATE(1970,1,1)</f>
        <v>40978.630196759259</v>
      </c>
      <c r="U307">
        <f>YEAR(S307)</f>
        <v>2012</v>
      </c>
      <c r="V307">
        <f>YEAR(T307)</f>
        <v>2012</v>
      </c>
      <c r="W307" t="str">
        <f>IF(V307=U307, "Yes"," No")</f>
        <v>Yes</v>
      </c>
    </row>
    <row r="308" spans="1:23" ht="28.8" x14ac:dyDescent="0.3">
      <c r="A308">
        <v>306</v>
      </c>
      <c r="B308" s="1" t="s">
        <v>655</v>
      </c>
      <c r="C308" s="1" t="s">
        <v>656</v>
      </c>
      <c r="D308">
        <v>1000</v>
      </c>
      <c r="E308">
        <v>2929</v>
      </c>
      <c r="F308" t="s">
        <v>16</v>
      </c>
      <c r="G308" t="s">
        <v>17</v>
      </c>
      <c r="H308" t="s">
        <v>18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525</v>
      </c>
      <c r="O308" s="7">
        <f>(E308/D308)*100</f>
        <v>292.89999999999998</v>
      </c>
      <c r="P308" s="5">
        <f>IFERROR((E308/L308),0)</f>
        <v>36.612499999999997</v>
      </c>
      <c r="Q308" s="5" t="str">
        <f>LEFT(N308,SEARCH("/", N308)-1)</f>
        <v>film &amp; video</v>
      </c>
      <c r="R308" s="5" t="str">
        <f>RIGHT(N308,LEN(N308)-SEARCH("/",N308))</f>
        <v>documentary</v>
      </c>
      <c r="S308" s="11">
        <f>(((J308/60)/60)/24)+DATE(1970,1,1)</f>
        <v>41333.837187500001</v>
      </c>
      <c r="T308" s="11">
        <f>(((I308/60)/60)/24)+DATE(1970,1,1)</f>
        <v>41353.795520833337</v>
      </c>
      <c r="U308">
        <f>YEAR(S308)</f>
        <v>2013</v>
      </c>
      <c r="V308">
        <f>YEAR(T308)</f>
        <v>2013</v>
      </c>
      <c r="W308" t="str">
        <f>IF(V308=U308, "Yes"," No")</f>
        <v>Yes</v>
      </c>
    </row>
    <row r="309" spans="1:23" x14ac:dyDescent="0.3">
      <c r="A309">
        <v>307</v>
      </c>
      <c r="B309" s="1" t="s">
        <v>657</v>
      </c>
      <c r="C309" s="1" t="s">
        <v>658</v>
      </c>
      <c r="D309">
        <v>22000</v>
      </c>
      <c r="E309">
        <v>24490</v>
      </c>
      <c r="F309" t="s">
        <v>16</v>
      </c>
      <c r="G309" t="s">
        <v>17</v>
      </c>
      <c r="H309" t="s">
        <v>18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525</v>
      </c>
      <c r="O309" s="7">
        <f>(E309/D309)*100</f>
        <v>111.31818181818183</v>
      </c>
      <c r="P309" s="5">
        <f>IFERROR((E309/L309),0)</f>
        <v>42.517361111111114</v>
      </c>
      <c r="Q309" s="5" t="str">
        <f>LEFT(N309,SEARCH("/", N309)-1)</f>
        <v>film &amp; video</v>
      </c>
      <c r="R309" s="5" t="str">
        <f>RIGHT(N309,LEN(N309)-SEARCH("/",N309))</f>
        <v>documentary</v>
      </c>
      <c r="S309" s="11">
        <f>(((J309/60)/60)/24)+DATE(1970,1,1)</f>
        <v>41282.944456018515</v>
      </c>
      <c r="T309" s="11">
        <f>(((I309/60)/60)/24)+DATE(1970,1,1)</f>
        <v>41312.944456018515</v>
      </c>
      <c r="U309">
        <f>YEAR(S309)</f>
        <v>2013</v>
      </c>
      <c r="V309">
        <f>YEAR(T309)</f>
        <v>2013</v>
      </c>
      <c r="W309" t="str">
        <f>IF(V309=U309, "Yes"," No")</f>
        <v>Yes</v>
      </c>
    </row>
    <row r="310" spans="1:23" ht="43.2" x14ac:dyDescent="0.3">
      <c r="A310">
        <v>308</v>
      </c>
      <c r="B310" s="1" t="s">
        <v>659</v>
      </c>
      <c r="C310" s="1" t="s">
        <v>660</v>
      </c>
      <c r="D310">
        <v>12000</v>
      </c>
      <c r="E310">
        <v>12668</v>
      </c>
      <c r="F310" t="s">
        <v>16</v>
      </c>
      <c r="G310" t="s">
        <v>17</v>
      </c>
      <c r="H310" t="s">
        <v>18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525</v>
      </c>
      <c r="O310" s="7">
        <f>(E310/D310)*100</f>
        <v>105.56666666666668</v>
      </c>
      <c r="P310" s="5">
        <f>IFERROR((E310/L310),0)</f>
        <v>62.712871287128714</v>
      </c>
      <c r="Q310" s="5" t="str">
        <f>LEFT(N310,SEARCH("/", N310)-1)</f>
        <v>film &amp; video</v>
      </c>
      <c r="R310" s="5" t="str">
        <f>RIGHT(N310,LEN(N310)-SEARCH("/",N310))</f>
        <v>documentary</v>
      </c>
      <c r="S310" s="11">
        <f>(((J310/60)/60)/24)+DATE(1970,1,1)</f>
        <v>40567.694560185184</v>
      </c>
      <c r="T310" s="11">
        <f>(((I310/60)/60)/24)+DATE(1970,1,1)</f>
        <v>40612.694560185184</v>
      </c>
      <c r="U310">
        <f>YEAR(S310)</f>
        <v>2011</v>
      </c>
      <c r="V310">
        <f>YEAR(T310)</f>
        <v>2011</v>
      </c>
      <c r="W310" t="str">
        <f>IF(V310=U310, "Yes"," No")</f>
        <v>Yes</v>
      </c>
    </row>
    <row r="311" spans="1:23" ht="43.2" x14ac:dyDescent="0.3">
      <c r="A311">
        <v>309</v>
      </c>
      <c r="B311" s="1" t="s">
        <v>661</v>
      </c>
      <c r="C311" s="1" t="s">
        <v>662</v>
      </c>
      <c r="D311">
        <v>18000</v>
      </c>
      <c r="E311">
        <v>21410</v>
      </c>
      <c r="F311" t="s">
        <v>16</v>
      </c>
      <c r="G311" t="s">
        <v>17</v>
      </c>
      <c r="H311" t="s">
        <v>18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525</v>
      </c>
      <c r="O311" s="7">
        <f>(E311/D311)*100</f>
        <v>118.94444444444446</v>
      </c>
      <c r="P311" s="5">
        <f>IFERROR((E311/L311),0)</f>
        <v>89.957983193277315</v>
      </c>
      <c r="Q311" s="5" t="str">
        <f>LEFT(N311,SEARCH("/", N311)-1)</f>
        <v>film &amp; video</v>
      </c>
      <c r="R311" s="5" t="str">
        <f>RIGHT(N311,LEN(N311)-SEARCH("/",N311))</f>
        <v>documentary</v>
      </c>
      <c r="S311" s="11">
        <f>(((J311/60)/60)/24)+DATE(1970,1,1)</f>
        <v>41134.751550925925</v>
      </c>
      <c r="T311" s="11">
        <f>(((I311/60)/60)/24)+DATE(1970,1,1)</f>
        <v>41155.751550925925</v>
      </c>
      <c r="U311">
        <f>YEAR(S311)</f>
        <v>2012</v>
      </c>
      <c r="V311">
        <f>YEAR(T311)</f>
        <v>2012</v>
      </c>
      <c r="W311" t="str">
        <f>IF(V311=U311, "Yes"," No")</f>
        <v>Yes</v>
      </c>
    </row>
    <row r="312" spans="1:23" ht="43.2" x14ac:dyDescent="0.3">
      <c r="A312">
        <v>310</v>
      </c>
      <c r="B312" s="1" t="s">
        <v>663</v>
      </c>
      <c r="C312" s="1" t="s">
        <v>664</v>
      </c>
      <c r="D312">
        <v>1000</v>
      </c>
      <c r="E312">
        <v>1041.29</v>
      </c>
      <c r="F312" t="s">
        <v>16</v>
      </c>
      <c r="G312" t="s">
        <v>17</v>
      </c>
      <c r="H312" t="s">
        <v>18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525</v>
      </c>
      <c r="O312" s="7">
        <f>(E312/D312)*100</f>
        <v>104.129</v>
      </c>
      <c r="P312" s="5">
        <f>IFERROR((E312/L312),0)</f>
        <v>28.924722222222222</v>
      </c>
      <c r="Q312" s="5" t="str">
        <f>LEFT(N312,SEARCH("/", N312)-1)</f>
        <v>film &amp; video</v>
      </c>
      <c r="R312" s="5" t="str">
        <f>RIGHT(N312,LEN(N312)-SEARCH("/",N312))</f>
        <v>documentary</v>
      </c>
      <c r="S312" s="11">
        <f>(((J312/60)/60)/24)+DATE(1970,1,1)</f>
        <v>40821.183136574073</v>
      </c>
      <c r="T312" s="11">
        <f>(((I312/60)/60)/24)+DATE(1970,1,1)</f>
        <v>40836.083333333336</v>
      </c>
      <c r="U312">
        <f>YEAR(S312)</f>
        <v>2011</v>
      </c>
      <c r="V312">
        <f>YEAR(T312)</f>
        <v>2011</v>
      </c>
      <c r="W312" t="str">
        <f>IF(V312=U312, "Yes"," No")</f>
        <v>Yes</v>
      </c>
    </row>
    <row r="313" spans="1:23" ht="43.2" x14ac:dyDescent="0.3">
      <c r="A313">
        <v>311</v>
      </c>
      <c r="B313" s="1" t="s">
        <v>665</v>
      </c>
      <c r="C313" s="1" t="s">
        <v>666</v>
      </c>
      <c r="D313">
        <v>20000</v>
      </c>
      <c r="E313">
        <v>20820.330000000002</v>
      </c>
      <c r="F313" t="s">
        <v>16</v>
      </c>
      <c r="G313" t="s">
        <v>17</v>
      </c>
      <c r="H313" t="s">
        <v>18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525</v>
      </c>
      <c r="O313" s="7">
        <f>(E313/D313)*100</f>
        <v>104.10165000000001</v>
      </c>
      <c r="P313" s="5">
        <f>IFERROR((E313/L313),0)</f>
        <v>138.8022</v>
      </c>
      <c r="Q313" s="5" t="str">
        <f>LEFT(N313,SEARCH("/", N313)-1)</f>
        <v>film &amp; video</v>
      </c>
      <c r="R313" s="5" t="str">
        <f>RIGHT(N313,LEN(N313)-SEARCH("/",N313))</f>
        <v>documentary</v>
      </c>
      <c r="S313" s="11">
        <f>(((J313/60)/60)/24)+DATE(1970,1,1)</f>
        <v>40868.219814814816</v>
      </c>
      <c r="T313" s="11">
        <f>(((I313/60)/60)/24)+DATE(1970,1,1)</f>
        <v>40909.332638888889</v>
      </c>
      <c r="U313">
        <f>YEAR(S313)</f>
        <v>2011</v>
      </c>
      <c r="V313">
        <f>YEAR(T313)</f>
        <v>2012</v>
      </c>
      <c r="W313" t="str">
        <f>IF(V313=U313, "Yes"," No")</f>
        <v xml:space="preserve"> No</v>
      </c>
    </row>
    <row r="314" spans="1:23" ht="57.6" x14ac:dyDescent="0.3">
      <c r="A314">
        <v>312</v>
      </c>
      <c r="B314" s="1" t="s">
        <v>667</v>
      </c>
      <c r="C314" s="1" t="s">
        <v>668</v>
      </c>
      <c r="D314">
        <v>8000</v>
      </c>
      <c r="E314">
        <v>8950</v>
      </c>
      <c r="F314" t="s">
        <v>16</v>
      </c>
      <c r="G314" t="s">
        <v>17</v>
      </c>
      <c r="H314" t="s">
        <v>18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525</v>
      </c>
      <c r="O314" s="7">
        <f>(E314/D314)*100</f>
        <v>111.87499999999999</v>
      </c>
      <c r="P314" s="5">
        <f>IFERROR((E314/L314),0)</f>
        <v>61.301369863013697</v>
      </c>
      <c r="Q314" s="5" t="str">
        <f>LEFT(N314,SEARCH("/", N314)-1)</f>
        <v>film &amp; video</v>
      </c>
      <c r="R314" s="5" t="str">
        <f>RIGHT(N314,LEN(N314)-SEARCH("/",N314))</f>
        <v>documentary</v>
      </c>
      <c r="S314" s="11">
        <f>(((J314/60)/60)/24)+DATE(1970,1,1)</f>
        <v>41348.877685185187</v>
      </c>
      <c r="T314" s="11">
        <f>(((I314/60)/60)/24)+DATE(1970,1,1)</f>
        <v>41378.877685185187</v>
      </c>
      <c r="U314">
        <f>YEAR(S314)</f>
        <v>2013</v>
      </c>
      <c r="V314">
        <f>YEAR(T314)</f>
        <v>2013</v>
      </c>
      <c r="W314" t="str">
        <f>IF(V314=U314, "Yes"," No")</f>
        <v>Yes</v>
      </c>
    </row>
    <row r="315" spans="1:23" ht="57.6" x14ac:dyDescent="0.3">
      <c r="A315">
        <v>313</v>
      </c>
      <c r="B315" s="1" t="s">
        <v>669</v>
      </c>
      <c r="C315" s="1" t="s">
        <v>670</v>
      </c>
      <c r="D315">
        <v>17000</v>
      </c>
      <c r="E315">
        <v>17805</v>
      </c>
      <c r="F315" t="s">
        <v>16</v>
      </c>
      <c r="G315" t="s">
        <v>17</v>
      </c>
      <c r="H315" t="s">
        <v>18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525</v>
      </c>
      <c r="O315" s="7">
        <f>(E315/D315)*100</f>
        <v>104.73529411764706</v>
      </c>
      <c r="P315" s="5">
        <f>IFERROR((E315/L315),0)</f>
        <v>80.202702702702709</v>
      </c>
      <c r="Q315" s="5" t="str">
        <f>LEFT(N315,SEARCH("/", N315)-1)</f>
        <v>film &amp; video</v>
      </c>
      <c r="R315" s="5" t="str">
        <f>RIGHT(N315,LEN(N315)-SEARCH("/",N315))</f>
        <v>documentary</v>
      </c>
      <c r="S315" s="11">
        <f>(((J315/60)/60)/24)+DATE(1970,1,1)</f>
        <v>40357.227939814817</v>
      </c>
      <c r="T315" s="11">
        <f>(((I315/60)/60)/24)+DATE(1970,1,1)</f>
        <v>40401.665972222225</v>
      </c>
      <c r="U315">
        <f>YEAR(S315)</f>
        <v>2010</v>
      </c>
      <c r="V315">
        <f>YEAR(T315)</f>
        <v>2010</v>
      </c>
      <c r="W315" t="str">
        <f>IF(V315=U315, "Yes"," No")</f>
        <v>Yes</v>
      </c>
    </row>
    <row r="316" spans="1:23" ht="43.2" x14ac:dyDescent="0.3">
      <c r="A316">
        <v>314</v>
      </c>
      <c r="B316" s="1" t="s">
        <v>671</v>
      </c>
      <c r="C316" s="1" t="s">
        <v>672</v>
      </c>
      <c r="D316">
        <v>1000</v>
      </c>
      <c r="E316">
        <v>3851.5</v>
      </c>
      <c r="F316" t="s">
        <v>16</v>
      </c>
      <c r="G316" t="s">
        <v>17</v>
      </c>
      <c r="H316" t="s">
        <v>18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525</v>
      </c>
      <c r="O316" s="7">
        <f>(E316/D316)*100</f>
        <v>385.15000000000003</v>
      </c>
      <c r="P316" s="5">
        <f>IFERROR((E316/L316),0)</f>
        <v>32.095833333333331</v>
      </c>
      <c r="Q316" s="5" t="str">
        <f>LEFT(N316,SEARCH("/", N316)-1)</f>
        <v>film &amp; video</v>
      </c>
      <c r="R316" s="5" t="str">
        <f>RIGHT(N316,LEN(N316)-SEARCH("/",N316))</f>
        <v>documentary</v>
      </c>
      <c r="S316" s="11">
        <f>(((J316/60)/60)/24)+DATE(1970,1,1)</f>
        <v>41304.833194444444</v>
      </c>
      <c r="T316" s="11">
        <f>(((I316/60)/60)/24)+DATE(1970,1,1)</f>
        <v>41334.833194444444</v>
      </c>
      <c r="U316">
        <f>YEAR(S316)</f>
        <v>2013</v>
      </c>
      <c r="V316">
        <f>YEAR(T316)</f>
        <v>2013</v>
      </c>
      <c r="W316" t="str">
        <f>IF(V316=U316, "Yes"," No")</f>
        <v>Yes</v>
      </c>
    </row>
    <row r="317" spans="1:23" ht="43.2" x14ac:dyDescent="0.3">
      <c r="A317">
        <v>315</v>
      </c>
      <c r="B317" s="1" t="s">
        <v>673</v>
      </c>
      <c r="C317" s="1" t="s">
        <v>674</v>
      </c>
      <c r="D317">
        <v>25000</v>
      </c>
      <c r="E317">
        <v>25312</v>
      </c>
      <c r="F317" t="s">
        <v>16</v>
      </c>
      <c r="G317" t="s">
        <v>17</v>
      </c>
      <c r="H317" t="s">
        <v>18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525</v>
      </c>
      <c r="O317" s="7">
        <f>(E317/D317)*100</f>
        <v>101.248</v>
      </c>
      <c r="P317" s="5">
        <f>IFERROR((E317/L317),0)</f>
        <v>200.88888888888889</v>
      </c>
      <c r="Q317" s="5" t="str">
        <f>LEFT(N317,SEARCH("/", N317)-1)</f>
        <v>film &amp; video</v>
      </c>
      <c r="R317" s="5" t="str">
        <f>RIGHT(N317,LEN(N317)-SEARCH("/",N317))</f>
        <v>documentary</v>
      </c>
      <c r="S317" s="11">
        <f>(((J317/60)/60)/24)+DATE(1970,1,1)</f>
        <v>41113.77238425926</v>
      </c>
      <c r="T317" s="11">
        <f>(((I317/60)/60)/24)+DATE(1970,1,1)</f>
        <v>41143.77238425926</v>
      </c>
      <c r="U317">
        <f>YEAR(S317)</f>
        <v>2012</v>
      </c>
      <c r="V317">
        <f>YEAR(T317)</f>
        <v>2012</v>
      </c>
      <c r="W317" t="str">
        <f>IF(V317=U317, "Yes"," No")</f>
        <v>Yes</v>
      </c>
    </row>
    <row r="318" spans="1:23" ht="43.2" x14ac:dyDescent="0.3">
      <c r="A318">
        <v>316</v>
      </c>
      <c r="B318" s="1" t="s">
        <v>675</v>
      </c>
      <c r="C318" s="1" t="s">
        <v>676</v>
      </c>
      <c r="D318">
        <v>15000</v>
      </c>
      <c r="E318">
        <v>17066</v>
      </c>
      <c r="F318" t="s">
        <v>16</v>
      </c>
      <c r="G318" t="s">
        <v>159</v>
      </c>
      <c r="H318" t="s">
        <v>160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525</v>
      </c>
      <c r="O318" s="7">
        <f>(E318/D318)*100</f>
        <v>113.77333333333333</v>
      </c>
      <c r="P318" s="5">
        <f>IFERROR((E318/L318),0)</f>
        <v>108.01265822784811</v>
      </c>
      <c r="Q318" s="5" t="str">
        <f>LEFT(N318,SEARCH("/", N318)-1)</f>
        <v>film &amp; video</v>
      </c>
      <c r="R318" s="5" t="str">
        <f>RIGHT(N318,LEN(N318)-SEARCH("/",N318))</f>
        <v>documentary</v>
      </c>
      <c r="S318" s="11">
        <f>(((J318/60)/60)/24)+DATE(1970,1,1)</f>
        <v>41950.923576388886</v>
      </c>
      <c r="T318" s="11">
        <f>(((I318/60)/60)/24)+DATE(1970,1,1)</f>
        <v>41984.207638888889</v>
      </c>
      <c r="U318">
        <f>YEAR(S318)</f>
        <v>2014</v>
      </c>
      <c r="V318">
        <f>YEAR(T318)</f>
        <v>2014</v>
      </c>
      <c r="W318" t="str">
        <f>IF(V318=U318, "Yes"," No")</f>
        <v>Yes</v>
      </c>
    </row>
    <row r="319" spans="1:23" ht="43.2" x14ac:dyDescent="0.3">
      <c r="A319">
        <v>317</v>
      </c>
      <c r="B319" s="1" t="s">
        <v>677</v>
      </c>
      <c r="C319" s="1" t="s">
        <v>678</v>
      </c>
      <c r="D319">
        <v>30000</v>
      </c>
      <c r="E319">
        <v>30241</v>
      </c>
      <c r="F319" t="s">
        <v>16</v>
      </c>
      <c r="G319" t="s">
        <v>17</v>
      </c>
      <c r="H319" t="s">
        <v>18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525</v>
      </c>
      <c r="O319" s="7">
        <f>(E319/D319)*100</f>
        <v>100.80333333333333</v>
      </c>
      <c r="P319" s="5">
        <f>IFERROR((E319/L319),0)</f>
        <v>95.699367088607602</v>
      </c>
      <c r="Q319" s="5" t="str">
        <f>LEFT(N319,SEARCH("/", N319)-1)</f>
        <v>film &amp; video</v>
      </c>
      <c r="R319" s="5" t="str">
        <f>RIGHT(N319,LEN(N319)-SEARCH("/",N319))</f>
        <v>documentary</v>
      </c>
      <c r="S319" s="11">
        <f>(((J319/60)/60)/24)+DATE(1970,1,1)</f>
        <v>41589.676886574074</v>
      </c>
      <c r="T319" s="11">
        <f>(((I319/60)/60)/24)+DATE(1970,1,1)</f>
        <v>41619.676886574074</v>
      </c>
      <c r="U319">
        <f>YEAR(S319)</f>
        <v>2013</v>
      </c>
      <c r="V319">
        <f>YEAR(T319)</f>
        <v>2013</v>
      </c>
      <c r="W319" t="str">
        <f>IF(V319=U319, "Yes"," No")</f>
        <v>Yes</v>
      </c>
    </row>
    <row r="320" spans="1:23" ht="43.2" x14ac:dyDescent="0.3">
      <c r="A320">
        <v>318</v>
      </c>
      <c r="B320" s="1" t="s">
        <v>679</v>
      </c>
      <c r="C320" s="1" t="s">
        <v>680</v>
      </c>
      <c r="D320">
        <v>5000</v>
      </c>
      <c r="E320">
        <v>14166</v>
      </c>
      <c r="F320" t="s">
        <v>16</v>
      </c>
      <c r="G320" t="s">
        <v>17</v>
      </c>
      <c r="H320" t="s">
        <v>18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525</v>
      </c>
      <c r="O320" s="7">
        <f>(E320/D320)*100</f>
        <v>283.32</v>
      </c>
      <c r="P320" s="5">
        <f>IFERROR((E320/L320),0)</f>
        <v>49.880281690140848</v>
      </c>
      <c r="Q320" s="5" t="str">
        <f>LEFT(N320,SEARCH("/", N320)-1)</f>
        <v>film &amp; video</v>
      </c>
      <c r="R320" s="5" t="str">
        <f>RIGHT(N320,LEN(N320)-SEARCH("/",N320))</f>
        <v>documentary</v>
      </c>
      <c r="S320" s="11">
        <f>(((J320/60)/60)/24)+DATE(1970,1,1)</f>
        <v>41330.038784722223</v>
      </c>
      <c r="T320" s="11">
        <f>(((I320/60)/60)/24)+DATE(1970,1,1)</f>
        <v>41359.997118055559</v>
      </c>
      <c r="U320">
        <f>YEAR(S320)</f>
        <v>2013</v>
      </c>
      <c r="V320">
        <f>YEAR(T320)</f>
        <v>2013</v>
      </c>
      <c r="W320" t="str">
        <f>IF(V320=U320, "Yes"," No")</f>
        <v>Yes</v>
      </c>
    </row>
    <row r="321" spans="1:23" ht="57.6" x14ac:dyDescent="0.3">
      <c r="A321">
        <v>319</v>
      </c>
      <c r="B321" s="1" t="s">
        <v>681</v>
      </c>
      <c r="C321" s="1" t="s">
        <v>682</v>
      </c>
      <c r="D321">
        <v>5000</v>
      </c>
      <c r="E321">
        <v>5634</v>
      </c>
      <c r="F321" t="s">
        <v>16</v>
      </c>
      <c r="G321" t="s">
        <v>17</v>
      </c>
      <c r="H321" t="s">
        <v>18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525</v>
      </c>
      <c r="O321" s="7">
        <f>(E321/D321)*100</f>
        <v>112.68</v>
      </c>
      <c r="P321" s="5">
        <f>IFERROR((E321/L321),0)</f>
        <v>110.47058823529412</v>
      </c>
      <c r="Q321" s="5" t="str">
        <f>LEFT(N321,SEARCH("/", N321)-1)</f>
        <v>film &amp; video</v>
      </c>
      <c r="R321" s="5" t="str">
        <f>RIGHT(N321,LEN(N321)-SEARCH("/",N321))</f>
        <v>documentary</v>
      </c>
      <c r="S321" s="11">
        <f>(((J321/60)/60)/24)+DATE(1970,1,1)</f>
        <v>40123.83829861111</v>
      </c>
      <c r="T321" s="11">
        <f>(((I321/60)/60)/24)+DATE(1970,1,1)</f>
        <v>40211.332638888889</v>
      </c>
      <c r="U321">
        <f>YEAR(S321)</f>
        <v>2009</v>
      </c>
      <c r="V321">
        <f>YEAR(T321)</f>
        <v>2010</v>
      </c>
      <c r="W321" t="str">
        <f>IF(V321=U321, "Yes"," No")</f>
        <v xml:space="preserve"> No</v>
      </c>
    </row>
    <row r="322" spans="1:23" ht="43.2" x14ac:dyDescent="0.3">
      <c r="A322">
        <v>320</v>
      </c>
      <c r="B322" s="1" t="s">
        <v>683</v>
      </c>
      <c r="C322" s="1" t="s">
        <v>684</v>
      </c>
      <c r="D322">
        <v>20000</v>
      </c>
      <c r="E322">
        <v>21316</v>
      </c>
      <c r="F322" t="s">
        <v>16</v>
      </c>
      <c r="G322" t="s">
        <v>24</v>
      </c>
      <c r="H322" t="s">
        <v>25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525</v>
      </c>
      <c r="O322" s="7">
        <f>(E322/D322)*100</f>
        <v>106.58000000000001</v>
      </c>
      <c r="P322" s="5">
        <f>IFERROR((E322/L322),0)</f>
        <v>134.91139240506328</v>
      </c>
      <c r="Q322" s="5" t="str">
        <f>LEFT(N322,SEARCH("/", N322)-1)</f>
        <v>film &amp; video</v>
      </c>
      <c r="R322" s="5" t="str">
        <f>RIGHT(N322,LEN(N322)-SEARCH("/",N322))</f>
        <v>documentary</v>
      </c>
      <c r="S322" s="11">
        <f>(((J322/60)/60)/24)+DATE(1970,1,1)</f>
        <v>42331.551307870366</v>
      </c>
      <c r="T322" s="11">
        <f>(((I322/60)/60)/24)+DATE(1970,1,1)</f>
        <v>42360.958333333328</v>
      </c>
      <c r="U322">
        <f>YEAR(S322)</f>
        <v>2015</v>
      </c>
      <c r="V322">
        <f>YEAR(T322)</f>
        <v>2015</v>
      </c>
      <c r="W322" t="str">
        <f>IF(V322=U322, "Yes"," No")</f>
        <v>Yes</v>
      </c>
    </row>
    <row r="323" spans="1:23" ht="43.2" x14ac:dyDescent="0.3">
      <c r="A323">
        <v>321</v>
      </c>
      <c r="B323" s="1" t="s">
        <v>685</v>
      </c>
      <c r="C323" s="1" t="s">
        <v>686</v>
      </c>
      <c r="D323">
        <v>35000</v>
      </c>
      <c r="E323">
        <v>35932</v>
      </c>
      <c r="F323" t="s">
        <v>16</v>
      </c>
      <c r="G323" t="s">
        <v>502</v>
      </c>
      <c r="H323" t="s">
        <v>55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525</v>
      </c>
      <c r="O323" s="7">
        <f>(E323/D323)*100</f>
        <v>102.66285714285715</v>
      </c>
      <c r="P323" s="5">
        <f>IFERROR((E323/L323),0)</f>
        <v>106.62314540059347</v>
      </c>
      <c r="Q323" s="5" t="str">
        <f>LEFT(N323,SEARCH("/", N323)-1)</f>
        <v>film &amp; video</v>
      </c>
      <c r="R323" s="5" t="str">
        <f>RIGHT(N323,LEN(N323)-SEARCH("/",N323))</f>
        <v>documentary</v>
      </c>
      <c r="S323" s="11">
        <f>(((J323/60)/60)/24)+DATE(1970,1,1)</f>
        <v>42647.446597222224</v>
      </c>
      <c r="T323" s="11">
        <f>(((I323/60)/60)/24)+DATE(1970,1,1)</f>
        <v>42682.488263888896</v>
      </c>
      <c r="U323">
        <f>YEAR(S323)</f>
        <v>2016</v>
      </c>
      <c r="V323">
        <f>YEAR(T323)</f>
        <v>2016</v>
      </c>
      <c r="W323" t="str">
        <f>IF(V323=U323, "Yes"," No")</f>
        <v>Yes</v>
      </c>
    </row>
    <row r="324" spans="1:23" ht="43.2" x14ac:dyDescent="0.3">
      <c r="A324">
        <v>322</v>
      </c>
      <c r="B324" s="1" t="s">
        <v>687</v>
      </c>
      <c r="C324" s="1" t="s">
        <v>688</v>
      </c>
      <c r="D324">
        <v>25000</v>
      </c>
      <c r="E324">
        <v>26978</v>
      </c>
      <c r="F324" t="s">
        <v>16</v>
      </c>
      <c r="G324" t="s">
        <v>17</v>
      </c>
      <c r="H324" t="s">
        <v>18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525</v>
      </c>
      <c r="O324" s="7">
        <f>(E324/D324)*100</f>
        <v>107.91200000000001</v>
      </c>
      <c r="P324" s="5">
        <f>IFERROR((E324/L324),0)</f>
        <v>145.04301075268816</v>
      </c>
      <c r="Q324" s="5" t="str">
        <f>LEFT(N324,SEARCH("/", N324)-1)</f>
        <v>film &amp; video</v>
      </c>
      <c r="R324" s="5" t="str">
        <f>RIGHT(N324,LEN(N324)-SEARCH("/",N324))</f>
        <v>documentary</v>
      </c>
      <c r="S324" s="11">
        <f>(((J324/60)/60)/24)+DATE(1970,1,1)</f>
        <v>42473.57</v>
      </c>
      <c r="T324" s="11">
        <f>(((I324/60)/60)/24)+DATE(1970,1,1)</f>
        <v>42503.57</v>
      </c>
      <c r="U324">
        <f>YEAR(S324)</f>
        <v>2016</v>
      </c>
      <c r="V324">
        <f>YEAR(T324)</f>
        <v>2016</v>
      </c>
      <c r="W324" t="str">
        <f>IF(V324=U324, "Yes"," No")</f>
        <v>Yes</v>
      </c>
    </row>
    <row r="325" spans="1:23" ht="43.2" x14ac:dyDescent="0.3">
      <c r="A325">
        <v>323</v>
      </c>
      <c r="B325" s="1" t="s">
        <v>689</v>
      </c>
      <c r="C325" s="1" t="s">
        <v>690</v>
      </c>
      <c r="D325">
        <v>5400</v>
      </c>
      <c r="E325">
        <v>6646</v>
      </c>
      <c r="F325" t="s">
        <v>16</v>
      </c>
      <c r="G325" t="s">
        <v>17</v>
      </c>
      <c r="H325" t="s">
        <v>18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525</v>
      </c>
      <c r="O325" s="7">
        <f>(E325/D325)*100</f>
        <v>123.07407407407408</v>
      </c>
      <c r="P325" s="5">
        <f>IFERROR((E325/L325),0)</f>
        <v>114.58620689655173</v>
      </c>
      <c r="Q325" s="5" t="str">
        <f>LEFT(N325,SEARCH("/", N325)-1)</f>
        <v>film &amp; video</v>
      </c>
      <c r="R325" s="5" t="str">
        <f>RIGHT(N325,LEN(N325)-SEARCH("/",N325))</f>
        <v>documentary</v>
      </c>
      <c r="S325" s="11">
        <f>(((J325/60)/60)/24)+DATE(1970,1,1)</f>
        <v>42697.32136574074</v>
      </c>
      <c r="T325" s="11">
        <f>(((I325/60)/60)/24)+DATE(1970,1,1)</f>
        <v>42725.332638888889</v>
      </c>
      <c r="U325">
        <f>YEAR(S325)</f>
        <v>2016</v>
      </c>
      <c r="V325">
        <f>YEAR(T325)</f>
        <v>2016</v>
      </c>
      <c r="W325" t="str">
        <f>IF(V325=U325, "Yes"," No")</f>
        <v>Yes</v>
      </c>
    </row>
    <row r="326" spans="1:23" ht="43.2" x14ac:dyDescent="0.3">
      <c r="A326">
        <v>324</v>
      </c>
      <c r="B326" s="1" t="s">
        <v>691</v>
      </c>
      <c r="C326" s="1" t="s">
        <v>692</v>
      </c>
      <c r="D326">
        <v>8500</v>
      </c>
      <c r="E326">
        <v>8636</v>
      </c>
      <c r="F326" t="s">
        <v>16</v>
      </c>
      <c r="G326" t="s">
        <v>17</v>
      </c>
      <c r="H326" t="s">
        <v>18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525</v>
      </c>
      <c r="O326" s="7">
        <f>(E326/D326)*100</f>
        <v>101.6</v>
      </c>
      <c r="P326" s="5">
        <f>IFERROR((E326/L326),0)</f>
        <v>105.3170731707317</v>
      </c>
      <c r="Q326" s="5" t="str">
        <f>LEFT(N326,SEARCH("/", N326)-1)</f>
        <v>film &amp; video</v>
      </c>
      <c r="R326" s="5" t="str">
        <f>RIGHT(N326,LEN(N326)-SEARCH("/",N326))</f>
        <v>documentary</v>
      </c>
      <c r="S326" s="11">
        <f>(((J326/60)/60)/24)+DATE(1970,1,1)</f>
        <v>42184.626250000001</v>
      </c>
      <c r="T326" s="11">
        <f>(((I326/60)/60)/24)+DATE(1970,1,1)</f>
        <v>42217.626250000001</v>
      </c>
      <c r="U326">
        <f>YEAR(S326)</f>
        <v>2015</v>
      </c>
      <c r="V326">
        <f>YEAR(T326)</f>
        <v>2015</v>
      </c>
      <c r="W326" t="str">
        <f>IF(V326=U326, "Yes"," No")</f>
        <v>Yes</v>
      </c>
    </row>
    <row r="327" spans="1:23" ht="43.2" x14ac:dyDescent="0.3">
      <c r="A327">
        <v>325</v>
      </c>
      <c r="B327" s="1" t="s">
        <v>693</v>
      </c>
      <c r="C327" s="1" t="s">
        <v>694</v>
      </c>
      <c r="D327">
        <v>50000</v>
      </c>
      <c r="E327">
        <v>52198</v>
      </c>
      <c r="F327" t="s">
        <v>16</v>
      </c>
      <c r="G327" t="s">
        <v>17</v>
      </c>
      <c r="H327" t="s">
        <v>18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525</v>
      </c>
      <c r="O327" s="7">
        <f>(E327/D327)*100</f>
        <v>104.396</v>
      </c>
      <c r="P327" s="5">
        <f>IFERROR((E327/L327),0)</f>
        <v>70.921195652173907</v>
      </c>
      <c r="Q327" s="5" t="str">
        <f>LEFT(N327,SEARCH("/", N327)-1)</f>
        <v>film &amp; video</v>
      </c>
      <c r="R327" s="5" t="str">
        <f>RIGHT(N327,LEN(N327)-SEARCH("/",N327))</f>
        <v>documentary</v>
      </c>
      <c r="S327" s="11">
        <f>(((J327/60)/60)/24)+DATE(1970,1,1)</f>
        <v>42689.187881944439</v>
      </c>
      <c r="T327" s="11">
        <f>(((I327/60)/60)/24)+DATE(1970,1,1)</f>
        <v>42724.187881944439</v>
      </c>
      <c r="U327">
        <f>YEAR(S327)</f>
        <v>2016</v>
      </c>
      <c r="V327">
        <f>YEAR(T327)</f>
        <v>2016</v>
      </c>
      <c r="W327" t="str">
        <f>IF(V327=U327, "Yes"," No")</f>
        <v>Yes</v>
      </c>
    </row>
    <row r="328" spans="1:23" ht="43.2" x14ac:dyDescent="0.3">
      <c r="A328">
        <v>326</v>
      </c>
      <c r="B328" s="1" t="s">
        <v>695</v>
      </c>
      <c r="C328" s="1" t="s">
        <v>696</v>
      </c>
      <c r="D328">
        <v>150000</v>
      </c>
      <c r="E328">
        <v>169394.6</v>
      </c>
      <c r="F328" t="s">
        <v>16</v>
      </c>
      <c r="G328" t="s">
        <v>17</v>
      </c>
      <c r="H328" t="s">
        <v>18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525</v>
      </c>
      <c r="O328" s="7">
        <f>(E328/D328)*100</f>
        <v>112.92973333333333</v>
      </c>
      <c r="P328" s="5">
        <f>IFERROR((E328/L328),0)</f>
        <v>147.17167680278018</v>
      </c>
      <c r="Q328" s="5" t="str">
        <f>LEFT(N328,SEARCH("/", N328)-1)</f>
        <v>film &amp; video</v>
      </c>
      <c r="R328" s="5" t="str">
        <f>RIGHT(N328,LEN(N328)-SEARCH("/",N328))</f>
        <v>documentary</v>
      </c>
      <c r="S328" s="11">
        <f>(((J328/60)/60)/24)+DATE(1970,1,1)</f>
        <v>42775.314884259264</v>
      </c>
      <c r="T328" s="11">
        <f>(((I328/60)/60)/24)+DATE(1970,1,1)</f>
        <v>42808.956250000003</v>
      </c>
      <c r="U328">
        <f>YEAR(S328)</f>
        <v>2017</v>
      </c>
      <c r="V328">
        <f>YEAR(T328)</f>
        <v>2017</v>
      </c>
      <c r="W328" t="str">
        <f>IF(V328=U328, "Yes"," No")</f>
        <v>Yes</v>
      </c>
    </row>
    <row r="329" spans="1:23" ht="43.2" x14ac:dyDescent="0.3">
      <c r="A329">
        <v>327</v>
      </c>
      <c r="B329" s="1" t="s">
        <v>697</v>
      </c>
      <c r="C329" s="1" t="s">
        <v>698</v>
      </c>
      <c r="D329">
        <v>4000</v>
      </c>
      <c r="E329">
        <v>5456</v>
      </c>
      <c r="F329" t="s">
        <v>16</v>
      </c>
      <c r="G329" t="s">
        <v>17</v>
      </c>
      <c r="H329" t="s">
        <v>18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525</v>
      </c>
      <c r="O329" s="7">
        <f>(E329/D329)*100</f>
        <v>136.4</v>
      </c>
      <c r="P329" s="5">
        <f>IFERROR((E329/L329),0)</f>
        <v>160.47058823529412</v>
      </c>
      <c r="Q329" s="5" t="str">
        <f>LEFT(N329,SEARCH("/", N329)-1)</f>
        <v>film &amp; video</v>
      </c>
      <c r="R329" s="5" t="str">
        <f>RIGHT(N329,LEN(N329)-SEARCH("/",N329))</f>
        <v>documentary</v>
      </c>
      <c r="S329" s="11">
        <f>(((J329/60)/60)/24)+DATE(1970,1,1)</f>
        <v>42058.235289351855</v>
      </c>
      <c r="T329" s="11">
        <f>(((I329/60)/60)/24)+DATE(1970,1,1)</f>
        <v>42085.333333333328</v>
      </c>
      <c r="U329">
        <f>YEAR(S329)</f>
        <v>2015</v>
      </c>
      <c r="V329">
        <f>YEAR(T329)</f>
        <v>2015</v>
      </c>
      <c r="W329" t="str">
        <f>IF(V329=U329, "Yes"," No")</f>
        <v>Yes</v>
      </c>
    </row>
    <row r="330" spans="1:23" ht="43.2" x14ac:dyDescent="0.3">
      <c r="A330">
        <v>328</v>
      </c>
      <c r="B330" s="1" t="s">
        <v>699</v>
      </c>
      <c r="C330" s="1" t="s">
        <v>700</v>
      </c>
      <c r="D330">
        <v>75000</v>
      </c>
      <c r="E330">
        <v>77710.8</v>
      </c>
      <c r="F330" t="s">
        <v>16</v>
      </c>
      <c r="G330" t="s">
        <v>17</v>
      </c>
      <c r="H330" t="s">
        <v>18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525</v>
      </c>
      <c r="O330" s="7">
        <f>(E330/D330)*100</f>
        <v>103.61439999999999</v>
      </c>
      <c r="P330" s="5">
        <f>IFERROR((E330/L330),0)</f>
        <v>156.04578313253012</v>
      </c>
      <c r="Q330" s="5" t="str">
        <f>LEFT(N330,SEARCH("/", N330)-1)</f>
        <v>film &amp; video</v>
      </c>
      <c r="R330" s="5" t="str">
        <f>RIGHT(N330,LEN(N330)-SEARCH("/",N330))</f>
        <v>documentary</v>
      </c>
      <c r="S330" s="11">
        <f>(((J330/60)/60)/24)+DATE(1970,1,1)</f>
        <v>42278.946620370371</v>
      </c>
      <c r="T330" s="11">
        <f>(((I330/60)/60)/24)+DATE(1970,1,1)</f>
        <v>42309.166666666672</v>
      </c>
      <c r="U330">
        <f>YEAR(S330)</f>
        <v>2015</v>
      </c>
      <c r="V330">
        <f>YEAR(T330)</f>
        <v>2015</v>
      </c>
      <c r="W330" t="str">
        <f>IF(V330=U330, "Yes"," No")</f>
        <v>Yes</v>
      </c>
    </row>
    <row r="331" spans="1:23" ht="43.2" x14ac:dyDescent="0.3">
      <c r="A331">
        <v>329</v>
      </c>
      <c r="B331" s="1" t="s">
        <v>701</v>
      </c>
      <c r="C331" s="1" t="s">
        <v>702</v>
      </c>
      <c r="D331">
        <v>10000</v>
      </c>
      <c r="E331">
        <v>10550</v>
      </c>
      <c r="F331" t="s">
        <v>16</v>
      </c>
      <c r="G331" t="s">
        <v>17</v>
      </c>
      <c r="H331" t="s">
        <v>18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525</v>
      </c>
      <c r="O331" s="7">
        <f>(E331/D331)*100</f>
        <v>105.5</v>
      </c>
      <c r="P331" s="5">
        <f>IFERROR((E331/L331),0)</f>
        <v>63.17365269461078</v>
      </c>
      <c r="Q331" s="5" t="str">
        <f>LEFT(N331,SEARCH("/", N331)-1)</f>
        <v>film &amp; video</v>
      </c>
      <c r="R331" s="5" t="str">
        <f>RIGHT(N331,LEN(N331)-SEARCH("/",N331))</f>
        <v>documentary</v>
      </c>
      <c r="S331" s="11">
        <f>(((J331/60)/60)/24)+DATE(1970,1,1)</f>
        <v>42291.46674768519</v>
      </c>
      <c r="T331" s="11">
        <f>(((I331/60)/60)/24)+DATE(1970,1,1)</f>
        <v>42315.166666666672</v>
      </c>
      <c r="U331">
        <f>YEAR(S331)</f>
        <v>2015</v>
      </c>
      <c r="V331">
        <f>YEAR(T331)</f>
        <v>2015</v>
      </c>
      <c r="W331" t="str">
        <f>IF(V331=U331, "Yes"," No")</f>
        <v>Yes</v>
      </c>
    </row>
    <row r="332" spans="1:23" ht="43.2" x14ac:dyDescent="0.3">
      <c r="A332">
        <v>330</v>
      </c>
      <c r="B332" s="1" t="s">
        <v>703</v>
      </c>
      <c r="C332" s="1" t="s">
        <v>704</v>
      </c>
      <c r="D332">
        <v>35000</v>
      </c>
      <c r="E332">
        <v>35640</v>
      </c>
      <c r="F332" t="s">
        <v>16</v>
      </c>
      <c r="G332" t="s">
        <v>17</v>
      </c>
      <c r="H332" t="s">
        <v>18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525</v>
      </c>
      <c r="O332" s="7">
        <f>(E332/D332)*100</f>
        <v>101.82857142857142</v>
      </c>
      <c r="P332" s="5">
        <f>IFERROR((E332/L332),0)</f>
        <v>104.82352941176471</v>
      </c>
      <c r="Q332" s="5" t="str">
        <f>LEFT(N332,SEARCH("/", N332)-1)</f>
        <v>film &amp; video</v>
      </c>
      <c r="R332" s="5" t="str">
        <f>RIGHT(N332,LEN(N332)-SEARCH("/",N332))</f>
        <v>documentary</v>
      </c>
      <c r="S332" s="11">
        <f>(((J332/60)/60)/24)+DATE(1970,1,1)</f>
        <v>41379.515775462962</v>
      </c>
      <c r="T332" s="11">
        <f>(((I332/60)/60)/24)+DATE(1970,1,1)</f>
        <v>41411.165972222225</v>
      </c>
      <c r="U332">
        <f>YEAR(S332)</f>
        <v>2013</v>
      </c>
      <c r="V332">
        <f>YEAR(T332)</f>
        <v>2013</v>
      </c>
      <c r="W332" t="str">
        <f>IF(V332=U332, "Yes"," No")</f>
        <v>Yes</v>
      </c>
    </row>
    <row r="333" spans="1:23" ht="43.2" x14ac:dyDescent="0.3">
      <c r="A333">
        <v>331</v>
      </c>
      <c r="B333" s="1" t="s">
        <v>705</v>
      </c>
      <c r="C333" s="1" t="s">
        <v>706</v>
      </c>
      <c r="D333">
        <v>40000</v>
      </c>
      <c r="E333">
        <v>42642</v>
      </c>
      <c r="F333" t="s">
        <v>16</v>
      </c>
      <c r="G333" t="s">
        <v>17</v>
      </c>
      <c r="H333" t="s">
        <v>18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525</v>
      </c>
      <c r="O333" s="7">
        <f>(E333/D333)*100</f>
        <v>106.60499999999999</v>
      </c>
      <c r="P333" s="5">
        <f>IFERROR((E333/L333),0)</f>
        <v>97.356164383561648</v>
      </c>
      <c r="Q333" s="5" t="str">
        <f>LEFT(N333,SEARCH("/", N333)-1)</f>
        <v>film &amp; video</v>
      </c>
      <c r="R333" s="5" t="str">
        <f>RIGHT(N333,LEN(N333)-SEARCH("/",N333))</f>
        <v>documentary</v>
      </c>
      <c r="S333" s="11">
        <f>(((J333/60)/60)/24)+DATE(1970,1,1)</f>
        <v>42507.581412037034</v>
      </c>
      <c r="T333" s="11">
        <f>(((I333/60)/60)/24)+DATE(1970,1,1)</f>
        <v>42538.581412037034</v>
      </c>
      <c r="U333">
        <f>YEAR(S333)</f>
        <v>2016</v>
      </c>
      <c r="V333">
        <f>YEAR(T333)</f>
        <v>2016</v>
      </c>
      <c r="W333" t="str">
        <f>IF(V333=U333, "Yes"," No")</f>
        <v>Yes</v>
      </c>
    </row>
    <row r="334" spans="1:23" ht="43.2" x14ac:dyDescent="0.3">
      <c r="A334">
        <v>332</v>
      </c>
      <c r="B334" s="1" t="s">
        <v>707</v>
      </c>
      <c r="C334" s="1" t="s">
        <v>708</v>
      </c>
      <c r="D334">
        <v>100000</v>
      </c>
      <c r="E334">
        <v>113015</v>
      </c>
      <c r="F334" t="s">
        <v>16</v>
      </c>
      <c r="G334" t="s">
        <v>17</v>
      </c>
      <c r="H334" t="s">
        <v>18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525</v>
      </c>
      <c r="O334" s="7">
        <f>(E334/D334)*100</f>
        <v>113.015</v>
      </c>
      <c r="P334" s="5">
        <f>IFERROR((E334/L334),0)</f>
        <v>203.63063063063063</v>
      </c>
      <c r="Q334" s="5" t="str">
        <f>LEFT(N334,SEARCH("/", N334)-1)</f>
        <v>film &amp; video</v>
      </c>
      <c r="R334" s="5" t="str">
        <f>RIGHT(N334,LEN(N334)-SEARCH("/",N334))</f>
        <v>documentary</v>
      </c>
      <c r="S334" s="11">
        <f>(((J334/60)/60)/24)+DATE(1970,1,1)</f>
        <v>42263.680289351847</v>
      </c>
      <c r="T334" s="11">
        <f>(((I334/60)/60)/24)+DATE(1970,1,1)</f>
        <v>42305.333333333328</v>
      </c>
      <c r="U334">
        <f>YEAR(S334)</f>
        <v>2015</v>
      </c>
      <c r="V334">
        <f>YEAR(T334)</f>
        <v>2015</v>
      </c>
      <c r="W334" t="str">
        <f>IF(V334=U334, "Yes"," No")</f>
        <v>Yes</v>
      </c>
    </row>
    <row r="335" spans="1:23" ht="43.2" x14ac:dyDescent="0.3">
      <c r="A335">
        <v>333</v>
      </c>
      <c r="B335" s="1" t="s">
        <v>709</v>
      </c>
      <c r="C335" s="1" t="s">
        <v>710</v>
      </c>
      <c r="D335">
        <v>40000</v>
      </c>
      <c r="E335">
        <v>50091</v>
      </c>
      <c r="F335" t="s">
        <v>16</v>
      </c>
      <c r="G335" t="s">
        <v>17</v>
      </c>
      <c r="H335" t="s">
        <v>18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525</v>
      </c>
      <c r="O335" s="7">
        <f>(E335/D335)*100</f>
        <v>125.22750000000001</v>
      </c>
      <c r="P335" s="5">
        <f>IFERROR((E335/L335),0)</f>
        <v>188.31203007518798</v>
      </c>
      <c r="Q335" s="5" t="str">
        <f>LEFT(N335,SEARCH("/", N335)-1)</f>
        <v>film &amp; video</v>
      </c>
      <c r="R335" s="5" t="str">
        <f>RIGHT(N335,LEN(N335)-SEARCH("/",N335))</f>
        <v>documentary</v>
      </c>
      <c r="S335" s="11">
        <f>(((J335/60)/60)/24)+DATE(1970,1,1)</f>
        <v>42437.636469907404</v>
      </c>
      <c r="T335" s="11">
        <f>(((I335/60)/60)/24)+DATE(1970,1,1)</f>
        <v>42467.59480324074</v>
      </c>
      <c r="U335">
        <f>YEAR(S335)</f>
        <v>2016</v>
      </c>
      <c r="V335">
        <f>YEAR(T335)</f>
        <v>2016</v>
      </c>
      <c r="W335" t="str">
        <f>IF(V335=U335, "Yes"," No")</f>
        <v>Yes</v>
      </c>
    </row>
    <row r="336" spans="1:23" ht="57.6" x14ac:dyDescent="0.3">
      <c r="A336">
        <v>334</v>
      </c>
      <c r="B336" s="1" t="s">
        <v>711</v>
      </c>
      <c r="C336" s="1" t="s">
        <v>712</v>
      </c>
      <c r="D336">
        <v>10000</v>
      </c>
      <c r="E336">
        <v>10119</v>
      </c>
      <c r="F336" t="s">
        <v>16</v>
      </c>
      <c r="G336" t="s">
        <v>17</v>
      </c>
      <c r="H336" t="s">
        <v>18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525</v>
      </c>
      <c r="O336" s="7">
        <f>(E336/D336)*100</f>
        <v>101.19</v>
      </c>
      <c r="P336" s="5">
        <f>IFERROR((E336/L336),0)</f>
        <v>146.65217391304347</v>
      </c>
      <c r="Q336" s="5" t="str">
        <f>LEFT(N336,SEARCH("/", N336)-1)</f>
        <v>film &amp; video</v>
      </c>
      <c r="R336" s="5" t="str">
        <f>RIGHT(N336,LEN(N336)-SEARCH("/",N336))</f>
        <v>documentary</v>
      </c>
      <c r="S336" s="11">
        <f>(((J336/60)/60)/24)+DATE(1970,1,1)</f>
        <v>42101.682372685187</v>
      </c>
      <c r="T336" s="11">
        <f>(((I336/60)/60)/24)+DATE(1970,1,1)</f>
        <v>42139.791666666672</v>
      </c>
      <c r="U336">
        <f>YEAR(S336)</f>
        <v>2015</v>
      </c>
      <c r="V336">
        <f>YEAR(T336)</f>
        <v>2015</v>
      </c>
      <c r="W336" t="str">
        <f>IF(V336=U336, "Yes"," No")</f>
        <v>Yes</v>
      </c>
    </row>
    <row r="337" spans="1:23" ht="43.2" x14ac:dyDescent="0.3">
      <c r="A337">
        <v>335</v>
      </c>
      <c r="B337" s="1" t="s">
        <v>713</v>
      </c>
      <c r="C337" s="1" t="s">
        <v>714</v>
      </c>
      <c r="D337">
        <v>8500</v>
      </c>
      <c r="E337">
        <v>8735</v>
      </c>
      <c r="F337" t="s">
        <v>16</v>
      </c>
      <c r="G337" t="s">
        <v>17</v>
      </c>
      <c r="H337" t="s">
        <v>18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525</v>
      </c>
      <c r="O337" s="7">
        <f>(E337/D337)*100</f>
        <v>102.76470588235294</v>
      </c>
      <c r="P337" s="5">
        <f>IFERROR((E337/L337),0)</f>
        <v>109.1875</v>
      </c>
      <c r="Q337" s="5" t="str">
        <f>LEFT(N337,SEARCH("/", N337)-1)</f>
        <v>film &amp; video</v>
      </c>
      <c r="R337" s="5" t="str">
        <f>RIGHT(N337,LEN(N337)-SEARCH("/",N337))</f>
        <v>documentary</v>
      </c>
      <c r="S337" s="11">
        <f>(((J337/60)/60)/24)+DATE(1970,1,1)</f>
        <v>42101.737442129626</v>
      </c>
      <c r="T337" s="11">
        <f>(((I337/60)/60)/24)+DATE(1970,1,1)</f>
        <v>42132.916666666672</v>
      </c>
      <c r="U337">
        <f>YEAR(S337)</f>
        <v>2015</v>
      </c>
      <c r="V337">
        <f>YEAR(T337)</f>
        <v>2015</v>
      </c>
      <c r="W337" t="str">
        <f>IF(V337=U337, "Yes"," No")</f>
        <v>Yes</v>
      </c>
    </row>
    <row r="338" spans="1:23" ht="43.2" x14ac:dyDescent="0.3">
      <c r="A338">
        <v>336</v>
      </c>
      <c r="B338" s="1" t="s">
        <v>715</v>
      </c>
      <c r="C338" s="1" t="s">
        <v>716</v>
      </c>
      <c r="D338">
        <v>25000</v>
      </c>
      <c r="E338">
        <v>29209.78</v>
      </c>
      <c r="F338" t="s">
        <v>16</v>
      </c>
      <c r="G338" t="s">
        <v>17</v>
      </c>
      <c r="H338" t="s">
        <v>18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525</v>
      </c>
      <c r="O338" s="7">
        <f>(E338/D338)*100</f>
        <v>116.83911999999998</v>
      </c>
      <c r="P338" s="5">
        <f>IFERROR((E338/L338),0)</f>
        <v>59.249046653144013</v>
      </c>
      <c r="Q338" s="5" t="str">
        <f>LEFT(N338,SEARCH("/", N338)-1)</f>
        <v>film &amp; video</v>
      </c>
      <c r="R338" s="5" t="str">
        <f>RIGHT(N338,LEN(N338)-SEARCH("/",N338))</f>
        <v>documentary</v>
      </c>
      <c r="S338" s="11">
        <f>(((J338/60)/60)/24)+DATE(1970,1,1)</f>
        <v>42291.596273148149</v>
      </c>
      <c r="T338" s="11">
        <f>(((I338/60)/60)/24)+DATE(1970,1,1)</f>
        <v>42321.637939814813</v>
      </c>
      <c r="U338">
        <f>YEAR(S338)</f>
        <v>2015</v>
      </c>
      <c r="V338">
        <f>YEAR(T338)</f>
        <v>2015</v>
      </c>
      <c r="W338" t="str">
        <f>IF(V338=U338, "Yes"," No")</f>
        <v>Yes</v>
      </c>
    </row>
    <row r="339" spans="1:23" ht="43.2" x14ac:dyDescent="0.3">
      <c r="A339">
        <v>337</v>
      </c>
      <c r="B339" s="1" t="s">
        <v>717</v>
      </c>
      <c r="C339" s="1" t="s">
        <v>718</v>
      </c>
      <c r="D339">
        <v>3000</v>
      </c>
      <c r="E339">
        <v>3035.05</v>
      </c>
      <c r="F339" t="s">
        <v>16</v>
      </c>
      <c r="G339" t="s">
        <v>17</v>
      </c>
      <c r="H339" t="s">
        <v>18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525</v>
      </c>
      <c r="O339" s="7">
        <f>(E339/D339)*100</f>
        <v>101.16833333333335</v>
      </c>
      <c r="P339" s="5">
        <f>IFERROR((E339/L339),0)</f>
        <v>97.904838709677421</v>
      </c>
      <c r="Q339" s="5" t="str">
        <f>LEFT(N339,SEARCH("/", N339)-1)</f>
        <v>film &amp; video</v>
      </c>
      <c r="R339" s="5" t="str">
        <f>RIGHT(N339,LEN(N339)-SEARCH("/",N339))</f>
        <v>documentary</v>
      </c>
      <c r="S339" s="11">
        <f>(((J339/60)/60)/24)+DATE(1970,1,1)</f>
        <v>42047.128564814819</v>
      </c>
      <c r="T339" s="11">
        <f>(((I339/60)/60)/24)+DATE(1970,1,1)</f>
        <v>42077.086898148147</v>
      </c>
      <c r="U339">
        <f>YEAR(S339)</f>
        <v>2015</v>
      </c>
      <c r="V339">
        <f>YEAR(T339)</f>
        <v>2015</v>
      </c>
      <c r="W339" t="str">
        <f>IF(V339=U339, "Yes"," No")</f>
        <v>Yes</v>
      </c>
    </row>
    <row r="340" spans="1:23" ht="43.2" x14ac:dyDescent="0.3">
      <c r="A340">
        <v>338</v>
      </c>
      <c r="B340" s="1" t="s">
        <v>719</v>
      </c>
      <c r="C340" s="1" t="s">
        <v>720</v>
      </c>
      <c r="D340">
        <v>15000</v>
      </c>
      <c r="E340">
        <v>16520.04</v>
      </c>
      <c r="F340" t="s">
        <v>16</v>
      </c>
      <c r="G340" t="s">
        <v>17</v>
      </c>
      <c r="H340" t="s">
        <v>18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525</v>
      </c>
      <c r="O340" s="7">
        <f>(E340/D340)*100</f>
        <v>110.13360000000002</v>
      </c>
      <c r="P340" s="5">
        <f>IFERROR((E340/L340),0)</f>
        <v>70.000169491525426</v>
      </c>
      <c r="Q340" s="5" t="str">
        <f>LEFT(N340,SEARCH("/", N340)-1)</f>
        <v>film &amp; video</v>
      </c>
      <c r="R340" s="5" t="str">
        <f>RIGHT(N340,LEN(N340)-SEARCH("/",N340))</f>
        <v>documentary</v>
      </c>
      <c r="S340" s="11">
        <f>(((J340/60)/60)/24)+DATE(1970,1,1)</f>
        <v>42559.755671296298</v>
      </c>
      <c r="T340" s="11">
        <f>(((I340/60)/60)/24)+DATE(1970,1,1)</f>
        <v>42616.041666666672</v>
      </c>
      <c r="U340">
        <f>YEAR(S340)</f>
        <v>2016</v>
      </c>
      <c r="V340">
        <f>YEAR(T340)</f>
        <v>2016</v>
      </c>
      <c r="W340" t="str">
        <f>IF(V340=U340, "Yes"," No")</f>
        <v>Yes</v>
      </c>
    </row>
    <row r="341" spans="1:23" ht="43.2" x14ac:dyDescent="0.3">
      <c r="A341">
        <v>339</v>
      </c>
      <c r="B341" s="1" t="s">
        <v>721</v>
      </c>
      <c r="C341" s="1" t="s">
        <v>722</v>
      </c>
      <c r="D341">
        <v>6000</v>
      </c>
      <c r="E341">
        <v>6485</v>
      </c>
      <c r="F341" t="s">
        <v>16</v>
      </c>
      <c r="G341" t="s">
        <v>17</v>
      </c>
      <c r="H341" t="s">
        <v>18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525</v>
      </c>
      <c r="O341" s="7">
        <f>(E341/D341)*100</f>
        <v>108.08333333333333</v>
      </c>
      <c r="P341" s="5">
        <f>IFERROR((E341/L341),0)</f>
        <v>72.865168539325836</v>
      </c>
      <c r="Q341" s="5" t="str">
        <f>LEFT(N341,SEARCH("/", N341)-1)</f>
        <v>film &amp; video</v>
      </c>
      <c r="R341" s="5" t="str">
        <f>RIGHT(N341,LEN(N341)-SEARCH("/",N341))</f>
        <v>documentary</v>
      </c>
      <c r="S341" s="11">
        <f>(((J341/60)/60)/24)+DATE(1970,1,1)</f>
        <v>42093.760046296295</v>
      </c>
      <c r="T341" s="11">
        <f>(((I341/60)/60)/24)+DATE(1970,1,1)</f>
        <v>42123.760046296295</v>
      </c>
      <c r="U341">
        <f>YEAR(S341)</f>
        <v>2015</v>
      </c>
      <c r="V341">
        <f>YEAR(T341)</f>
        <v>2015</v>
      </c>
      <c r="W341" t="str">
        <f>IF(V341=U341, "Yes"," No")</f>
        <v>Yes</v>
      </c>
    </row>
    <row r="342" spans="1:23" ht="43.2" x14ac:dyDescent="0.3">
      <c r="A342">
        <v>340</v>
      </c>
      <c r="B342" s="1" t="s">
        <v>723</v>
      </c>
      <c r="C342" s="1" t="s">
        <v>724</v>
      </c>
      <c r="D342">
        <v>35000</v>
      </c>
      <c r="E342">
        <v>43758</v>
      </c>
      <c r="F342" t="s">
        <v>16</v>
      </c>
      <c r="G342" t="s">
        <v>17</v>
      </c>
      <c r="H342" t="s">
        <v>18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525</v>
      </c>
      <c r="O342" s="7">
        <f>(E342/D342)*100</f>
        <v>125.02285714285715</v>
      </c>
      <c r="P342" s="5">
        <f>IFERROR((E342/L342),0)</f>
        <v>146.34782608695653</v>
      </c>
      <c r="Q342" s="5" t="str">
        <f>LEFT(N342,SEARCH("/", N342)-1)</f>
        <v>film &amp; video</v>
      </c>
      <c r="R342" s="5" t="str">
        <f>RIGHT(N342,LEN(N342)-SEARCH("/",N342))</f>
        <v>documentary</v>
      </c>
      <c r="S342" s="11">
        <f>(((J342/60)/60)/24)+DATE(1970,1,1)</f>
        <v>42772.669062500005</v>
      </c>
      <c r="T342" s="11">
        <f>(((I342/60)/60)/24)+DATE(1970,1,1)</f>
        <v>42802.875</v>
      </c>
      <c r="U342">
        <f>YEAR(S342)</f>
        <v>2017</v>
      </c>
      <c r="V342">
        <f>YEAR(T342)</f>
        <v>2017</v>
      </c>
      <c r="W342" t="str">
        <f>IF(V342=U342, "Yes"," No")</f>
        <v>Yes</v>
      </c>
    </row>
    <row r="343" spans="1:23" ht="43.2" x14ac:dyDescent="0.3">
      <c r="A343">
        <v>341</v>
      </c>
      <c r="B343" s="1" t="s">
        <v>725</v>
      </c>
      <c r="C343" s="1" t="s">
        <v>726</v>
      </c>
      <c r="D343">
        <v>3500</v>
      </c>
      <c r="E343">
        <v>3735</v>
      </c>
      <c r="F343" t="s">
        <v>16</v>
      </c>
      <c r="G343" t="s">
        <v>17</v>
      </c>
      <c r="H343" t="s">
        <v>18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525</v>
      </c>
      <c r="O343" s="7">
        <f>(E343/D343)*100</f>
        <v>106.71428571428572</v>
      </c>
      <c r="P343" s="5">
        <f>IFERROR((E343/L343),0)</f>
        <v>67.909090909090907</v>
      </c>
      <c r="Q343" s="5" t="str">
        <f>LEFT(N343,SEARCH("/", N343)-1)</f>
        <v>film &amp; video</v>
      </c>
      <c r="R343" s="5" t="str">
        <f>RIGHT(N343,LEN(N343)-SEARCH("/",N343))</f>
        <v>documentary</v>
      </c>
      <c r="S343" s="11">
        <f>(((J343/60)/60)/24)+DATE(1970,1,1)</f>
        <v>41894.879606481481</v>
      </c>
      <c r="T343" s="11">
        <f>(((I343/60)/60)/24)+DATE(1970,1,1)</f>
        <v>41913.165972222225</v>
      </c>
      <c r="U343">
        <f>YEAR(S343)</f>
        <v>2014</v>
      </c>
      <c r="V343">
        <f>YEAR(T343)</f>
        <v>2014</v>
      </c>
      <c r="W343" t="str">
        <f>IF(V343=U343, "Yes"," No")</f>
        <v>Yes</v>
      </c>
    </row>
    <row r="344" spans="1:23" ht="43.2" x14ac:dyDescent="0.3">
      <c r="A344">
        <v>342</v>
      </c>
      <c r="B344" s="1" t="s">
        <v>727</v>
      </c>
      <c r="C344" s="1" t="s">
        <v>728</v>
      </c>
      <c r="D344">
        <v>55000</v>
      </c>
      <c r="E344">
        <v>55201.52</v>
      </c>
      <c r="F344" t="s">
        <v>16</v>
      </c>
      <c r="G344" t="s">
        <v>17</v>
      </c>
      <c r="H344" t="s">
        <v>18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525</v>
      </c>
      <c r="O344" s="7">
        <f>(E344/D344)*100</f>
        <v>100.36639999999998</v>
      </c>
      <c r="P344" s="5">
        <f>IFERROR((E344/L344),0)</f>
        <v>169.85083076923075</v>
      </c>
      <c r="Q344" s="5" t="str">
        <f>LEFT(N344,SEARCH("/", N344)-1)</f>
        <v>film &amp; video</v>
      </c>
      <c r="R344" s="5" t="str">
        <f>RIGHT(N344,LEN(N344)-SEARCH("/",N344))</f>
        <v>documentary</v>
      </c>
      <c r="S344" s="11">
        <f>(((J344/60)/60)/24)+DATE(1970,1,1)</f>
        <v>42459.780844907407</v>
      </c>
      <c r="T344" s="11">
        <f>(((I344/60)/60)/24)+DATE(1970,1,1)</f>
        <v>42489.780844907407</v>
      </c>
      <c r="U344">
        <f>YEAR(S344)</f>
        <v>2016</v>
      </c>
      <c r="V344">
        <f>YEAR(T344)</f>
        <v>2016</v>
      </c>
      <c r="W344" t="str">
        <f>IF(V344=U344, "Yes"," No")</f>
        <v>Yes</v>
      </c>
    </row>
    <row r="345" spans="1:23" ht="43.2" x14ac:dyDescent="0.3">
      <c r="A345">
        <v>343</v>
      </c>
      <c r="B345" s="1" t="s">
        <v>729</v>
      </c>
      <c r="C345" s="1" t="s">
        <v>730</v>
      </c>
      <c r="D345">
        <v>30000</v>
      </c>
      <c r="E345">
        <v>30608.59</v>
      </c>
      <c r="F345" t="s">
        <v>16</v>
      </c>
      <c r="G345" t="s">
        <v>17</v>
      </c>
      <c r="H345" t="s">
        <v>18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525</v>
      </c>
      <c r="O345" s="7">
        <f>(E345/D345)*100</f>
        <v>102.02863333333335</v>
      </c>
      <c r="P345" s="5">
        <f>IFERROR((E345/L345),0)</f>
        <v>58.413339694656486</v>
      </c>
      <c r="Q345" s="5" t="str">
        <f>LEFT(N345,SEARCH("/", N345)-1)</f>
        <v>film &amp; video</v>
      </c>
      <c r="R345" s="5" t="str">
        <f>RIGHT(N345,LEN(N345)-SEARCH("/",N345))</f>
        <v>documentary</v>
      </c>
      <c r="S345" s="11">
        <f>(((J345/60)/60)/24)+DATE(1970,1,1)</f>
        <v>41926.73778935185</v>
      </c>
      <c r="T345" s="11">
        <f>(((I345/60)/60)/24)+DATE(1970,1,1)</f>
        <v>41957.125</v>
      </c>
      <c r="U345">
        <f>YEAR(S345)</f>
        <v>2014</v>
      </c>
      <c r="V345">
        <f>YEAR(T345)</f>
        <v>2014</v>
      </c>
      <c r="W345" t="str">
        <f>IF(V345=U345, "Yes"," No")</f>
        <v>Yes</v>
      </c>
    </row>
    <row r="346" spans="1:23" ht="57.6" x14ac:dyDescent="0.3">
      <c r="A346">
        <v>344</v>
      </c>
      <c r="B346" s="1" t="s">
        <v>731</v>
      </c>
      <c r="C346" s="1" t="s">
        <v>732</v>
      </c>
      <c r="D346">
        <v>33500</v>
      </c>
      <c r="E346">
        <v>34198</v>
      </c>
      <c r="F346" t="s">
        <v>16</v>
      </c>
      <c r="G346" t="s">
        <v>17</v>
      </c>
      <c r="H346" t="s">
        <v>18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525</v>
      </c>
      <c r="O346" s="7">
        <f>(E346/D346)*100</f>
        <v>102.08358208955224</v>
      </c>
      <c r="P346" s="5">
        <f>IFERROR((E346/L346),0)</f>
        <v>119.99298245614035</v>
      </c>
      <c r="Q346" s="5" t="str">
        <f>LEFT(N346,SEARCH("/", N346)-1)</f>
        <v>film &amp; video</v>
      </c>
      <c r="R346" s="5" t="str">
        <f>RIGHT(N346,LEN(N346)-SEARCH("/",N346))</f>
        <v>documentary</v>
      </c>
      <c r="S346" s="11">
        <f>(((J346/60)/60)/24)+DATE(1970,1,1)</f>
        <v>42111.970995370371</v>
      </c>
      <c r="T346" s="11">
        <f>(((I346/60)/60)/24)+DATE(1970,1,1)</f>
        <v>42156.097222222219</v>
      </c>
      <c r="U346">
        <f>YEAR(S346)</f>
        <v>2015</v>
      </c>
      <c r="V346">
        <f>YEAR(T346)</f>
        <v>2015</v>
      </c>
      <c r="W346" t="str">
        <f>IF(V346=U346, "Yes"," No")</f>
        <v>Yes</v>
      </c>
    </row>
    <row r="347" spans="1:23" ht="43.2" x14ac:dyDescent="0.3">
      <c r="A347">
        <v>345</v>
      </c>
      <c r="B347" s="1" t="s">
        <v>733</v>
      </c>
      <c r="C347" s="1" t="s">
        <v>734</v>
      </c>
      <c r="D347">
        <v>14500</v>
      </c>
      <c r="E347">
        <v>17875</v>
      </c>
      <c r="F347" t="s">
        <v>16</v>
      </c>
      <c r="G347" t="s">
        <v>17</v>
      </c>
      <c r="H347" t="s">
        <v>18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525</v>
      </c>
      <c r="O347" s="7">
        <f>(E347/D347)*100</f>
        <v>123.27586206896552</v>
      </c>
      <c r="P347" s="5">
        <f>IFERROR((E347/L347),0)</f>
        <v>99.860335195530723</v>
      </c>
      <c r="Q347" s="5" t="str">
        <f>LEFT(N347,SEARCH("/", N347)-1)</f>
        <v>film &amp; video</v>
      </c>
      <c r="R347" s="5" t="str">
        <f>RIGHT(N347,LEN(N347)-SEARCH("/",N347))</f>
        <v>documentary</v>
      </c>
      <c r="S347" s="11">
        <f>(((J347/60)/60)/24)+DATE(1970,1,1)</f>
        <v>42114.944328703699</v>
      </c>
      <c r="T347" s="11">
        <f>(((I347/60)/60)/24)+DATE(1970,1,1)</f>
        <v>42144.944328703699</v>
      </c>
      <c r="U347">
        <f>YEAR(S347)</f>
        <v>2015</v>
      </c>
      <c r="V347">
        <f>YEAR(T347)</f>
        <v>2015</v>
      </c>
      <c r="W347" t="str">
        <f>IF(V347=U347, "Yes"," No")</f>
        <v>Yes</v>
      </c>
    </row>
    <row r="348" spans="1:23" ht="43.2" x14ac:dyDescent="0.3">
      <c r="A348">
        <v>346</v>
      </c>
      <c r="B348" s="1" t="s">
        <v>735</v>
      </c>
      <c r="C348" s="1" t="s">
        <v>736</v>
      </c>
      <c r="D348">
        <v>10000</v>
      </c>
      <c r="E348">
        <v>17028.88</v>
      </c>
      <c r="F348" t="s">
        <v>16</v>
      </c>
      <c r="G348" t="s">
        <v>17</v>
      </c>
      <c r="H348" t="s">
        <v>18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525</v>
      </c>
      <c r="O348" s="7">
        <f>(E348/D348)*100</f>
        <v>170.28880000000001</v>
      </c>
      <c r="P348" s="5">
        <f>IFERROR((E348/L348),0)</f>
        <v>90.579148936170213</v>
      </c>
      <c r="Q348" s="5" t="str">
        <f>LEFT(N348,SEARCH("/", N348)-1)</f>
        <v>film &amp; video</v>
      </c>
      <c r="R348" s="5" t="str">
        <f>RIGHT(N348,LEN(N348)-SEARCH("/",N348))</f>
        <v>documentary</v>
      </c>
      <c r="S348" s="11">
        <f>(((J348/60)/60)/24)+DATE(1970,1,1)</f>
        <v>42261.500243055561</v>
      </c>
      <c r="T348" s="11">
        <f>(((I348/60)/60)/24)+DATE(1970,1,1)</f>
        <v>42291.500243055561</v>
      </c>
      <c r="U348">
        <f>YEAR(S348)</f>
        <v>2015</v>
      </c>
      <c r="V348">
        <f>YEAR(T348)</f>
        <v>2015</v>
      </c>
      <c r="W348" t="str">
        <f>IF(V348=U348, "Yes"," No")</f>
        <v>Yes</v>
      </c>
    </row>
    <row r="349" spans="1:23" ht="43.2" x14ac:dyDescent="0.3">
      <c r="A349">
        <v>347</v>
      </c>
      <c r="B349" s="1" t="s">
        <v>737</v>
      </c>
      <c r="C349" s="1" t="s">
        <v>738</v>
      </c>
      <c r="D349">
        <v>40000</v>
      </c>
      <c r="E349">
        <v>44636.2</v>
      </c>
      <c r="F349" t="s">
        <v>16</v>
      </c>
      <c r="G349" t="s">
        <v>17</v>
      </c>
      <c r="H349" t="s">
        <v>18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525</v>
      </c>
      <c r="O349" s="7">
        <f>(E349/D349)*100</f>
        <v>111.59049999999999</v>
      </c>
      <c r="P349" s="5">
        <f>IFERROR((E349/L349),0)</f>
        <v>117.77361477572559</v>
      </c>
      <c r="Q349" s="5" t="str">
        <f>LEFT(N349,SEARCH("/", N349)-1)</f>
        <v>film &amp; video</v>
      </c>
      <c r="R349" s="5" t="str">
        <f>RIGHT(N349,LEN(N349)-SEARCH("/",N349))</f>
        <v>documentary</v>
      </c>
      <c r="S349" s="11">
        <f>(((J349/60)/60)/24)+DATE(1970,1,1)</f>
        <v>42292.495474537034</v>
      </c>
      <c r="T349" s="11">
        <f>(((I349/60)/60)/24)+DATE(1970,1,1)</f>
        <v>42322.537141203706</v>
      </c>
      <c r="U349">
        <f>YEAR(S349)</f>
        <v>2015</v>
      </c>
      <c r="V349">
        <f>YEAR(T349)</f>
        <v>2015</v>
      </c>
      <c r="W349" t="str">
        <f>IF(V349=U349, "Yes"," No")</f>
        <v>Yes</v>
      </c>
    </row>
    <row r="350" spans="1:23" ht="43.2" x14ac:dyDescent="0.3">
      <c r="A350">
        <v>348</v>
      </c>
      <c r="B350" s="1" t="s">
        <v>739</v>
      </c>
      <c r="C350" s="1" t="s">
        <v>740</v>
      </c>
      <c r="D350">
        <v>10000</v>
      </c>
      <c r="E350">
        <v>10300</v>
      </c>
      <c r="F350" t="s">
        <v>16</v>
      </c>
      <c r="G350" t="s">
        <v>17</v>
      </c>
      <c r="H350" t="s">
        <v>18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525</v>
      </c>
      <c r="O350" s="7">
        <f>(E350/D350)*100</f>
        <v>103</v>
      </c>
      <c r="P350" s="5">
        <f>IFERROR((E350/L350),0)</f>
        <v>86.554621848739501</v>
      </c>
      <c r="Q350" s="5" t="str">
        <f>LEFT(N350,SEARCH("/", N350)-1)</f>
        <v>film &amp; video</v>
      </c>
      <c r="R350" s="5" t="str">
        <f>RIGHT(N350,LEN(N350)-SEARCH("/",N350))</f>
        <v>documentary</v>
      </c>
      <c r="S350" s="11">
        <f>(((J350/60)/60)/24)+DATE(1970,1,1)</f>
        <v>42207.58699074074</v>
      </c>
      <c r="T350" s="11">
        <f>(((I350/60)/60)/24)+DATE(1970,1,1)</f>
        <v>42237.58699074074</v>
      </c>
      <c r="U350">
        <f>YEAR(S350)</f>
        <v>2015</v>
      </c>
      <c r="V350">
        <f>YEAR(T350)</f>
        <v>2015</v>
      </c>
      <c r="W350" t="str">
        <f>IF(V350=U350, "Yes"," No")</f>
        <v>Yes</v>
      </c>
    </row>
    <row r="351" spans="1:23" ht="43.2" x14ac:dyDescent="0.3">
      <c r="A351">
        <v>349</v>
      </c>
      <c r="B351" s="1" t="s">
        <v>741</v>
      </c>
      <c r="C351" s="1" t="s">
        <v>742</v>
      </c>
      <c r="D351">
        <v>11260</v>
      </c>
      <c r="E351">
        <v>12007.18</v>
      </c>
      <c r="F351" t="s">
        <v>16</v>
      </c>
      <c r="G351" t="s">
        <v>17</v>
      </c>
      <c r="H351" t="s">
        <v>18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525</v>
      </c>
      <c r="O351" s="7">
        <f>(E351/D351)*100</f>
        <v>106.63570159857905</v>
      </c>
      <c r="P351" s="5">
        <f>IFERROR((E351/L351),0)</f>
        <v>71.899281437125751</v>
      </c>
      <c r="Q351" s="5" t="str">
        <f>LEFT(N351,SEARCH("/", N351)-1)</f>
        <v>film &amp; video</v>
      </c>
      <c r="R351" s="5" t="str">
        <f>RIGHT(N351,LEN(N351)-SEARCH("/",N351))</f>
        <v>documentary</v>
      </c>
      <c r="S351" s="11">
        <f>(((J351/60)/60)/24)+DATE(1970,1,1)</f>
        <v>42760.498935185184</v>
      </c>
      <c r="T351" s="11">
        <f>(((I351/60)/60)/24)+DATE(1970,1,1)</f>
        <v>42790.498935185184</v>
      </c>
      <c r="U351">
        <f>YEAR(S351)</f>
        <v>2017</v>
      </c>
      <c r="V351">
        <f>YEAR(T351)</f>
        <v>2017</v>
      </c>
      <c r="W351" t="str">
        <f>IF(V351=U351, "Yes"," No")</f>
        <v>Yes</v>
      </c>
    </row>
    <row r="352" spans="1:23" ht="43.2" x14ac:dyDescent="0.3">
      <c r="A352">
        <v>350</v>
      </c>
      <c r="B352" s="1" t="s">
        <v>743</v>
      </c>
      <c r="C352" s="1" t="s">
        <v>744</v>
      </c>
      <c r="D352">
        <v>25000</v>
      </c>
      <c r="E352">
        <v>28690</v>
      </c>
      <c r="F352" t="s">
        <v>16</v>
      </c>
      <c r="G352" t="s">
        <v>17</v>
      </c>
      <c r="H352" t="s">
        <v>18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525</v>
      </c>
      <c r="O352" s="7">
        <f>(E352/D352)*100</f>
        <v>114.75999999999999</v>
      </c>
      <c r="P352" s="5">
        <f>IFERROR((E352/L352),0)</f>
        <v>129.81900452488688</v>
      </c>
      <c r="Q352" s="5" t="str">
        <f>LEFT(N352,SEARCH("/", N352)-1)</f>
        <v>film &amp; video</v>
      </c>
      <c r="R352" s="5" t="str">
        <f>RIGHT(N352,LEN(N352)-SEARCH("/",N352))</f>
        <v>documentary</v>
      </c>
      <c r="S352" s="11">
        <f>(((J352/60)/60)/24)+DATE(1970,1,1)</f>
        <v>42586.066076388888</v>
      </c>
      <c r="T352" s="11">
        <f>(((I352/60)/60)/24)+DATE(1970,1,1)</f>
        <v>42624.165972222225</v>
      </c>
      <c r="U352">
        <f>YEAR(S352)</f>
        <v>2016</v>
      </c>
      <c r="V352">
        <f>YEAR(T352)</f>
        <v>2016</v>
      </c>
      <c r="W352" t="str">
        <f>IF(V352=U352, "Yes"," No")</f>
        <v>Yes</v>
      </c>
    </row>
    <row r="353" spans="1:23" ht="57.6" x14ac:dyDescent="0.3">
      <c r="A353">
        <v>351</v>
      </c>
      <c r="B353" s="1" t="s">
        <v>745</v>
      </c>
      <c r="C353" s="1" t="s">
        <v>746</v>
      </c>
      <c r="D353">
        <v>34000</v>
      </c>
      <c r="E353">
        <v>43296</v>
      </c>
      <c r="F353" t="s">
        <v>16</v>
      </c>
      <c r="G353" t="s">
        <v>54</v>
      </c>
      <c r="H353" t="s">
        <v>55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525</v>
      </c>
      <c r="O353" s="7">
        <f>(E353/D353)*100</f>
        <v>127.34117647058822</v>
      </c>
      <c r="P353" s="5">
        <f>IFERROR((E353/L353),0)</f>
        <v>44.912863070539416</v>
      </c>
      <c r="Q353" s="5" t="str">
        <f>LEFT(N353,SEARCH("/", N353)-1)</f>
        <v>film &amp; video</v>
      </c>
      <c r="R353" s="5" t="str">
        <f>RIGHT(N353,LEN(N353)-SEARCH("/",N353))</f>
        <v>documentary</v>
      </c>
      <c r="S353" s="11">
        <f>(((J353/60)/60)/24)+DATE(1970,1,1)</f>
        <v>42427.964745370366</v>
      </c>
      <c r="T353" s="11">
        <f>(((I353/60)/60)/24)+DATE(1970,1,1)</f>
        <v>42467.923078703709</v>
      </c>
      <c r="U353">
        <f>YEAR(S353)</f>
        <v>2016</v>
      </c>
      <c r="V353">
        <f>YEAR(T353)</f>
        <v>2016</v>
      </c>
      <c r="W353" t="str">
        <f>IF(V353=U353, "Yes"," No")</f>
        <v>Yes</v>
      </c>
    </row>
    <row r="354" spans="1:23" ht="43.2" x14ac:dyDescent="0.3">
      <c r="A354">
        <v>352</v>
      </c>
      <c r="B354" s="1" t="s">
        <v>747</v>
      </c>
      <c r="C354" s="1" t="s">
        <v>748</v>
      </c>
      <c r="D354">
        <v>10000</v>
      </c>
      <c r="E354">
        <v>11656</v>
      </c>
      <c r="F354" t="s">
        <v>16</v>
      </c>
      <c r="G354" t="s">
        <v>17</v>
      </c>
      <c r="H354" t="s">
        <v>18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525</v>
      </c>
      <c r="O354" s="7">
        <f>(E354/D354)*100</f>
        <v>116.56</v>
      </c>
      <c r="P354" s="5">
        <f>IFERROR((E354/L354),0)</f>
        <v>40.755244755244753</v>
      </c>
      <c r="Q354" s="5" t="str">
        <f>LEFT(N354,SEARCH("/", N354)-1)</f>
        <v>film &amp; video</v>
      </c>
      <c r="R354" s="5" t="str">
        <f>RIGHT(N354,LEN(N354)-SEARCH("/",N354))</f>
        <v>documentary</v>
      </c>
      <c r="S354" s="11">
        <f>(((J354/60)/60)/24)+DATE(1970,1,1)</f>
        <v>41890.167453703703</v>
      </c>
      <c r="T354" s="11">
        <f>(((I354/60)/60)/24)+DATE(1970,1,1)</f>
        <v>41920.167453703703</v>
      </c>
      <c r="U354">
        <f>YEAR(S354)</f>
        <v>2014</v>
      </c>
      <c r="V354">
        <f>YEAR(T354)</f>
        <v>2014</v>
      </c>
      <c r="W354" t="str">
        <f>IF(V354=U354, "Yes"," No")</f>
        <v>Yes</v>
      </c>
    </row>
    <row r="355" spans="1:23" ht="57.6" x14ac:dyDescent="0.3">
      <c r="A355">
        <v>353</v>
      </c>
      <c r="B355" s="1" t="s">
        <v>749</v>
      </c>
      <c r="C355" s="1" t="s">
        <v>750</v>
      </c>
      <c r="D355">
        <v>58425</v>
      </c>
      <c r="E355">
        <v>63460.18</v>
      </c>
      <c r="F355" t="s">
        <v>16</v>
      </c>
      <c r="G355" t="s">
        <v>17</v>
      </c>
      <c r="H355" t="s">
        <v>18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525</v>
      </c>
      <c r="O355" s="7">
        <f>(E355/D355)*100</f>
        <v>108.61819426615318</v>
      </c>
      <c r="P355" s="5">
        <f>IFERROR((E355/L355),0)</f>
        <v>103.52394779771615</v>
      </c>
      <c r="Q355" s="5" t="str">
        <f>LEFT(N355,SEARCH("/", N355)-1)</f>
        <v>film &amp; video</v>
      </c>
      <c r="R355" s="5" t="str">
        <f>RIGHT(N355,LEN(N355)-SEARCH("/",N355))</f>
        <v>documentary</v>
      </c>
      <c r="S355" s="11">
        <f>(((J355/60)/60)/24)+DATE(1970,1,1)</f>
        <v>42297.791886574079</v>
      </c>
      <c r="T355" s="11">
        <f>(((I355/60)/60)/24)+DATE(1970,1,1)</f>
        <v>42327.833553240736</v>
      </c>
      <c r="U355">
        <f>YEAR(S355)</f>
        <v>2015</v>
      </c>
      <c r="V355">
        <f>YEAR(T355)</f>
        <v>2015</v>
      </c>
      <c r="W355" t="str">
        <f>IF(V355=U355, "Yes"," No")</f>
        <v>Yes</v>
      </c>
    </row>
    <row r="356" spans="1:23" ht="43.2" x14ac:dyDescent="0.3">
      <c r="A356">
        <v>354</v>
      </c>
      <c r="B356" s="1" t="s">
        <v>751</v>
      </c>
      <c r="C356" s="1" t="s">
        <v>752</v>
      </c>
      <c r="D356">
        <v>3500</v>
      </c>
      <c r="E356">
        <v>3638</v>
      </c>
      <c r="F356" t="s">
        <v>16</v>
      </c>
      <c r="G356" t="s">
        <v>17</v>
      </c>
      <c r="H356" t="s">
        <v>18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525</v>
      </c>
      <c r="O356" s="7">
        <f>(E356/D356)*100</f>
        <v>103.94285714285714</v>
      </c>
      <c r="P356" s="5">
        <f>IFERROR((E356/L356),0)</f>
        <v>125.44827586206897</v>
      </c>
      <c r="Q356" s="5" t="str">
        <f>LEFT(N356,SEARCH("/", N356)-1)</f>
        <v>film &amp; video</v>
      </c>
      <c r="R356" s="5" t="str">
        <f>RIGHT(N356,LEN(N356)-SEARCH("/",N356))</f>
        <v>documentary</v>
      </c>
      <c r="S356" s="11">
        <f>(((J356/60)/60)/24)+DATE(1970,1,1)</f>
        <v>42438.827789351853</v>
      </c>
      <c r="T356" s="11">
        <f>(((I356/60)/60)/24)+DATE(1970,1,1)</f>
        <v>42468.786122685182</v>
      </c>
      <c r="U356">
        <f>YEAR(S356)</f>
        <v>2016</v>
      </c>
      <c r="V356">
        <f>YEAR(T356)</f>
        <v>2016</v>
      </c>
      <c r="W356" t="str">
        <f>IF(V356=U356, "Yes"," No")</f>
        <v>Yes</v>
      </c>
    </row>
    <row r="357" spans="1:23" ht="43.2" x14ac:dyDescent="0.3">
      <c r="A357">
        <v>355</v>
      </c>
      <c r="B357" s="1" t="s">
        <v>753</v>
      </c>
      <c r="C357" s="1" t="s">
        <v>754</v>
      </c>
      <c r="D357">
        <v>35000</v>
      </c>
      <c r="E357">
        <v>40690</v>
      </c>
      <c r="F357" t="s">
        <v>16</v>
      </c>
      <c r="G357" t="s">
        <v>17</v>
      </c>
      <c r="H357" t="s">
        <v>18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525</v>
      </c>
      <c r="O357" s="7">
        <f>(E357/D357)*100</f>
        <v>116.25714285714285</v>
      </c>
      <c r="P357" s="5">
        <f>IFERROR((E357/L357),0)</f>
        <v>246.60606060606059</v>
      </c>
      <c r="Q357" s="5" t="str">
        <f>LEFT(N357,SEARCH("/", N357)-1)</f>
        <v>film &amp; video</v>
      </c>
      <c r="R357" s="5" t="str">
        <f>RIGHT(N357,LEN(N357)-SEARCH("/",N357))</f>
        <v>documentary</v>
      </c>
      <c r="S357" s="11">
        <f>(((J357/60)/60)/24)+DATE(1970,1,1)</f>
        <v>41943.293912037036</v>
      </c>
      <c r="T357" s="11">
        <f>(((I357/60)/60)/24)+DATE(1970,1,1)</f>
        <v>41974.3355787037</v>
      </c>
      <c r="U357">
        <f>YEAR(S357)</f>
        <v>2014</v>
      </c>
      <c r="V357">
        <f>YEAR(T357)</f>
        <v>2014</v>
      </c>
      <c r="W357" t="str">
        <f>IF(V357=U357, "Yes"," No")</f>
        <v>Yes</v>
      </c>
    </row>
    <row r="358" spans="1:23" ht="43.2" x14ac:dyDescent="0.3">
      <c r="A358">
        <v>356</v>
      </c>
      <c r="B358" s="1" t="s">
        <v>755</v>
      </c>
      <c r="C358" s="1" t="s">
        <v>756</v>
      </c>
      <c r="D358">
        <v>7500</v>
      </c>
      <c r="E358">
        <v>7701.93</v>
      </c>
      <c r="F358" t="s">
        <v>16</v>
      </c>
      <c r="G358" t="s">
        <v>17</v>
      </c>
      <c r="H358" t="s">
        <v>18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525</v>
      </c>
      <c r="O358" s="7">
        <f>(E358/D358)*100</f>
        <v>102.69239999999999</v>
      </c>
      <c r="P358" s="5">
        <f>IFERROR((E358/L358),0)</f>
        <v>79.401340206185566</v>
      </c>
      <c r="Q358" s="5" t="str">
        <f>LEFT(N358,SEARCH("/", N358)-1)</f>
        <v>film &amp; video</v>
      </c>
      <c r="R358" s="5" t="str">
        <f>RIGHT(N358,LEN(N358)-SEARCH("/",N358))</f>
        <v>documentary</v>
      </c>
      <c r="S358" s="11">
        <f>(((J358/60)/60)/24)+DATE(1970,1,1)</f>
        <v>42415.803159722222</v>
      </c>
      <c r="T358" s="11">
        <f>(((I358/60)/60)/24)+DATE(1970,1,1)</f>
        <v>42445.761493055557</v>
      </c>
      <c r="U358">
        <f>YEAR(S358)</f>
        <v>2016</v>
      </c>
      <c r="V358">
        <f>YEAR(T358)</f>
        <v>2016</v>
      </c>
      <c r="W358" t="str">
        <f>IF(V358=U358, "Yes"," No")</f>
        <v>Yes</v>
      </c>
    </row>
    <row r="359" spans="1:23" ht="57.6" x14ac:dyDescent="0.3">
      <c r="A359">
        <v>357</v>
      </c>
      <c r="B359" s="1" t="s">
        <v>757</v>
      </c>
      <c r="C359" s="1" t="s">
        <v>758</v>
      </c>
      <c r="D359">
        <v>15000</v>
      </c>
      <c r="E359">
        <v>26100</v>
      </c>
      <c r="F359" t="s">
        <v>16</v>
      </c>
      <c r="G359" t="s">
        <v>17</v>
      </c>
      <c r="H359" t="s">
        <v>18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525</v>
      </c>
      <c r="O359" s="7">
        <f>(E359/D359)*100</f>
        <v>174</v>
      </c>
      <c r="P359" s="5">
        <f>IFERROR((E359/L359),0)</f>
        <v>86.138613861386133</v>
      </c>
      <c r="Q359" s="5" t="str">
        <f>LEFT(N359,SEARCH("/", N359)-1)</f>
        <v>film &amp; video</v>
      </c>
      <c r="R359" s="5" t="str">
        <f>RIGHT(N359,LEN(N359)-SEARCH("/",N359))</f>
        <v>documentary</v>
      </c>
      <c r="S359" s="11">
        <f>(((J359/60)/60)/24)+DATE(1970,1,1)</f>
        <v>42078.222187499996</v>
      </c>
      <c r="T359" s="11">
        <f>(((I359/60)/60)/24)+DATE(1970,1,1)</f>
        <v>42118.222187499996</v>
      </c>
      <c r="U359">
        <f>YEAR(S359)</f>
        <v>2015</v>
      </c>
      <c r="V359">
        <f>YEAR(T359)</f>
        <v>2015</v>
      </c>
      <c r="W359" t="str">
        <f>IF(V359=U359, "Yes"," No")</f>
        <v>Yes</v>
      </c>
    </row>
    <row r="360" spans="1:23" ht="43.2" x14ac:dyDescent="0.3">
      <c r="A360">
        <v>358</v>
      </c>
      <c r="B360" s="1" t="s">
        <v>759</v>
      </c>
      <c r="C360" s="1" t="s">
        <v>760</v>
      </c>
      <c r="D360">
        <v>50000</v>
      </c>
      <c r="E360">
        <v>51544</v>
      </c>
      <c r="F360" t="s">
        <v>16</v>
      </c>
      <c r="G360" t="s">
        <v>17</v>
      </c>
      <c r="H360" t="s">
        <v>18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525</v>
      </c>
      <c r="O360" s="7">
        <f>(E360/D360)*100</f>
        <v>103.08800000000001</v>
      </c>
      <c r="P360" s="5">
        <f>IFERROR((E360/L360),0)</f>
        <v>193.04868913857678</v>
      </c>
      <c r="Q360" s="5" t="str">
        <f>LEFT(N360,SEARCH("/", N360)-1)</f>
        <v>film &amp; video</v>
      </c>
      <c r="R360" s="5" t="str">
        <f>RIGHT(N360,LEN(N360)-SEARCH("/",N360))</f>
        <v>documentary</v>
      </c>
      <c r="S360" s="11">
        <f>(((J360/60)/60)/24)+DATE(1970,1,1)</f>
        <v>42507.860196759255</v>
      </c>
      <c r="T360" s="11">
        <f>(((I360/60)/60)/24)+DATE(1970,1,1)</f>
        <v>42536.625</v>
      </c>
      <c r="U360">
        <f>YEAR(S360)</f>
        <v>2016</v>
      </c>
      <c r="V360">
        <f>YEAR(T360)</f>
        <v>2016</v>
      </c>
      <c r="W360" t="str">
        <f>IF(V360=U360, "Yes"," No")</f>
        <v>Yes</v>
      </c>
    </row>
    <row r="361" spans="1:23" ht="43.2" x14ac:dyDescent="0.3">
      <c r="A361">
        <v>359</v>
      </c>
      <c r="B361" s="1" t="s">
        <v>761</v>
      </c>
      <c r="C361" s="1" t="s">
        <v>762</v>
      </c>
      <c r="D361">
        <v>24200</v>
      </c>
      <c r="E361">
        <v>25375</v>
      </c>
      <c r="F361" t="s">
        <v>16</v>
      </c>
      <c r="G361" t="s">
        <v>17</v>
      </c>
      <c r="H361" t="s">
        <v>18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525</v>
      </c>
      <c r="O361" s="7">
        <f>(E361/D361)*100</f>
        <v>104.85537190082646</v>
      </c>
      <c r="P361" s="5">
        <f>IFERROR((E361/L361),0)</f>
        <v>84.023178807947019</v>
      </c>
      <c r="Q361" s="5" t="str">
        <f>LEFT(N361,SEARCH("/", N361)-1)</f>
        <v>film &amp; video</v>
      </c>
      <c r="R361" s="5" t="str">
        <f>RIGHT(N361,LEN(N361)-SEARCH("/",N361))</f>
        <v>documentary</v>
      </c>
      <c r="S361" s="11">
        <f>(((J361/60)/60)/24)+DATE(1970,1,1)</f>
        <v>41935.070486111108</v>
      </c>
      <c r="T361" s="11">
        <f>(((I361/60)/60)/24)+DATE(1970,1,1)</f>
        <v>41957.216666666667</v>
      </c>
      <c r="U361">
        <f>YEAR(S361)</f>
        <v>2014</v>
      </c>
      <c r="V361">
        <f>YEAR(T361)</f>
        <v>2014</v>
      </c>
      <c r="W361" t="str">
        <f>IF(V361=U361, "Yes"," No")</f>
        <v>Yes</v>
      </c>
    </row>
    <row r="362" spans="1:23" ht="43.2" x14ac:dyDescent="0.3">
      <c r="A362">
        <v>360</v>
      </c>
      <c r="B362" s="1" t="s">
        <v>763</v>
      </c>
      <c r="C362" s="1" t="s">
        <v>764</v>
      </c>
      <c r="D362">
        <v>12000</v>
      </c>
      <c r="E362">
        <v>12165</v>
      </c>
      <c r="F362" t="s">
        <v>16</v>
      </c>
      <c r="G362" t="s">
        <v>17</v>
      </c>
      <c r="H362" t="s">
        <v>18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525</v>
      </c>
      <c r="O362" s="7">
        <f>(E362/D362)*100</f>
        <v>101.375</v>
      </c>
      <c r="P362" s="5">
        <f>IFERROR((E362/L362),0)</f>
        <v>139.82758620689654</v>
      </c>
      <c r="Q362" s="5" t="str">
        <f>LEFT(N362,SEARCH("/", N362)-1)</f>
        <v>film &amp; video</v>
      </c>
      <c r="R362" s="5" t="str">
        <f>RIGHT(N362,LEN(N362)-SEARCH("/",N362))</f>
        <v>documentary</v>
      </c>
      <c r="S362" s="11">
        <f>(((J362/60)/60)/24)+DATE(1970,1,1)</f>
        <v>42163.897916666669</v>
      </c>
      <c r="T362" s="11">
        <f>(((I362/60)/60)/24)+DATE(1970,1,1)</f>
        <v>42208.132638888885</v>
      </c>
      <c r="U362">
        <f>YEAR(S362)</f>
        <v>2015</v>
      </c>
      <c r="V362">
        <f>YEAR(T362)</f>
        <v>2015</v>
      </c>
      <c r="W362" t="str">
        <f>IF(V362=U362, "Yes"," No")</f>
        <v>Yes</v>
      </c>
    </row>
    <row r="363" spans="1:23" ht="43.2" x14ac:dyDescent="0.3">
      <c r="A363">
        <v>361</v>
      </c>
      <c r="B363" s="1" t="s">
        <v>765</v>
      </c>
      <c r="C363" s="1" t="s">
        <v>766</v>
      </c>
      <c r="D363">
        <v>35000</v>
      </c>
      <c r="E363">
        <v>38876.949999999997</v>
      </c>
      <c r="F363" t="s">
        <v>16</v>
      </c>
      <c r="G363" t="s">
        <v>17</v>
      </c>
      <c r="H363" t="s">
        <v>18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525</v>
      </c>
      <c r="O363" s="7">
        <f>(E363/D363)*100</f>
        <v>111.07699999999998</v>
      </c>
      <c r="P363" s="5">
        <f>IFERROR((E363/L363),0)</f>
        <v>109.82189265536722</v>
      </c>
      <c r="Q363" s="5" t="str">
        <f>LEFT(N363,SEARCH("/", N363)-1)</f>
        <v>film &amp; video</v>
      </c>
      <c r="R363" s="5" t="str">
        <f>RIGHT(N363,LEN(N363)-SEARCH("/",N363))</f>
        <v>documentary</v>
      </c>
      <c r="S363" s="11">
        <f>(((J363/60)/60)/24)+DATE(1970,1,1)</f>
        <v>41936.001226851848</v>
      </c>
      <c r="T363" s="11">
        <f>(((I363/60)/60)/24)+DATE(1970,1,1)</f>
        <v>41966.042893518519</v>
      </c>
      <c r="U363">
        <f>YEAR(S363)</f>
        <v>2014</v>
      </c>
      <c r="V363">
        <f>YEAR(T363)</f>
        <v>2014</v>
      </c>
      <c r="W363" t="str">
        <f>IF(V363=U363, "Yes"," No")</f>
        <v>Yes</v>
      </c>
    </row>
    <row r="364" spans="1:23" ht="57.6" x14ac:dyDescent="0.3">
      <c r="A364">
        <v>362</v>
      </c>
      <c r="B364" s="1" t="s">
        <v>767</v>
      </c>
      <c r="C364" s="1" t="s">
        <v>768</v>
      </c>
      <c r="D364">
        <v>9665</v>
      </c>
      <c r="E364">
        <v>12000</v>
      </c>
      <c r="F364" t="s">
        <v>16</v>
      </c>
      <c r="G364" t="s">
        <v>17</v>
      </c>
      <c r="H364" t="s">
        <v>18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525</v>
      </c>
      <c r="O364" s="7">
        <f>(E364/D364)*100</f>
        <v>124.15933781686496</v>
      </c>
      <c r="P364" s="5">
        <f>IFERROR((E364/L364),0)</f>
        <v>139.53488372093022</v>
      </c>
      <c r="Q364" s="5" t="str">
        <f>LEFT(N364,SEARCH("/", N364)-1)</f>
        <v>film &amp; video</v>
      </c>
      <c r="R364" s="5" t="str">
        <f>RIGHT(N364,LEN(N364)-SEARCH("/",N364))</f>
        <v>documentary</v>
      </c>
      <c r="S364" s="11">
        <f>(((J364/60)/60)/24)+DATE(1970,1,1)</f>
        <v>41837.210543981484</v>
      </c>
      <c r="T364" s="11">
        <f>(((I364/60)/60)/24)+DATE(1970,1,1)</f>
        <v>41859</v>
      </c>
      <c r="U364">
        <f>YEAR(S364)</f>
        <v>2014</v>
      </c>
      <c r="V364">
        <f>YEAR(T364)</f>
        <v>2014</v>
      </c>
      <c r="W364" t="str">
        <f>IF(V364=U364, "Yes"," No")</f>
        <v>Yes</v>
      </c>
    </row>
    <row r="365" spans="1:23" ht="57.6" x14ac:dyDescent="0.3">
      <c r="A365">
        <v>363</v>
      </c>
      <c r="B365" s="1" t="s">
        <v>769</v>
      </c>
      <c r="C365" s="1" t="s">
        <v>770</v>
      </c>
      <c r="D365">
        <v>8925</v>
      </c>
      <c r="E365">
        <v>9044</v>
      </c>
      <c r="F365" t="s">
        <v>16</v>
      </c>
      <c r="G365" t="s">
        <v>17</v>
      </c>
      <c r="H365" t="s">
        <v>18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525</v>
      </c>
      <c r="O365" s="7">
        <f>(E365/D365)*100</f>
        <v>101.33333333333334</v>
      </c>
      <c r="P365" s="5">
        <f>IFERROR((E365/L365),0)</f>
        <v>347.84615384615387</v>
      </c>
      <c r="Q365" s="5" t="str">
        <f>LEFT(N365,SEARCH("/", N365)-1)</f>
        <v>film &amp; video</v>
      </c>
      <c r="R365" s="5" t="str">
        <f>RIGHT(N365,LEN(N365)-SEARCH("/",N365))</f>
        <v>documentary</v>
      </c>
      <c r="S365" s="11">
        <f>(((J365/60)/60)/24)+DATE(1970,1,1)</f>
        <v>40255.744629629626</v>
      </c>
      <c r="T365" s="11">
        <f>(((I365/60)/60)/24)+DATE(1970,1,1)</f>
        <v>40300.806944444441</v>
      </c>
      <c r="U365">
        <f>YEAR(S365)</f>
        <v>2010</v>
      </c>
      <c r="V365">
        <f>YEAR(T365)</f>
        <v>2010</v>
      </c>
      <c r="W365" t="str">
        <f>IF(V365=U365, "Yes"," No")</f>
        <v>Yes</v>
      </c>
    </row>
    <row r="366" spans="1:23" ht="43.2" x14ac:dyDescent="0.3">
      <c r="A366">
        <v>364</v>
      </c>
      <c r="B366" s="1" t="s">
        <v>771</v>
      </c>
      <c r="C366" s="1" t="s">
        <v>772</v>
      </c>
      <c r="D366">
        <v>7000</v>
      </c>
      <c r="E366">
        <v>7711.3</v>
      </c>
      <c r="F366" t="s">
        <v>16</v>
      </c>
      <c r="G366" t="s">
        <v>17</v>
      </c>
      <c r="H366" t="s">
        <v>18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525</v>
      </c>
      <c r="O366" s="7">
        <f>(E366/D366)*100</f>
        <v>110.16142857142856</v>
      </c>
      <c r="P366" s="5">
        <f>IFERROR((E366/L366),0)</f>
        <v>68.24159292035398</v>
      </c>
      <c r="Q366" s="5" t="str">
        <f>LEFT(N366,SEARCH("/", N366)-1)</f>
        <v>film &amp; video</v>
      </c>
      <c r="R366" s="5" t="str">
        <f>RIGHT(N366,LEN(N366)-SEARCH("/",N366))</f>
        <v>documentary</v>
      </c>
      <c r="S366" s="11">
        <f>(((J366/60)/60)/24)+DATE(1970,1,1)</f>
        <v>41780.859629629631</v>
      </c>
      <c r="T366" s="11">
        <f>(((I366/60)/60)/24)+DATE(1970,1,1)</f>
        <v>41811.165972222225</v>
      </c>
      <c r="U366">
        <f>YEAR(S366)</f>
        <v>2014</v>
      </c>
      <c r="V366">
        <f>YEAR(T366)</f>
        <v>2014</v>
      </c>
      <c r="W366" t="str">
        <f>IF(V366=U366, "Yes"," No")</f>
        <v>Yes</v>
      </c>
    </row>
    <row r="367" spans="1:23" ht="43.2" x14ac:dyDescent="0.3">
      <c r="A367">
        <v>365</v>
      </c>
      <c r="B367" s="1" t="s">
        <v>773</v>
      </c>
      <c r="C367" s="1" t="s">
        <v>774</v>
      </c>
      <c r="D367">
        <v>15000</v>
      </c>
      <c r="E367">
        <v>15596</v>
      </c>
      <c r="F367" t="s">
        <v>16</v>
      </c>
      <c r="G367" t="s">
        <v>24</v>
      </c>
      <c r="H367" t="s">
        <v>25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525</v>
      </c>
      <c r="O367" s="7">
        <f>(E367/D367)*100</f>
        <v>103.97333333333334</v>
      </c>
      <c r="P367" s="5">
        <f>IFERROR((E367/L367),0)</f>
        <v>239.93846153846152</v>
      </c>
      <c r="Q367" s="5" t="str">
        <f>LEFT(N367,SEARCH("/", N367)-1)</f>
        <v>film &amp; video</v>
      </c>
      <c r="R367" s="5" t="str">
        <f>RIGHT(N367,LEN(N367)-SEARCH("/",N367))</f>
        <v>documentary</v>
      </c>
      <c r="S367" s="11">
        <f>(((J367/60)/60)/24)+DATE(1970,1,1)</f>
        <v>41668.606469907405</v>
      </c>
      <c r="T367" s="11">
        <f>(((I367/60)/60)/24)+DATE(1970,1,1)</f>
        <v>41698.606469907405</v>
      </c>
      <c r="U367">
        <f>YEAR(S367)</f>
        <v>2014</v>
      </c>
      <c r="V367">
        <f>YEAR(T367)</f>
        <v>2014</v>
      </c>
      <c r="W367" t="str">
        <f>IF(V367=U367, "Yes"," No")</f>
        <v>Yes</v>
      </c>
    </row>
    <row r="368" spans="1:23" ht="43.2" x14ac:dyDescent="0.3">
      <c r="A368">
        <v>366</v>
      </c>
      <c r="B368" s="1" t="s">
        <v>775</v>
      </c>
      <c r="C368" s="1" t="s">
        <v>776</v>
      </c>
      <c r="D368">
        <v>38000</v>
      </c>
      <c r="E368">
        <v>38500</v>
      </c>
      <c r="F368" t="s">
        <v>16</v>
      </c>
      <c r="G368" t="s">
        <v>17</v>
      </c>
      <c r="H368" t="s">
        <v>18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525</v>
      </c>
      <c r="O368" s="7">
        <f>(E368/D368)*100</f>
        <v>101.31578947368421</v>
      </c>
      <c r="P368" s="5">
        <f>IFERROR((E368/L368),0)</f>
        <v>287.31343283582089</v>
      </c>
      <c r="Q368" s="5" t="str">
        <f>LEFT(N368,SEARCH("/", N368)-1)</f>
        <v>film &amp; video</v>
      </c>
      <c r="R368" s="5" t="str">
        <f>RIGHT(N368,LEN(N368)-SEARCH("/",N368))</f>
        <v>documentary</v>
      </c>
      <c r="S368" s="11">
        <f>(((J368/60)/60)/24)+DATE(1970,1,1)</f>
        <v>41019.793032407404</v>
      </c>
      <c r="T368" s="11">
        <f>(((I368/60)/60)/24)+DATE(1970,1,1)</f>
        <v>41049.793032407404</v>
      </c>
      <c r="U368">
        <f>YEAR(S368)</f>
        <v>2012</v>
      </c>
      <c r="V368">
        <f>YEAR(T368)</f>
        <v>2012</v>
      </c>
      <c r="W368" t="str">
        <f>IF(V368=U368, "Yes"," No")</f>
        <v>Yes</v>
      </c>
    </row>
    <row r="369" spans="1:23" ht="43.2" x14ac:dyDescent="0.3">
      <c r="A369">
        <v>367</v>
      </c>
      <c r="B369" s="1" t="s">
        <v>777</v>
      </c>
      <c r="C369" s="1" t="s">
        <v>778</v>
      </c>
      <c r="D369">
        <v>10000</v>
      </c>
      <c r="E369">
        <v>10335.01</v>
      </c>
      <c r="F369" t="s">
        <v>16</v>
      </c>
      <c r="G369" t="s">
        <v>17</v>
      </c>
      <c r="H369" t="s">
        <v>18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525</v>
      </c>
      <c r="O369" s="7">
        <f>(E369/D369)*100</f>
        <v>103.3501</v>
      </c>
      <c r="P369" s="5">
        <f>IFERROR((E369/L369),0)</f>
        <v>86.84882352941176</v>
      </c>
      <c r="Q369" s="5" t="str">
        <f>LEFT(N369,SEARCH("/", N369)-1)</f>
        <v>film &amp; video</v>
      </c>
      <c r="R369" s="5" t="str">
        <f>RIGHT(N369,LEN(N369)-SEARCH("/",N369))</f>
        <v>documentary</v>
      </c>
      <c r="S369" s="11">
        <f>(((J369/60)/60)/24)+DATE(1970,1,1)</f>
        <v>41355.577291666668</v>
      </c>
      <c r="T369" s="11">
        <f>(((I369/60)/60)/24)+DATE(1970,1,1)</f>
        <v>41395.207638888889</v>
      </c>
      <c r="U369">
        <f>YEAR(S369)</f>
        <v>2013</v>
      </c>
      <c r="V369">
        <f>YEAR(T369)</f>
        <v>2013</v>
      </c>
      <c r="W369" t="str">
        <f>IF(V369=U369, "Yes"," No")</f>
        <v>Yes</v>
      </c>
    </row>
    <row r="370" spans="1:23" ht="43.2" x14ac:dyDescent="0.3">
      <c r="A370">
        <v>368</v>
      </c>
      <c r="B370" s="1" t="s">
        <v>779</v>
      </c>
      <c r="C370" s="1" t="s">
        <v>780</v>
      </c>
      <c r="D370">
        <v>12500</v>
      </c>
      <c r="E370">
        <v>13014</v>
      </c>
      <c r="F370" t="s">
        <v>16</v>
      </c>
      <c r="G370" t="s">
        <v>17</v>
      </c>
      <c r="H370" t="s">
        <v>18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525</v>
      </c>
      <c r="O370" s="7">
        <f>(E370/D370)*100</f>
        <v>104.11200000000001</v>
      </c>
      <c r="P370" s="5">
        <f>IFERROR((E370/L370),0)</f>
        <v>81.84905660377359</v>
      </c>
      <c r="Q370" s="5" t="str">
        <f>LEFT(N370,SEARCH("/", N370)-1)</f>
        <v>film &amp; video</v>
      </c>
      <c r="R370" s="5" t="str">
        <f>RIGHT(N370,LEN(N370)-SEARCH("/",N370))</f>
        <v>documentary</v>
      </c>
      <c r="S370" s="11">
        <f>(((J370/60)/60)/24)+DATE(1970,1,1)</f>
        <v>42043.605578703704</v>
      </c>
      <c r="T370" s="11">
        <f>(((I370/60)/60)/24)+DATE(1970,1,1)</f>
        <v>42078.563912037032</v>
      </c>
      <c r="U370">
        <f>YEAR(S370)</f>
        <v>2015</v>
      </c>
      <c r="V370">
        <f>YEAR(T370)</f>
        <v>2015</v>
      </c>
      <c r="W370" t="str">
        <f>IF(V370=U370, "Yes"," No")</f>
        <v>Yes</v>
      </c>
    </row>
    <row r="371" spans="1:23" ht="43.2" x14ac:dyDescent="0.3">
      <c r="A371">
        <v>369</v>
      </c>
      <c r="B371" s="1" t="s">
        <v>781</v>
      </c>
      <c r="C371" s="1" t="s">
        <v>782</v>
      </c>
      <c r="D371">
        <v>6500</v>
      </c>
      <c r="E371">
        <v>7160.12</v>
      </c>
      <c r="F371" t="s">
        <v>16</v>
      </c>
      <c r="G371" t="s">
        <v>17</v>
      </c>
      <c r="H371" t="s">
        <v>18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525</v>
      </c>
      <c r="O371" s="7">
        <f>(E371/D371)*100</f>
        <v>110.15569230769231</v>
      </c>
      <c r="P371" s="5">
        <f>IFERROR((E371/L371),0)</f>
        <v>42.874970059880241</v>
      </c>
      <c r="Q371" s="5" t="str">
        <f>LEFT(N371,SEARCH("/", N371)-1)</f>
        <v>film &amp; video</v>
      </c>
      <c r="R371" s="5" t="str">
        <f>RIGHT(N371,LEN(N371)-SEARCH("/",N371))</f>
        <v>documentary</v>
      </c>
      <c r="S371" s="11">
        <f>(((J371/60)/60)/24)+DATE(1970,1,1)</f>
        <v>40893.551724537036</v>
      </c>
      <c r="T371" s="11">
        <f>(((I371/60)/60)/24)+DATE(1970,1,1)</f>
        <v>40923.551724537036</v>
      </c>
      <c r="U371">
        <f>YEAR(S371)</f>
        <v>2011</v>
      </c>
      <c r="V371">
        <f>YEAR(T371)</f>
        <v>2012</v>
      </c>
      <c r="W371" t="str">
        <f>IF(V371=U371, "Yes"," No")</f>
        <v xml:space="preserve"> No</v>
      </c>
    </row>
    <row r="372" spans="1:23" ht="43.2" x14ac:dyDescent="0.3">
      <c r="A372">
        <v>370</v>
      </c>
      <c r="B372" s="1" t="s">
        <v>783</v>
      </c>
      <c r="C372" s="1" t="s">
        <v>784</v>
      </c>
      <c r="D372">
        <v>25000</v>
      </c>
      <c r="E372">
        <v>30505</v>
      </c>
      <c r="F372" t="s">
        <v>16</v>
      </c>
      <c r="G372" t="s">
        <v>17</v>
      </c>
      <c r="H372" t="s">
        <v>18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525</v>
      </c>
      <c r="O372" s="7">
        <f>(E372/D372)*100</f>
        <v>122.02</v>
      </c>
      <c r="P372" s="5">
        <f>IFERROR((E372/L372),0)</f>
        <v>709.41860465116281</v>
      </c>
      <c r="Q372" s="5" t="str">
        <f>LEFT(N372,SEARCH("/", N372)-1)</f>
        <v>film &amp; video</v>
      </c>
      <c r="R372" s="5" t="str">
        <f>RIGHT(N372,LEN(N372)-SEARCH("/",N372))</f>
        <v>documentary</v>
      </c>
      <c r="S372" s="11">
        <f>(((J372/60)/60)/24)+DATE(1970,1,1)</f>
        <v>42711.795138888891</v>
      </c>
      <c r="T372" s="11">
        <f>(((I372/60)/60)/24)+DATE(1970,1,1)</f>
        <v>42741.795138888891</v>
      </c>
      <c r="U372">
        <f>YEAR(S372)</f>
        <v>2016</v>
      </c>
      <c r="V372">
        <f>YEAR(T372)</f>
        <v>2017</v>
      </c>
      <c r="W372" t="str">
        <f>IF(V372=U372, "Yes"," No")</f>
        <v xml:space="preserve"> No</v>
      </c>
    </row>
    <row r="373" spans="1:23" ht="43.2" x14ac:dyDescent="0.3">
      <c r="A373">
        <v>371</v>
      </c>
      <c r="B373" s="1" t="s">
        <v>785</v>
      </c>
      <c r="C373" s="1" t="s">
        <v>786</v>
      </c>
      <c r="D373">
        <v>150000</v>
      </c>
      <c r="E373">
        <v>171253</v>
      </c>
      <c r="F373" t="s">
        <v>16</v>
      </c>
      <c r="G373" t="s">
        <v>17</v>
      </c>
      <c r="H373" t="s">
        <v>18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525</v>
      </c>
      <c r="O373" s="7">
        <f>(E373/D373)*100</f>
        <v>114.16866666666667</v>
      </c>
      <c r="P373" s="5">
        <f>IFERROR((E373/L373),0)</f>
        <v>161.25517890772127</v>
      </c>
      <c r="Q373" s="5" t="str">
        <f>LEFT(N373,SEARCH("/", N373)-1)</f>
        <v>film &amp; video</v>
      </c>
      <c r="R373" s="5" t="str">
        <f>RIGHT(N373,LEN(N373)-SEARCH("/",N373))</f>
        <v>documentary</v>
      </c>
      <c r="S373" s="11">
        <f>(((J373/60)/60)/24)+DATE(1970,1,1)</f>
        <v>41261.767812500002</v>
      </c>
      <c r="T373" s="11">
        <f>(((I373/60)/60)/24)+DATE(1970,1,1)</f>
        <v>41306.767812500002</v>
      </c>
      <c r="U373">
        <f>YEAR(S373)</f>
        <v>2012</v>
      </c>
      <c r="V373">
        <f>YEAR(T373)</f>
        <v>2013</v>
      </c>
      <c r="W373" t="str">
        <f>IF(V373=U373, "Yes"," No")</f>
        <v xml:space="preserve"> No</v>
      </c>
    </row>
    <row r="374" spans="1:23" ht="28.8" x14ac:dyDescent="0.3">
      <c r="A374">
        <v>372</v>
      </c>
      <c r="B374" s="1" t="s">
        <v>787</v>
      </c>
      <c r="C374" s="1" t="s">
        <v>788</v>
      </c>
      <c r="D374">
        <v>300</v>
      </c>
      <c r="E374">
        <v>376</v>
      </c>
      <c r="F374" t="s">
        <v>16</v>
      </c>
      <c r="G374" t="s">
        <v>24</v>
      </c>
      <c r="H374" t="s">
        <v>25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525</v>
      </c>
      <c r="O374" s="7">
        <f>(E374/D374)*100</f>
        <v>125.33333333333334</v>
      </c>
      <c r="P374" s="5">
        <f>IFERROR((E374/L374),0)</f>
        <v>41.777777777777779</v>
      </c>
      <c r="Q374" s="5" t="str">
        <f>LEFT(N374,SEARCH("/", N374)-1)</f>
        <v>film &amp; video</v>
      </c>
      <c r="R374" s="5" t="str">
        <f>RIGHT(N374,LEN(N374)-SEARCH("/",N374))</f>
        <v>documentary</v>
      </c>
      <c r="S374" s="11">
        <f>(((J374/60)/60)/24)+DATE(1970,1,1)</f>
        <v>42425.576898148152</v>
      </c>
      <c r="T374" s="11">
        <f>(((I374/60)/60)/24)+DATE(1970,1,1)</f>
        <v>42465.666666666672</v>
      </c>
      <c r="U374">
        <f>YEAR(S374)</f>
        <v>2016</v>
      </c>
      <c r="V374">
        <f>YEAR(T374)</f>
        <v>2016</v>
      </c>
      <c r="W374" t="str">
        <f>IF(V374=U374, "Yes"," No")</f>
        <v>Yes</v>
      </c>
    </row>
    <row r="375" spans="1:23" ht="43.2" x14ac:dyDescent="0.3">
      <c r="A375">
        <v>373</v>
      </c>
      <c r="B375" s="1" t="s">
        <v>789</v>
      </c>
      <c r="C375" s="1" t="s">
        <v>790</v>
      </c>
      <c r="D375">
        <v>7500</v>
      </c>
      <c r="E375">
        <v>8000</v>
      </c>
      <c r="F375" t="s">
        <v>16</v>
      </c>
      <c r="G375" t="s">
        <v>17</v>
      </c>
      <c r="H375" t="s">
        <v>18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525</v>
      </c>
      <c r="O375" s="7">
        <f>(E375/D375)*100</f>
        <v>106.66666666666667</v>
      </c>
      <c r="P375" s="5">
        <f>IFERROR((E375/L375),0)</f>
        <v>89.887640449438209</v>
      </c>
      <c r="Q375" s="5" t="str">
        <f>LEFT(N375,SEARCH("/", N375)-1)</f>
        <v>film &amp; video</v>
      </c>
      <c r="R375" s="5" t="str">
        <f>RIGHT(N375,LEN(N375)-SEARCH("/",N375))</f>
        <v>documentary</v>
      </c>
      <c r="S375" s="11">
        <f>(((J375/60)/60)/24)+DATE(1970,1,1)</f>
        <v>41078.91201388889</v>
      </c>
      <c r="T375" s="11">
        <f>(((I375/60)/60)/24)+DATE(1970,1,1)</f>
        <v>41108.91201388889</v>
      </c>
      <c r="U375">
        <f>YEAR(S375)</f>
        <v>2012</v>
      </c>
      <c r="V375">
        <f>YEAR(T375)</f>
        <v>2012</v>
      </c>
      <c r="W375" t="str">
        <f>IF(V375=U375, "Yes"," No")</f>
        <v>Yes</v>
      </c>
    </row>
    <row r="376" spans="1:23" ht="43.2" x14ac:dyDescent="0.3">
      <c r="A376">
        <v>374</v>
      </c>
      <c r="B376" s="1" t="s">
        <v>791</v>
      </c>
      <c r="C376" s="1" t="s">
        <v>792</v>
      </c>
      <c r="D376">
        <v>6000</v>
      </c>
      <c r="E376">
        <v>7839</v>
      </c>
      <c r="F376" t="s">
        <v>16</v>
      </c>
      <c r="G376" t="s">
        <v>17</v>
      </c>
      <c r="H376" t="s">
        <v>18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525</v>
      </c>
      <c r="O376" s="7">
        <f>(E376/D376)*100</f>
        <v>130.65</v>
      </c>
      <c r="P376" s="5">
        <f>IFERROR((E376/L376),0)</f>
        <v>45.051724137931032</v>
      </c>
      <c r="Q376" s="5" t="str">
        <f>LEFT(N376,SEARCH("/", N376)-1)</f>
        <v>film &amp; video</v>
      </c>
      <c r="R376" s="5" t="str">
        <f>RIGHT(N376,LEN(N376)-SEARCH("/",N376))</f>
        <v>documentary</v>
      </c>
      <c r="S376" s="11">
        <f>(((J376/60)/60)/24)+DATE(1970,1,1)</f>
        <v>40757.889247685183</v>
      </c>
      <c r="T376" s="11">
        <f>(((I376/60)/60)/24)+DATE(1970,1,1)</f>
        <v>40802.889247685183</v>
      </c>
      <c r="U376">
        <f>YEAR(S376)</f>
        <v>2011</v>
      </c>
      <c r="V376">
        <f>YEAR(T376)</f>
        <v>2011</v>
      </c>
      <c r="W376" t="str">
        <f>IF(V376=U376, "Yes"," No")</f>
        <v>Yes</v>
      </c>
    </row>
    <row r="377" spans="1:23" ht="43.2" x14ac:dyDescent="0.3">
      <c r="A377">
        <v>375</v>
      </c>
      <c r="B377" s="1" t="s">
        <v>793</v>
      </c>
      <c r="C377" s="1" t="s">
        <v>794</v>
      </c>
      <c r="D377">
        <v>500</v>
      </c>
      <c r="E377">
        <v>600</v>
      </c>
      <c r="F377" t="s">
        <v>16</v>
      </c>
      <c r="G377" t="s">
        <v>17</v>
      </c>
      <c r="H377" t="s">
        <v>18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525</v>
      </c>
      <c r="O377" s="7">
        <f>(E377/D377)*100</f>
        <v>120</v>
      </c>
      <c r="P377" s="5">
        <f>IFERROR((E377/L377),0)</f>
        <v>42.857142857142854</v>
      </c>
      <c r="Q377" s="5" t="str">
        <f>LEFT(N377,SEARCH("/", N377)-1)</f>
        <v>film &amp; video</v>
      </c>
      <c r="R377" s="5" t="str">
        <f>RIGHT(N377,LEN(N377)-SEARCH("/",N377))</f>
        <v>documentary</v>
      </c>
      <c r="S377" s="11">
        <f>(((J377/60)/60)/24)+DATE(1970,1,1)</f>
        <v>41657.985081018516</v>
      </c>
      <c r="T377" s="11">
        <f>(((I377/60)/60)/24)+DATE(1970,1,1)</f>
        <v>41699.720833333333</v>
      </c>
      <c r="U377">
        <f>YEAR(S377)</f>
        <v>2014</v>
      </c>
      <c r="V377">
        <f>YEAR(T377)</f>
        <v>2014</v>
      </c>
      <c r="W377" t="str">
        <f>IF(V377=U377, "Yes"," No")</f>
        <v>Yes</v>
      </c>
    </row>
    <row r="378" spans="1:23" ht="43.2" x14ac:dyDescent="0.3">
      <c r="A378">
        <v>376</v>
      </c>
      <c r="B378" s="1" t="s">
        <v>795</v>
      </c>
      <c r="C378" s="1" t="s">
        <v>796</v>
      </c>
      <c r="D378">
        <v>2450</v>
      </c>
      <c r="E378">
        <v>2596</v>
      </c>
      <c r="F378" t="s">
        <v>16</v>
      </c>
      <c r="G378" t="s">
        <v>24</v>
      </c>
      <c r="H378" t="s">
        <v>25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525</v>
      </c>
      <c r="O378" s="7">
        <f>(E378/D378)*100</f>
        <v>105.9591836734694</v>
      </c>
      <c r="P378" s="5">
        <f>IFERROR((E378/L378),0)</f>
        <v>54.083333333333336</v>
      </c>
      <c r="Q378" s="5" t="str">
        <f>LEFT(N378,SEARCH("/", N378)-1)</f>
        <v>film &amp; video</v>
      </c>
      <c r="R378" s="5" t="str">
        <f>RIGHT(N378,LEN(N378)-SEARCH("/",N378))</f>
        <v>documentary</v>
      </c>
      <c r="S378" s="11">
        <f>(((J378/60)/60)/24)+DATE(1970,1,1)</f>
        <v>42576.452731481477</v>
      </c>
      <c r="T378" s="11">
        <f>(((I378/60)/60)/24)+DATE(1970,1,1)</f>
        <v>42607.452731481477</v>
      </c>
      <c r="U378">
        <f>YEAR(S378)</f>
        <v>2016</v>
      </c>
      <c r="V378">
        <f>YEAR(T378)</f>
        <v>2016</v>
      </c>
      <c r="W378" t="str">
        <f>IF(V378=U378, "Yes"," No")</f>
        <v>Yes</v>
      </c>
    </row>
    <row r="379" spans="1:23" ht="43.2" x14ac:dyDescent="0.3">
      <c r="A379">
        <v>377</v>
      </c>
      <c r="B379" s="1" t="s">
        <v>797</v>
      </c>
      <c r="C379" s="1" t="s">
        <v>798</v>
      </c>
      <c r="D379">
        <v>12000</v>
      </c>
      <c r="E379">
        <v>13728</v>
      </c>
      <c r="F379" t="s">
        <v>16</v>
      </c>
      <c r="G379" t="s">
        <v>17</v>
      </c>
      <c r="H379" t="s">
        <v>18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525</v>
      </c>
      <c r="O379" s="7">
        <f>(E379/D379)*100</f>
        <v>114.39999999999999</v>
      </c>
      <c r="P379" s="5">
        <f>IFERROR((E379/L379),0)</f>
        <v>103.21804511278195</v>
      </c>
      <c r="Q379" s="5" t="str">
        <f>LEFT(N379,SEARCH("/", N379)-1)</f>
        <v>film &amp; video</v>
      </c>
      <c r="R379" s="5" t="str">
        <f>RIGHT(N379,LEN(N379)-SEARCH("/",N379))</f>
        <v>documentary</v>
      </c>
      <c r="S379" s="11">
        <f>(((J379/60)/60)/24)+DATE(1970,1,1)</f>
        <v>42292.250787037032</v>
      </c>
      <c r="T379" s="11">
        <f>(((I379/60)/60)/24)+DATE(1970,1,1)</f>
        <v>42322.292361111111</v>
      </c>
      <c r="U379">
        <f>YEAR(S379)</f>
        <v>2015</v>
      </c>
      <c r="V379">
        <f>YEAR(T379)</f>
        <v>2015</v>
      </c>
      <c r="W379" t="str">
        <f>IF(V379=U379, "Yes"," No")</f>
        <v>Yes</v>
      </c>
    </row>
    <row r="380" spans="1:23" ht="57.6" x14ac:dyDescent="0.3">
      <c r="A380">
        <v>378</v>
      </c>
      <c r="B380" s="1" t="s">
        <v>799</v>
      </c>
      <c r="C380" s="1" t="s">
        <v>800</v>
      </c>
      <c r="D380">
        <v>3000</v>
      </c>
      <c r="E380">
        <v>3353</v>
      </c>
      <c r="F380" t="s">
        <v>16</v>
      </c>
      <c r="G380" t="s">
        <v>159</v>
      </c>
      <c r="H380" t="s">
        <v>160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525</v>
      </c>
      <c r="O380" s="7">
        <f>(E380/D380)*100</f>
        <v>111.76666666666665</v>
      </c>
      <c r="P380" s="5">
        <f>IFERROR((E380/L380),0)</f>
        <v>40.397590361445786</v>
      </c>
      <c r="Q380" s="5" t="str">
        <f>LEFT(N380,SEARCH("/", N380)-1)</f>
        <v>film &amp; video</v>
      </c>
      <c r="R380" s="5" t="str">
        <f>RIGHT(N380,LEN(N380)-SEARCH("/",N380))</f>
        <v>documentary</v>
      </c>
      <c r="S380" s="11">
        <f>(((J380/60)/60)/24)+DATE(1970,1,1)</f>
        <v>42370.571851851855</v>
      </c>
      <c r="T380" s="11">
        <f>(((I380/60)/60)/24)+DATE(1970,1,1)</f>
        <v>42394.994444444441</v>
      </c>
      <c r="U380">
        <f>YEAR(S380)</f>
        <v>2016</v>
      </c>
      <c r="V380">
        <f>YEAR(T380)</f>
        <v>2016</v>
      </c>
      <c r="W380" t="str">
        <f>IF(V380=U380, "Yes"," No")</f>
        <v>Yes</v>
      </c>
    </row>
    <row r="381" spans="1:23" ht="43.2" x14ac:dyDescent="0.3">
      <c r="A381">
        <v>379</v>
      </c>
      <c r="B381" s="1" t="s">
        <v>801</v>
      </c>
      <c r="C381" s="1" t="s">
        <v>802</v>
      </c>
      <c r="D381">
        <v>15000</v>
      </c>
      <c r="E381">
        <v>17412</v>
      </c>
      <c r="F381" t="s">
        <v>16</v>
      </c>
      <c r="G381" t="s">
        <v>17</v>
      </c>
      <c r="H381" t="s">
        <v>18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525</v>
      </c>
      <c r="O381" s="7">
        <f>(E381/D381)*100</f>
        <v>116.08000000000001</v>
      </c>
      <c r="P381" s="5">
        <f>IFERROR((E381/L381),0)</f>
        <v>116.85906040268456</v>
      </c>
      <c r="Q381" s="5" t="str">
        <f>LEFT(N381,SEARCH("/", N381)-1)</f>
        <v>film &amp; video</v>
      </c>
      <c r="R381" s="5" t="str">
        <f>RIGHT(N381,LEN(N381)-SEARCH("/",N381))</f>
        <v>documentary</v>
      </c>
      <c r="S381" s="11">
        <f>(((J381/60)/60)/24)+DATE(1970,1,1)</f>
        <v>40987.688333333332</v>
      </c>
      <c r="T381" s="11">
        <f>(((I381/60)/60)/24)+DATE(1970,1,1)</f>
        <v>41032.688333333332</v>
      </c>
      <c r="U381">
        <f>YEAR(S381)</f>
        <v>2012</v>
      </c>
      <c r="V381">
        <f>YEAR(T381)</f>
        <v>2012</v>
      </c>
      <c r="W381" t="str">
        <f>IF(V381=U381, "Yes"," No")</f>
        <v>Yes</v>
      </c>
    </row>
    <row r="382" spans="1:23" ht="57.6" x14ac:dyDescent="0.3">
      <c r="A382">
        <v>380</v>
      </c>
      <c r="B382" s="1" t="s">
        <v>803</v>
      </c>
      <c r="C382" s="1" t="s">
        <v>804</v>
      </c>
      <c r="D382">
        <v>4000</v>
      </c>
      <c r="E382">
        <v>5660</v>
      </c>
      <c r="F382" t="s">
        <v>16</v>
      </c>
      <c r="G382" t="s">
        <v>17</v>
      </c>
      <c r="H382" t="s">
        <v>18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525</v>
      </c>
      <c r="O382" s="7">
        <f>(E382/D382)*100</f>
        <v>141.5</v>
      </c>
      <c r="P382" s="5">
        <f>IFERROR((E382/L382),0)</f>
        <v>115.51020408163265</v>
      </c>
      <c r="Q382" s="5" t="str">
        <f>LEFT(N382,SEARCH("/", N382)-1)</f>
        <v>film &amp; video</v>
      </c>
      <c r="R382" s="5" t="str">
        <f>RIGHT(N382,LEN(N382)-SEARCH("/",N382))</f>
        <v>documentary</v>
      </c>
      <c r="S382" s="11">
        <f>(((J382/60)/60)/24)+DATE(1970,1,1)</f>
        <v>42367.719814814816</v>
      </c>
      <c r="T382" s="11">
        <f>(((I382/60)/60)/24)+DATE(1970,1,1)</f>
        <v>42392.719814814816</v>
      </c>
      <c r="U382">
        <f>YEAR(S382)</f>
        <v>2015</v>
      </c>
      <c r="V382">
        <f>YEAR(T382)</f>
        <v>2016</v>
      </c>
      <c r="W382" t="str">
        <f>IF(V382=U382, "Yes"," No")</f>
        <v xml:space="preserve"> No</v>
      </c>
    </row>
    <row r="383" spans="1:23" ht="43.2" x14ac:dyDescent="0.3">
      <c r="A383">
        <v>381</v>
      </c>
      <c r="B383" s="1" t="s">
        <v>805</v>
      </c>
      <c r="C383" s="1" t="s">
        <v>806</v>
      </c>
      <c r="D383">
        <v>25000</v>
      </c>
      <c r="E383">
        <v>26182.5</v>
      </c>
      <c r="F383" t="s">
        <v>16</v>
      </c>
      <c r="G383" t="s">
        <v>17</v>
      </c>
      <c r="H383" t="s">
        <v>18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525</v>
      </c>
      <c r="O383" s="7">
        <f>(E383/D383)*100</f>
        <v>104.72999999999999</v>
      </c>
      <c r="P383" s="5">
        <f>IFERROR((E383/L383),0)</f>
        <v>104.31274900398407</v>
      </c>
      <c r="Q383" s="5" t="str">
        <f>LEFT(N383,SEARCH("/", N383)-1)</f>
        <v>film &amp; video</v>
      </c>
      <c r="R383" s="5" t="str">
        <f>RIGHT(N383,LEN(N383)-SEARCH("/",N383))</f>
        <v>documentary</v>
      </c>
      <c r="S383" s="11">
        <f>(((J383/60)/60)/24)+DATE(1970,1,1)</f>
        <v>41085.698113425926</v>
      </c>
      <c r="T383" s="11">
        <f>(((I383/60)/60)/24)+DATE(1970,1,1)</f>
        <v>41120.208333333336</v>
      </c>
      <c r="U383">
        <f>YEAR(S383)</f>
        <v>2012</v>
      </c>
      <c r="V383">
        <f>YEAR(T383)</f>
        <v>2012</v>
      </c>
      <c r="W383" t="str">
        <f>IF(V383=U383, "Yes"," No")</f>
        <v>Yes</v>
      </c>
    </row>
    <row r="384" spans="1:23" ht="57.6" x14ac:dyDescent="0.3">
      <c r="A384">
        <v>382</v>
      </c>
      <c r="B384" s="1" t="s">
        <v>807</v>
      </c>
      <c r="C384" s="1" t="s">
        <v>808</v>
      </c>
      <c r="D384">
        <v>600</v>
      </c>
      <c r="E384">
        <v>1535</v>
      </c>
      <c r="F384" t="s">
        <v>16</v>
      </c>
      <c r="G384" t="s">
        <v>17</v>
      </c>
      <c r="H384" t="s">
        <v>18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525</v>
      </c>
      <c r="O384" s="7">
        <f>(E384/D384)*100</f>
        <v>255.83333333333331</v>
      </c>
      <c r="P384" s="5">
        <f>IFERROR((E384/L384),0)</f>
        <v>69.772727272727266</v>
      </c>
      <c r="Q384" s="5" t="str">
        <f>LEFT(N384,SEARCH("/", N384)-1)</f>
        <v>film &amp; video</v>
      </c>
      <c r="R384" s="5" t="str">
        <f>RIGHT(N384,LEN(N384)-SEARCH("/",N384))</f>
        <v>documentary</v>
      </c>
      <c r="S384" s="11">
        <f>(((J384/60)/60)/24)+DATE(1970,1,1)</f>
        <v>41144.709490740745</v>
      </c>
      <c r="T384" s="11">
        <f>(((I384/60)/60)/24)+DATE(1970,1,1)</f>
        <v>41158.709490740745</v>
      </c>
      <c r="U384">
        <f>YEAR(S384)</f>
        <v>2012</v>
      </c>
      <c r="V384">
        <f>YEAR(T384)</f>
        <v>2012</v>
      </c>
      <c r="W384" t="str">
        <f>IF(V384=U384, "Yes"," No")</f>
        <v>Yes</v>
      </c>
    </row>
    <row r="385" spans="1:23" ht="43.2" x14ac:dyDescent="0.3">
      <c r="A385">
        <v>383</v>
      </c>
      <c r="B385" s="1" t="s">
        <v>809</v>
      </c>
      <c r="C385" s="1" t="s">
        <v>810</v>
      </c>
      <c r="D385">
        <v>999</v>
      </c>
      <c r="E385">
        <v>2065</v>
      </c>
      <c r="F385" t="s">
        <v>16</v>
      </c>
      <c r="G385" t="s">
        <v>17</v>
      </c>
      <c r="H385" t="s">
        <v>18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525</v>
      </c>
      <c r="O385" s="7">
        <f>(E385/D385)*100</f>
        <v>206.70670670670671</v>
      </c>
      <c r="P385" s="5">
        <f>IFERROR((E385/L385),0)</f>
        <v>43.020833333333336</v>
      </c>
      <c r="Q385" s="5" t="str">
        <f>LEFT(N385,SEARCH("/", N385)-1)</f>
        <v>film &amp; video</v>
      </c>
      <c r="R385" s="5" t="str">
        <f>RIGHT(N385,LEN(N385)-SEARCH("/",N385))</f>
        <v>documentary</v>
      </c>
      <c r="S385" s="11">
        <f>(((J385/60)/60)/24)+DATE(1970,1,1)</f>
        <v>41755.117581018516</v>
      </c>
      <c r="T385" s="11">
        <f>(((I385/60)/60)/24)+DATE(1970,1,1)</f>
        <v>41778.117581018516</v>
      </c>
      <c r="U385">
        <f>YEAR(S385)</f>
        <v>2014</v>
      </c>
      <c r="V385">
        <f>YEAR(T385)</f>
        <v>2014</v>
      </c>
      <c r="W385" t="str">
        <f>IF(V385=U385, "Yes"," No")</f>
        <v>Yes</v>
      </c>
    </row>
    <row r="386" spans="1:23" ht="43.2" x14ac:dyDescent="0.3">
      <c r="A386">
        <v>384</v>
      </c>
      <c r="B386" s="1" t="s">
        <v>811</v>
      </c>
      <c r="C386" s="1" t="s">
        <v>812</v>
      </c>
      <c r="D386">
        <v>20000</v>
      </c>
      <c r="E386">
        <v>22421</v>
      </c>
      <c r="F386" t="s">
        <v>16</v>
      </c>
      <c r="G386" t="s">
        <v>17</v>
      </c>
      <c r="H386" t="s">
        <v>18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525</v>
      </c>
      <c r="O386" s="7">
        <f>(E386/D386)*100</f>
        <v>112.105</v>
      </c>
      <c r="P386" s="5">
        <f>IFERROR((E386/L386),0)</f>
        <v>58.540469973890339</v>
      </c>
      <c r="Q386" s="5" t="str">
        <f>LEFT(N386,SEARCH("/", N386)-1)</f>
        <v>film &amp; video</v>
      </c>
      <c r="R386" s="5" t="str">
        <f>RIGHT(N386,LEN(N386)-SEARCH("/",N386))</f>
        <v>documentary</v>
      </c>
      <c r="S386" s="11">
        <f>(((J386/60)/60)/24)+DATE(1970,1,1)</f>
        <v>41980.781793981485</v>
      </c>
      <c r="T386" s="11">
        <f>(((I386/60)/60)/24)+DATE(1970,1,1)</f>
        <v>42010.781793981485</v>
      </c>
      <c r="U386">
        <f>YEAR(S386)</f>
        <v>2014</v>
      </c>
      <c r="V386">
        <f>YEAR(T386)</f>
        <v>2015</v>
      </c>
      <c r="W386" t="str">
        <f>IF(V386=U386, "Yes"," No")</f>
        <v xml:space="preserve"> No</v>
      </c>
    </row>
    <row r="387" spans="1:23" ht="43.2" x14ac:dyDescent="0.3">
      <c r="A387">
        <v>385</v>
      </c>
      <c r="B387" s="1" t="s">
        <v>813</v>
      </c>
      <c r="C387" s="1" t="s">
        <v>814</v>
      </c>
      <c r="D387">
        <v>25000</v>
      </c>
      <c r="E387">
        <v>26495.5</v>
      </c>
      <c r="F387" t="s">
        <v>16</v>
      </c>
      <c r="G387" t="s">
        <v>17</v>
      </c>
      <c r="H387" t="s">
        <v>18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525</v>
      </c>
      <c r="O387" s="7">
        <f>(E387/D387)*100</f>
        <v>105.982</v>
      </c>
      <c r="P387" s="5">
        <f>IFERROR((E387/L387),0)</f>
        <v>111.79535864978902</v>
      </c>
      <c r="Q387" s="5" t="str">
        <f>LEFT(N387,SEARCH("/", N387)-1)</f>
        <v>film &amp; video</v>
      </c>
      <c r="R387" s="5" t="str">
        <f>RIGHT(N387,LEN(N387)-SEARCH("/",N387))</f>
        <v>documentary</v>
      </c>
      <c r="S387" s="11">
        <f>(((J387/60)/60)/24)+DATE(1970,1,1)</f>
        <v>41934.584502314814</v>
      </c>
      <c r="T387" s="11">
        <f>(((I387/60)/60)/24)+DATE(1970,1,1)</f>
        <v>41964.626168981486</v>
      </c>
      <c r="U387">
        <f>YEAR(S387)</f>
        <v>2014</v>
      </c>
      <c r="V387">
        <f>YEAR(T387)</f>
        <v>2014</v>
      </c>
      <c r="W387" t="str">
        <f>IF(V387=U387, "Yes"," No")</f>
        <v>Yes</v>
      </c>
    </row>
    <row r="388" spans="1:23" ht="43.2" x14ac:dyDescent="0.3">
      <c r="A388">
        <v>386</v>
      </c>
      <c r="B388" s="1" t="s">
        <v>815</v>
      </c>
      <c r="C388" s="1" t="s">
        <v>816</v>
      </c>
      <c r="D388">
        <v>600</v>
      </c>
      <c r="E388">
        <v>601</v>
      </c>
      <c r="F388" t="s">
        <v>16</v>
      </c>
      <c r="G388" t="s">
        <v>17</v>
      </c>
      <c r="H388" t="s">
        <v>18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525</v>
      </c>
      <c r="O388" s="7">
        <f>(E388/D388)*100</f>
        <v>100.16666666666667</v>
      </c>
      <c r="P388" s="5">
        <f>IFERROR((E388/L388),0)</f>
        <v>46.230769230769234</v>
      </c>
      <c r="Q388" s="5" t="str">
        <f>LEFT(N388,SEARCH("/", N388)-1)</f>
        <v>film &amp; video</v>
      </c>
      <c r="R388" s="5" t="str">
        <f>RIGHT(N388,LEN(N388)-SEARCH("/",N388))</f>
        <v>documentary</v>
      </c>
      <c r="S388" s="11">
        <f>(((J388/60)/60)/24)+DATE(1970,1,1)</f>
        <v>42211.951284722221</v>
      </c>
      <c r="T388" s="11">
        <f>(((I388/60)/60)/24)+DATE(1970,1,1)</f>
        <v>42226.951284722221</v>
      </c>
      <c r="U388">
        <f>YEAR(S388)</f>
        <v>2015</v>
      </c>
      <c r="V388">
        <f>YEAR(T388)</f>
        <v>2015</v>
      </c>
      <c r="W388" t="str">
        <f>IF(V388=U388, "Yes"," No")</f>
        <v>Yes</v>
      </c>
    </row>
    <row r="389" spans="1:23" ht="57.6" x14ac:dyDescent="0.3">
      <c r="A389">
        <v>387</v>
      </c>
      <c r="B389" s="1" t="s">
        <v>817</v>
      </c>
      <c r="C389" s="1" t="s">
        <v>818</v>
      </c>
      <c r="D389">
        <v>38000</v>
      </c>
      <c r="E389">
        <v>81316</v>
      </c>
      <c r="F389" t="s">
        <v>16</v>
      </c>
      <c r="G389" t="s">
        <v>17</v>
      </c>
      <c r="H389" t="s">
        <v>18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525</v>
      </c>
      <c r="O389" s="7">
        <f>(E389/D389)*100</f>
        <v>213.98947368421051</v>
      </c>
      <c r="P389" s="5">
        <f>IFERROR((E389/L389),0)</f>
        <v>144.69039145907473</v>
      </c>
      <c r="Q389" s="5" t="str">
        <f>LEFT(N389,SEARCH("/", N389)-1)</f>
        <v>film &amp; video</v>
      </c>
      <c r="R389" s="5" t="str">
        <f>RIGHT(N389,LEN(N389)-SEARCH("/",N389))</f>
        <v>documentary</v>
      </c>
      <c r="S389" s="11">
        <f>(((J389/60)/60)/24)+DATE(1970,1,1)</f>
        <v>42200.67659722222</v>
      </c>
      <c r="T389" s="11">
        <f>(((I389/60)/60)/24)+DATE(1970,1,1)</f>
        <v>42231.25</v>
      </c>
      <c r="U389">
        <f>YEAR(S389)</f>
        <v>2015</v>
      </c>
      <c r="V389">
        <f>YEAR(T389)</f>
        <v>2015</v>
      </c>
      <c r="W389" t="str">
        <f>IF(V389=U389, "Yes"," No")</f>
        <v>Yes</v>
      </c>
    </row>
    <row r="390" spans="1:23" ht="43.2" x14ac:dyDescent="0.3">
      <c r="A390">
        <v>388</v>
      </c>
      <c r="B390" s="1" t="s">
        <v>819</v>
      </c>
      <c r="C390" s="1" t="s">
        <v>820</v>
      </c>
      <c r="D390">
        <v>5000</v>
      </c>
      <c r="E390">
        <v>6308</v>
      </c>
      <c r="F390" t="s">
        <v>16</v>
      </c>
      <c r="G390" t="s">
        <v>17</v>
      </c>
      <c r="H390" t="s">
        <v>18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525</v>
      </c>
      <c r="O390" s="7">
        <f>(E390/D390)*100</f>
        <v>126.16000000000001</v>
      </c>
      <c r="P390" s="5">
        <f>IFERROR((E390/L390),0)</f>
        <v>88.845070422535215</v>
      </c>
      <c r="Q390" s="5" t="str">
        <f>LEFT(N390,SEARCH("/", N390)-1)</f>
        <v>film &amp; video</v>
      </c>
      <c r="R390" s="5" t="str">
        <f>RIGHT(N390,LEN(N390)-SEARCH("/",N390))</f>
        <v>documentary</v>
      </c>
      <c r="S390" s="11">
        <f>(((J390/60)/60)/24)+DATE(1970,1,1)</f>
        <v>42549.076157407413</v>
      </c>
      <c r="T390" s="11">
        <f>(((I390/60)/60)/24)+DATE(1970,1,1)</f>
        <v>42579.076157407413</v>
      </c>
      <c r="U390">
        <f>YEAR(S390)</f>
        <v>2016</v>
      </c>
      <c r="V390">
        <f>YEAR(T390)</f>
        <v>2016</v>
      </c>
      <c r="W390" t="str">
        <f>IF(V390=U390, "Yes"," No")</f>
        <v>Yes</v>
      </c>
    </row>
    <row r="391" spans="1:23" ht="57.6" x14ac:dyDescent="0.3">
      <c r="A391">
        <v>389</v>
      </c>
      <c r="B391" s="1" t="s">
        <v>821</v>
      </c>
      <c r="C391" s="1" t="s">
        <v>822</v>
      </c>
      <c r="D391">
        <v>68000</v>
      </c>
      <c r="E391">
        <v>123444.12</v>
      </c>
      <c r="F391" t="s">
        <v>16</v>
      </c>
      <c r="G391" t="s">
        <v>17</v>
      </c>
      <c r="H391" t="s">
        <v>18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525</v>
      </c>
      <c r="O391" s="7">
        <f>(E391/D391)*100</f>
        <v>181.53547058823528</v>
      </c>
      <c r="P391" s="5">
        <f>IFERROR((E391/L391),0)</f>
        <v>81.75107284768211</v>
      </c>
      <c r="Q391" s="5" t="str">
        <f>LEFT(N391,SEARCH("/", N391)-1)</f>
        <v>film &amp; video</v>
      </c>
      <c r="R391" s="5" t="str">
        <f>RIGHT(N391,LEN(N391)-SEARCH("/",N391))</f>
        <v>documentary</v>
      </c>
      <c r="S391" s="11">
        <f>(((J391/60)/60)/24)+DATE(1970,1,1)</f>
        <v>41674.063078703701</v>
      </c>
      <c r="T391" s="11">
        <f>(((I391/60)/60)/24)+DATE(1970,1,1)</f>
        <v>41705.957638888889</v>
      </c>
      <c r="U391">
        <f>YEAR(S391)</f>
        <v>2014</v>
      </c>
      <c r="V391">
        <f>YEAR(T391)</f>
        <v>2014</v>
      </c>
      <c r="W391" t="str">
        <f>IF(V391=U391, "Yes"," No")</f>
        <v>Yes</v>
      </c>
    </row>
    <row r="392" spans="1:23" ht="43.2" x14ac:dyDescent="0.3">
      <c r="A392">
        <v>390</v>
      </c>
      <c r="B392" s="1" t="s">
        <v>823</v>
      </c>
      <c r="C392" s="1" t="s">
        <v>824</v>
      </c>
      <c r="D392">
        <v>1000</v>
      </c>
      <c r="E392">
        <v>1000</v>
      </c>
      <c r="F392" t="s">
        <v>16</v>
      </c>
      <c r="G392" t="s">
        <v>17</v>
      </c>
      <c r="H392" t="s">
        <v>18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525</v>
      </c>
      <c r="O392" s="7">
        <f>(E392/D392)*100</f>
        <v>100</v>
      </c>
      <c r="P392" s="5">
        <f>IFERROR((E392/L392),0)</f>
        <v>71.428571428571431</v>
      </c>
      <c r="Q392" s="5" t="str">
        <f>LEFT(N392,SEARCH("/", N392)-1)</f>
        <v>film &amp; video</v>
      </c>
      <c r="R392" s="5" t="str">
        <f>RIGHT(N392,LEN(N392)-SEARCH("/",N392))</f>
        <v>documentary</v>
      </c>
      <c r="S392" s="11">
        <f>(((J392/60)/60)/24)+DATE(1970,1,1)</f>
        <v>42112.036712962959</v>
      </c>
      <c r="T392" s="11">
        <f>(((I392/60)/60)/24)+DATE(1970,1,1)</f>
        <v>42132.036712962959</v>
      </c>
      <c r="U392">
        <f>YEAR(S392)</f>
        <v>2015</v>
      </c>
      <c r="V392">
        <f>YEAR(T392)</f>
        <v>2015</v>
      </c>
      <c r="W392" t="str">
        <f>IF(V392=U392, "Yes"," No")</f>
        <v>Yes</v>
      </c>
    </row>
    <row r="393" spans="1:23" ht="43.2" x14ac:dyDescent="0.3">
      <c r="A393">
        <v>391</v>
      </c>
      <c r="B393" s="1" t="s">
        <v>825</v>
      </c>
      <c r="C393" s="1" t="s">
        <v>826</v>
      </c>
      <c r="D393">
        <v>20000</v>
      </c>
      <c r="E393">
        <v>20122</v>
      </c>
      <c r="F393" t="s">
        <v>16</v>
      </c>
      <c r="G393" t="s">
        <v>17</v>
      </c>
      <c r="H393" t="s">
        <v>18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525</v>
      </c>
      <c r="O393" s="7">
        <f>(E393/D393)*100</f>
        <v>100.61</v>
      </c>
      <c r="P393" s="5">
        <f>IFERROR((E393/L393),0)</f>
        <v>104.25906735751295</v>
      </c>
      <c r="Q393" s="5" t="str">
        <f>LEFT(N393,SEARCH("/", N393)-1)</f>
        <v>film &amp; video</v>
      </c>
      <c r="R393" s="5" t="str">
        <f>RIGHT(N393,LEN(N393)-SEARCH("/",N393))</f>
        <v>documentary</v>
      </c>
      <c r="S393" s="11">
        <f>(((J393/60)/60)/24)+DATE(1970,1,1)</f>
        <v>40865.042256944449</v>
      </c>
      <c r="T393" s="11">
        <f>(((I393/60)/60)/24)+DATE(1970,1,1)</f>
        <v>40895.040972222225</v>
      </c>
      <c r="U393">
        <f>YEAR(S393)</f>
        <v>2011</v>
      </c>
      <c r="V393">
        <f>YEAR(T393)</f>
        <v>2011</v>
      </c>
      <c r="W393" t="str">
        <f>IF(V393=U393, "Yes"," No")</f>
        <v>Yes</v>
      </c>
    </row>
    <row r="394" spans="1:23" ht="43.2" x14ac:dyDescent="0.3">
      <c r="A394">
        <v>392</v>
      </c>
      <c r="B394" s="1" t="s">
        <v>827</v>
      </c>
      <c r="C394" s="1" t="s">
        <v>828</v>
      </c>
      <c r="D394">
        <v>18500</v>
      </c>
      <c r="E394">
        <v>18667</v>
      </c>
      <c r="F394" t="s">
        <v>16</v>
      </c>
      <c r="G394" t="s">
        <v>17</v>
      </c>
      <c r="H394" t="s">
        <v>18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525</v>
      </c>
      <c r="O394" s="7">
        <f>(E394/D394)*100</f>
        <v>100.9027027027027</v>
      </c>
      <c r="P394" s="5">
        <f>IFERROR((E394/L394),0)</f>
        <v>90.616504854368927</v>
      </c>
      <c r="Q394" s="5" t="str">
        <f>LEFT(N394,SEARCH("/", N394)-1)</f>
        <v>film &amp; video</v>
      </c>
      <c r="R394" s="5" t="str">
        <f>RIGHT(N394,LEN(N394)-SEARCH("/",N394))</f>
        <v>documentary</v>
      </c>
      <c r="S394" s="11">
        <f>(((J394/60)/60)/24)+DATE(1970,1,1)</f>
        <v>40763.717256944445</v>
      </c>
      <c r="T394" s="11">
        <f>(((I394/60)/60)/24)+DATE(1970,1,1)</f>
        <v>40794.125</v>
      </c>
      <c r="U394">
        <f>YEAR(S394)</f>
        <v>2011</v>
      </c>
      <c r="V394">
        <f>YEAR(T394)</f>
        <v>2011</v>
      </c>
      <c r="W394" t="str">
        <f>IF(V394=U394, "Yes"," No")</f>
        <v>Yes</v>
      </c>
    </row>
    <row r="395" spans="1:23" ht="43.2" x14ac:dyDescent="0.3">
      <c r="A395">
        <v>393</v>
      </c>
      <c r="B395" s="1" t="s">
        <v>829</v>
      </c>
      <c r="C395" s="1" t="s">
        <v>830</v>
      </c>
      <c r="D395">
        <v>50000</v>
      </c>
      <c r="E395">
        <v>55223</v>
      </c>
      <c r="F395" t="s">
        <v>16</v>
      </c>
      <c r="G395" t="s">
        <v>17</v>
      </c>
      <c r="H395" t="s">
        <v>18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525</v>
      </c>
      <c r="O395" s="7">
        <f>(E395/D395)*100</f>
        <v>110.446</v>
      </c>
      <c r="P395" s="5">
        <f>IFERROR((E395/L395),0)</f>
        <v>157.33048433048432</v>
      </c>
      <c r="Q395" s="5" t="str">
        <f>LEFT(N395,SEARCH("/", N395)-1)</f>
        <v>film &amp; video</v>
      </c>
      <c r="R395" s="5" t="str">
        <f>RIGHT(N395,LEN(N395)-SEARCH("/",N395))</f>
        <v>documentary</v>
      </c>
      <c r="S395" s="11">
        <f>(((J395/60)/60)/24)+DATE(1970,1,1)</f>
        <v>41526.708935185183</v>
      </c>
      <c r="T395" s="11">
        <f>(((I395/60)/60)/24)+DATE(1970,1,1)</f>
        <v>41557.708935185183</v>
      </c>
      <c r="U395">
        <f>YEAR(S395)</f>
        <v>2013</v>
      </c>
      <c r="V395">
        <f>YEAR(T395)</f>
        <v>2013</v>
      </c>
      <c r="W395" t="str">
        <f>IF(V395=U395, "Yes"," No")</f>
        <v>Yes</v>
      </c>
    </row>
    <row r="396" spans="1:23" ht="43.2" x14ac:dyDescent="0.3">
      <c r="A396">
        <v>394</v>
      </c>
      <c r="B396" s="1" t="s">
        <v>831</v>
      </c>
      <c r="C396" s="1" t="s">
        <v>832</v>
      </c>
      <c r="D396">
        <v>4700</v>
      </c>
      <c r="E396">
        <v>5259</v>
      </c>
      <c r="F396" t="s">
        <v>16</v>
      </c>
      <c r="G396" t="s">
        <v>54</v>
      </c>
      <c r="H396" t="s">
        <v>55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525</v>
      </c>
      <c r="O396" s="7">
        <f>(E396/D396)*100</f>
        <v>111.8936170212766</v>
      </c>
      <c r="P396" s="5">
        <f>IFERROR((E396/L396),0)</f>
        <v>105.18</v>
      </c>
      <c r="Q396" s="5" t="str">
        <f>LEFT(N396,SEARCH("/", N396)-1)</f>
        <v>film &amp; video</v>
      </c>
      <c r="R396" s="5" t="str">
        <f>RIGHT(N396,LEN(N396)-SEARCH("/",N396))</f>
        <v>documentary</v>
      </c>
      <c r="S396" s="11">
        <f>(((J396/60)/60)/24)+DATE(1970,1,1)</f>
        <v>42417.818078703705</v>
      </c>
      <c r="T396" s="11">
        <f>(((I396/60)/60)/24)+DATE(1970,1,1)</f>
        <v>42477.776412037041</v>
      </c>
      <c r="U396">
        <f>YEAR(S396)</f>
        <v>2016</v>
      </c>
      <c r="V396">
        <f>YEAR(T396)</f>
        <v>2016</v>
      </c>
      <c r="W396" t="str">
        <f>IF(V396=U396, "Yes"," No")</f>
        <v>Yes</v>
      </c>
    </row>
    <row r="397" spans="1:23" ht="43.2" x14ac:dyDescent="0.3">
      <c r="A397">
        <v>395</v>
      </c>
      <c r="B397" s="1" t="s">
        <v>833</v>
      </c>
      <c r="C397" s="1" t="s">
        <v>834</v>
      </c>
      <c r="D397">
        <v>10000</v>
      </c>
      <c r="E397">
        <v>10804.45</v>
      </c>
      <c r="F397" t="s">
        <v>16</v>
      </c>
      <c r="G397" t="s">
        <v>17</v>
      </c>
      <c r="H397" t="s">
        <v>18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525</v>
      </c>
      <c r="O397" s="7">
        <f>(E397/D397)*100</f>
        <v>108.04450000000001</v>
      </c>
      <c r="P397" s="5">
        <f>IFERROR((E397/L397),0)</f>
        <v>58.719836956521746</v>
      </c>
      <c r="Q397" s="5" t="str">
        <f>LEFT(N397,SEARCH("/", N397)-1)</f>
        <v>film &amp; video</v>
      </c>
      <c r="R397" s="5" t="str">
        <f>RIGHT(N397,LEN(N397)-SEARCH("/",N397))</f>
        <v>documentary</v>
      </c>
      <c r="S397" s="11">
        <f>(((J397/60)/60)/24)+DATE(1970,1,1)</f>
        <v>40990.909259259257</v>
      </c>
      <c r="T397" s="11">
        <f>(((I397/60)/60)/24)+DATE(1970,1,1)</f>
        <v>41026.897222222222</v>
      </c>
      <c r="U397">
        <f>YEAR(S397)</f>
        <v>2012</v>
      </c>
      <c r="V397">
        <f>YEAR(T397)</f>
        <v>2012</v>
      </c>
      <c r="W397" t="str">
        <f>IF(V397=U397, "Yes"," No")</f>
        <v>Yes</v>
      </c>
    </row>
    <row r="398" spans="1:23" ht="43.2" x14ac:dyDescent="0.3">
      <c r="A398">
        <v>396</v>
      </c>
      <c r="B398" s="1" t="s">
        <v>835</v>
      </c>
      <c r="C398" s="1" t="s">
        <v>836</v>
      </c>
      <c r="D398">
        <v>15000</v>
      </c>
      <c r="E398">
        <v>16000</v>
      </c>
      <c r="F398" t="s">
        <v>16</v>
      </c>
      <c r="G398" t="s">
        <v>17</v>
      </c>
      <c r="H398" t="s">
        <v>18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525</v>
      </c>
      <c r="O398" s="7">
        <f>(E398/D398)*100</f>
        <v>106.66666666666667</v>
      </c>
      <c r="P398" s="5">
        <f>IFERROR((E398/L398),0)</f>
        <v>81.632653061224488</v>
      </c>
      <c r="Q398" s="5" t="str">
        <f>LEFT(N398,SEARCH("/", N398)-1)</f>
        <v>film &amp; video</v>
      </c>
      <c r="R398" s="5" t="str">
        <f>RIGHT(N398,LEN(N398)-SEARCH("/",N398))</f>
        <v>documentary</v>
      </c>
      <c r="S398" s="11">
        <f>(((J398/60)/60)/24)+DATE(1970,1,1)</f>
        <v>41082.564884259256</v>
      </c>
      <c r="T398" s="11">
        <f>(((I398/60)/60)/24)+DATE(1970,1,1)</f>
        <v>41097.564884259256</v>
      </c>
      <c r="U398">
        <f>YEAR(S398)</f>
        <v>2012</v>
      </c>
      <c r="V398">
        <f>YEAR(T398)</f>
        <v>2012</v>
      </c>
      <c r="W398" t="str">
        <f>IF(V398=U398, "Yes"," No")</f>
        <v>Yes</v>
      </c>
    </row>
    <row r="399" spans="1:23" ht="57.6" x14ac:dyDescent="0.3">
      <c r="A399">
        <v>397</v>
      </c>
      <c r="B399" s="1" t="s">
        <v>837</v>
      </c>
      <c r="C399" s="1" t="s">
        <v>838</v>
      </c>
      <c r="D399">
        <v>12444</v>
      </c>
      <c r="E399">
        <v>12929.35</v>
      </c>
      <c r="F399" t="s">
        <v>16</v>
      </c>
      <c r="G399" t="s">
        <v>17</v>
      </c>
      <c r="H399" t="s">
        <v>18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525</v>
      </c>
      <c r="O399" s="7">
        <f>(E399/D399)*100</f>
        <v>103.90027322404372</v>
      </c>
      <c r="P399" s="5">
        <f>IFERROR((E399/L399),0)</f>
        <v>56.460043668122275</v>
      </c>
      <c r="Q399" s="5" t="str">
        <f>LEFT(N399,SEARCH("/", N399)-1)</f>
        <v>film &amp; video</v>
      </c>
      <c r="R399" s="5" t="str">
        <f>RIGHT(N399,LEN(N399)-SEARCH("/",N399))</f>
        <v>documentary</v>
      </c>
      <c r="S399" s="11">
        <f>(((J399/60)/60)/24)+DATE(1970,1,1)</f>
        <v>40379.776435185187</v>
      </c>
      <c r="T399" s="11">
        <f>(((I399/60)/60)/24)+DATE(1970,1,1)</f>
        <v>40422.155555555553</v>
      </c>
      <c r="U399">
        <f>YEAR(S399)</f>
        <v>2010</v>
      </c>
      <c r="V399">
        <f>YEAR(T399)</f>
        <v>2010</v>
      </c>
      <c r="W399" t="str">
        <f>IF(V399=U399, "Yes"," No")</f>
        <v>Yes</v>
      </c>
    </row>
    <row r="400" spans="1:23" ht="43.2" x14ac:dyDescent="0.3">
      <c r="A400">
        <v>398</v>
      </c>
      <c r="B400" s="1" t="s">
        <v>839</v>
      </c>
      <c r="C400" s="1" t="s">
        <v>840</v>
      </c>
      <c r="D400">
        <v>7500</v>
      </c>
      <c r="E400">
        <v>9387</v>
      </c>
      <c r="F400" t="s">
        <v>16</v>
      </c>
      <c r="G400" t="s">
        <v>17</v>
      </c>
      <c r="H400" t="s">
        <v>18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525</v>
      </c>
      <c r="O400" s="7">
        <f>(E400/D400)*100</f>
        <v>125.16000000000001</v>
      </c>
      <c r="P400" s="5">
        <f>IFERROR((E400/L400),0)</f>
        <v>140.1044776119403</v>
      </c>
      <c r="Q400" s="5" t="str">
        <f>LEFT(N400,SEARCH("/", N400)-1)</f>
        <v>film &amp; video</v>
      </c>
      <c r="R400" s="5" t="str">
        <f>RIGHT(N400,LEN(N400)-SEARCH("/",N400))</f>
        <v>documentary</v>
      </c>
      <c r="S400" s="11">
        <f>(((J400/60)/60)/24)+DATE(1970,1,1)</f>
        <v>42078.793124999997</v>
      </c>
      <c r="T400" s="11">
        <f>(((I400/60)/60)/24)+DATE(1970,1,1)</f>
        <v>42123.793124999997</v>
      </c>
      <c r="U400">
        <f>YEAR(S400)</f>
        <v>2015</v>
      </c>
      <c r="V400">
        <f>YEAR(T400)</f>
        <v>2015</v>
      </c>
      <c r="W400" t="str">
        <f>IF(V400=U400, "Yes"," No")</f>
        <v>Yes</v>
      </c>
    </row>
    <row r="401" spans="1:23" ht="43.2" x14ac:dyDescent="0.3">
      <c r="A401">
        <v>399</v>
      </c>
      <c r="B401" s="1" t="s">
        <v>841</v>
      </c>
      <c r="C401" s="1" t="s">
        <v>842</v>
      </c>
      <c r="D401">
        <v>20000</v>
      </c>
      <c r="E401">
        <v>21361</v>
      </c>
      <c r="F401" t="s">
        <v>16</v>
      </c>
      <c r="G401" t="s">
        <v>24</v>
      </c>
      <c r="H401" t="s">
        <v>25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525</v>
      </c>
      <c r="O401" s="7">
        <f>(E401/D401)*100</f>
        <v>106.80499999999999</v>
      </c>
      <c r="P401" s="5">
        <f>IFERROR((E401/L401),0)</f>
        <v>224.85263157894738</v>
      </c>
      <c r="Q401" s="5" t="str">
        <f>LEFT(N401,SEARCH("/", N401)-1)</f>
        <v>film &amp; video</v>
      </c>
      <c r="R401" s="5" t="str">
        <f>RIGHT(N401,LEN(N401)-SEARCH("/",N401))</f>
        <v>documentary</v>
      </c>
      <c r="S401" s="11">
        <f>(((J401/60)/60)/24)+DATE(1970,1,1)</f>
        <v>42687.875775462962</v>
      </c>
      <c r="T401" s="11">
        <f>(((I401/60)/60)/24)+DATE(1970,1,1)</f>
        <v>42718.5</v>
      </c>
      <c r="U401">
        <f>YEAR(S401)</f>
        <v>2016</v>
      </c>
      <c r="V401">
        <f>YEAR(T401)</f>
        <v>2016</v>
      </c>
      <c r="W401" t="str">
        <f>IF(V401=U401, "Yes"," No")</f>
        <v>Yes</v>
      </c>
    </row>
    <row r="402" spans="1:23" ht="43.2" x14ac:dyDescent="0.3">
      <c r="A402">
        <v>400</v>
      </c>
      <c r="B402" s="1" t="s">
        <v>843</v>
      </c>
      <c r="C402" s="1" t="s">
        <v>844</v>
      </c>
      <c r="D402">
        <v>10000</v>
      </c>
      <c r="E402">
        <v>11230.25</v>
      </c>
      <c r="F402" t="s">
        <v>16</v>
      </c>
      <c r="G402" t="s">
        <v>17</v>
      </c>
      <c r="H402" t="s">
        <v>18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525</v>
      </c>
      <c r="O402" s="7">
        <f>(E402/D402)*100</f>
        <v>112.30249999999999</v>
      </c>
      <c r="P402" s="5">
        <f>IFERROR((E402/L402),0)</f>
        <v>181.13306451612902</v>
      </c>
      <c r="Q402" s="5" t="str">
        <f>LEFT(N402,SEARCH("/", N402)-1)</f>
        <v>film &amp; video</v>
      </c>
      <c r="R402" s="5" t="str">
        <f>RIGHT(N402,LEN(N402)-SEARCH("/",N402))</f>
        <v>documentary</v>
      </c>
      <c r="S402" s="11">
        <f>(((J402/60)/60)/24)+DATE(1970,1,1)</f>
        <v>41745.635960648149</v>
      </c>
      <c r="T402" s="11">
        <f>(((I402/60)/60)/24)+DATE(1970,1,1)</f>
        <v>41776.145833333336</v>
      </c>
      <c r="U402">
        <f>YEAR(S402)</f>
        <v>2014</v>
      </c>
      <c r="V402">
        <f>YEAR(T402)</f>
        <v>2014</v>
      </c>
      <c r="W402" t="str">
        <f>IF(V402=U402, "Yes"," No")</f>
        <v>Yes</v>
      </c>
    </row>
    <row r="403" spans="1:23" ht="43.2" x14ac:dyDescent="0.3">
      <c r="A403">
        <v>401</v>
      </c>
      <c r="B403" s="1" t="s">
        <v>845</v>
      </c>
      <c r="C403" s="1" t="s">
        <v>846</v>
      </c>
      <c r="D403">
        <v>50000</v>
      </c>
      <c r="E403">
        <v>51906</v>
      </c>
      <c r="F403" t="s">
        <v>16</v>
      </c>
      <c r="G403" t="s">
        <v>17</v>
      </c>
      <c r="H403" t="s">
        <v>18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525</v>
      </c>
      <c r="O403" s="7">
        <f>(E403/D403)*100</f>
        <v>103.812</v>
      </c>
      <c r="P403" s="5">
        <f>IFERROR((E403/L403),0)</f>
        <v>711.04109589041093</v>
      </c>
      <c r="Q403" s="5" t="str">
        <f>LEFT(N403,SEARCH("/", N403)-1)</f>
        <v>film &amp; video</v>
      </c>
      <c r="R403" s="5" t="str">
        <f>RIGHT(N403,LEN(N403)-SEARCH("/",N403))</f>
        <v>documentary</v>
      </c>
      <c r="S403" s="11">
        <f>(((J403/60)/60)/24)+DATE(1970,1,1)</f>
        <v>40732.842245370368</v>
      </c>
      <c r="T403" s="11">
        <f>(((I403/60)/60)/24)+DATE(1970,1,1)</f>
        <v>40762.842245370368</v>
      </c>
      <c r="U403">
        <f>YEAR(S403)</f>
        <v>2011</v>
      </c>
      <c r="V403">
        <f>YEAR(T403)</f>
        <v>2011</v>
      </c>
      <c r="W403" t="str">
        <f>IF(V403=U403, "Yes"," No")</f>
        <v>Yes</v>
      </c>
    </row>
    <row r="404" spans="1:23" ht="43.2" x14ac:dyDescent="0.3">
      <c r="A404">
        <v>402</v>
      </c>
      <c r="B404" s="1" t="s">
        <v>847</v>
      </c>
      <c r="C404" s="1" t="s">
        <v>848</v>
      </c>
      <c r="D404">
        <v>2000</v>
      </c>
      <c r="E404">
        <v>2833</v>
      </c>
      <c r="F404" t="s">
        <v>16</v>
      </c>
      <c r="G404" t="s">
        <v>17</v>
      </c>
      <c r="H404" t="s">
        <v>18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525</v>
      </c>
      <c r="O404" s="7">
        <f>(E404/D404)*100</f>
        <v>141.65</v>
      </c>
      <c r="P404" s="5">
        <f>IFERROR((E404/L404),0)</f>
        <v>65.883720930232556</v>
      </c>
      <c r="Q404" s="5" t="str">
        <f>LEFT(N404,SEARCH("/", N404)-1)</f>
        <v>film &amp; video</v>
      </c>
      <c r="R404" s="5" t="str">
        <f>RIGHT(N404,LEN(N404)-SEARCH("/",N404))</f>
        <v>documentary</v>
      </c>
      <c r="S404" s="11">
        <f>(((J404/60)/60)/24)+DATE(1970,1,1)</f>
        <v>42292.539548611108</v>
      </c>
      <c r="T404" s="11">
        <f>(((I404/60)/60)/24)+DATE(1970,1,1)</f>
        <v>42313.58121527778</v>
      </c>
      <c r="U404">
        <f>YEAR(S404)</f>
        <v>2015</v>
      </c>
      <c r="V404">
        <f>YEAR(T404)</f>
        <v>2015</v>
      </c>
      <c r="W404" t="str">
        <f>IF(V404=U404, "Yes"," No")</f>
        <v>Yes</v>
      </c>
    </row>
    <row r="405" spans="1:23" ht="43.2" x14ac:dyDescent="0.3">
      <c r="A405">
        <v>403</v>
      </c>
      <c r="B405" s="1" t="s">
        <v>849</v>
      </c>
      <c r="C405" s="1" t="s">
        <v>850</v>
      </c>
      <c r="D405">
        <v>5000</v>
      </c>
      <c r="E405">
        <v>5263</v>
      </c>
      <c r="F405" t="s">
        <v>16</v>
      </c>
      <c r="G405" t="s">
        <v>17</v>
      </c>
      <c r="H405" t="s">
        <v>18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525</v>
      </c>
      <c r="O405" s="7">
        <f>(E405/D405)*100</f>
        <v>105.25999999999999</v>
      </c>
      <c r="P405" s="5">
        <f>IFERROR((E405/L405),0)</f>
        <v>75.185714285714283</v>
      </c>
      <c r="Q405" s="5" t="str">
        <f>LEFT(N405,SEARCH("/", N405)-1)</f>
        <v>film &amp; video</v>
      </c>
      <c r="R405" s="5" t="str">
        <f>RIGHT(N405,LEN(N405)-SEARCH("/",N405))</f>
        <v>documentary</v>
      </c>
      <c r="S405" s="11">
        <f>(((J405/60)/60)/24)+DATE(1970,1,1)</f>
        <v>40718.310659722221</v>
      </c>
      <c r="T405" s="11">
        <f>(((I405/60)/60)/24)+DATE(1970,1,1)</f>
        <v>40765.297222222223</v>
      </c>
      <c r="U405">
        <f>YEAR(S405)</f>
        <v>2011</v>
      </c>
      <c r="V405">
        <f>YEAR(T405)</f>
        <v>2011</v>
      </c>
      <c r="W405" t="str">
        <f>IF(V405=U405, "Yes"," No")</f>
        <v>Yes</v>
      </c>
    </row>
    <row r="406" spans="1:23" ht="43.2" x14ac:dyDescent="0.3">
      <c r="A406">
        <v>404</v>
      </c>
      <c r="B406" s="1" t="s">
        <v>851</v>
      </c>
      <c r="C406" s="1" t="s">
        <v>852</v>
      </c>
      <c r="D406">
        <v>35000</v>
      </c>
      <c r="E406">
        <v>36082</v>
      </c>
      <c r="F406" t="s">
        <v>16</v>
      </c>
      <c r="G406" t="s">
        <v>17</v>
      </c>
      <c r="H406" t="s">
        <v>18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525</v>
      </c>
      <c r="O406" s="7">
        <f>(E406/D406)*100</f>
        <v>103.09142857142857</v>
      </c>
      <c r="P406" s="5">
        <f>IFERROR((E406/L406),0)</f>
        <v>133.14391143911439</v>
      </c>
      <c r="Q406" s="5" t="str">
        <f>LEFT(N406,SEARCH("/", N406)-1)</f>
        <v>film &amp; video</v>
      </c>
      <c r="R406" s="5" t="str">
        <f>RIGHT(N406,LEN(N406)-SEARCH("/",N406))</f>
        <v>documentary</v>
      </c>
      <c r="S406" s="11">
        <f>(((J406/60)/60)/24)+DATE(1970,1,1)</f>
        <v>41646.628032407411</v>
      </c>
      <c r="T406" s="11">
        <f>(((I406/60)/60)/24)+DATE(1970,1,1)</f>
        <v>41675.961111111108</v>
      </c>
      <c r="U406">
        <f>YEAR(S406)</f>
        <v>2014</v>
      </c>
      <c r="V406">
        <f>YEAR(T406)</f>
        <v>2014</v>
      </c>
      <c r="W406" t="str">
        <f>IF(V406=U406, "Yes"," No")</f>
        <v>Yes</v>
      </c>
    </row>
    <row r="407" spans="1:23" ht="28.8" x14ac:dyDescent="0.3">
      <c r="A407">
        <v>405</v>
      </c>
      <c r="B407" s="1" t="s">
        <v>853</v>
      </c>
      <c r="C407" s="1" t="s">
        <v>854</v>
      </c>
      <c r="D407">
        <v>2820</v>
      </c>
      <c r="E407">
        <v>3036</v>
      </c>
      <c r="F407" t="s">
        <v>16</v>
      </c>
      <c r="G407" t="s">
        <v>17</v>
      </c>
      <c r="H407" t="s">
        <v>18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525</v>
      </c>
      <c r="O407" s="7">
        <f>(E407/D407)*100</f>
        <v>107.65957446808511</v>
      </c>
      <c r="P407" s="5">
        <f>IFERROR((E407/L407),0)</f>
        <v>55.2</v>
      </c>
      <c r="Q407" s="5" t="str">
        <f>LEFT(N407,SEARCH("/", N407)-1)</f>
        <v>film &amp; video</v>
      </c>
      <c r="R407" s="5" t="str">
        <f>RIGHT(N407,LEN(N407)-SEARCH("/",N407))</f>
        <v>documentary</v>
      </c>
      <c r="S407" s="11">
        <f>(((J407/60)/60)/24)+DATE(1970,1,1)</f>
        <v>41674.08494212963</v>
      </c>
      <c r="T407" s="11">
        <f>(((I407/60)/60)/24)+DATE(1970,1,1)</f>
        <v>41704.08494212963</v>
      </c>
      <c r="U407">
        <f>YEAR(S407)</f>
        <v>2014</v>
      </c>
      <c r="V407">
        <f>YEAR(T407)</f>
        <v>2014</v>
      </c>
      <c r="W407" t="str">
        <f>IF(V407=U407, "Yes"," No")</f>
        <v>Yes</v>
      </c>
    </row>
    <row r="408" spans="1:23" ht="43.2" x14ac:dyDescent="0.3">
      <c r="A408">
        <v>406</v>
      </c>
      <c r="B408" s="1" t="s">
        <v>855</v>
      </c>
      <c r="C408" s="1" t="s">
        <v>856</v>
      </c>
      <c r="D408">
        <v>2800</v>
      </c>
      <c r="E408">
        <v>3015.73</v>
      </c>
      <c r="F408" t="s">
        <v>16</v>
      </c>
      <c r="G408" t="s">
        <v>17</v>
      </c>
      <c r="H408" t="s">
        <v>18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525</v>
      </c>
      <c r="O408" s="7">
        <f>(E408/D408)*100</f>
        <v>107.70464285714286</v>
      </c>
      <c r="P408" s="5">
        <f>IFERROR((E408/L408),0)</f>
        <v>86.163714285714292</v>
      </c>
      <c r="Q408" s="5" t="str">
        <f>LEFT(N408,SEARCH("/", N408)-1)</f>
        <v>film &amp; video</v>
      </c>
      <c r="R408" s="5" t="str">
        <f>RIGHT(N408,LEN(N408)-SEARCH("/",N408))</f>
        <v>documentary</v>
      </c>
      <c r="S408" s="11">
        <f>(((J408/60)/60)/24)+DATE(1970,1,1)</f>
        <v>40638.162465277775</v>
      </c>
      <c r="T408" s="11">
        <f>(((I408/60)/60)/24)+DATE(1970,1,1)</f>
        <v>40672.249305555553</v>
      </c>
      <c r="U408">
        <f>YEAR(S408)</f>
        <v>2011</v>
      </c>
      <c r="V408">
        <f>YEAR(T408)</f>
        <v>2011</v>
      </c>
      <c r="W408" t="str">
        <f>IF(V408=U408, "Yes"," No")</f>
        <v>Yes</v>
      </c>
    </row>
    <row r="409" spans="1:23" ht="43.2" x14ac:dyDescent="0.3">
      <c r="A409">
        <v>407</v>
      </c>
      <c r="B409" s="1" t="s">
        <v>857</v>
      </c>
      <c r="C409" s="1" t="s">
        <v>858</v>
      </c>
      <c r="D409">
        <v>2000</v>
      </c>
      <c r="E409">
        <v>2031</v>
      </c>
      <c r="F409" t="s">
        <v>16</v>
      </c>
      <c r="G409" t="s">
        <v>17</v>
      </c>
      <c r="H409" t="s">
        <v>18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525</v>
      </c>
      <c r="O409" s="7">
        <f>(E409/D409)*100</f>
        <v>101.55000000000001</v>
      </c>
      <c r="P409" s="5">
        <f>IFERROR((E409/L409),0)</f>
        <v>92.318181818181813</v>
      </c>
      <c r="Q409" s="5" t="str">
        <f>LEFT(N409,SEARCH("/", N409)-1)</f>
        <v>film &amp; video</v>
      </c>
      <c r="R409" s="5" t="str">
        <f>RIGHT(N409,LEN(N409)-SEARCH("/",N409))</f>
        <v>documentary</v>
      </c>
      <c r="S409" s="11">
        <f>(((J409/60)/60)/24)+DATE(1970,1,1)</f>
        <v>40806.870949074073</v>
      </c>
      <c r="T409" s="11">
        <f>(((I409/60)/60)/24)+DATE(1970,1,1)</f>
        <v>40866.912615740745</v>
      </c>
      <c r="U409">
        <f>YEAR(S409)</f>
        <v>2011</v>
      </c>
      <c r="V409">
        <f>YEAR(T409)</f>
        <v>2011</v>
      </c>
      <c r="W409" t="str">
        <f>IF(V409=U409, "Yes"," No")</f>
        <v>Yes</v>
      </c>
    </row>
    <row r="410" spans="1:23" ht="43.2" x14ac:dyDescent="0.3">
      <c r="A410">
        <v>408</v>
      </c>
      <c r="B410" s="1" t="s">
        <v>859</v>
      </c>
      <c r="C410" s="1" t="s">
        <v>860</v>
      </c>
      <c r="D410">
        <v>6000</v>
      </c>
      <c r="E410">
        <v>6086.26</v>
      </c>
      <c r="F410" t="s">
        <v>16</v>
      </c>
      <c r="G410" t="s">
        <v>17</v>
      </c>
      <c r="H410" t="s">
        <v>18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525</v>
      </c>
      <c r="O410" s="7">
        <f>(E410/D410)*100</f>
        <v>101.43766666666667</v>
      </c>
      <c r="P410" s="5">
        <f>IFERROR((E410/L410),0)</f>
        <v>160.16473684210527</v>
      </c>
      <c r="Q410" s="5" t="str">
        <f>LEFT(N410,SEARCH("/", N410)-1)</f>
        <v>film &amp; video</v>
      </c>
      <c r="R410" s="5" t="str">
        <f>RIGHT(N410,LEN(N410)-SEARCH("/",N410))</f>
        <v>documentary</v>
      </c>
      <c r="S410" s="11">
        <f>(((J410/60)/60)/24)+DATE(1970,1,1)</f>
        <v>41543.735995370371</v>
      </c>
      <c r="T410" s="11">
        <f>(((I410/60)/60)/24)+DATE(1970,1,1)</f>
        <v>41583.777662037035</v>
      </c>
      <c r="U410">
        <f>YEAR(S410)</f>
        <v>2013</v>
      </c>
      <c r="V410">
        <f>YEAR(T410)</f>
        <v>2013</v>
      </c>
      <c r="W410" t="str">
        <f>IF(V410=U410, "Yes"," No")</f>
        <v>Yes</v>
      </c>
    </row>
    <row r="411" spans="1:23" ht="43.2" x14ac:dyDescent="0.3">
      <c r="A411">
        <v>409</v>
      </c>
      <c r="B411" s="1" t="s">
        <v>861</v>
      </c>
      <c r="C411" s="1" t="s">
        <v>862</v>
      </c>
      <c r="D411">
        <v>500</v>
      </c>
      <c r="E411">
        <v>684</v>
      </c>
      <c r="F411" t="s">
        <v>16</v>
      </c>
      <c r="G411" t="s">
        <v>24</v>
      </c>
      <c r="H411" t="s">
        <v>25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525</v>
      </c>
      <c r="O411" s="7">
        <f>(E411/D411)*100</f>
        <v>136.80000000000001</v>
      </c>
      <c r="P411" s="5">
        <f>IFERROR((E411/L411),0)</f>
        <v>45.6</v>
      </c>
      <c r="Q411" s="5" t="str">
        <f>LEFT(N411,SEARCH("/", N411)-1)</f>
        <v>film &amp; video</v>
      </c>
      <c r="R411" s="5" t="str">
        <f>RIGHT(N411,LEN(N411)-SEARCH("/",N411))</f>
        <v>documentary</v>
      </c>
      <c r="S411" s="11">
        <f>(((J411/60)/60)/24)+DATE(1970,1,1)</f>
        <v>42543.862777777773</v>
      </c>
      <c r="T411" s="11">
        <f>(((I411/60)/60)/24)+DATE(1970,1,1)</f>
        <v>42573.862777777773</v>
      </c>
      <c r="U411">
        <f>YEAR(S411)</f>
        <v>2016</v>
      </c>
      <c r="V411">
        <f>YEAR(T411)</f>
        <v>2016</v>
      </c>
      <c r="W411" t="str">
        <f>IF(V411=U411, "Yes"," No")</f>
        <v>Yes</v>
      </c>
    </row>
    <row r="412" spans="1:23" ht="43.2" x14ac:dyDescent="0.3">
      <c r="A412">
        <v>410</v>
      </c>
      <c r="B412" s="1" t="s">
        <v>863</v>
      </c>
      <c r="C412" s="1" t="s">
        <v>864</v>
      </c>
      <c r="D412">
        <v>1000</v>
      </c>
      <c r="E412">
        <v>1283</v>
      </c>
      <c r="F412" t="s">
        <v>16</v>
      </c>
      <c r="G412" t="s">
        <v>159</v>
      </c>
      <c r="H412" t="s">
        <v>160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525</v>
      </c>
      <c r="O412" s="7">
        <f>(E412/D412)*100</f>
        <v>128.29999999999998</v>
      </c>
      <c r="P412" s="5">
        <f>IFERROR((E412/L412),0)</f>
        <v>183.28571428571428</v>
      </c>
      <c r="Q412" s="5" t="str">
        <f>LEFT(N412,SEARCH("/", N412)-1)</f>
        <v>film &amp; video</v>
      </c>
      <c r="R412" s="5" t="str">
        <f>RIGHT(N412,LEN(N412)-SEARCH("/",N412))</f>
        <v>documentary</v>
      </c>
      <c r="S412" s="11">
        <f>(((J412/60)/60)/24)+DATE(1970,1,1)</f>
        <v>42113.981446759266</v>
      </c>
      <c r="T412" s="11">
        <f>(((I412/60)/60)/24)+DATE(1970,1,1)</f>
        <v>42173.981446759266</v>
      </c>
      <c r="U412">
        <f>YEAR(S412)</f>
        <v>2015</v>
      </c>
      <c r="V412">
        <f>YEAR(T412)</f>
        <v>2015</v>
      </c>
      <c r="W412" t="str">
        <f>IF(V412=U412, "Yes"," No")</f>
        <v>Yes</v>
      </c>
    </row>
    <row r="413" spans="1:23" ht="43.2" x14ac:dyDescent="0.3">
      <c r="A413">
        <v>411</v>
      </c>
      <c r="B413" s="1" t="s">
        <v>865</v>
      </c>
      <c r="C413" s="1" t="s">
        <v>866</v>
      </c>
      <c r="D413">
        <v>30000</v>
      </c>
      <c r="E413">
        <v>30315</v>
      </c>
      <c r="F413" t="s">
        <v>16</v>
      </c>
      <c r="G413" t="s">
        <v>17</v>
      </c>
      <c r="H413" t="s">
        <v>18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525</v>
      </c>
      <c r="O413" s="7">
        <f>(E413/D413)*100</f>
        <v>101.05</v>
      </c>
      <c r="P413" s="5">
        <f>IFERROR((E413/L413),0)</f>
        <v>125.78838174273859</v>
      </c>
      <c r="Q413" s="5" t="str">
        <f>LEFT(N413,SEARCH("/", N413)-1)</f>
        <v>film &amp; video</v>
      </c>
      <c r="R413" s="5" t="str">
        <f>RIGHT(N413,LEN(N413)-SEARCH("/",N413))</f>
        <v>documentary</v>
      </c>
      <c r="S413" s="11">
        <f>(((J413/60)/60)/24)+DATE(1970,1,1)</f>
        <v>41598.17597222222</v>
      </c>
      <c r="T413" s="11">
        <f>(((I413/60)/60)/24)+DATE(1970,1,1)</f>
        <v>41630.208333333336</v>
      </c>
      <c r="U413">
        <f>YEAR(S413)</f>
        <v>2013</v>
      </c>
      <c r="V413">
        <f>YEAR(T413)</f>
        <v>2013</v>
      </c>
      <c r="W413" t="str">
        <f>IF(V413=U413, "Yes"," No")</f>
        <v>Yes</v>
      </c>
    </row>
    <row r="414" spans="1:23" ht="43.2" x14ac:dyDescent="0.3">
      <c r="A414">
        <v>412</v>
      </c>
      <c r="B414" s="1" t="s">
        <v>867</v>
      </c>
      <c r="C414" s="1" t="s">
        <v>868</v>
      </c>
      <c r="D414">
        <v>2500</v>
      </c>
      <c r="E414">
        <v>3171</v>
      </c>
      <c r="F414" t="s">
        <v>16</v>
      </c>
      <c r="G414" t="s">
        <v>17</v>
      </c>
      <c r="H414" t="s">
        <v>18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525</v>
      </c>
      <c r="O414" s="7">
        <f>(E414/D414)*100</f>
        <v>126.84</v>
      </c>
      <c r="P414" s="5">
        <f>IFERROR((E414/L414),0)</f>
        <v>57.654545454545456</v>
      </c>
      <c r="Q414" s="5" t="str">
        <f>LEFT(N414,SEARCH("/", N414)-1)</f>
        <v>film &amp; video</v>
      </c>
      <c r="R414" s="5" t="str">
        <f>RIGHT(N414,LEN(N414)-SEARCH("/",N414))</f>
        <v>documentary</v>
      </c>
      <c r="S414" s="11">
        <f>(((J414/60)/60)/24)+DATE(1970,1,1)</f>
        <v>41099.742800925924</v>
      </c>
      <c r="T414" s="11">
        <f>(((I414/60)/60)/24)+DATE(1970,1,1)</f>
        <v>41115.742800925924</v>
      </c>
      <c r="U414">
        <f>YEAR(S414)</f>
        <v>2012</v>
      </c>
      <c r="V414">
        <f>YEAR(T414)</f>
        <v>2012</v>
      </c>
      <c r="W414" t="str">
        <f>IF(V414=U414, "Yes"," No")</f>
        <v>Yes</v>
      </c>
    </row>
    <row r="415" spans="1:23" ht="43.2" x14ac:dyDescent="0.3">
      <c r="A415">
        <v>413</v>
      </c>
      <c r="B415" s="1" t="s">
        <v>869</v>
      </c>
      <c r="C415" s="1" t="s">
        <v>870</v>
      </c>
      <c r="D415">
        <v>12800</v>
      </c>
      <c r="E415">
        <v>13451</v>
      </c>
      <c r="F415" t="s">
        <v>16</v>
      </c>
      <c r="G415" t="s">
        <v>17</v>
      </c>
      <c r="H415" t="s">
        <v>18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525</v>
      </c>
      <c r="O415" s="7">
        <f>(E415/D415)*100</f>
        <v>105.0859375</v>
      </c>
      <c r="P415" s="5">
        <f>IFERROR((E415/L415),0)</f>
        <v>78.660818713450297</v>
      </c>
      <c r="Q415" s="5" t="str">
        <f>LEFT(N415,SEARCH("/", N415)-1)</f>
        <v>film &amp; video</v>
      </c>
      <c r="R415" s="5" t="str">
        <f>RIGHT(N415,LEN(N415)-SEARCH("/",N415))</f>
        <v>documentary</v>
      </c>
      <c r="S415" s="11">
        <f>(((J415/60)/60)/24)+DATE(1970,1,1)</f>
        <v>41079.877442129626</v>
      </c>
      <c r="T415" s="11">
        <f>(((I415/60)/60)/24)+DATE(1970,1,1)</f>
        <v>41109.877442129626</v>
      </c>
      <c r="U415">
        <f>YEAR(S415)</f>
        <v>2012</v>
      </c>
      <c r="V415">
        <f>YEAR(T415)</f>
        <v>2012</v>
      </c>
      <c r="W415" t="str">
        <f>IF(V415=U415, "Yes"," No")</f>
        <v>Yes</v>
      </c>
    </row>
    <row r="416" spans="1:23" ht="43.2" x14ac:dyDescent="0.3">
      <c r="A416">
        <v>414</v>
      </c>
      <c r="B416" s="1" t="s">
        <v>871</v>
      </c>
      <c r="C416" s="1" t="s">
        <v>872</v>
      </c>
      <c r="D416">
        <v>18500</v>
      </c>
      <c r="E416">
        <v>19028</v>
      </c>
      <c r="F416" t="s">
        <v>16</v>
      </c>
      <c r="G416" t="s">
        <v>17</v>
      </c>
      <c r="H416" t="s">
        <v>18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525</v>
      </c>
      <c r="O416" s="7">
        <f>(E416/D416)*100</f>
        <v>102.85405405405406</v>
      </c>
      <c r="P416" s="5">
        <f>IFERROR((E416/L416),0)</f>
        <v>91.480769230769226</v>
      </c>
      <c r="Q416" s="5" t="str">
        <f>LEFT(N416,SEARCH("/", N416)-1)</f>
        <v>film &amp; video</v>
      </c>
      <c r="R416" s="5" t="str">
        <f>RIGHT(N416,LEN(N416)-SEARCH("/",N416))</f>
        <v>documentary</v>
      </c>
      <c r="S416" s="11">
        <f>(((J416/60)/60)/24)+DATE(1970,1,1)</f>
        <v>41529.063252314816</v>
      </c>
      <c r="T416" s="11">
        <f>(((I416/60)/60)/24)+DATE(1970,1,1)</f>
        <v>41559.063252314816</v>
      </c>
      <c r="U416">
        <f>YEAR(S416)</f>
        <v>2013</v>
      </c>
      <c r="V416">
        <f>YEAR(T416)</f>
        <v>2013</v>
      </c>
      <c r="W416" t="str">
        <f>IF(V416=U416, "Yes"," No")</f>
        <v>Yes</v>
      </c>
    </row>
    <row r="417" spans="1:23" ht="57.6" x14ac:dyDescent="0.3">
      <c r="A417">
        <v>415</v>
      </c>
      <c r="B417" s="1" t="s">
        <v>873</v>
      </c>
      <c r="C417" s="1" t="s">
        <v>874</v>
      </c>
      <c r="D417">
        <v>1400</v>
      </c>
      <c r="E417">
        <v>1430.06</v>
      </c>
      <c r="F417" t="s">
        <v>16</v>
      </c>
      <c r="G417" t="s">
        <v>159</v>
      </c>
      <c r="H417" t="s">
        <v>160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525</v>
      </c>
      <c r="O417" s="7">
        <f>(E417/D417)*100</f>
        <v>102.14714285714285</v>
      </c>
      <c r="P417" s="5">
        <f>IFERROR((E417/L417),0)</f>
        <v>68.09809523809524</v>
      </c>
      <c r="Q417" s="5" t="str">
        <f>LEFT(N417,SEARCH("/", N417)-1)</f>
        <v>film &amp; video</v>
      </c>
      <c r="R417" s="5" t="str">
        <f>RIGHT(N417,LEN(N417)-SEARCH("/",N417))</f>
        <v>documentary</v>
      </c>
      <c r="S417" s="11">
        <f>(((J417/60)/60)/24)+DATE(1970,1,1)</f>
        <v>41904.851875</v>
      </c>
      <c r="T417" s="11">
        <f>(((I417/60)/60)/24)+DATE(1970,1,1)</f>
        <v>41929.5</v>
      </c>
      <c r="U417">
        <f>YEAR(S417)</f>
        <v>2014</v>
      </c>
      <c r="V417">
        <f>YEAR(T417)</f>
        <v>2014</v>
      </c>
      <c r="W417" t="str">
        <f>IF(V417=U417, "Yes"," No")</f>
        <v>Yes</v>
      </c>
    </row>
    <row r="418" spans="1:23" ht="43.2" x14ac:dyDescent="0.3">
      <c r="A418">
        <v>416</v>
      </c>
      <c r="B418" s="1" t="s">
        <v>875</v>
      </c>
      <c r="C418" s="1" t="s">
        <v>876</v>
      </c>
      <c r="D418">
        <v>1000</v>
      </c>
      <c r="E418">
        <v>1202.17</v>
      </c>
      <c r="F418" t="s">
        <v>16</v>
      </c>
      <c r="G418" t="s">
        <v>17</v>
      </c>
      <c r="H418" t="s">
        <v>18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525</v>
      </c>
      <c r="O418" s="7">
        <f>(E418/D418)*100</f>
        <v>120.21700000000001</v>
      </c>
      <c r="P418" s="5">
        <f>IFERROR((E418/L418),0)</f>
        <v>48.086800000000004</v>
      </c>
      <c r="Q418" s="5" t="str">
        <f>LEFT(N418,SEARCH("/", N418)-1)</f>
        <v>film &amp; video</v>
      </c>
      <c r="R418" s="5" t="str">
        <f>RIGHT(N418,LEN(N418)-SEARCH("/",N418))</f>
        <v>documentary</v>
      </c>
      <c r="S418" s="11">
        <f>(((J418/60)/60)/24)+DATE(1970,1,1)</f>
        <v>41648.396192129629</v>
      </c>
      <c r="T418" s="11">
        <f>(((I418/60)/60)/24)+DATE(1970,1,1)</f>
        <v>41678.396192129629</v>
      </c>
      <c r="U418">
        <f>YEAR(S418)</f>
        <v>2014</v>
      </c>
      <c r="V418">
        <f>YEAR(T418)</f>
        <v>2014</v>
      </c>
      <c r="W418" t="str">
        <f>IF(V418=U418, "Yes"," No")</f>
        <v>Yes</v>
      </c>
    </row>
    <row r="419" spans="1:23" ht="43.2" x14ac:dyDescent="0.3">
      <c r="A419">
        <v>417</v>
      </c>
      <c r="B419" s="1" t="s">
        <v>877</v>
      </c>
      <c r="C419" s="1" t="s">
        <v>878</v>
      </c>
      <c r="D419">
        <v>10500</v>
      </c>
      <c r="E419">
        <v>10526</v>
      </c>
      <c r="F419" t="s">
        <v>16</v>
      </c>
      <c r="G419" t="s">
        <v>17</v>
      </c>
      <c r="H419" t="s">
        <v>18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525</v>
      </c>
      <c r="O419" s="7">
        <f>(E419/D419)*100</f>
        <v>100.24761904761905</v>
      </c>
      <c r="P419" s="5">
        <f>IFERROR((E419/L419),0)</f>
        <v>202.42307692307693</v>
      </c>
      <c r="Q419" s="5" t="str">
        <f>LEFT(N419,SEARCH("/", N419)-1)</f>
        <v>film &amp; video</v>
      </c>
      <c r="R419" s="5" t="str">
        <f>RIGHT(N419,LEN(N419)-SEARCH("/",N419))</f>
        <v>documentary</v>
      </c>
      <c r="S419" s="11">
        <f>(((J419/60)/60)/24)+DATE(1970,1,1)</f>
        <v>41360.970601851855</v>
      </c>
      <c r="T419" s="11">
        <f>(((I419/60)/60)/24)+DATE(1970,1,1)</f>
        <v>41372.189583333333</v>
      </c>
      <c r="U419">
        <f>YEAR(S419)</f>
        <v>2013</v>
      </c>
      <c r="V419">
        <f>YEAR(T419)</f>
        <v>2013</v>
      </c>
      <c r="W419" t="str">
        <f>IF(V419=U419, "Yes"," No")</f>
        <v>Yes</v>
      </c>
    </row>
    <row r="420" spans="1:23" ht="43.2" x14ac:dyDescent="0.3">
      <c r="A420">
        <v>418</v>
      </c>
      <c r="B420" s="1" t="s">
        <v>879</v>
      </c>
      <c r="C420" s="1" t="s">
        <v>880</v>
      </c>
      <c r="D420">
        <v>22400</v>
      </c>
      <c r="E420">
        <v>22542</v>
      </c>
      <c r="F420" t="s">
        <v>16</v>
      </c>
      <c r="G420" t="s">
        <v>17</v>
      </c>
      <c r="H420" t="s">
        <v>18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525</v>
      </c>
      <c r="O420" s="7">
        <f>(E420/D420)*100</f>
        <v>100.63392857142857</v>
      </c>
      <c r="P420" s="5">
        <f>IFERROR((E420/L420),0)</f>
        <v>216.75</v>
      </c>
      <c r="Q420" s="5" t="str">
        <f>LEFT(N420,SEARCH("/", N420)-1)</f>
        <v>film &amp; video</v>
      </c>
      <c r="R420" s="5" t="str">
        <f>RIGHT(N420,LEN(N420)-SEARCH("/",N420))</f>
        <v>documentary</v>
      </c>
      <c r="S420" s="11">
        <f>(((J420/60)/60)/24)+DATE(1970,1,1)</f>
        <v>42178.282372685186</v>
      </c>
      <c r="T420" s="11">
        <f>(((I420/60)/60)/24)+DATE(1970,1,1)</f>
        <v>42208.282372685186</v>
      </c>
      <c r="U420">
        <f>YEAR(S420)</f>
        <v>2015</v>
      </c>
      <c r="V420">
        <f>YEAR(T420)</f>
        <v>2015</v>
      </c>
      <c r="W420" t="str">
        <f>IF(V420=U420, "Yes"," No")</f>
        <v>Yes</v>
      </c>
    </row>
    <row r="421" spans="1:23" ht="43.2" x14ac:dyDescent="0.3">
      <c r="A421">
        <v>419</v>
      </c>
      <c r="B421" s="1" t="s">
        <v>881</v>
      </c>
      <c r="C421" s="1" t="s">
        <v>882</v>
      </c>
      <c r="D421">
        <v>8000</v>
      </c>
      <c r="E421">
        <v>8035</v>
      </c>
      <c r="F421" t="s">
        <v>16</v>
      </c>
      <c r="G421" t="s">
        <v>17</v>
      </c>
      <c r="H421" t="s">
        <v>18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525</v>
      </c>
      <c r="O421" s="7">
        <f>(E421/D421)*100</f>
        <v>100.4375</v>
      </c>
      <c r="P421" s="5">
        <f>IFERROR((E421/L421),0)</f>
        <v>110.06849315068493</v>
      </c>
      <c r="Q421" s="5" t="str">
        <f>LEFT(N421,SEARCH("/", N421)-1)</f>
        <v>film &amp; video</v>
      </c>
      <c r="R421" s="5" t="str">
        <f>RIGHT(N421,LEN(N421)-SEARCH("/",N421))</f>
        <v>documentary</v>
      </c>
      <c r="S421" s="11">
        <f>(((J421/60)/60)/24)+DATE(1970,1,1)</f>
        <v>41394.842442129629</v>
      </c>
      <c r="T421" s="11">
        <f>(((I421/60)/60)/24)+DATE(1970,1,1)</f>
        <v>41454.842442129629</v>
      </c>
      <c r="U421">
        <f>YEAR(S421)</f>
        <v>2013</v>
      </c>
      <c r="V421">
        <f>YEAR(T421)</f>
        <v>2013</v>
      </c>
      <c r="W421" t="str">
        <f>IF(V421=U421, "Yes"," No")</f>
        <v>Yes</v>
      </c>
    </row>
    <row r="422" spans="1:23" ht="43.2" x14ac:dyDescent="0.3">
      <c r="A422">
        <v>420</v>
      </c>
      <c r="B422" s="1" t="s">
        <v>883</v>
      </c>
      <c r="C422" s="1" t="s">
        <v>884</v>
      </c>
      <c r="D422">
        <v>3300</v>
      </c>
      <c r="E422">
        <v>14.5</v>
      </c>
      <c r="F422" t="s">
        <v>357</v>
      </c>
      <c r="G422" t="s">
        <v>17</v>
      </c>
      <c r="H422" t="s">
        <v>18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885</v>
      </c>
      <c r="O422" s="7">
        <f>(E422/D422)*100</f>
        <v>0.43939393939393934</v>
      </c>
      <c r="P422" s="5">
        <f>IFERROR((E422/L422),0)</f>
        <v>4.833333333333333</v>
      </c>
      <c r="Q422" s="5" t="str">
        <f>LEFT(N422,SEARCH("/", N422)-1)</f>
        <v>film &amp; video</v>
      </c>
      <c r="R422" s="5" t="str">
        <f>RIGHT(N422,LEN(N422)-SEARCH("/",N422))</f>
        <v>animation</v>
      </c>
      <c r="S422" s="11">
        <f>(((J422/60)/60)/24)+DATE(1970,1,1)</f>
        <v>41682.23646990741</v>
      </c>
      <c r="T422" s="11">
        <f>(((I422/60)/60)/24)+DATE(1970,1,1)</f>
        <v>41712.194803240738</v>
      </c>
      <c r="U422">
        <f>YEAR(S422)</f>
        <v>2014</v>
      </c>
      <c r="V422">
        <f>YEAR(T422)</f>
        <v>2014</v>
      </c>
      <c r="W422" t="str">
        <f>IF(V422=U422, "Yes"," No")</f>
        <v>Yes</v>
      </c>
    </row>
    <row r="423" spans="1:23" ht="57.6" x14ac:dyDescent="0.3">
      <c r="A423">
        <v>421</v>
      </c>
      <c r="B423" s="1" t="s">
        <v>886</v>
      </c>
      <c r="C423" s="1" t="s">
        <v>887</v>
      </c>
      <c r="D423">
        <v>15000</v>
      </c>
      <c r="E423">
        <v>301</v>
      </c>
      <c r="F423" t="s">
        <v>357</v>
      </c>
      <c r="G423" t="s">
        <v>17</v>
      </c>
      <c r="H423" t="s">
        <v>18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885</v>
      </c>
      <c r="O423" s="7">
        <f>(E423/D423)*100</f>
        <v>2.0066666666666668</v>
      </c>
      <c r="P423" s="5">
        <f>IFERROR((E423/L423),0)</f>
        <v>50.166666666666664</v>
      </c>
      <c r="Q423" s="5" t="str">
        <f>LEFT(N423,SEARCH("/", N423)-1)</f>
        <v>film &amp; video</v>
      </c>
      <c r="R423" s="5" t="str">
        <f>RIGHT(N423,LEN(N423)-SEARCH("/",N423))</f>
        <v>animation</v>
      </c>
      <c r="S423" s="11">
        <f>(((J423/60)/60)/24)+DATE(1970,1,1)</f>
        <v>42177.491388888884</v>
      </c>
      <c r="T423" s="11">
        <f>(((I423/60)/60)/24)+DATE(1970,1,1)</f>
        <v>42237.491388888884</v>
      </c>
      <c r="U423">
        <f>YEAR(S423)</f>
        <v>2015</v>
      </c>
      <c r="V423">
        <f>YEAR(T423)</f>
        <v>2015</v>
      </c>
      <c r="W423" t="str">
        <f>IF(V423=U423, "Yes"," No")</f>
        <v>Yes</v>
      </c>
    </row>
    <row r="424" spans="1:23" ht="43.2" x14ac:dyDescent="0.3">
      <c r="A424">
        <v>422</v>
      </c>
      <c r="B424" s="1" t="s">
        <v>888</v>
      </c>
      <c r="C424" s="1" t="s">
        <v>889</v>
      </c>
      <c r="D424">
        <v>40000</v>
      </c>
      <c r="E424">
        <v>430</v>
      </c>
      <c r="F424" t="s">
        <v>357</v>
      </c>
      <c r="G424" t="s">
        <v>17</v>
      </c>
      <c r="H424" t="s">
        <v>18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885</v>
      </c>
      <c r="O424" s="7">
        <f>(E424/D424)*100</f>
        <v>1.075</v>
      </c>
      <c r="P424" s="5">
        <f>IFERROR((E424/L424),0)</f>
        <v>35.833333333333336</v>
      </c>
      <c r="Q424" s="5" t="str">
        <f>LEFT(N424,SEARCH("/", N424)-1)</f>
        <v>film &amp; video</v>
      </c>
      <c r="R424" s="5" t="str">
        <f>RIGHT(N424,LEN(N424)-SEARCH("/",N424))</f>
        <v>animation</v>
      </c>
      <c r="S424" s="11">
        <f>(((J424/60)/60)/24)+DATE(1970,1,1)</f>
        <v>41863.260381944441</v>
      </c>
      <c r="T424" s="11">
        <f>(((I424/60)/60)/24)+DATE(1970,1,1)</f>
        <v>41893.260381944441</v>
      </c>
      <c r="U424">
        <f>YEAR(S424)</f>
        <v>2014</v>
      </c>
      <c r="V424">
        <f>YEAR(T424)</f>
        <v>2014</v>
      </c>
      <c r="W424" t="str">
        <f>IF(V424=U424, "Yes"," No")</f>
        <v>Yes</v>
      </c>
    </row>
    <row r="425" spans="1:23" ht="43.2" x14ac:dyDescent="0.3">
      <c r="A425">
        <v>423</v>
      </c>
      <c r="B425" s="1" t="s">
        <v>890</v>
      </c>
      <c r="C425" s="1" t="s">
        <v>891</v>
      </c>
      <c r="D425">
        <v>20000</v>
      </c>
      <c r="E425">
        <v>153</v>
      </c>
      <c r="F425" t="s">
        <v>357</v>
      </c>
      <c r="G425" t="s">
        <v>17</v>
      </c>
      <c r="H425" t="s">
        <v>18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885</v>
      </c>
      <c r="O425" s="7">
        <f>(E425/D425)*100</f>
        <v>0.76500000000000001</v>
      </c>
      <c r="P425" s="5">
        <f>IFERROR((E425/L425),0)</f>
        <v>11.76923076923077</v>
      </c>
      <c r="Q425" s="5" t="str">
        <f>LEFT(N425,SEARCH("/", N425)-1)</f>
        <v>film &amp; video</v>
      </c>
      <c r="R425" s="5" t="str">
        <f>RIGHT(N425,LEN(N425)-SEARCH("/",N425))</f>
        <v>animation</v>
      </c>
      <c r="S425" s="11">
        <f>(((J425/60)/60)/24)+DATE(1970,1,1)</f>
        <v>41400.92627314815</v>
      </c>
      <c r="T425" s="11">
        <f>(((I425/60)/60)/24)+DATE(1970,1,1)</f>
        <v>41430.92627314815</v>
      </c>
      <c r="U425">
        <f>YEAR(S425)</f>
        <v>2013</v>
      </c>
      <c r="V425">
        <f>YEAR(T425)</f>
        <v>2013</v>
      </c>
      <c r="W425" t="str">
        <f>IF(V425=U425, "Yes"," No")</f>
        <v>Yes</v>
      </c>
    </row>
    <row r="426" spans="1:23" ht="43.2" x14ac:dyDescent="0.3">
      <c r="A426">
        <v>424</v>
      </c>
      <c r="B426" s="1" t="s">
        <v>892</v>
      </c>
      <c r="C426" s="1" t="s">
        <v>893</v>
      </c>
      <c r="D426">
        <v>3000</v>
      </c>
      <c r="E426">
        <v>203.9</v>
      </c>
      <c r="F426" t="s">
        <v>357</v>
      </c>
      <c r="G426" t="s">
        <v>17</v>
      </c>
      <c r="H426" t="s">
        <v>18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885</v>
      </c>
      <c r="O426" s="7">
        <f>(E426/D426)*100</f>
        <v>6.7966666666666677</v>
      </c>
      <c r="P426" s="5">
        <f>IFERROR((E426/L426),0)</f>
        <v>40.78</v>
      </c>
      <c r="Q426" s="5" t="str">
        <f>LEFT(N426,SEARCH("/", N426)-1)</f>
        <v>film &amp; video</v>
      </c>
      <c r="R426" s="5" t="str">
        <f>RIGHT(N426,LEN(N426)-SEARCH("/",N426))</f>
        <v>animation</v>
      </c>
      <c r="S426" s="11">
        <f>(((J426/60)/60)/24)+DATE(1970,1,1)</f>
        <v>40934.376145833332</v>
      </c>
      <c r="T426" s="11">
        <f>(((I426/60)/60)/24)+DATE(1970,1,1)</f>
        <v>40994.334479166668</v>
      </c>
      <c r="U426">
        <f>YEAR(S426)</f>
        <v>2012</v>
      </c>
      <c r="V426">
        <f>YEAR(T426)</f>
        <v>2012</v>
      </c>
      <c r="W426" t="str">
        <f>IF(V426=U426, "Yes"," No")</f>
        <v>Yes</v>
      </c>
    </row>
    <row r="427" spans="1:23" ht="43.2" x14ac:dyDescent="0.3">
      <c r="A427">
        <v>425</v>
      </c>
      <c r="B427" s="1" t="s">
        <v>894</v>
      </c>
      <c r="C427" s="1" t="s">
        <v>895</v>
      </c>
      <c r="D427">
        <v>50000</v>
      </c>
      <c r="E427">
        <v>6</v>
      </c>
      <c r="F427" t="s">
        <v>357</v>
      </c>
      <c r="G427" t="s">
        <v>17</v>
      </c>
      <c r="H427" t="s">
        <v>18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885</v>
      </c>
      <c r="O427" s="7">
        <f>(E427/D427)*100</f>
        <v>1.2E-2</v>
      </c>
      <c r="P427" s="5">
        <f>IFERROR((E427/L427),0)</f>
        <v>3</v>
      </c>
      <c r="Q427" s="5" t="str">
        <f>LEFT(N427,SEARCH("/", N427)-1)</f>
        <v>film &amp; video</v>
      </c>
      <c r="R427" s="5" t="str">
        <f>RIGHT(N427,LEN(N427)-SEARCH("/",N427))</f>
        <v>animation</v>
      </c>
      <c r="S427" s="11">
        <f>(((J427/60)/60)/24)+DATE(1970,1,1)</f>
        <v>42275.861157407402</v>
      </c>
      <c r="T427" s="11">
        <f>(((I427/60)/60)/24)+DATE(1970,1,1)</f>
        <v>42335.902824074074</v>
      </c>
      <c r="U427">
        <f>YEAR(S427)</f>
        <v>2015</v>
      </c>
      <c r="V427">
        <f>YEAR(T427)</f>
        <v>2015</v>
      </c>
      <c r="W427" t="str">
        <f>IF(V427=U427, "Yes"," No")</f>
        <v>Yes</v>
      </c>
    </row>
    <row r="428" spans="1:23" ht="43.2" x14ac:dyDescent="0.3">
      <c r="A428">
        <v>426</v>
      </c>
      <c r="B428" s="1" t="s">
        <v>896</v>
      </c>
      <c r="C428" s="1" t="s">
        <v>897</v>
      </c>
      <c r="D428">
        <v>10000</v>
      </c>
      <c r="E428">
        <v>133</v>
      </c>
      <c r="F428" t="s">
        <v>357</v>
      </c>
      <c r="G428" t="s">
        <v>17</v>
      </c>
      <c r="H428" t="s">
        <v>18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885</v>
      </c>
      <c r="O428" s="7">
        <f>(E428/D428)*100</f>
        <v>1.3299999999999998</v>
      </c>
      <c r="P428" s="5">
        <f>IFERROR((E428/L428),0)</f>
        <v>16.625</v>
      </c>
      <c r="Q428" s="5" t="str">
        <f>LEFT(N428,SEARCH("/", N428)-1)</f>
        <v>film &amp; video</v>
      </c>
      <c r="R428" s="5" t="str">
        <f>RIGHT(N428,LEN(N428)-SEARCH("/",N428))</f>
        <v>animation</v>
      </c>
      <c r="S428" s="11">
        <f>(((J428/60)/60)/24)+DATE(1970,1,1)</f>
        <v>42400.711967592593</v>
      </c>
      <c r="T428" s="11">
        <f>(((I428/60)/60)/24)+DATE(1970,1,1)</f>
        <v>42430.711967592593</v>
      </c>
      <c r="U428">
        <f>YEAR(S428)</f>
        <v>2016</v>
      </c>
      <c r="V428">
        <f>YEAR(T428)</f>
        <v>2016</v>
      </c>
      <c r="W428" t="str">
        <f>IF(V428=U428, "Yes"," No")</f>
        <v>Yes</v>
      </c>
    </row>
    <row r="429" spans="1:23" ht="57.6" x14ac:dyDescent="0.3">
      <c r="A429">
        <v>427</v>
      </c>
      <c r="B429" s="1" t="s">
        <v>898</v>
      </c>
      <c r="C429" s="1" t="s">
        <v>899</v>
      </c>
      <c r="D429">
        <v>6500</v>
      </c>
      <c r="E429">
        <v>0</v>
      </c>
      <c r="F429" t="s">
        <v>357</v>
      </c>
      <c r="G429" t="s">
        <v>17</v>
      </c>
      <c r="H429" t="s">
        <v>18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885</v>
      </c>
      <c r="O429" s="7">
        <f>(E429/D429)*100</f>
        <v>0</v>
      </c>
      <c r="P429" s="5">
        <f>IFERROR((E429/L429),0)</f>
        <v>0</v>
      </c>
      <c r="Q429" s="5" t="str">
        <f>LEFT(N429,SEARCH("/", N429)-1)</f>
        <v>film &amp; video</v>
      </c>
      <c r="R429" s="5" t="str">
        <f>RIGHT(N429,LEN(N429)-SEARCH("/",N429))</f>
        <v>animation</v>
      </c>
      <c r="S429" s="11">
        <f>(((J429/60)/60)/24)+DATE(1970,1,1)</f>
        <v>42285.909027777772</v>
      </c>
      <c r="T429" s="11">
        <f>(((I429/60)/60)/24)+DATE(1970,1,1)</f>
        <v>42299.790972222225</v>
      </c>
      <c r="U429">
        <f>YEAR(S429)</f>
        <v>2015</v>
      </c>
      <c r="V429">
        <f>YEAR(T429)</f>
        <v>2015</v>
      </c>
      <c r="W429" t="str">
        <f>IF(V429=U429, "Yes"," No")</f>
        <v>Yes</v>
      </c>
    </row>
    <row r="430" spans="1:23" ht="28.8" x14ac:dyDescent="0.3">
      <c r="A430">
        <v>428</v>
      </c>
      <c r="B430" s="1" t="s">
        <v>900</v>
      </c>
      <c r="C430" s="1" t="s">
        <v>901</v>
      </c>
      <c r="D430">
        <v>12000</v>
      </c>
      <c r="E430">
        <v>676</v>
      </c>
      <c r="F430" t="s">
        <v>357</v>
      </c>
      <c r="G430" t="s">
        <v>17</v>
      </c>
      <c r="H430" t="s">
        <v>18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885</v>
      </c>
      <c r="O430" s="7">
        <f>(E430/D430)*100</f>
        <v>5.6333333333333329</v>
      </c>
      <c r="P430" s="5">
        <f>IFERROR((E430/L430),0)</f>
        <v>52</v>
      </c>
      <c r="Q430" s="5" t="str">
        <f>LEFT(N430,SEARCH("/", N430)-1)</f>
        <v>film &amp; video</v>
      </c>
      <c r="R430" s="5" t="str">
        <f>RIGHT(N430,LEN(N430)-SEARCH("/",N430))</f>
        <v>animation</v>
      </c>
      <c r="S430" s="11">
        <f>(((J430/60)/60)/24)+DATE(1970,1,1)</f>
        <v>41778.766724537039</v>
      </c>
      <c r="T430" s="11">
        <f>(((I430/60)/60)/24)+DATE(1970,1,1)</f>
        <v>41806.916666666664</v>
      </c>
      <c r="U430">
        <f>YEAR(S430)</f>
        <v>2014</v>
      </c>
      <c r="V430">
        <f>YEAR(T430)</f>
        <v>2014</v>
      </c>
      <c r="W430" t="str">
        <f>IF(V430=U430, "Yes"," No")</f>
        <v>Yes</v>
      </c>
    </row>
    <row r="431" spans="1:23" ht="57.6" x14ac:dyDescent="0.3">
      <c r="A431">
        <v>429</v>
      </c>
      <c r="B431" s="1" t="s">
        <v>902</v>
      </c>
      <c r="C431" s="1" t="s">
        <v>903</v>
      </c>
      <c r="D431">
        <v>5000</v>
      </c>
      <c r="E431">
        <v>0</v>
      </c>
      <c r="F431" t="s">
        <v>357</v>
      </c>
      <c r="G431" t="s">
        <v>17</v>
      </c>
      <c r="H431" t="s">
        <v>18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885</v>
      </c>
      <c r="O431" s="7">
        <f>(E431/D431)*100</f>
        <v>0</v>
      </c>
      <c r="P431" s="5">
        <f>IFERROR((E431/L431),0)</f>
        <v>0</v>
      </c>
      <c r="Q431" s="5" t="str">
        <f>LEFT(N431,SEARCH("/", N431)-1)</f>
        <v>film &amp; video</v>
      </c>
      <c r="R431" s="5" t="str">
        <f>RIGHT(N431,LEN(N431)-SEARCH("/",N431))</f>
        <v>animation</v>
      </c>
      <c r="S431" s="11">
        <f>(((J431/60)/60)/24)+DATE(1970,1,1)</f>
        <v>40070.901412037041</v>
      </c>
      <c r="T431" s="11">
        <f>(((I431/60)/60)/24)+DATE(1970,1,1)</f>
        <v>40144.207638888889</v>
      </c>
      <c r="U431">
        <f>YEAR(S431)</f>
        <v>2009</v>
      </c>
      <c r="V431">
        <f>YEAR(T431)</f>
        <v>2009</v>
      </c>
      <c r="W431" t="str">
        <f>IF(V431=U431, "Yes"," No")</f>
        <v>Yes</v>
      </c>
    </row>
    <row r="432" spans="1:23" ht="43.2" x14ac:dyDescent="0.3">
      <c r="A432">
        <v>430</v>
      </c>
      <c r="B432" s="1" t="s">
        <v>904</v>
      </c>
      <c r="C432" s="1" t="s">
        <v>905</v>
      </c>
      <c r="D432">
        <v>1000</v>
      </c>
      <c r="E432">
        <v>24</v>
      </c>
      <c r="F432" t="s">
        <v>357</v>
      </c>
      <c r="G432" t="s">
        <v>17</v>
      </c>
      <c r="H432" t="s">
        <v>18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885</v>
      </c>
      <c r="O432" s="7">
        <f>(E432/D432)*100</f>
        <v>2.4</v>
      </c>
      <c r="P432" s="5">
        <f>IFERROR((E432/L432),0)</f>
        <v>4.8</v>
      </c>
      <c r="Q432" s="5" t="str">
        <f>LEFT(N432,SEARCH("/", N432)-1)</f>
        <v>film &amp; video</v>
      </c>
      <c r="R432" s="5" t="str">
        <f>RIGHT(N432,LEN(N432)-SEARCH("/",N432))</f>
        <v>animation</v>
      </c>
      <c r="S432" s="11">
        <f>(((J432/60)/60)/24)+DATE(1970,1,1)</f>
        <v>41513.107256944444</v>
      </c>
      <c r="T432" s="11">
        <f>(((I432/60)/60)/24)+DATE(1970,1,1)</f>
        <v>41528.107256944444</v>
      </c>
      <c r="U432">
        <f>YEAR(S432)</f>
        <v>2013</v>
      </c>
      <c r="V432">
        <f>YEAR(T432)</f>
        <v>2013</v>
      </c>
      <c r="W432" t="str">
        <f>IF(V432=U432, "Yes"," No")</f>
        <v>Yes</v>
      </c>
    </row>
    <row r="433" spans="1:23" ht="43.2" x14ac:dyDescent="0.3">
      <c r="A433">
        <v>431</v>
      </c>
      <c r="B433" s="1" t="s">
        <v>906</v>
      </c>
      <c r="C433" s="1" t="s">
        <v>907</v>
      </c>
      <c r="D433">
        <v>3000</v>
      </c>
      <c r="E433">
        <v>415</v>
      </c>
      <c r="F433" t="s">
        <v>357</v>
      </c>
      <c r="G433" t="s">
        <v>24</v>
      </c>
      <c r="H433" t="s">
        <v>25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885</v>
      </c>
      <c r="O433" s="7">
        <f>(E433/D433)*100</f>
        <v>13.833333333333334</v>
      </c>
      <c r="P433" s="5">
        <f>IFERROR((E433/L433),0)</f>
        <v>51.875</v>
      </c>
      <c r="Q433" s="5" t="str">
        <f>LEFT(N433,SEARCH("/", N433)-1)</f>
        <v>film &amp; video</v>
      </c>
      <c r="R433" s="5" t="str">
        <f>RIGHT(N433,LEN(N433)-SEARCH("/",N433))</f>
        <v>animation</v>
      </c>
      <c r="S433" s="11">
        <f>(((J433/60)/60)/24)+DATE(1970,1,1)</f>
        <v>42526.871331018512</v>
      </c>
      <c r="T433" s="11">
        <f>(((I433/60)/60)/24)+DATE(1970,1,1)</f>
        <v>42556.871331018512</v>
      </c>
      <c r="U433">
        <f>YEAR(S433)</f>
        <v>2016</v>
      </c>
      <c r="V433">
        <f>YEAR(T433)</f>
        <v>2016</v>
      </c>
      <c r="W433" t="str">
        <f>IF(V433=U433, "Yes"," No")</f>
        <v>Yes</v>
      </c>
    </row>
    <row r="434" spans="1:23" ht="57.6" x14ac:dyDescent="0.3">
      <c r="A434">
        <v>432</v>
      </c>
      <c r="B434" s="1" t="s">
        <v>908</v>
      </c>
      <c r="C434" s="1" t="s">
        <v>909</v>
      </c>
      <c r="D434">
        <v>6000</v>
      </c>
      <c r="E434">
        <v>570</v>
      </c>
      <c r="F434" t="s">
        <v>357</v>
      </c>
      <c r="G434" t="s">
        <v>17</v>
      </c>
      <c r="H434" t="s">
        <v>18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885</v>
      </c>
      <c r="O434" s="7">
        <f>(E434/D434)*100</f>
        <v>9.5</v>
      </c>
      <c r="P434" s="5">
        <f>IFERROR((E434/L434),0)</f>
        <v>71.25</v>
      </c>
      <c r="Q434" s="5" t="str">
        <f>LEFT(N434,SEARCH("/", N434)-1)</f>
        <v>film &amp; video</v>
      </c>
      <c r="R434" s="5" t="str">
        <f>RIGHT(N434,LEN(N434)-SEARCH("/",N434))</f>
        <v>animation</v>
      </c>
      <c r="S434" s="11">
        <f>(((J434/60)/60)/24)+DATE(1970,1,1)</f>
        <v>42238.726631944446</v>
      </c>
      <c r="T434" s="11">
        <f>(((I434/60)/60)/24)+DATE(1970,1,1)</f>
        <v>42298.726631944446</v>
      </c>
      <c r="U434">
        <f>YEAR(S434)</f>
        <v>2015</v>
      </c>
      <c r="V434">
        <f>YEAR(T434)</f>
        <v>2015</v>
      </c>
      <c r="W434" t="str">
        <f>IF(V434=U434, "Yes"," No")</f>
        <v>Yes</v>
      </c>
    </row>
    <row r="435" spans="1:23" ht="57.6" x14ac:dyDescent="0.3">
      <c r="A435">
        <v>433</v>
      </c>
      <c r="B435" s="1" t="s">
        <v>910</v>
      </c>
      <c r="C435" s="1" t="s">
        <v>911</v>
      </c>
      <c r="D435">
        <v>3000</v>
      </c>
      <c r="E435">
        <v>0</v>
      </c>
      <c r="F435" t="s">
        <v>357</v>
      </c>
      <c r="G435" t="s">
        <v>17</v>
      </c>
      <c r="H435" t="s">
        <v>18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885</v>
      </c>
      <c r="O435" s="7">
        <f>(E435/D435)*100</f>
        <v>0</v>
      </c>
      <c r="P435" s="5">
        <f>IFERROR((E435/L435),0)</f>
        <v>0</v>
      </c>
      <c r="Q435" s="5" t="str">
        <f>LEFT(N435,SEARCH("/", N435)-1)</f>
        <v>film &amp; video</v>
      </c>
      <c r="R435" s="5" t="str">
        <f>RIGHT(N435,LEN(N435)-SEARCH("/",N435))</f>
        <v>animation</v>
      </c>
      <c r="S435" s="11">
        <f>(((J435/60)/60)/24)+DATE(1970,1,1)</f>
        <v>42228.629884259266</v>
      </c>
      <c r="T435" s="11">
        <f>(((I435/60)/60)/24)+DATE(1970,1,1)</f>
        <v>42288.629884259266</v>
      </c>
      <c r="U435">
        <f>YEAR(S435)</f>
        <v>2015</v>
      </c>
      <c r="V435">
        <f>YEAR(T435)</f>
        <v>2015</v>
      </c>
      <c r="W435" t="str">
        <f>IF(V435=U435, "Yes"," No")</f>
        <v>Yes</v>
      </c>
    </row>
    <row r="436" spans="1:23" ht="57.6" x14ac:dyDescent="0.3">
      <c r="A436">
        <v>434</v>
      </c>
      <c r="B436" s="1" t="s">
        <v>912</v>
      </c>
      <c r="C436" s="1" t="s">
        <v>913</v>
      </c>
      <c r="D436">
        <v>2500</v>
      </c>
      <c r="E436">
        <v>125</v>
      </c>
      <c r="F436" t="s">
        <v>357</v>
      </c>
      <c r="G436" t="s">
        <v>17</v>
      </c>
      <c r="H436" t="s">
        <v>18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885</v>
      </c>
      <c r="O436" s="7">
        <f>(E436/D436)*100</f>
        <v>5</v>
      </c>
      <c r="P436" s="5">
        <f>IFERROR((E436/L436),0)</f>
        <v>62.5</v>
      </c>
      <c r="Q436" s="5" t="str">
        <f>LEFT(N436,SEARCH("/", N436)-1)</f>
        <v>film &amp; video</v>
      </c>
      <c r="R436" s="5" t="str">
        <f>RIGHT(N436,LEN(N436)-SEARCH("/",N436))</f>
        <v>animation</v>
      </c>
      <c r="S436" s="11">
        <f>(((J436/60)/60)/24)+DATE(1970,1,1)</f>
        <v>41576.834513888891</v>
      </c>
      <c r="T436" s="11">
        <f>(((I436/60)/60)/24)+DATE(1970,1,1)</f>
        <v>41609.876180555555</v>
      </c>
      <c r="U436">
        <f>YEAR(S436)</f>
        <v>2013</v>
      </c>
      <c r="V436">
        <f>YEAR(T436)</f>
        <v>2013</v>
      </c>
      <c r="W436" t="str">
        <f>IF(V436=U436, "Yes"," No")</f>
        <v>Yes</v>
      </c>
    </row>
    <row r="437" spans="1:23" ht="57.6" x14ac:dyDescent="0.3">
      <c r="A437">
        <v>435</v>
      </c>
      <c r="B437" s="1" t="s">
        <v>914</v>
      </c>
      <c r="C437" s="1" t="s">
        <v>915</v>
      </c>
      <c r="D437">
        <v>110000</v>
      </c>
      <c r="E437">
        <v>3</v>
      </c>
      <c r="F437" t="s">
        <v>357</v>
      </c>
      <c r="G437" t="s">
        <v>17</v>
      </c>
      <c r="H437" t="s">
        <v>18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885</v>
      </c>
      <c r="O437" s="7">
        <f>(E437/D437)*100</f>
        <v>2.7272727272727275E-3</v>
      </c>
      <c r="P437" s="5">
        <f>IFERROR((E437/L437),0)</f>
        <v>1</v>
      </c>
      <c r="Q437" s="5" t="str">
        <f>LEFT(N437,SEARCH("/", N437)-1)</f>
        <v>film &amp; video</v>
      </c>
      <c r="R437" s="5" t="str">
        <f>RIGHT(N437,LEN(N437)-SEARCH("/",N437))</f>
        <v>animation</v>
      </c>
      <c r="S437" s="11">
        <f>(((J437/60)/60)/24)+DATE(1970,1,1)</f>
        <v>41500.747453703705</v>
      </c>
      <c r="T437" s="11">
        <f>(((I437/60)/60)/24)+DATE(1970,1,1)</f>
        <v>41530.747453703705</v>
      </c>
      <c r="U437">
        <f>YEAR(S437)</f>
        <v>2013</v>
      </c>
      <c r="V437">
        <f>YEAR(T437)</f>
        <v>2013</v>
      </c>
      <c r="W437" t="str">
        <f>IF(V437=U437, "Yes"," No")</f>
        <v>Yes</v>
      </c>
    </row>
    <row r="438" spans="1:23" ht="43.2" x14ac:dyDescent="0.3">
      <c r="A438">
        <v>436</v>
      </c>
      <c r="B438" s="1" t="s">
        <v>916</v>
      </c>
      <c r="C438" s="1" t="s">
        <v>917</v>
      </c>
      <c r="D438">
        <v>1000</v>
      </c>
      <c r="E438">
        <v>0</v>
      </c>
      <c r="F438" t="s">
        <v>357</v>
      </c>
      <c r="G438" t="s">
        <v>17</v>
      </c>
      <c r="H438" t="s">
        <v>18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885</v>
      </c>
      <c r="O438" s="7">
        <f>(E438/D438)*100</f>
        <v>0</v>
      </c>
      <c r="P438" s="5">
        <f>IFERROR((E438/L438),0)</f>
        <v>0</v>
      </c>
      <c r="Q438" s="5" t="str">
        <f>LEFT(N438,SEARCH("/", N438)-1)</f>
        <v>film &amp; video</v>
      </c>
      <c r="R438" s="5" t="str">
        <f>RIGHT(N438,LEN(N438)-SEARCH("/",N438))</f>
        <v>animation</v>
      </c>
      <c r="S438" s="11">
        <f>(((J438/60)/60)/24)+DATE(1970,1,1)</f>
        <v>41456.36241898148</v>
      </c>
      <c r="T438" s="11">
        <f>(((I438/60)/60)/24)+DATE(1970,1,1)</f>
        <v>41486.36241898148</v>
      </c>
      <c r="U438">
        <f>YEAR(S438)</f>
        <v>2013</v>
      </c>
      <c r="V438">
        <f>YEAR(T438)</f>
        <v>2013</v>
      </c>
      <c r="W438" t="str">
        <f>IF(V438=U438, "Yes"," No")</f>
        <v>Yes</v>
      </c>
    </row>
    <row r="439" spans="1:23" ht="43.2" x14ac:dyDescent="0.3">
      <c r="A439">
        <v>437</v>
      </c>
      <c r="B439" s="1" t="s">
        <v>918</v>
      </c>
      <c r="C439" s="1" t="s">
        <v>919</v>
      </c>
      <c r="D439">
        <v>7000</v>
      </c>
      <c r="E439">
        <v>0</v>
      </c>
      <c r="F439" t="s">
        <v>357</v>
      </c>
      <c r="G439" t="s">
        <v>159</v>
      </c>
      <c r="H439" t="s">
        <v>160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885</v>
      </c>
      <c r="O439" s="7">
        <f>(E439/D439)*100</f>
        <v>0</v>
      </c>
      <c r="P439" s="5">
        <f>IFERROR((E439/L439),0)</f>
        <v>0</v>
      </c>
      <c r="Q439" s="5" t="str">
        <f>LEFT(N439,SEARCH("/", N439)-1)</f>
        <v>film &amp; video</v>
      </c>
      <c r="R439" s="5" t="str">
        <f>RIGHT(N439,LEN(N439)-SEARCH("/",N439))</f>
        <v>animation</v>
      </c>
      <c r="S439" s="11">
        <f>(((J439/60)/60)/24)+DATE(1970,1,1)</f>
        <v>42591.31858796296</v>
      </c>
      <c r="T439" s="11">
        <f>(((I439/60)/60)/24)+DATE(1970,1,1)</f>
        <v>42651.31858796296</v>
      </c>
      <c r="U439">
        <f>YEAR(S439)</f>
        <v>2016</v>
      </c>
      <c r="V439">
        <f>YEAR(T439)</f>
        <v>2016</v>
      </c>
      <c r="W439" t="str">
        <f>IF(V439=U439, "Yes"," No")</f>
        <v>Yes</v>
      </c>
    </row>
    <row r="440" spans="1:23" ht="43.2" x14ac:dyDescent="0.3">
      <c r="A440">
        <v>438</v>
      </c>
      <c r="B440" s="1" t="s">
        <v>920</v>
      </c>
      <c r="C440" s="1" t="s">
        <v>921</v>
      </c>
      <c r="D440">
        <v>20000</v>
      </c>
      <c r="E440">
        <v>1876</v>
      </c>
      <c r="F440" t="s">
        <v>357</v>
      </c>
      <c r="G440" t="s">
        <v>17</v>
      </c>
      <c r="H440" t="s">
        <v>18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885</v>
      </c>
      <c r="O440" s="7">
        <f>(E440/D440)*100</f>
        <v>9.379999999999999</v>
      </c>
      <c r="P440" s="5">
        <f>IFERROR((E440/L440),0)</f>
        <v>170.54545454545453</v>
      </c>
      <c r="Q440" s="5" t="str">
        <f>LEFT(N440,SEARCH("/", N440)-1)</f>
        <v>film &amp; video</v>
      </c>
      <c r="R440" s="5" t="str">
        <f>RIGHT(N440,LEN(N440)-SEARCH("/",N440))</f>
        <v>animation</v>
      </c>
      <c r="S440" s="11">
        <f>(((J440/60)/60)/24)+DATE(1970,1,1)</f>
        <v>42296.261087962965</v>
      </c>
      <c r="T440" s="11">
        <f>(((I440/60)/60)/24)+DATE(1970,1,1)</f>
        <v>42326.302754629629</v>
      </c>
      <c r="U440">
        <f>YEAR(S440)</f>
        <v>2015</v>
      </c>
      <c r="V440">
        <f>YEAR(T440)</f>
        <v>2015</v>
      </c>
      <c r="W440" t="str">
        <f>IF(V440=U440, "Yes"," No")</f>
        <v>Yes</v>
      </c>
    </row>
    <row r="441" spans="1:23" ht="43.2" x14ac:dyDescent="0.3">
      <c r="A441">
        <v>439</v>
      </c>
      <c r="B441" s="1" t="s">
        <v>922</v>
      </c>
      <c r="C441" s="1" t="s">
        <v>923</v>
      </c>
      <c r="D441">
        <v>450</v>
      </c>
      <c r="E441">
        <v>0</v>
      </c>
      <c r="F441" t="s">
        <v>357</v>
      </c>
      <c r="G441" t="s">
        <v>17</v>
      </c>
      <c r="H441" t="s">
        <v>18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885</v>
      </c>
      <c r="O441" s="7">
        <f>(E441/D441)*100</f>
        <v>0</v>
      </c>
      <c r="P441" s="5">
        <f>IFERROR((E441/L441),0)</f>
        <v>0</v>
      </c>
      <c r="Q441" s="5" t="str">
        <f>LEFT(N441,SEARCH("/", N441)-1)</f>
        <v>film &amp; video</v>
      </c>
      <c r="R441" s="5" t="str">
        <f>RIGHT(N441,LEN(N441)-SEARCH("/",N441))</f>
        <v>animation</v>
      </c>
      <c r="S441" s="11">
        <f>(((J441/60)/60)/24)+DATE(1970,1,1)</f>
        <v>41919.761782407404</v>
      </c>
      <c r="T441" s="11">
        <f>(((I441/60)/60)/24)+DATE(1970,1,1)</f>
        <v>41929.761782407404</v>
      </c>
      <c r="U441">
        <f>YEAR(S441)</f>
        <v>2014</v>
      </c>
      <c r="V441">
        <f>YEAR(T441)</f>
        <v>2014</v>
      </c>
      <c r="W441" t="str">
        <f>IF(V441=U441, "Yes"," No")</f>
        <v>Yes</v>
      </c>
    </row>
    <row r="442" spans="1:23" ht="43.2" x14ac:dyDescent="0.3">
      <c r="A442">
        <v>440</v>
      </c>
      <c r="B442" s="1" t="s">
        <v>924</v>
      </c>
      <c r="C442" s="1" t="s">
        <v>925</v>
      </c>
      <c r="D442">
        <v>5000</v>
      </c>
      <c r="E442">
        <v>5</v>
      </c>
      <c r="F442" t="s">
        <v>357</v>
      </c>
      <c r="G442" t="s">
        <v>17</v>
      </c>
      <c r="H442" t="s">
        <v>18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885</v>
      </c>
      <c r="O442" s="7">
        <f>(E442/D442)*100</f>
        <v>0.1</v>
      </c>
      <c r="P442" s="5">
        <f>IFERROR((E442/L442),0)</f>
        <v>5</v>
      </c>
      <c r="Q442" s="5" t="str">
        <f>LEFT(N442,SEARCH("/", N442)-1)</f>
        <v>film &amp; video</v>
      </c>
      <c r="R442" s="5" t="str">
        <f>RIGHT(N442,LEN(N442)-SEARCH("/",N442))</f>
        <v>animation</v>
      </c>
      <c r="S442" s="11">
        <f>(((J442/60)/60)/24)+DATE(1970,1,1)</f>
        <v>42423.985567129625</v>
      </c>
      <c r="T442" s="11">
        <f>(((I442/60)/60)/24)+DATE(1970,1,1)</f>
        <v>42453.943900462968</v>
      </c>
      <c r="U442">
        <f>YEAR(S442)</f>
        <v>2016</v>
      </c>
      <c r="V442">
        <f>YEAR(T442)</f>
        <v>2016</v>
      </c>
      <c r="W442" t="str">
        <f>IF(V442=U442, "Yes"," No")</f>
        <v>Yes</v>
      </c>
    </row>
    <row r="443" spans="1:23" ht="43.2" x14ac:dyDescent="0.3">
      <c r="A443">
        <v>441</v>
      </c>
      <c r="B443" s="1" t="s">
        <v>926</v>
      </c>
      <c r="C443" s="1" t="s">
        <v>927</v>
      </c>
      <c r="D443">
        <v>400</v>
      </c>
      <c r="E443">
        <v>0</v>
      </c>
      <c r="F443" t="s">
        <v>357</v>
      </c>
      <c r="G443" t="s">
        <v>24</v>
      </c>
      <c r="H443" t="s">
        <v>25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885</v>
      </c>
      <c r="O443" s="7">
        <f>(E443/D443)*100</f>
        <v>0</v>
      </c>
      <c r="P443" s="5">
        <f>IFERROR((E443/L443),0)</f>
        <v>0</v>
      </c>
      <c r="Q443" s="5" t="str">
        <f>LEFT(N443,SEARCH("/", N443)-1)</f>
        <v>film &amp; video</v>
      </c>
      <c r="R443" s="5" t="str">
        <f>RIGHT(N443,LEN(N443)-SEARCH("/",N443))</f>
        <v>animation</v>
      </c>
      <c r="S443" s="11">
        <f>(((J443/60)/60)/24)+DATE(1970,1,1)</f>
        <v>41550.793935185182</v>
      </c>
      <c r="T443" s="11">
        <f>(((I443/60)/60)/24)+DATE(1970,1,1)</f>
        <v>41580.793935185182</v>
      </c>
      <c r="U443">
        <f>YEAR(S443)</f>
        <v>2013</v>
      </c>
      <c r="V443">
        <f>YEAR(T443)</f>
        <v>2013</v>
      </c>
      <c r="W443" t="str">
        <f>IF(V443=U443, "Yes"," No")</f>
        <v>Yes</v>
      </c>
    </row>
    <row r="444" spans="1:23" x14ac:dyDescent="0.3">
      <c r="A444">
        <v>442</v>
      </c>
      <c r="B444" s="1" t="s">
        <v>928</v>
      </c>
      <c r="C444" s="1" t="s">
        <v>929</v>
      </c>
      <c r="D444">
        <v>17000</v>
      </c>
      <c r="E444">
        <v>6691</v>
      </c>
      <c r="F444" t="s">
        <v>357</v>
      </c>
      <c r="G444" t="s">
        <v>17</v>
      </c>
      <c r="H444" t="s">
        <v>18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885</v>
      </c>
      <c r="O444" s="7">
        <f>(E444/D444)*100</f>
        <v>39.358823529411765</v>
      </c>
      <c r="P444" s="5">
        <f>IFERROR((E444/L444),0)</f>
        <v>393.58823529411762</v>
      </c>
      <c r="Q444" s="5" t="str">
        <f>LEFT(N444,SEARCH("/", N444)-1)</f>
        <v>film &amp; video</v>
      </c>
      <c r="R444" s="5" t="str">
        <f>RIGHT(N444,LEN(N444)-SEARCH("/",N444))</f>
        <v>animation</v>
      </c>
      <c r="S444" s="11">
        <f>(((J444/60)/60)/24)+DATE(1970,1,1)</f>
        <v>42024.888692129629</v>
      </c>
      <c r="T444" s="11">
        <f>(((I444/60)/60)/24)+DATE(1970,1,1)</f>
        <v>42054.888692129629</v>
      </c>
      <c r="U444">
        <f>YEAR(S444)</f>
        <v>2015</v>
      </c>
      <c r="V444">
        <f>YEAR(T444)</f>
        <v>2015</v>
      </c>
      <c r="W444" t="str">
        <f>IF(V444=U444, "Yes"," No")</f>
        <v>Yes</v>
      </c>
    </row>
    <row r="445" spans="1:23" ht="43.2" x14ac:dyDescent="0.3">
      <c r="A445">
        <v>443</v>
      </c>
      <c r="B445" s="1" t="s">
        <v>930</v>
      </c>
      <c r="C445" s="1" t="s">
        <v>931</v>
      </c>
      <c r="D445">
        <v>10000</v>
      </c>
      <c r="E445">
        <v>10</v>
      </c>
      <c r="F445" t="s">
        <v>357</v>
      </c>
      <c r="G445" t="s">
        <v>159</v>
      </c>
      <c r="H445" t="s">
        <v>160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885</v>
      </c>
      <c r="O445" s="7">
        <f>(E445/D445)*100</f>
        <v>0.1</v>
      </c>
      <c r="P445" s="5">
        <f>IFERROR((E445/L445),0)</f>
        <v>5</v>
      </c>
      <c r="Q445" s="5" t="str">
        <f>LEFT(N445,SEARCH("/", N445)-1)</f>
        <v>film &amp; video</v>
      </c>
      <c r="R445" s="5" t="str">
        <f>RIGHT(N445,LEN(N445)-SEARCH("/",N445))</f>
        <v>animation</v>
      </c>
      <c r="S445" s="11">
        <f>(((J445/60)/60)/24)+DATE(1970,1,1)</f>
        <v>41650.015057870369</v>
      </c>
      <c r="T445" s="11">
        <f>(((I445/60)/60)/24)+DATE(1970,1,1)</f>
        <v>41680.015057870369</v>
      </c>
      <c r="U445">
        <f>YEAR(S445)</f>
        <v>2014</v>
      </c>
      <c r="V445">
        <f>YEAR(T445)</f>
        <v>2014</v>
      </c>
      <c r="W445" t="str">
        <f>IF(V445=U445, "Yes"," No")</f>
        <v>Yes</v>
      </c>
    </row>
    <row r="446" spans="1:23" ht="43.2" x14ac:dyDescent="0.3">
      <c r="A446">
        <v>444</v>
      </c>
      <c r="B446" s="1" t="s">
        <v>932</v>
      </c>
      <c r="C446" s="1" t="s">
        <v>933</v>
      </c>
      <c r="D446">
        <v>1000</v>
      </c>
      <c r="E446">
        <v>50</v>
      </c>
      <c r="F446" t="s">
        <v>357</v>
      </c>
      <c r="G446" t="s">
        <v>17</v>
      </c>
      <c r="H446" t="s">
        <v>18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885</v>
      </c>
      <c r="O446" s="7">
        <f>(E446/D446)*100</f>
        <v>5</v>
      </c>
      <c r="P446" s="5">
        <f>IFERROR((E446/L446),0)</f>
        <v>50</v>
      </c>
      <c r="Q446" s="5" t="str">
        <f>LEFT(N446,SEARCH("/", N446)-1)</f>
        <v>film &amp; video</v>
      </c>
      <c r="R446" s="5" t="str">
        <f>RIGHT(N446,LEN(N446)-SEARCH("/",N446))</f>
        <v>animation</v>
      </c>
      <c r="S446" s="11">
        <f>(((J446/60)/60)/24)+DATE(1970,1,1)</f>
        <v>40894.906956018516</v>
      </c>
      <c r="T446" s="11">
        <f>(((I446/60)/60)/24)+DATE(1970,1,1)</f>
        <v>40954.906956018516</v>
      </c>
      <c r="U446">
        <f>YEAR(S446)</f>
        <v>2011</v>
      </c>
      <c r="V446">
        <f>YEAR(T446)</f>
        <v>2012</v>
      </c>
      <c r="W446" t="str">
        <f>IF(V446=U446, "Yes"," No")</f>
        <v xml:space="preserve"> No</v>
      </c>
    </row>
    <row r="447" spans="1:23" ht="43.2" x14ac:dyDescent="0.3">
      <c r="A447">
        <v>445</v>
      </c>
      <c r="B447" s="1" t="s">
        <v>934</v>
      </c>
      <c r="C447" s="1" t="s">
        <v>935</v>
      </c>
      <c r="D447">
        <v>60000</v>
      </c>
      <c r="E447">
        <v>2</v>
      </c>
      <c r="F447" t="s">
        <v>357</v>
      </c>
      <c r="G447" t="s">
        <v>17</v>
      </c>
      <c r="H447" t="s">
        <v>18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885</v>
      </c>
      <c r="O447" s="7">
        <f>(E447/D447)*100</f>
        <v>3.3333333333333335E-3</v>
      </c>
      <c r="P447" s="5">
        <f>IFERROR((E447/L447),0)</f>
        <v>1</v>
      </c>
      <c r="Q447" s="5" t="str">
        <f>LEFT(N447,SEARCH("/", N447)-1)</f>
        <v>film &amp; video</v>
      </c>
      <c r="R447" s="5" t="str">
        <f>RIGHT(N447,LEN(N447)-SEARCH("/",N447))</f>
        <v>animation</v>
      </c>
      <c r="S447" s="11">
        <f>(((J447/60)/60)/24)+DATE(1970,1,1)</f>
        <v>42130.335358796292</v>
      </c>
      <c r="T447" s="11">
        <f>(((I447/60)/60)/24)+DATE(1970,1,1)</f>
        <v>42145.335358796292</v>
      </c>
      <c r="U447">
        <f>YEAR(S447)</f>
        <v>2015</v>
      </c>
      <c r="V447">
        <f>YEAR(T447)</f>
        <v>2015</v>
      </c>
      <c r="W447" t="str">
        <f>IF(V447=U447, "Yes"," No")</f>
        <v>Yes</v>
      </c>
    </row>
    <row r="448" spans="1:23" ht="43.2" x14ac:dyDescent="0.3">
      <c r="A448">
        <v>446</v>
      </c>
      <c r="B448" s="1" t="s">
        <v>936</v>
      </c>
      <c r="C448" s="1" t="s">
        <v>937</v>
      </c>
      <c r="D448">
        <v>10500</v>
      </c>
      <c r="E448">
        <v>766</v>
      </c>
      <c r="F448" t="s">
        <v>357</v>
      </c>
      <c r="G448" t="s">
        <v>17</v>
      </c>
      <c r="H448" t="s">
        <v>18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885</v>
      </c>
      <c r="O448" s="7">
        <f>(E448/D448)*100</f>
        <v>7.2952380952380951</v>
      </c>
      <c r="P448" s="5">
        <f>IFERROR((E448/L448),0)</f>
        <v>47.875</v>
      </c>
      <c r="Q448" s="5" t="str">
        <f>LEFT(N448,SEARCH("/", N448)-1)</f>
        <v>film &amp; video</v>
      </c>
      <c r="R448" s="5" t="str">
        <f>RIGHT(N448,LEN(N448)-SEARCH("/",N448))</f>
        <v>animation</v>
      </c>
      <c r="S448" s="11">
        <f>(((J448/60)/60)/24)+DATE(1970,1,1)</f>
        <v>42037.083564814813</v>
      </c>
      <c r="T448" s="11">
        <f>(((I448/60)/60)/24)+DATE(1970,1,1)</f>
        <v>42067.083564814813</v>
      </c>
      <c r="U448">
        <f>YEAR(S448)</f>
        <v>2015</v>
      </c>
      <c r="V448">
        <f>YEAR(T448)</f>
        <v>2015</v>
      </c>
      <c r="W448" t="str">
        <f>IF(V448=U448, "Yes"," No")</f>
        <v>Yes</v>
      </c>
    </row>
    <row r="449" spans="1:23" ht="43.2" x14ac:dyDescent="0.3">
      <c r="A449">
        <v>447</v>
      </c>
      <c r="B449" s="1" t="s">
        <v>938</v>
      </c>
      <c r="C449" s="1" t="s">
        <v>939</v>
      </c>
      <c r="D449">
        <v>30000</v>
      </c>
      <c r="E449">
        <v>5</v>
      </c>
      <c r="F449" t="s">
        <v>357</v>
      </c>
      <c r="G449" t="s">
        <v>24</v>
      </c>
      <c r="H449" t="s">
        <v>25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885</v>
      </c>
      <c r="O449" s="7">
        <f>(E449/D449)*100</f>
        <v>1.6666666666666666E-2</v>
      </c>
      <c r="P449" s="5">
        <f>IFERROR((E449/L449),0)</f>
        <v>5</v>
      </c>
      <c r="Q449" s="5" t="str">
        <f>LEFT(N449,SEARCH("/", N449)-1)</f>
        <v>film &amp; video</v>
      </c>
      <c r="R449" s="5" t="str">
        <f>RIGHT(N449,LEN(N449)-SEARCH("/",N449))</f>
        <v>animation</v>
      </c>
      <c r="S449" s="11">
        <f>(((J449/60)/60)/24)+DATE(1970,1,1)</f>
        <v>41331.555127314816</v>
      </c>
      <c r="T449" s="11">
        <f>(((I449/60)/60)/24)+DATE(1970,1,1)</f>
        <v>41356.513460648144</v>
      </c>
      <c r="U449">
        <f>YEAR(S449)</f>
        <v>2013</v>
      </c>
      <c r="V449">
        <f>YEAR(T449)</f>
        <v>2013</v>
      </c>
      <c r="W449" t="str">
        <f>IF(V449=U449, "Yes"," No")</f>
        <v>Yes</v>
      </c>
    </row>
    <row r="450" spans="1:23" ht="43.2" x14ac:dyDescent="0.3">
      <c r="A450">
        <v>448</v>
      </c>
      <c r="B450" s="1" t="s">
        <v>940</v>
      </c>
      <c r="C450" s="1" t="s">
        <v>941</v>
      </c>
      <c r="D450">
        <v>2500</v>
      </c>
      <c r="E450">
        <v>82.01</v>
      </c>
      <c r="F450" t="s">
        <v>357</v>
      </c>
      <c r="G450" t="s">
        <v>17</v>
      </c>
      <c r="H450" t="s">
        <v>18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885</v>
      </c>
      <c r="O450" s="7">
        <f>(E450/D450)*100</f>
        <v>3.2804000000000002</v>
      </c>
      <c r="P450" s="5">
        <f>IFERROR((E450/L450),0)</f>
        <v>20.502500000000001</v>
      </c>
      <c r="Q450" s="5" t="str">
        <f>LEFT(N450,SEARCH("/", N450)-1)</f>
        <v>film &amp; video</v>
      </c>
      <c r="R450" s="5" t="str">
        <f>RIGHT(N450,LEN(N450)-SEARCH("/",N450))</f>
        <v>animation</v>
      </c>
      <c r="S450" s="11">
        <f>(((J450/60)/60)/24)+DATE(1970,1,1)</f>
        <v>41753.758043981477</v>
      </c>
      <c r="T450" s="11">
        <f>(((I450/60)/60)/24)+DATE(1970,1,1)</f>
        <v>41773.758043981477</v>
      </c>
      <c r="U450">
        <f>YEAR(S450)</f>
        <v>2014</v>
      </c>
      <c r="V450">
        <f>YEAR(T450)</f>
        <v>2014</v>
      </c>
      <c r="W450" t="str">
        <f>IF(V450=U450, "Yes"," No")</f>
        <v>Yes</v>
      </c>
    </row>
    <row r="451" spans="1:23" ht="43.2" x14ac:dyDescent="0.3">
      <c r="A451">
        <v>449</v>
      </c>
      <c r="B451" s="1" t="s">
        <v>942</v>
      </c>
      <c r="C451" s="1" t="s">
        <v>943</v>
      </c>
      <c r="D451">
        <v>2000</v>
      </c>
      <c r="E451">
        <v>45</v>
      </c>
      <c r="F451" t="s">
        <v>357</v>
      </c>
      <c r="G451" t="s">
        <v>24</v>
      </c>
      <c r="H451" t="s">
        <v>25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885</v>
      </c>
      <c r="O451" s="7">
        <f>(E451/D451)*100</f>
        <v>2.25</v>
      </c>
      <c r="P451" s="5">
        <f>IFERROR((E451/L451),0)</f>
        <v>9</v>
      </c>
      <c r="Q451" s="5" t="str">
        <f>LEFT(N451,SEARCH("/", N451)-1)</f>
        <v>film &amp; video</v>
      </c>
      <c r="R451" s="5" t="str">
        <f>RIGHT(N451,LEN(N451)-SEARCH("/",N451))</f>
        <v>animation</v>
      </c>
      <c r="S451" s="11">
        <f>(((J451/60)/60)/24)+DATE(1970,1,1)</f>
        <v>41534.568113425928</v>
      </c>
      <c r="T451" s="11">
        <f>(((I451/60)/60)/24)+DATE(1970,1,1)</f>
        <v>41564.568113425928</v>
      </c>
      <c r="U451">
        <f>YEAR(S451)</f>
        <v>2013</v>
      </c>
      <c r="V451">
        <f>YEAR(T451)</f>
        <v>2013</v>
      </c>
      <c r="W451" t="str">
        <f>IF(V451=U451, "Yes"," No")</f>
        <v>Yes</v>
      </c>
    </row>
    <row r="452" spans="1:23" ht="43.2" x14ac:dyDescent="0.3">
      <c r="A452">
        <v>450</v>
      </c>
      <c r="B452" s="1" t="s">
        <v>944</v>
      </c>
      <c r="C452" s="1" t="s">
        <v>945</v>
      </c>
      <c r="D452">
        <v>50000</v>
      </c>
      <c r="E452">
        <v>396</v>
      </c>
      <c r="F452" t="s">
        <v>357</v>
      </c>
      <c r="G452" t="s">
        <v>17</v>
      </c>
      <c r="H452" t="s">
        <v>18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885</v>
      </c>
      <c r="O452" s="7">
        <f>(E452/D452)*100</f>
        <v>0.79200000000000004</v>
      </c>
      <c r="P452" s="5">
        <f>IFERROR((E452/L452),0)</f>
        <v>56.571428571428569</v>
      </c>
      <c r="Q452" s="5" t="str">
        <f>LEFT(N452,SEARCH("/", N452)-1)</f>
        <v>film &amp; video</v>
      </c>
      <c r="R452" s="5" t="str">
        <f>RIGHT(N452,LEN(N452)-SEARCH("/",N452))</f>
        <v>animation</v>
      </c>
      <c r="S452" s="11">
        <f>(((J452/60)/60)/24)+DATE(1970,1,1)</f>
        <v>41654.946759259255</v>
      </c>
      <c r="T452" s="11">
        <f>(((I452/60)/60)/24)+DATE(1970,1,1)</f>
        <v>41684.946759259255</v>
      </c>
      <c r="U452">
        <f>YEAR(S452)</f>
        <v>2014</v>
      </c>
      <c r="V452">
        <f>YEAR(T452)</f>
        <v>2014</v>
      </c>
      <c r="W452" t="str">
        <f>IF(V452=U452, "Yes"," No")</f>
        <v>Yes</v>
      </c>
    </row>
    <row r="453" spans="1:23" ht="43.2" x14ac:dyDescent="0.3">
      <c r="A453">
        <v>451</v>
      </c>
      <c r="B453" s="1" t="s">
        <v>946</v>
      </c>
      <c r="C453" s="1" t="s">
        <v>947</v>
      </c>
      <c r="D453">
        <v>20000</v>
      </c>
      <c r="E453">
        <v>0</v>
      </c>
      <c r="F453" t="s">
        <v>357</v>
      </c>
      <c r="G453" t="s">
        <v>17</v>
      </c>
      <c r="H453" t="s">
        <v>18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885</v>
      </c>
      <c r="O453" s="7">
        <f>(E453/D453)*100</f>
        <v>0</v>
      </c>
      <c r="P453" s="5">
        <f>IFERROR((E453/L453),0)</f>
        <v>0</v>
      </c>
      <c r="Q453" s="5" t="str">
        <f>LEFT(N453,SEARCH("/", N453)-1)</f>
        <v>film &amp; video</v>
      </c>
      <c r="R453" s="5" t="str">
        <f>RIGHT(N453,LEN(N453)-SEARCH("/",N453))</f>
        <v>animation</v>
      </c>
      <c r="S453" s="11">
        <f>(((J453/60)/60)/24)+DATE(1970,1,1)</f>
        <v>41634.715173611112</v>
      </c>
      <c r="T453" s="11">
        <f>(((I453/60)/60)/24)+DATE(1970,1,1)</f>
        <v>41664.715173611112</v>
      </c>
      <c r="U453">
        <f>YEAR(S453)</f>
        <v>2013</v>
      </c>
      <c r="V453">
        <f>YEAR(T453)</f>
        <v>2014</v>
      </c>
      <c r="W453" t="str">
        <f>IF(V453=U453, "Yes"," No")</f>
        <v xml:space="preserve"> No</v>
      </c>
    </row>
    <row r="454" spans="1:23" ht="28.8" x14ac:dyDescent="0.3">
      <c r="A454">
        <v>452</v>
      </c>
      <c r="B454" s="1" t="s">
        <v>948</v>
      </c>
      <c r="C454" s="1" t="s">
        <v>949</v>
      </c>
      <c r="D454">
        <v>750</v>
      </c>
      <c r="E454">
        <v>480</v>
      </c>
      <c r="F454" t="s">
        <v>357</v>
      </c>
      <c r="G454" t="s">
        <v>17</v>
      </c>
      <c r="H454" t="s">
        <v>18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885</v>
      </c>
      <c r="O454" s="7">
        <f>(E454/D454)*100</f>
        <v>64</v>
      </c>
      <c r="P454" s="5">
        <f>IFERROR((E454/L454),0)</f>
        <v>40</v>
      </c>
      <c r="Q454" s="5" t="str">
        <f>LEFT(N454,SEARCH("/", N454)-1)</f>
        <v>film &amp; video</v>
      </c>
      <c r="R454" s="5" t="str">
        <f>RIGHT(N454,LEN(N454)-SEARCH("/",N454))</f>
        <v>animation</v>
      </c>
      <c r="S454" s="11">
        <f>(((J454/60)/60)/24)+DATE(1970,1,1)</f>
        <v>42107.703877314809</v>
      </c>
      <c r="T454" s="11">
        <f>(((I454/60)/60)/24)+DATE(1970,1,1)</f>
        <v>42137.703877314809</v>
      </c>
      <c r="U454">
        <f>YEAR(S454)</f>
        <v>2015</v>
      </c>
      <c r="V454">
        <f>YEAR(T454)</f>
        <v>2015</v>
      </c>
      <c r="W454" t="str">
        <f>IF(V454=U454, "Yes"," No")</f>
        <v>Yes</v>
      </c>
    </row>
    <row r="455" spans="1:23" ht="43.2" x14ac:dyDescent="0.3">
      <c r="A455">
        <v>453</v>
      </c>
      <c r="B455" s="1" t="s">
        <v>950</v>
      </c>
      <c r="C455" s="1" t="s">
        <v>951</v>
      </c>
      <c r="D455">
        <v>94875</v>
      </c>
      <c r="E455">
        <v>26</v>
      </c>
      <c r="F455" t="s">
        <v>357</v>
      </c>
      <c r="G455" t="s">
        <v>17</v>
      </c>
      <c r="H455" t="s">
        <v>18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885</v>
      </c>
      <c r="O455" s="7">
        <f>(E455/D455)*100</f>
        <v>2.7404479578392621E-2</v>
      </c>
      <c r="P455" s="5">
        <f>IFERROR((E455/L455),0)</f>
        <v>13</v>
      </c>
      <c r="Q455" s="5" t="str">
        <f>LEFT(N455,SEARCH("/", N455)-1)</f>
        <v>film &amp; video</v>
      </c>
      <c r="R455" s="5" t="str">
        <f>RIGHT(N455,LEN(N455)-SEARCH("/",N455))</f>
        <v>animation</v>
      </c>
      <c r="S455" s="11">
        <f>(((J455/60)/60)/24)+DATE(1970,1,1)</f>
        <v>42038.824988425928</v>
      </c>
      <c r="T455" s="11">
        <f>(((I455/60)/60)/24)+DATE(1970,1,1)</f>
        <v>42054.824988425928</v>
      </c>
      <c r="U455">
        <f>YEAR(S455)</f>
        <v>2015</v>
      </c>
      <c r="V455">
        <f>YEAR(T455)</f>
        <v>2015</v>
      </c>
      <c r="W455" t="str">
        <f>IF(V455=U455, "Yes"," No")</f>
        <v>Yes</v>
      </c>
    </row>
    <row r="456" spans="1:23" ht="43.2" x14ac:dyDescent="0.3">
      <c r="A456">
        <v>454</v>
      </c>
      <c r="B456" s="1" t="s">
        <v>952</v>
      </c>
      <c r="C456" s="1" t="s">
        <v>953</v>
      </c>
      <c r="D456">
        <v>10000</v>
      </c>
      <c r="E456">
        <v>82</v>
      </c>
      <c r="F456" t="s">
        <v>357</v>
      </c>
      <c r="G456" t="s">
        <v>17</v>
      </c>
      <c r="H456" t="s">
        <v>18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885</v>
      </c>
      <c r="O456" s="7">
        <f>(E456/D456)*100</f>
        <v>0.82000000000000006</v>
      </c>
      <c r="P456" s="5">
        <f>IFERROR((E456/L456),0)</f>
        <v>16.399999999999999</v>
      </c>
      <c r="Q456" s="5" t="str">
        <f>LEFT(N456,SEARCH("/", N456)-1)</f>
        <v>film &amp; video</v>
      </c>
      <c r="R456" s="5" t="str">
        <f>RIGHT(N456,LEN(N456)-SEARCH("/",N456))</f>
        <v>animation</v>
      </c>
      <c r="S456" s="11">
        <f>(((J456/60)/60)/24)+DATE(1970,1,1)</f>
        <v>41938.717256944445</v>
      </c>
      <c r="T456" s="11">
        <f>(((I456/60)/60)/24)+DATE(1970,1,1)</f>
        <v>41969.551388888889</v>
      </c>
      <c r="U456">
        <f>YEAR(S456)</f>
        <v>2014</v>
      </c>
      <c r="V456">
        <f>YEAR(T456)</f>
        <v>2014</v>
      </c>
      <c r="W456" t="str">
        <f>IF(V456=U456, "Yes"," No")</f>
        <v>Yes</v>
      </c>
    </row>
    <row r="457" spans="1:23" ht="43.2" x14ac:dyDescent="0.3">
      <c r="A457">
        <v>455</v>
      </c>
      <c r="B457" s="1" t="s">
        <v>954</v>
      </c>
      <c r="C457" s="1" t="s">
        <v>955</v>
      </c>
      <c r="D457">
        <v>65000</v>
      </c>
      <c r="E457">
        <v>45</v>
      </c>
      <c r="F457" t="s">
        <v>357</v>
      </c>
      <c r="G457" t="s">
        <v>17</v>
      </c>
      <c r="H457" t="s">
        <v>18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885</v>
      </c>
      <c r="O457" s="7">
        <f>(E457/D457)*100</f>
        <v>6.9230769230769221E-2</v>
      </c>
      <c r="P457" s="5">
        <f>IFERROR((E457/L457),0)</f>
        <v>22.5</v>
      </c>
      <c r="Q457" s="5" t="str">
        <f>LEFT(N457,SEARCH("/", N457)-1)</f>
        <v>film &amp; video</v>
      </c>
      <c r="R457" s="5" t="str">
        <f>RIGHT(N457,LEN(N457)-SEARCH("/",N457))</f>
        <v>animation</v>
      </c>
      <c r="S457" s="11">
        <f>(((J457/60)/60)/24)+DATE(1970,1,1)</f>
        <v>40971.002569444441</v>
      </c>
      <c r="T457" s="11">
        <f>(((I457/60)/60)/24)+DATE(1970,1,1)</f>
        <v>41016.021527777775</v>
      </c>
      <c r="U457">
        <f>YEAR(S457)</f>
        <v>2012</v>
      </c>
      <c r="V457">
        <f>YEAR(T457)</f>
        <v>2012</v>
      </c>
      <c r="W457" t="str">
        <f>IF(V457=U457, "Yes"," No")</f>
        <v>Yes</v>
      </c>
    </row>
    <row r="458" spans="1:23" ht="57.6" x14ac:dyDescent="0.3">
      <c r="A458">
        <v>456</v>
      </c>
      <c r="B458" s="1" t="s">
        <v>956</v>
      </c>
      <c r="C458" s="1" t="s">
        <v>957</v>
      </c>
      <c r="D458">
        <v>8888</v>
      </c>
      <c r="E458">
        <v>61</v>
      </c>
      <c r="F458" t="s">
        <v>357</v>
      </c>
      <c r="G458" t="s">
        <v>17</v>
      </c>
      <c r="H458" t="s">
        <v>18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885</v>
      </c>
      <c r="O458" s="7">
        <f>(E458/D458)*100</f>
        <v>0.68631863186318631</v>
      </c>
      <c r="P458" s="5">
        <f>IFERROR((E458/L458),0)</f>
        <v>20.333333333333332</v>
      </c>
      <c r="Q458" s="5" t="str">
        <f>LEFT(N458,SEARCH("/", N458)-1)</f>
        <v>film &amp; video</v>
      </c>
      <c r="R458" s="5" t="str">
        <f>RIGHT(N458,LEN(N458)-SEARCH("/",N458))</f>
        <v>animation</v>
      </c>
      <c r="S458" s="11">
        <f>(((J458/60)/60)/24)+DATE(1970,1,1)</f>
        <v>41547.694456018515</v>
      </c>
      <c r="T458" s="11">
        <f>(((I458/60)/60)/24)+DATE(1970,1,1)</f>
        <v>41569.165972222225</v>
      </c>
      <c r="U458">
        <f>YEAR(S458)</f>
        <v>2013</v>
      </c>
      <c r="V458">
        <f>YEAR(T458)</f>
        <v>2013</v>
      </c>
      <c r="W458" t="str">
        <f>IF(V458=U458, "Yes"," No")</f>
        <v>Yes</v>
      </c>
    </row>
    <row r="459" spans="1:23" ht="43.2" x14ac:dyDescent="0.3">
      <c r="A459">
        <v>457</v>
      </c>
      <c r="B459" s="1" t="s">
        <v>958</v>
      </c>
      <c r="C459" s="1" t="s">
        <v>959</v>
      </c>
      <c r="D459">
        <v>20000</v>
      </c>
      <c r="E459">
        <v>0</v>
      </c>
      <c r="F459" t="s">
        <v>357</v>
      </c>
      <c r="G459" t="s">
        <v>159</v>
      </c>
      <c r="H459" t="s">
        <v>160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885</v>
      </c>
      <c r="O459" s="7">
        <f>(E459/D459)*100</f>
        <v>0</v>
      </c>
      <c r="P459" s="5">
        <f>IFERROR((E459/L459),0)</f>
        <v>0</v>
      </c>
      <c r="Q459" s="5" t="str">
        <f>LEFT(N459,SEARCH("/", N459)-1)</f>
        <v>film &amp; video</v>
      </c>
      <c r="R459" s="5" t="str">
        <f>RIGHT(N459,LEN(N459)-SEARCH("/",N459))</f>
        <v>animation</v>
      </c>
      <c r="S459" s="11">
        <f>(((J459/60)/60)/24)+DATE(1970,1,1)</f>
        <v>41837.767500000002</v>
      </c>
      <c r="T459" s="11">
        <f>(((I459/60)/60)/24)+DATE(1970,1,1)</f>
        <v>41867.767500000002</v>
      </c>
      <c r="U459">
        <f>YEAR(S459)</f>
        <v>2014</v>
      </c>
      <c r="V459">
        <f>YEAR(T459)</f>
        <v>2014</v>
      </c>
      <c r="W459" t="str">
        <f>IF(V459=U459, "Yes"," No")</f>
        <v>Yes</v>
      </c>
    </row>
    <row r="460" spans="1:23" ht="43.2" x14ac:dyDescent="0.3">
      <c r="A460">
        <v>458</v>
      </c>
      <c r="B460" s="1" t="s">
        <v>960</v>
      </c>
      <c r="C460" s="1" t="s">
        <v>961</v>
      </c>
      <c r="D460">
        <v>10000</v>
      </c>
      <c r="E460">
        <v>821</v>
      </c>
      <c r="F460" t="s">
        <v>357</v>
      </c>
      <c r="G460" t="s">
        <v>24</v>
      </c>
      <c r="H460" t="s">
        <v>25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885</v>
      </c>
      <c r="O460" s="7">
        <f>(E460/D460)*100</f>
        <v>8.2100000000000009</v>
      </c>
      <c r="P460" s="5">
        <f>IFERROR((E460/L460),0)</f>
        <v>16.755102040816325</v>
      </c>
      <c r="Q460" s="5" t="str">
        <f>LEFT(N460,SEARCH("/", N460)-1)</f>
        <v>film &amp; video</v>
      </c>
      <c r="R460" s="5" t="str">
        <f>RIGHT(N460,LEN(N460)-SEARCH("/",N460))</f>
        <v>animation</v>
      </c>
      <c r="S460" s="11">
        <f>(((J460/60)/60)/24)+DATE(1970,1,1)</f>
        <v>41378.69976851852</v>
      </c>
      <c r="T460" s="11">
        <f>(((I460/60)/60)/24)+DATE(1970,1,1)</f>
        <v>41408.69976851852</v>
      </c>
      <c r="U460">
        <f>YEAR(S460)</f>
        <v>2013</v>
      </c>
      <c r="V460">
        <f>YEAR(T460)</f>
        <v>2013</v>
      </c>
      <c r="W460" t="str">
        <f>IF(V460=U460, "Yes"," No")</f>
        <v>Yes</v>
      </c>
    </row>
    <row r="461" spans="1:23" ht="43.2" x14ac:dyDescent="0.3">
      <c r="A461">
        <v>459</v>
      </c>
      <c r="B461" s="1" t="s">
        <v>962</v>
      </c>
      <c r="C461" s="1" t="s">
        <v>963</v>
      </c>
      <c r="D461">
        <v>39000</v>
      </c>
      <c r="E461">
        <v>25</v>
      </c>
      <c r="F461" t="s">
        <v>357</v>
      </c>
      <c r="G461" t="s">
        <v>17</v>
      </c>
      <c r="H461" t="s">
        <v>18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885</v>
      </c>
      <c r="O461" s="7">
        <f>(E461/D461)*100</f>
        <v>6.4102564102564097E-2</v>
      </c>
      <c r="P461" s="5">
        <f>IFERROR((E461/L461),0)</f>
        <v>25</v>
      </c>
      <c r="Q461" s="5" t="str">
        <f>LEFT(N461,SEARCH("/", N461)-1)</f>
        <v>film &amp; video</v>
      </c>
      <c r="R461" s="5" t="str">
        <f>RIGHT(N461,LEN(N461)-SEARCH("/",N461))</f>
        <v>animation</v>
      </c>
      <c r="S461" s="11">
        <f>(((J461/60)/60)/24)+DATE(1970,1,1)</f>
        <v>40800.6403587963</v>
      </c>
      <c r="T461" s="11">
        <f>(((I461/60)/60)/24)+DATE(1970,1,1)</f>
        <v>40860.682025462964</v>
      </c>
      <c r="U461">
        <f>YEAR(S461)</f>
        <v>2011</v>
      </c>
      <c r="V461">
        <f>YEAR(T461)</f>
        <v>2011</v>
      </c>
      <c r="W461" t="str">
        <f>IF(V461=U461, "Yes"," No")</f>
        <v>Yes</v>
      </c>
    </row>
    <row r="462" spans="1:23" ht="28.8" x14ac:dyDescent="0.3">
      <c r="A462">
        <v>460</v>
      </c>
      <c r="B462" s="1" t="s">
        <v>964</v>
      </c>
      <c r="C462" s="1" t="s">
        <v>965</v>
      </c>
      <c r="D462">
        <v>8500</v>
      </c>
      <c r="E462">
        <v>25</v>
      </c>
      <c r="F462" t="s">
        <v>357</v>
      </c>
      <c r="G462" t="s">
        <v>17</v>
      </c>
      <c r="H462" t="s">
        <v>18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885</v>
      </c>
      <c r="O462" s="7">
        <f>(E462/D462)*100</f>
        <v>0.29411764705882354</v>
      </c>
      <c r="P462" s="5">
        <f>IFERROR((E462/L462),0)</f>
        <v>12.5</v>
      </c>
      <c r="Q462" s="5" t="str">
        <f>LEFT(N462,SEARCH("/", N462)-1)</f>
        <v>film &amp; video</v>
      </c>
      <c r="R462" s="5" t="str">
        <f>RIGHT(N462,LEN(N462)-SEARCH("/",N462))</f>
        <v>animation</v>
      </c>
      <c r="S462" s="11">
        <f>(((J462/60)/60)/24)+DATE(1970,1,1)</f>
        <v>41759.542534722219</v>
      </c>
      <c r="T462" s="11">
        <f>(((I462/60)/60)/24)+DATE(1970,1,1)</f>
        <v>41791.166666666664</v>
      </c>
      <c r="U462">
        <f>YEAR(S462)</f>
        <v>2014</v>
      </c>
      <c r="V462">
        <f>YEAR(T462)</f>
        <v>2014</v>
      </c>
      <c r="W462" t="str">
        <f>IF(V462=U462, "Yes"," No")</f>
        <v>Yes</v>
      </c>
    </row>
    <row r="463" spans="1:23" ht="43.2" x14ac:dyDescent="0.3">
      <c r="A463">
        <v>461</v>
      </c>
      <c r="B463" s="1" t="s">
        <v>966</v>
      </c>
      <c r="C463" s="1" t="s">
        <v>967</v>
      </c>
      <c r="D463">
        <v>550</v>
      </c>
      <c r="E463">
        <v>0</v>
      </c>
      <c r="F463" t="s">
        <v>357</v>
      </c>
      <c r="G463" t="s">
        <v>24</v>
      </c>
      <c r="H463" t="s">
        <v>25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885</v>
      </c>
      <c r="O463" s="7">
        <f>(E463/D463)*100</f>
        <v>0</v>
      </c>
      <c r="P463" s="5">
        <f>IFERROR((E463/L463),0)</f>
        <v>0</v>
      </c>
      <c r="Q463" s="5" t="str">
        <f>LEFT(N463,SEARCH("/", N463)-1)</f>
        <v>film &amp; video</v>
      </c>
      <c r="R463" s="5" t="str">
        <f>RIGHT(N463,LEN(N463)-SEARCH("/",N463))</f>
        <v>animation</v>
      </c>
      <c r="S463" s="11">
        <f>(((J463/60)/60)/24)+DATE(1970,1,1)</f>
        <v>41407.84684027778</v>
      </c>
      <c r="T463" s="11">
        <f>(((I463/60)/60)/24)+DATE(1970,1,1)</f>
        <v>41427.84684027778</v>
      </c>
      <c r="U463">
        <f>YEAR(S463)</f>
        <v>2013</v>
      </c>
      <c r="V463">
        <f>YEAR(T463)</f>
        <v>2013</v>
      </c>
      <c r="W463" t="str">
        <f>IF(V463=U463, "Yes"," No")</f>
        <v>Yes</v>
      </c>
    </row>
    <row r="464" spans="1:23" ht="57.6" x14ac:dyDescent="0.3">
      <c r="A464">
        <v>462</v>
      </c>
      <c r="B464" s="1" t="s">
        <v>968</v>
      </c>
      <c r="C464" s="1" t="s">
        <v>969</v>
      </c>
      <c r="D464">
        <v>100000</v>
      </c>
      <c r="E464">
        <v>0</v>
      </c>
      <c r="F464" t="s">
        <v>357</v>
      </c>
      <c r="G464" t="s">
        <v>17</v>
      </c>
      <c r="H464" t="s">
        <v>18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885</v>
      </c>
      <c r="O464" s="7">
        <f>(E464/D464)*100</f>
        <v>0</v>
      </c>
      <c r="P464" s="5">
        <f>IFERROR((E464/L464),0)</f>
        <v>0</v>
      </c>
      <c r="Q464" s="5" t="str">
        <f>LEFT(N464,SEARCH("/", N464)-1)</f>
        <v>film &amp; video</v>
      </c>
      <c r="R464" s="5" t="str">
        <f>RIGHT(N464,LEN(N464)-SEARCH("/",N464))</f>
        <v>animation</v>
      </c>
      <c r="S464" s="11">
        <f>(((J464/60)/60)/24)+DATE(1970,1,1)</f>
        <v>40705.126631944448</v>
      </c>
      <c r="T464" s="11">
        <f>(((I464/60)/60)/24)+DATE(1970,1,1)</f>
        <v>40765.126631944448</v>
      </c>
      <c r="U464">
        <f>YEAR(S464)</f>
        <v>2011</v>
      </c>
      <c r="V464">
        <f>YEAR(T464)</f>
        <v>2011</v>
      </c>
      <c r="W464" t="str">
        <f>IF(V464=U464, "Yes"," No")</f>
        <v>Yes</v>
      </c>
    </row>
    <row r="465" spans="1:23" ht="43.2" x14ac:dyDescent="0.3">
      <c r="A465">
        <v>463</v>
      </c>
      <c r="B465" s="1" t="s">
        <v>970</v>
      </c>
      <c r="C465" s="1" t="s">
        <v>971</v>
      </c>
      <c r="D465">
        <v>55000</v>
      </c>
      <c r="E465">
        <v>1250</v>
      </c>
      <c r="F465" t="s">
        <v>357</v>
      </c>
      <c r="G465" t="s">
        <v>17</v>
      </c>
      <c r="H465" t="s">
        <v>18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885</v>
      </c>
      <c r="O465" s="7">
        <f>(E465/D465)*100</f>
        <v>2.2727272727272729</v>
      </c>
      <c r="P465" s="5">
        <f>IFERROR((E465/L465),0)</f>
        <v>113.63636363636364</v>
      </c>
      <c r="Q465" s="5" t="str">
        <f>LEFT(N465,SEARCH("/", N465)-1)</f>
        <v>film &amp; video</v>
      </c>
      <c r="R465" s="5" t="str">
        <f>RIGHT(N465,LEN(N465)-SEARCH("/",N465))</f>
        <v>animation</v>
      </c>
      <c r="S465" s="11">
        <f>(((J465/60)/60)/24)+DATE(1970,1,1)</f>
        <v>40750.710104166668</v>
      </c>
      <c r="T465" s="11">
        <f>(((I465/60)/60)/24)+DATE(1970,1,1)</f>
        <v>40810.710104166668</v>
      </c>
      <c r="U465">
        <f>YEAR(S465)</f>
        <v>2011</v>
      </c>
      <c r="V465">
        <f>YEAR(T465)</f>
        <v>2011</v>
      </c>
      <c r="W465" t="str">
        <f>IF(V465=U465, "Yes"," No")</f>
        <v>Yes</v>
      </c>
    </row>
    <row r="466" spans="1:23" ht="43.2" x14ac:dyDescent="0.3">
      <c r="A466">
        <v>464</v>
      </c>
      <c r="B466" s="1" t="s">
        <v>972</v>
      </c>
      <c r="C466" s="1" t="s">
        <v>973</v>
      </c>
      <c r="D466">
        <v>1010</v>
      </c>
      <c r="E466">
        <v>1</v>
      </c>
      <c r="F466" t="s">
        <v>357</v>
      </c>
      <c r="G466" t="s">
        <v>502</v>
      </c>
      <c r="H466" t="s">
        <v>55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885</v>
      </c>
      <c r="O466" s="7">
        <f>(E466/D466)*100</f>
        <v>9.9009900990099015E-2</v>
      </c>
      <c r="P466" s="5">
        <f>IFERROR((E466/L466),0)</f>
        <v>1</v>
      </c>
      <c r="Q466" s="5" t="str">
        <f>LEFT(N466,SEARCH("/", N466)-1)</f>
        <v>film &amp; video</v>
      </c>
      <c r="R466" s="5" t="str">
        <f>RIGHT(N466,LEN(N466)-SEARCH("/",N466))</f>
        <v>animation</v>
      </c>
      <c r="S466" s="11">
        <f>(((J466/60)/60)/24)+DATE(1970,1,1)</f>
        <v>42488.848784722228</v>
      </c>
      <c r="T466" s="11">
        <f>(((I466/60)/60)/24)+DATE(1970,1,1)</f>
        <v>42508.848784722228</v>
      </c>
      <c r="U466">
        <f>YEAR(S466)</f>
        <v>2016</v>
      </c>
      <c r="V466">
        <f>YEAR(T466)</f>
        <v>2016</v>
      </c>
      <c r="W466" t="str">
        <f>IF(V466=U466, "Yes"," No")</f>
        <v>Yes</v>
      </c>
    </row>
    <row r="467" spans="1:23" ht="28.8" x14ac:dyDescent="0.3">
      <c r="A467">
        <v>465</v>
      </c>
      <c r="B467" s="1" t="s">
        <v>974</v>
      </c>
      <c r="C467" s="1" t="s">
        <v>975</v>
      </c>
      <c r="D467">
        <v>512</v>
      </c>
      <c r="E467">
        <v>138</v>
      </c>
      <c r="F467" t="s">
        <v>357</v>
      </c>
      <c r="G467" t="s">
        <v>17</v>
      </c>
      <c r="H467" t="s">
        <v>18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885</v>
      </c>
      <c r="O467" s="7">
        <f>(E467/D467)*100</f>
        <v>26.953125</v>
      </c>
      <c r="P467" s="5">
        <f>IFERROR((E467/L467),0)</f>
        <v>17.25</v>
      </c>
      <c r="Q467" s="5" t="str">
        <f>LEFT(N467,SEARCH("/", N467)-1)</f>
        <v>film &amp; video</v>
      </c>
      <c r="R467" s="5" t="str">
        <f>RIGHT(N467,LEN(N467)-SEARCH("/",N467))</f>
        <v>animation</v>
      </c>
      <c r="S467" s="11">
        <f>(((J467/60)/60)/24)+DATE(1970,1,1)</f>
        <v>41801.120069444441</v>
      </c>
      <c r="T467" s="11">
        <f>(((I467/60)/60)/24)+DATE(1970,1,1)</f>
        <v>41817.120069444441</v>
      </c>
      <c r="U467">
        <f>YEAR(S467)</f>
        <v>2014</v>
      </c>
      <c r="V467">
        <f>YEAR(T467)</f>
        <v>2014</v>
      </c>
      <c r="W467" t="str">
        <f>IF(V467=U467, "Yes"," No")</f>
        <v>Yes</v>
      </c>
    </row>
    <row r="468" spans="1:23" ht="43.2" x14ac:dyDescent="0.3">
      <c r="A468">
        <v>466</v>
      </c>
      <c r="B468" s="1" t="s">
        <v>976</v>
      </c>
      <c r="C468" s="1" t="s">
        <v>977</v>
      </c>
      <c r="D468">
        <v>10000</v>
      </c>
      <c r="E468">
        <v>76</v>
      </c>
      <c r="F468" t="s">
        <v>357</v>
      </c>
      <c r="G468" t="s">
        <v>17</v>
      </c>
      <c r="H468" t="s">
        <v>18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885</v>
      </c>
      <c r="O468" s="7">
        <f>(E468/D468)*100</f>
        <v>0.76</v>
      </c>
      <c r="P468" s="5">
        <f>IFERROR((E468/L468),0)</f>
        <v>15.2</v>
      </c>
      <c r="Q468" s="5" t="str">
        <f>LEFT(N468,SEARCH("/", N468)-1)</f>
        <v>film &amp; video</v>
      </c>
      <c r="R468" s="5" t="str">
        <f>RIGHT(N468,LEN(N468)-SEARCH("/",N468))</f>
        <v>animation</v>
      </c>
      <c r="S468" s="11">
        <f>(((J468/60)/60)/24)+DATE(1970,1,1)</f>
        <v>41129.942870370374</v>
      </c>
      <c r="T468" s="11">
        <f>(((I468/60)/60)/24)+DATE(1970,1,1)</f>
        <v>41159.942870370374</v>
      </c>
      <c r="U468">
        <f>YEAR(S468)</f>
        <v>2012</v>
      </c>
      <c r="V468">
        <f>YEAR(T468)</f>
        <v>2012</v>
      </c>
      <c r="W468" t="str">
        <f>IF(V468=U468, "Yes"," No")</f>
        <v>Yes</v>
      </c>
    </row>
    <row r="469" spans="1:23" ht="43.2" x14ac:dyDescent="0.3">
      <c r="A469">
        <v>467</v>
      </c>
      <c r="B469" s="1" t="s">
        <v>978</v>
      </c>
      <c r="C469" s="1" t="s">
        <v>979</v>
      </c>
      <c r="D469">
        <v>20000</v>
      </c>
      <c r="E469">
        <v>4315</v>
      </c>
      <c r="F469" t="s">
        <v>357</v>
      </c>
      <c r="G469" t="s">
        <v>17</v>
      </c>
      <c r="H469" t="s">
        <v>18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885</v>
      </c>
      <c r="O469" s="7">
        <f>(E469/D469)*100</f>
        <v>21.574999999999999</v>
      </c>
      <c r="P469" s="5">
        <f>IFERROR((E469/L469),0)</f>
        <v>110.64102564102564</v>
      </c>
      <c r="Q469" s="5" t="str">
        <f>LEFT(N469,SEARCH("/", N469)-1)</f>
        <v>film &amp; video</v>
      </c>
      <c r="R469" s="5" t="str">
        <f>RIGHT(N469,LEN(N469)-SEARCH("/",N469))</f>
        <v>animation</v>
      </c>
      <c r="S469" s="11">
        <f>(((J469/60)/60)/24)+DATE(1970,1,1)</f>
        <v>41135.679791666669</v>
      </c>
      <c r="T469" s="11">
        <f>(((I469/60)/60)/24)+DATE(1970,1,1)</f>
        <v>41180.679791666669</v>
      </c>
      <c r="U469">
        <f>YEAR(S469)</f>
        <v>2012</v>
      </c>
      <c r="V469">
        <f>YEAR(T469)</f>
        <v>2012</v>
      </c>
      <c r="W469" t="str">
        <f>IF(V469=U469, "Yes"," No")</f>
        <v>Yes</v>
      </c>
    </row>
    <row r="470" spans="1:23" ht="43.2" x14ac:dyDescent="0.3">
      <c r="A470">
        <v>468</v>
      </c>
      <c r="B470" s="1" t="s">
        <v>980</v>
      </c>
      <c r="C470" s="1" t="s">
        <v>981</v>
      </c>
      <c r="D470">
        <v>7500</v>
      </c>
      <c r="E470">
        <v>0</v>
      </c>
      <c r="F470" t="s">
        <v>357</v>
      </c>
      <c r="G470" t="s">
        <v>17</v>
      </c>
      <c r="H470" t="s">
        <v>18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885</v>
      </c>
      <c r="O470" s="7">
        <f>(E470/D470)*100</f>
        <v>0</v>
      </c>
      <c r="P470" s="5">
        <f>IFERROR((E470/L470),0)</f>
        <v>0</v>
      </c>
      <c r="Q470" s="5" t="str">
        <f>LEFT(N470,SEARCH("/", N470)-1)</f>
        <v>film &amp; video</v>
      </c>
      <c r="R470" s="5" t="str">
        <f>RIGHT(N470,LEN(N470)-SEARCH("/",N470))</f>
        <v>animation</v>
      </c>
      <c r="S470" s="11">
        <f>(((J470/60)/60)/24)+DATE(1970,1,1)</f>
        <v>41041.167627314811</v>
      </c>
      <c r="T470" s="11">
        <f>(((I470/60)/60)/24)+DATE(1970,1,1)</f>
        <v>41101.160474537035</v>
      </c>
      <c r="U470">
        <f>YEAR(S470)</f>
        <v>2012</v>
      </c>
      <c r="V470">
        <f>YEAR(T470)</f>
        <v>2012</v>
      </c>
      <c r="W470" t="str">
        <f>IF(V470=U470, "Yes"," No")</f>
        <v>Yes</v>
      </c>
    </row>
    <row r="471" spans="1:23" ht="28.8" x14ac:dyDescent="0.3">
      <c r="A471">
        <v>469</v>
      </c>
      <c r="B471" s="1" t="s">
        <v>982</v>
      </c>
      <c r="C471" s="1" t="s">
        <v>983</v>
      </c>
      <c r="D471">
        <v>6000</v>
      </c>
      <c r="E471">
        <v>0</v>
      </c>
      <c r="F471" t="s">
        <v>357</v>
      </c>
      <c r="G471" t="s">
        <v>24</v>
      </c>
      <c r="H471" t="s">
        <v>25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885</v>
      </c>
      <c r="O471" s="7">
        <f>(E471/D471)*100</f>
        <v>0</v>
      </c>
      <c r="P471" s="5">
        <f>IFERROR((E471/L471),0)</f>
        <v>0</v>
      </c>
      <c r="Q471" s="5" t="str">
        <f>LEFT(N471,SEARCH("/", N471)-1)</f>
        <v>film &amp; video</v>
      </c>
      <c r="R471" s="5" t="str">
        <f>RIGHT(N471,LEN(N471)-SEARCH("/",N471))</f>
        <v>animation</v>
      </c>
      <c r="S471" s="11">
        <f>(((J471/60)/60)/24)+DATE(1970,1,1)</f>
        <v>41827.989861111113</v>
      </c>
      <c r="T471" s="11">
        <f>(((I471/60)/60)/24)+DATE(1970,1,1)</f>
        <v>41887.989861111113</v>
      </c>
      <c r="U471">
        <f>YEAR(S471)</f>
        <v>2014</v>
      </c>
      <c r="V471">
        <f>YEAR(T471)</f>
        <v>2014</v>
      </c>
      <c r="W471" t="str">
        <f>IF(V471=U471, "Yes"," No")</f>
        <v>Yes</v>
      </c>
    </row>
    <row r="472" spans="1:23" ht="43.2" x14ac:dyDescent="0.3">
      <c r="A472">
        <v>470</v>
      </c>
      <c r="B472" s="1" t="s">
        <v>984</v>
      </c>
      <c r="C472" s="1" t="s">
        <v>985</v>
      </c>
      <c r="D472">
        <v>5000</v>
      </c>
      <c r="E472">
        <v>51</v>
      </c>
      <c r="F472" t="s">
        <v>357</v>
      </c>
      <c r="G472" t="s">
        <v>17</v>
      </c>
      <c r="H472" t="s">
        <v>18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885</v>
      </c>
      <c r="O472" s="7">
        <f>(E472/D472)*100</f>
        <v>1.02</v>
      </c>
      <c r="P472" s="5">
        <f>IFERROR((E472/L472),0)</f>
        <v>25.5</v>
      </c>
      <c r="Q472" s="5" t="str">
        <f>LEFT(N472,SEARCH("/", N472)-1)</f>
        <v>film &amp; video</v>
      </c>
      <c r="R472" s="5" t="str">
        <f>RIGHT(N472,LEN(N472)-SEARCH("/",N472))</f>
        <v>animation</v>
      </c>
      <c r="S472" s="11">
        <f>(((J472/60)/60)/24)+DATE(1970,1,1)</f>
        <v>41605.167696759258</v>
      </c>
      <c r="T472" s="11">
        <f>(((I472/60)/60)/24)+DATE(1970,1,1)</f>
        <v>41655.166666666664</v>
      </c>
      <c r="U472">
        <f>YEAR(S472)</f>
        <v>2013</v>
      </c>
      <c r="V472">
        <f>YEAR(T472)</f>
        <v>2014</v>
      </c>
      <c r="W472" t="str">
        <f>IF(V472=U472, "Yes"," No")</f>
        <v xml:space="preserve"> No</v>
      </c>
    </row>
    <row r="473" spans="1:23" ht="57.6" x14ac:dyDescent="0.3">
      <c r="A473">
        <v>471</v>
      </c>
      <c r="B473" s="1" t="s">
        <v>986</v>
      </c>
      <c r="C473" s="1" t="s">
        <v>987</v>
      </c>
      <c r="D473">
        <v>55000</v>
      </c>
      <c r="E473">
        <v>6541</v>
      </c>
      <c r="F473" t="s">
        <v>357</v>
      </c>
      <c r="G473" t="s">
        <v>17</v>
      </c>
      <c r="H473" t="s">
        <v>18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885</v>
      </c>
      <c r="O473" s="7">
        <f>(E473/D473)*100</f>
        <v>11.892727272727273</v>
      </c>
      <c r="P473" s="5">
        <f>IFERROR((E473/L473),0)</f>
        <v>38.476470588235294</v>
      </c>
      <c r="Q473" s="5" t="str">
        <f>LEFT(N473,SEARCH("/", N473)-1)</f>
        <v>film &amp; video</v>
      </c>
      <c r="R473" s="5" t="str">
        <f>RIGHT(N473,LEN(N473)-SEARCH("/",N473))</f>
        <v>animation</v>
      </c>
      <c r="S473" s="11">
        <f>(((J473/60)/60)/24)+DATE(1970,1,1)</f>
        <v>41703.721979166665</v>
      </c>
      <c r="T473" s="11">
        <f>(((I473/60)/60)/24)+DATE(1970,1,1)</f>
        <v>41748.680312500001</v>
      </c>
      <c r="U473">
        <f>YEAR(S473)</f>
        <v>2014</v>
      </c>
      <c r="V473">
        <f>YEAR(T473)</f>
        <v>2014</v>
      </c>
      <c r="W473" t="str">
        <f>IF(V473=U473, "Yes"," No")</f>
        <v>Yes</v>
      </c>
    </row>
    <row r="474" spans="1:23" ht="43.2" x14ac:dyDescent="0.3">
      <c r="A474">
        <v>472</v>
      </c>
      <c r="B474" s="1" t="s">
        <v>988</v>
      </c>
      <c r="C474" s="1" t="s">
        <v>989</v>
      </c>
      <c r="D474">
        <v>800</v>
      </c>
      <c r="E474">
        <v>141</v>
      </c>
      <c r="F474" t="s">
        <v>357</v>
      </c>
      <c r="G474" t="s">
        <v>17</v>
      </c>
      <c r="H474" t="s">
        <v>18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885</v>
      </c>
      <c r="O474" s="7">
        <f>(E474/D474)*100</f>
        <v>17.625</v>
      </c>
      <c r="P474" s="5">
        <f>IFERROR((E474/L474),0)</f>
        <v>28.2</v>
      </c>
      <c r="Q474" s="5" t="str">
        <f>LEFT(N474,SEARCH("/", N474)-1)</f>
        <v>film &amp; video</v>
      </c>
      <c r="R474" s="5" t="str">
        <f>RIGHT(N474,LEN(N474)-SEARCH("/",N474))</f>
        <v>animation</v>
      </c>
      <c r="S474" s="11">
        <f>(((J474/60)/60)/24)+DATE(1970,1,1)</f>
        <v>41844.922662037039</v>
      </c>
      <c r="T474" s="11">
        <f>(((I474/60)/60)/24)+DATE(1970,1,1)</f>
        <v>41874.922662037039</v>
      </c>
      <c r="U474">
        <f>YEAR(S474)</f>
        <v>2014</v>
      </c>
      <c r="V474">
        <f>YEAR(T474)</f>
        <v>2014</v>
      </c>
      <c r="W474" t="str">
        <f>IF(V474=U474, "Yes"," No")</f>
        <v>Yes</v>
      </c>
    </row>
    <row r="475" spans="1:23" ht="43.2" x14ac:dyDescent="0.3">
      <c r="A475">
        <v>473</v>
      </c>
      <c r="B475" s="1" t="s">
        <v>990</v>
      </c>
      <c r="C475" s="1" t="s">
        <v>991</v>
      </c>
      <c r="D475">
        <v>30000</v>
      </c>
      <c r="E475">
        <v>861</v>
      </c>
      <c r="F475" t="s">
        <v>357</v>
      </c>
      <c r="G475" t="s">
        <v>17</v>
      </c>
      <c r="H475" t="s">
        <v>18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885</v>
      </c>
      <c r="O475" s="7">
        <f>(E475/D475)*100</f>
        <v>2.87</v>
      </c>
      <c r="P475" s="5">
        <f>IFERROR((E475/L475),0)</f>
        <v>61.5</v>
      </c>
      <c r="Q475" s="5" t="str">
        <f>LEFT(N475,SEARCH("/", N475)-1)</f>
        <v>film &amp; video</v>
      </c>
      <c r="R475" s="5" t="str">
        <f>RIGHT(N475,LEN(N475)-SEARCH("/",N475))</f>
        <v>animation</v>
      </c>
      <c r="S475" s="11">
        <f>(((J475/60)/60)/24)+DATE(1970,1,1)</f>
        <v>41869.698136574072</v>
      </c>
      <c r="T475" s="11">
        <f>(((I475/60)/60)/24)+DATE(1970,1,1)</f>
        <v>41899.698136574072</v>
      </c>
      <c r="U475">
        <f>YEAR(S475)</f>
        <v>2014</v>
      </c>
      <c r="V475">
        <f>YEAR(T475)</f>
        <v>2014</v>
      </c>
      <c r="W475" t="str">
        <f>IF(V475=U475, "Yes"," No")</f>
        <v>Yes</v>
      </c>
    </row>
    <row r="476" spans="1:23" ht="43.2" x14ac:dyDescent="0.3">
      <c r="A476">
        <v>474</v>
      </c>
      <c r="B476" s="1" t="s">
        <v>992</v>
      </c>
      <c r="C476" s="1" t="s">
        <v>993</v>
      </c>
      <c r="D476">
        <v>3300</v>
      </c>
      <c r="E476">
        <v>1</v>
      </c>
      <c r="F476" t="s">
        <v>357</v>
      </c>
      <c r="G476" t="s">
        <v>17</v>
      </c>
      <c r="H476" t="s">
        <v>18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885</v>
      </c>
      <c r="O476" s="7">
        <f>(E476/D476)*100</f>
        <v>3.0303030303030304E-2</v>
      </c>
      <c r="P476" s="5">
        <f>IFERROR((E476/L476),0)</f>
        <v>1</v>
      </c>
      <c r="Q476" s="5" t="str">
        <f>LEFT(N476,SEARCH("/", N476)-1)</f>
        <v>film &amp; video</v>
      </c>
      <c r="R476" s="5" t="str">
        <f>RIGHT(N476,LEN(N476)-SEARCH("/",N476))</f>
        <v>animation</v>
      </c>
      <c r="S476" s="11">
        <f>(((J476/60)/60)/24)+DATE(1970,1,1)</f>
        <v>42753.329039351855</v>
      </c>
      <c r="T476" s="11">
        <f>(((I476/60)/60)/24)+DATE(1970,1,1)</f>
        <v>42783.329039351855</v>
      </c>
      <c r="U476">
        <f>YEAR(S476)</f>
        <v>2017</v>
      </c>
      <c r="V476">
        <f>YEAR(T476)</f>
        <v>2017</v>
      </c>
      <c r="W476" t="str">
        <f>IF(V476=U476, "Yes"," No")</f>
        <v>Yes</v>
      </c>
    </row>
    <row r="477" spans="1:23" ht="57.6" x14ac:dyDescent="0.3">
      <c r="A477">
        <v>475</v>
      </c>
      <c r="B477" s="1" t="s">
        <v>994</v>
      </c>
      <c r="C477" s="1" t="s">
        <v>995</v>
      </c>
      <c r="D477">
        <v>2000</v>
      </c>
      <c r="E477">
        <v>0</v>
      </c>
      <c r="F477" t="s">
        <v>357</v>
      </c>
      <c r="G477" t="s">
        <v>17</v>
      </c>
      <c r="H477" t="s">
        <v>18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885</v>
      </c>
      <c r="O477" s="7">
        <f>(E477/D477)*100</f>
        <v>0</v>
      </c>
      <c r="P477" s="5">
        <f>IFERROR((E477/L477),0)</f>
        <v>0</v>
      </c>
      <c r="Q477" s="5" t="str">
        <f>LEFT(N477,SEARCH("/", N477)-1)</f>
        <v>film &amp; video</v>
      </c>
      <c r="R477" s="5" t="str">
        <f>RIGHT(N477,LEN(N477)-SEARCH("/",N477))</f>
        <v>animation</v>
      </c>
      <c r="S477" s="11">
        <f>(((J477/60)/60)/24)+DATE(1970,1,1)</f>
        <v>42100.086145833338</v>
      </c>
      <c r="T477" s="11">
        <f>(((I477/60)/60)/24)+DATE(1970,1,1)</f>
        <v>42130.086145833338</v>
      </c>
      <c r="U477">
        <f>YEAR(S477)</f>
        <v>2015</v>
      </c>
      <c r="V477">
        <f>YEAR(T477)</f>
        <v>2015</v>
      </c>
      <c r="W477" t="str">
        <f>IF(V477=U477, "Yes"," No")</f>
        <v>Yes</v>
      </c>
    </row>
    <row r="478" spans="1:23" ht="28.8" x14ac:dyDescent="0.3">
      <c r="A478">
        <v>476</v>
      </c>
      <c r="B478" s="1" t="s">
        <v>996</v>
      </c>
      <c r="C478" s="1" t="s">
        <v>997</v>
      </c>
      <c r="D478">
        <v>220000</v>
      </c>
      <c r="E478">
        <v>4906.59</v>
      </c>
      <c r="F478" t="s">
        <v>357</v>
      </c>
      <c r="G478" t="s">
        <v>17</v>
      </c>
      <c r="H478" t="s">
        <v>18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885</v>
      </c>
      <c r="O478" s="7">
        <f>(E478/D478)*100</f>
        <v>2.230268181818182</v>
      </c>
      <c r="P478" s="5">
        <f>IFERROR((E478/L478),0)</f>
        <v>39.569274193548388</v>
      </c>
      <c r="Q478" s="5" t="str">
        <f>LEFT(N478,SEARCH("/", N478)-1)</f>
        <v>film &amp; video</v>
      </c>
      <c r="R478" s="5" t="str">
        <f>RIGHT(N478,LEN(N478)-SEARCH("/",N478))</f>
        <v>animation</v>
      </c>
      <c r="S478" s="11">
        <f>(((J478/60)/60)/24)+DATE(1970,1,1)</f>
        <v>41757.975011574075</v>
      </c>
      <c r="T478" s="11">
        <f>(((I478/60)/60)/24)+DATE(1970,1,1)</f>
        <v>41793.165972222225</v>
      </c>
      <c r="U478">
        <f>YEAR(S478)</f>
        <v>2014</v>
      </c>
      <c r="V478">
        <f>YEAR(T478)</f>
        <v>2014</v>
      </c>
      <c r="W478" t="str">
        <f>IF(V478=U478, "Yes"," No")</f>
        <v>Yes</v>
      </c>
    </row>
    <row r="479" spans="1:23" ht="57.6" x14ac:dyDescent="0.3">
      <c r="A479">
        <v>477</v>
      </c>
      <c r="B479" s="1" t="s">
        <v>998</v>
      </c>
      <c r="C479" s="1" t="s">
        <v>999</v>
      </c>
      <c r="D479">
        <v>1500</v>
      </c>
      <c r="E479">
        <v>0</v>
      </c>
      <c r="F479" t="s">
        <v>357</v>
      </c>
      <c r="G479" t="s">
        <v>17</v>
      </c>
      <c r="H479" t="s">
        <v>18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885</v>
      </c>
      <c r="O479" s="7">
        <f>(E479/D479)*100</f>
        <v>0</v>
      </c>
      <c r="P479" s="5">
        <f>IFERROR((E479/L479),0)</f>
        <v>0</v>
      </c>
      <c r="Q479" s="5" t="str">
        <f>LEFT(N479,SEARCH("/", N479)-1)</f>
        <v>film &amp; video</v>
      </c>
      <c r="R479" s="5" t="str">
        <f>RIGHT(N479,LEN(N479)-SEARCH("/",N479))</f>
        <v>animation</v>
      </c>
      <c r="S479" s="11">
        <f>(((J479/60)/60)/24)+DATE(1970,1,1)</f>
        <v>40987.83488425926</v>
      </c>
      <c r="T479" s="11">
        <f>(((I479/60)/60)/24)+DATE(1970,1,1)</f>
        <v>41047.83488425926</v>
      </c>
      <c r="U479">
        <f>YEAR(S479)</f>
        <v>2012</v>
      </c>
      <c r="V479">
        <f>YEAR(T479)</f>
        <v>2012</v>
      </c>
      <c r="W479" t="str">
        <f>IF(V479=U479, "Yes"," No")</f>
        <v>Yes</v>
      </c>
    </row>
    <row r="480" spans="1:23" ht="43.2" x14ac:dyDescent="0.3">
      <c r="A480">
        <v>478</v>
      </c>
      <c r="B480" s="1" t="s">
        <v>1000</v>
      </c>
      <c r="C480" s="1" t="s">
        <v>1001</v>
      </c>
      <c r="D480">
        <v>10000</v>
      </c>
      <c r="E480">
        <v>0</v>
      </c>
      <c r="F480" t="s">
        <v>357</v>
      </c>
      <c r="G480" t="s">
        <v>17</v>
      </c>
      <c r="H480" t="s">
        <v>18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885</v>
      </c>
      <c r="O480" s="7">
        <f>(E480/D480)*100</f>
        <v>0</v>
      </c>
      <c r="P480" s="5">
        <f>IFERROR((E480/L480),0)</f>
        <v>0</v>
      </c>
      <c r="Q480" s="5" t="str">
        <f>LEFT(N480,SEARCH("/", N480)-1)</f>
        <v>film &amp; video</v>
      </c>
      <c r="R480" s="5" t="str">
        <f>RIGHT(N480,LEN(N480)-SEARCH("/",N480))</f>
        <v>animation</v>
      </c>
      <c r="S480" s="11">
        <f>(((J480/60)/60)/24)+DATE(1970,1,1)</f>
        <v>42065.910983796297</v>
      </c>
      <c r="T480" s="11">
        <f>(((I480/60)/60)/24)+DATE(1970,1,1)</f>
        <v>42095.869317129633</v>
      </c>
      <c r="U480">
        <f>YEAR(S480)</f>
        <v>2015</v>
      </c>
      <c r="V480">
        <f>YEAR(T480)</f>
        <v>2015</v>
      </c>
      <c r="W480" t="str">
        <f>IF(V480=U480, "Yes"," No")</f>
        <v>Yes</v>
      </c>
    </row>
    <row r="481" spans="1:23" ht="43.2" x14ac:dyDescent="0.3">
      <c r="A481">
        <v>479</v>
      </c>
      <c r="B481" s="1" t="s">
        <v>1002</v>
      </c>
      <c r="C481" s="1" t="s">
        <v>1003</v>
      </c>
      <c r="D481">
        <v>15000</v>
      </c>
      <c r="E481">
        <v>4884</v>
      </c>
      <c r="F481" t="s">
        <v>357</v>
      </c>
      <c r="G481" t="s">
        <v>17</v>
      </c>
      <c r="H481" t="s">
        <v>18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885</v>
      </c>
      <c r="O481" s="7">
        <f>(E481/D481)*100</f>
        <v>32.56</v>
      </c>
      <c r="P481" s="5">
        <f>IFERROR((E481/L481),0)</f>
        <v>88.8</v>
      </c>
      <c r="Q481" s="5" t="str">
        <f>LEFT(N481,SEARCH("/", N481)-1)</f>
        <v>film &amp; video</v>
      </c>
      <c r="R481" s="5" t="str">
        <f>RIGHT(N481,LEN(N481)-SEARCH("/",N481))</f>
        <v>animation</v>
      </c>
      <c r="S481" s="11">
        <f>(((J481/60)/60)/24)+DATE(1970,1,1)</f>
        <v>41904.407812500001</v>
      </c>
      <c r="T481" s="11">
        <f>(((I481/60)/60)/24)+DATE(1970,1,1)</f>
        <v>41964.449479166666</v>
      </c>
      <c r="U481">
        <f>YEAR(S481)</f>
        <v>2014</v>
      </c>
      <c r="V481">
        <f>YEAR(T481)</f>
        <v>2014</v>
      </c>
      <c r="W481" t="str">
        <f>IF(V481=U481, "Yes"," No")</f>
        <v>Yes</v>
      </c>
    </row>
    <row r="482" spans="1:23" ht="43.2" x14ac:dyDescent="0.3">
      <c r="A482">
        <v>480</v>
      </c>
      <c r="B482" s="1" t="s">
        <v>1004</v>
      </c>
      <c r="C482" s="1" t="s">
        <v>1005</v>
      </c>
      <c r="D482">
        <v>40000</v>
      </c>
      <c r="E482">
        <v>7764</v>
      </c>
      <c r="F482" t="s">
        <v>357</v>
      </c>
      <c r="G482" t="s">
        <v>17</v>
      </c>
      <c r="H482" t="s">
        <v>18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885</v>
      </c>
      <c r="O482" s="7">
        <f>(E482/D482)*100</f>
        <v>19.41</v>
      </c>
      <c r="P482" s="5">
        <f>IFERROR((E482/L482),0)</f>
        <v>55.457142857142856</v>
      </c>
      <c r="Q482" s="5" t="str">
        <f>LEFT(N482,SEARCH("/", N482)-1)</f>
        <v>film &amp; video</v>
      </c>
      <c r="R482" s="5" t="str">
        <f>RIGHT(N482,LEN(N482)-SEARCH("/",N482))</f>
        <v>animation</v>
      </c>
      <c r="S482" s="11">
        <f>(((J482/60)/60)/24)+DATE(1970,1,1)</f>
        <v>41465.500173611108</v>
      </c>
      <c r="T482" s="11">
        <f>(((I482/60)/60)/24)+DATE(1970,1,1)</f>
        <v>41495.500173611108</v>
      </c>
      <c r="U482">
        <f>YEAR(S482)</f>
        <v>2013</v>
      </c>
      <c r="V482">
        <f>YEAR(T482)</f>
        <v>2013</v>
      </c>
      <c r="W482" t="str">
        <f>IF(V482=U482, "Yes"," No")</f>
        <v>Yes</v>
      </c>
    </row>
    <row r="483" spans="1:23" ht="43.2" x14ac:dyDescent="0.3">
      <c r="A483">
        <v>481</v>
      </c>
      <c r="B483" s="1" t="s">
        <v>1006</v>
      </c>
      <c r="C483" s="1" t="s">
        <v>1007</v>
      </c>
      <c r="D483">
        <v>30000</v>
      </c>
      <c r="E483">
        <v>1830</v>
      </c>
      <c r="F483" t="s">
        <v>357</v>
      </c>
      <c r="G483" t="s">
        <v>17</v>
      </c>
      <c r="H483" t="s">
        <v>18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885</v>
      </c>
      <c r="O483" s="7">
        <f>(E483/D483)*100</f>
        <v>6.1</v>
      </c>
      <c r="P483" s="5">
        <f>IFERROR((E483/L483),0)</f>
        <v>87.142857142857139</v>
      </c>
      <c r="Q483" s="5" t="str">
        <f>LEFT(N483,SEARCH("/", N483)-1)</f>
        <v>film &amp; video</v>
      </c>
      <c r="R483" s="5" t="str">
        <f>RIGHT(N483,LEN(N483)-SEARCH("/",N483))</f>
        <v>animation</v>
      </c>
      <c r="S483" s="11">
        <f>(((J483/60)/60)/24)+DATE(1970,1,1)</f>
        <v>41162.672326388885</v>
      </c>
      <c r="T483" s="11">
        <f>(((I483/60)/60)/24)+DATE(1970,1,1)</f>
        <v>41192.672326388885</v>
      </c>
      <c r="U483">
        <f>YEAR(S483)</f>
        <v>2012</v>
      </c>
      <c r="V483">
        <f>YEAR(T483)</f>
        <v>2012</v>
      </c>
      <c r="W483" t="str">
        <f>IF(V483=U483, "Yes"," No")</f>
        <v>Yes</v>
      </c>
    </row>
    <row r="484" spans="1:23" ht="43.2" x14ac:dyDescent="0.3">
      <c r="A484">
        <v>482</v>
      </c>
      <c r="B484" s="1" t="s">
        <v>1008</v>
      </c>
      <c r="C484" s="1" t="s">
        <v>1009</v>
      </c>
      <c r="D484">
        <v>10000</v>
      </c>
      <c r="E484">
        <v>10</v>
      </c>
      <c r="F484" t="s">
        <v>357</v>
      </c>
      <c r="G484" t="s">
        <v>17</v>
      </c>
      <c r="H484" t="s">
        <v>18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885</v>
      </c>
      <c r="O484" s="7">
        <f>(E484/D484)*100</f>
        <v>0.1</v>
      </c>
      <c r="P484" s="5">
        <f>IFERROR((E484/L484),0)</f>
        <v>10</v>
      </c>
      <c r="Q484" s="5" t="str">
        <f>LEFT(N484,SEARCH("/", N484)-1)</f>
        <v>film &amp; video</v>
      </c>
      <c r="R484" s="5" t="str">
        <f>RIGHT(N484,LEN(N484)-SEARCH("/",N484))</f>
        <v>animation</v>
      </c>
      <c r="S484" s="11">
        <f>(((J484/60)/60)/24)+DATE(1970,1,1)</f>
        <v>42447.896875000006</v>
      </c>
      <c r="T484" s="11">
        <f>(((I484/60)/60)/24)+DATE(1970,1,1)</f>
        <v>42474.606944444444</v>
      </c>
      <c r="U484">
        <f>YEAR(S484)</f>
        <v>2016</v>
      </c>
      <c r="V484">
        <f>YEAR(T484)</f>
        <v>2016</v>
      </c>
      <c r="W484" t="str">
        <f>IF(V484=U484, "Yes"," No")</f>
        <v>Yes</v>
      </c>
    </row>
    <row r="485" spans="1:23" ht="57.6" x14ac:dyDescent="0.3">
      <c r="A485">
        <v>483</v>
      </c>
      <c r="B485" s="1" t="s">
        <v>1010</v>
      </c>
      <c r="C485" s="1" t="s">
        <v>1011</v>
      </c>
      <c r="D485">
        <v>15000</v>
      </c>
      <c r="E485">
        <v>7530</v>
      </c>
      <c r="F485" t="s">
        <v>357</v>
      </c>
      <c r="G485" t="s">
        <v>24</v>
      </c>
      <c r="H485" t="s">
        <v>25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885</v>
      </c>
      <c r="O485" s="7">
        <f>(E485/D485)*100</f>
        <v>50.2</v>
      </c>
      <c r="P485" s="5">
        <f>IFERROR((E485/L485),0)</f>
        <v>51.224489795918366</v>
      </c>
      <c r="Q485" s="5" t="str">
        <f>LEFT(N485,SEARCH("/", N485)-1)</f>
        <v>film &amp; video</v>
      </c>
      <c r="R485" s="5" t="str">
        <f>RIGHT(N485,LEN(N485)-SEARCH("/",N485))</f>
        <v>animation</v>
      </c>
      <c r="S485" s="11">
        <f>(((J485/60)/60)/24)+DATE(1970,1,1)</f>
        <v>41243.197592592594</v>
      </c>
      <c r="T485" s="11">
        <f>(((I485/60)/60)/24)+DATE(1970,1,1)</f>
        <v>41303.197592592594</v>
      </c>
      <c r="U485">
        <f>YEAR(S485)</f>
        <v>2012</v>
      </c>
      <c r="V485">
        <f>YEAR(T485)</f>
        <v>2013</v>
      </c>
      <c r="W485" t="str">
        <f>IF(V485=U485, "Yes"," No")</f>
        <v xml:space="preserve"> No</v>
      </c>
    </row>
    <row r="486" spans="1:23" ht="57.6" x14ac:dyDescent="0.3">
      <c r="A486">
        <v>484</v>
      </c>
      <c r="B486" s="1" t="s">
        <v>1012</v>
      </c>
      <c r="C486" s="1" t="s">
        <v>1013</v>
      </c>
      <c r="D486">
        <v>80000</v>
      </c>
      <c r="E486">
        <v>149</v>
      </c>
      <c r="F486" t="s">
        <v>357</v>
      </c>
      <c r="G486" t="s">
        <v>24</v>
      </c>
      <c r="H486" t="s">
        <v>25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885</v>
      </c>
      <c r="O486" s="7">
        <f>(E486/D486)*100</f>
        <v>0.18625</v>
      </c>
      <c r="P486" s="5">
        <f>IFERROR((E486/L486),0)</f>
        <v>13.545454545454545</v>
      </c>
      <c r="Q486" s="5" t="str">
        <f>LEFT(N486,SEARCH("/", N486)-1)</f>
        <v>film &amp; video</v>
      </c>
      <c r="R486" s="5" t="str">
        <f>RIGHT(N486,LEN(N486)-SEARCH("/",N486))</f>
        <v>animation</v>
      </c>
      <c r="S486" s="11">
        <f>(((J486/60)/60)/24)+DATE(1970,1,1)</f>
        <v>42272.93949074074</v>
      </c>
      <c r="T486" s="11">
        <f>(((I486/60)/60)/24)+DATE(1970,1,1)</f>
        <v>42313.981157407412</v>
      </c>
      <c r="U486">
        <f>YEAR(S486)</f>
        <v>2015</v>
      </c>
      <c r="V486">
        <f>YEAR(T486)</f>
        <v>2015</v>
      </c>
      <c r="W486" t="str">
        <f>IF(V486=U486, "Yes"," No")</f>
        <v>Yes</v>
      </c>
    </row>
    <row r="487" spans="1:23" ht="43.2" x14ac:dyDescent="0.3">
      <c r="A487">
        <v>485</v>
      </c>
      <c r="B487" s="1" t="s">
        <v>1014</v>
      </c>
      <c r="C487" s="1" t="s">
        <v>1015</v>
      </c>
      <c r="D487">
        <v>37956</v>
      </c>
      <c r="E487">
        <v>8315.01</v>
      </c>
      <c r="F487" t="s">
        <v>357</v>
      </c>
      <c r="G487" t="s">
        <v>24</v>
      </c>
      <c r="H487" t="s">
        <v>25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885</v>
      </c>
      <c r="O487" s="7">
        <f>(E487/D487)*100</f>
        <v>21.906971229845084</v>
      </c>
      <c r="P487" s="5">
        <f>IFERROR((E487/L487),0)</f>
        <v>66.520080000000007</v>
      </c>
      <c r="Q487" s="5" t="str">
        <f>LEFT(N487,SEARCH("/", N487)-1)</f>
        <v>film &amp; video</v>
      </c>
      <c r="R487" s="5" t="str">
        <f>RIGHT(N487,LEN(N487)-SEARCH("/",N487))</f>
        <v>animation</v>
      </c>
      <c r="S487" s="11">
        <f>(((J487/60)/60)/24)+DATE(1970,1,1)</f>
        <v>41381.50577546296</v>
      </c>
      <c r="T487" s="11">
        <f>(((I487/60)/60)/24)+DATE(1970,1,1)</f>
        <v>41411.50577546296</v>
      </c>
      <c r="U487">
        <f>YEAR(S487)</f>
        <v>2013</v>
      </c>
      <c r="V487">
        <f>YEAR(T487)</f>
        <v>2013</v>
      </c>
      <c r="W487" t="str">
        <f>IF(V487=U487, "Yes"," No")</f>
        <v>Yes</v>
      </c>
    </row>
    <row r="488" spans="1:23" ht="43.2" x14ac:dyDescent="0.3">
      <c r="A488">
        <v>486</v>
      </c>
      <c r="B488" s="1" t="s">
        <v>1016</v>
      </c>
      <c r="C488" s="1" t="s">
        <v>1017</v>
      </c>
      <c r="D488">
        <v>550000</v>
      </c>
      <c r="E488">
        <v>50</v>
      </c>
      <c r="F488" t="s">
        <v>357</v>
      </c>
      <c r="G488" t="s">
        <v>50</v>
      </c>
      <c r="H488" t="s">
        <v>51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885</v>
      </c>
      <c r="O488" s="7">
        <f>(E488/D488)*100</f>
        <v>9.0909090909090905E-3</v>
      </c>
      <c r="P488" s="5">
        <f>IFERROR((E488/L488),0)</f>
        <v>50</v>
      </c>
      <c r="Q488" s="5" t="str">
        <f>LEFT(N488,SEARCH("/", N488)-1)</f>
        <v>film &amp; video</v>
      </c>
      <c r="R488" s="5" t="str">
        <f>RIGHT(N488,LEN(N488)-SEARCH("/",N488))</f>
        <v>animation</v>
      </c>
      <c r="S488" s="11">
        <f>(((J488/60)/60)/24)+DATE(1970,1,1)</f>
        <v>41761.94258101852</v>
      </c>
      <c r="T488" s="11">
        <f>(((I488/60)/60)/24)+DATE(1970,1,1)</f>
        <v>41791.94258101852</v>
      </c>
      <c r="U488">
        <f>YEAR(S488)</f>
        <v>2014</v>
      </c>
      <c r="V488">
        <f>YEAR(T488)</f>
        <v>2014</v>
      </c>
      <c r="W488" t="str">
        <f>IF(V488=U488, "Yes"," No")</f>
        <v>Yes</v>
      </c>
    </row>
    <row r="489" spans="1:23" ht="43.2" x14ac:dyDescent="0.3">
      <c r="A489">
        <v>487</v>
      </c>
      <c r="B489" s="1" t="s">
        <v>1018</v>
      </c>
      <c r="C489" s="1" t="s">
        <v>1019</v>
      </c>
      <c r="D489">
        <v>50000</v>
      </c>
      <c r="E489">
        <v>0</v>
      </c>
      <c r="F489" t="s">
        <v>357</v>
      </c>
      <c r="G489" t="s">
        <v>159</v>
      </c>
      <c r="H489" t="s">
        <v>160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885</v>
      </c>
      <c r="O489" s="7">
        <f>(E489/D489)*100</f>
        <v>0</v>
      </c>
      <c r="P489" s="5">
        <f>IFERROR((E489/L489),0)</f>
        <v>0</v>
      </c>
      <c r="Q489" s="5" t="str">
        <f>LEFT(N489,SEARCH("/", N489)-1)</f>
        <v>film &amp; video</v>
      </c>
      <c r="R489" s="5" t="str">
        <f>RIGHT(N489,LEN(N489)-SEARCH("/",N489))</f>
        <v>animation</v>
      </c>
      <c r="S489" s="11">
        <f>(((J489/60)/60)/24)+DATE(1970,1,1)</f>
        <v>42669.594837962963</v>
      </c>
      <c r="T489" s="11">
        <f>(((I489/60)/60)/24)+DATE(1970,1,1)</f>
        <v>42729.636504629627</v>
      </c>
      <c r="U489">
        <f>YEAR(S489)</f>
        <v>2016</v>
      </c>
      <c r="V489">
        <f>YEAR(T489)</f>
        <v>2016</v>
      </c>
      <c r="W489" t="str">
        <f>IF(V489=U489, "Yes"," No")</f>
        <v>Yes</v>
      </c>
    </row>
    <row r="490" spans="1:23" ht="43.2" x14ac:dyDescent="0.3">
      <c r="A490">
        <v>488</v>
      </c>
      <c r="B490" s="1" t="s">
        <v>1020</v>
      </c>
      <c r="C490" s="1" t="s">
        <v>1021</v>
      </c>
      <c r="D490">
        <v>12000</v>
      </c>
      <c r="E490">
        <v>0</v>
      </c>
      <c r="F490" t="s">
        <v>357</v>
      </c>
      <c r="G490" t="s">
        <v>17</v>
      </c>
      <c r="H490" t="s">
        <v>18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885</v>
      </c>
      <c r="O490" s="7">
        <f>(E490/D490)*100</f>
        <v>0</v>
      </c>
      <c r="P490" s="5">
        <f>IFERROR((E490/L490),0)</f>
        <v>0</v>
      </c>
      <c r="Q490" s="5" t="str">
        <f>LEFT(N490,SEARCH("/", N490)-1)</f>
        <v>film &amp; video</v>
      </c>
      <c r="R490" s="5" t="str">
        <f>RIGHT(N490,LEN(N490)-SEARCH("/",N490))</f>
        <v>animation</v>
      </c>
      <c r="S490" s="11">
        <f>(((J490/60)/60)/24)+DATE(1970,1,1)</f>
        <v>42714.054398148146</v>
      </c>
      <c r="T490" s="11">
        <f>(((I490/60)/60)/24)+DATE(1970,1,1)</f>
        <v>42744.054398148146</v>
      </c>
      <c r="U490">
        <f>YEAR(S490)</f>
        <v>2016</v>
      </c>
      <c r="V490">
        <f>YEAR(T490)</f>
        <v>2017</v>
      </c>
      <c r="W490" t="str">
        <f>IF(V490=U490, "Yes"," No")</f>
        <v xml:space="preserve"> No</v>
      </c>
    </row>
    <row r="491" spans="1:23" ht="43.2" x14ac:dyDescent="0.3">
      <c r="A491">
        <v>489</v>
      </c>
      <c r="B491" s="1" t="s">
        <v>1022</v>
      </c>
      <c r="C491" s="1" t="s">
        <v>1023</v>
      </c>
      <c r="D491">
        <v>74997</v>
      </c>
      <c r="E491">
        <v>215</v>
      </c>
      <c r="F491" t="s">
        <v>357</v>
      </c>
      <c r="G491" t="s">
        <v>17</v>
      </c>
      <c r="H491" t="s">
        <v>18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885</v>
      </c>
      <c r="O491" s="7">
        <f>(E491/D491)*100</f>
        <v>0.28667813379201834</v>
      </c>
      <c r="P491" s="5">
        <f>IFERROR((E491/L491),0)</f>
        <v>71.666666666666671</v>
      </c>
      <c r="Q491" s="5" t="str">
        <f>LEFT(N491,SEARCH("/", N491)-1)</f>
        <v>film &amp; video</v>
      </c>
      <c r="R491" s="5" t="str">
        <f>RIGHT(N491,LEN(N491)-SEARCH("/",N491))</f>
        <v>animation</v>
      </c>
      <c r="S491" s="11">
        <f>(((J491/60)/60)/24)+DATE(1970,1,1)</f>
        <v>40882.481666666667</v>
      </c>
      <c r="T491" s="11">
        <f>(((I491/60)/60)/24)+DATE(1970,1,1)</f>
        <v>40913.481249999997</v>
      </c>
      <c r="U491">
        <f>YEAR(S491)</f>
        <v>2011</v>
      </c>
      <c r="V491">
        <f>YEAR(T491)</f>
        <v>2012</v>
      </c>
      <c r="W491" t="str">
        <f>IF(V491=U491, "Yes"," No")</f>
        <v xml:space="preserve"> No</v>
      </c>
    </row>
    <row r="492" spans="1:23" x14ac:dyDescent="0.3">
      <c r="A492">
        <v>490</v>
      </c>
      <c r="B492" s="1" t="s">
        <v>1024</v>
      </c>
      <c r="C492" s="1" t="s">
        <v>1025</v>
      </c>
      <c r="D492">
        <v>1000</v>
      </c>
      <c r="E492">
        <v>0</v>
      </c>
      <c r="F492" t="s">
        <v>357</v>
      </c>
      <c r="G492" t="s">
        <v>17</v>
      </c>
      <c r="H492" t="s">
        <v>18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885</v>
      </c>
      <c r="O492" s="7">
        <f>(E492/D492)*100</f>
        <v>0</v>
      </c>
      <c r="P492" s="5">
        <f>IFERROR((E492/L492),0)</f>
        <v>0</v>
      </c>
      <c r="Q492" s="5" t="str">
        <f>LEFT(N492,SEARCH("/", N492)-1)</f>
        <v>film &amp; video</v>
      </c>
      <c r="R492" s="5" t="str">
        <f>RIGHT(N492,LEN(N492)-SEARCH("/",N492))</f>
        <v>animation</v>
      </c>
      <c r="S492" s="11">
        <f>(((J492/60)/60)/24)+DATE(1970,1,1)</f>
        <v>41113.968576388892</v>
      </c>
      <c r="T492" s="11">
        <f>(((I492/60)/60)/24)+DATE(1970,1,1)</f>
        <v>41143.968576388892</v>
      </c>
      <c r="U492">
        <f>YEAR(S492)</f>
        <v>2012</v>
      </c>
      <c r="V492">
        <f>YEAR(T492)</f>
        <v>2012</v>
      </c>
      <c r="W492" t="str">
        <f>IF(V492=U492, "Yes"," No")</f>
        <v>Yes</v>
      </c>
    </row>
    <row r="493" spans="1:23" ht="43.2" x14ac:dyDescent="0.3">
      <c r="A493">
        <v>491</v>
      </c>
      <c r="B493" s="1" t="s">
        <v>1026</v>
      </c>
      <c r="C493" s="1" t="s">
        <v>1027</v>
      </c>
      <c r="D493">
        <v>10000</v>
      </c>
      <c r="E493">
        <v>0</v>
      </c>
      <c r="F493" t="s">
        <v>357</v>
      </c>
      <c r="G493" t="s">
        <v>17</v>
      </c>
      <c r="H493" t="s">
        <v>18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885</v>
      </c>
      <c r="O493" s="7">
        <f>(E493/D493)*100</f>
        <v>0</v>
      </c>
      <c r="P493" s="5">
        <f>IFERROR((E493/L493),0)</f>
        <v>0</v>
      </c>
      <c r="Q493" s="5" t="str">
        <f>LEFT(N493,SEARCH("/", N493)-1)</f>
        <v>film &amp; video</v>
      </c>
      <c r="R493" s="5" t="str">
        <f>RIGHT(N493,LEN(N493)-SEARCH("/",N493))</f>
        <v>animation</v>
      </c>
      <c r="S493" s="11">
        <f>(((J493/60)/60)/24)+DATE(1970,1,1)</f>
        <v>42366.982627314821</v>
      </c>
      <c r="T493" s="11">
        <f>(((I493/60)/60)/24)+DATE(1970,1,1)</f>
        <v>42396.982627314821</v>
      </c>
      <c r="U493">
        <f>YEAR(S493)</f>
        <v>2015</v>
      </c>
      <c r="V493">
        <f>YEAR(T493)</f>
        <v>2016</v>
      </c>
      <c r="W493" t="str">
        <f>IF(V493=U493, "Yes"," No")</f>
        <v xml:space="preserve"> No</v>
      </c>
    </row>
    <row r="494" spans="1:23" ht="43.2" x14ac:dyDescent="0.3">
      <c r="A494">
        <v>492</v>
      </c>
      <c r="B494" s="1" t="s">
        <v>1028</v>
      </c>
      <c r="C494" s="1" t="s">
        <v>1029</v>
      </c>
      <c r="D494">
        <v>10000000</v>
      </c>
      <c r="E494">
        <v>0</v>
      </c>
      <c r="F494" t="s">
        <v>357</v>
      </c>
      <c r="G494" t="s">
        <v>476</v>
      </c>
      <c r="H494" t="s">
        <v>477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885</v>
      </c>
      <c r="O494" s="7">
        <f>(E494/D494)*100</f>
        <v>0</v>
      </c>
      <c r="P494" s="5">
        <f>IFERROR((E494/L494),0)</f>
        <v>0</v>
      </c>
      <c r="Q494" s="5" t="str">
        <f>LEFT(N494,SEARCH("/", N494)-1)</f>
        <v>film &amp; video</v>
      </c>
      <c r="R494" s="5" t="str">
        <f>RIGHT(N494,LEN(N494)-SEARCH("/",N494))</f>
        <v>animation</v>
      </c>
      <c r="S494" s="11">
        <f>(((J494/60)/60)/24)+DATE(1970,1,1)</f>
        <v>42596.03506944445</v>
      </c>
      <c r="T494" s="11">
        <f>(((I494/60)/60)/24)+DATE(1970,1,1)</f>
        <v>42656.03506944445</v>
      </c>
      <c r="U494">
        <f>YEAR(S494)</f>
        <v>2016</v>
      </c>
      <c r="V494">
        <f>YEAR(T494)</f>
        <v>2016</v>
      </c>
      <c r="W494" t="str">
        <f>IF(V494=U494, "Yes"," No")</f>
        <v>Yes</v>
      </c>
    </row>
    <row r="495" spans="1:23" ht="43.2" x14ac:dyDescent="0.3">
      <c r="A495">
        <v>493</v>
      </c>
      <c r="B495" s="1" t="s">
        <v>1030</v>
      </c>
      <c r="C495" s="1" t="s">
        <v>1031</v>
      </c>
      <c r="D495">
        <v>30000</v>
      </c>
      <c r="E495">
        <v>0</v>
      </c>
      <c r="F495" t="s">
        <v>357</v>
      </c>
      <c r="G495" t="s">
        <v>24</v>
      </c>
      <c r="H495" t="s">
        <v>25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885</v>
      </c>
      <c r="O495" s="7">
        <f>(E495/D495)*100</f>
        <v>0</v>
      </c>
      <c r="P495" s="5">
        <f>IFERROR((E495/L495),0)</f>
        <v>0</v>
      </c>
      <c r="Q495" s="5" t="str">
        <f>LEFT(N495,SEARCH("/", N495)-1)</f>
        <v>film &amp; video</v>
      </c>
      <c r="R495" s="5" t="str">
        <f>RIGHT(N495,LEN(N495)-SEARCH("/",N495))</f>
        <v>animation</v>
      </c>
      <c r="S495" s="11">
        <f>(((J495/60)/60)/24)+DATE(1970,1,1)</f>
        <v>42114.726134259254</v>
      </c>
      <c r="T495" s="11">
        <f>(((I495/60)/60)/24)+DATE(1970,1,1)</f>
        <v>42144.726134259254</v>
      </c>
      <c r="U495">
        <f>YEAR(S495)</f>
        <v>2015</v>
      </c>
      <c r="V495">
        <f>YEAR(T495)</f>
        <v>2015</v>
      </c>
      <c r="W495" t="str">
        <f>IF(V495=U495, "Yes"," No")</f>
        <v>Yes</v>
      </c>
    </row>
    <row r="496" spans="1:23" ht="43.2" x14ac:dyDescent="0.3">
      <c r="A496">
        <v>494</v>
      </c>
      <c r="B496" s="1" t="s">
        <v>1032</v>
      </c>
      <c r="C496" s="1" t="s">
        <v>1033</v>
      </c>
      <c r="D496">
        <v>20000</v>
      </c>
      <c r="E496">
        <v>31</v>
      </c>
      <c r="F496" t="s">
        <v>357</v>
      </c>
      <c r="G496" t="s">
        <v>17</v>
      </c>
      <c r="H496" t="s">
        <v>18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885</v>
      </c>
      <c r="O496" s="7">
        <f>(E496/D496)*100</f>
        <v>0.155</v>
      </c>
      <c r="P496" s="5">
        <f>IFERROR((E496/L496),0)</f>
        <v>10.333333333333334</v>
      </c>
      <c r="Q496" s="5" t="str">
        <f>LEFT(N496,SEARCH("/", N496)-1)</f>
        <v>film &amp; video</v>
      </c>
      <c r="R496" s="5" t="str">
        <f>RIGHT(N496,LEN(N496)-SEARCH("/",N496))</f>
        <v>animation</v>
      </c>
      <c r="S496" s="11">
        <f>(((J496/60)/60)/24)+DATE(1970,1,1)</f>
        <v>41799.830613425926</v>
      </c>
      <c r="T496" s="11">
        <f>(((I496/60)/60)/24)+DATE(1970,1,1)</f>
        <v>41823.125</v>
      </c>
      <c r="U496">
        <f>YEAR(S496)</f>
        <v>2014</v>
      </c>
      <c r="V496">
        <f>YEAR(T496)</f>
        <v>2014</v>
      </c>
      <c r="W496" t="str">
        <f>IF(V496=U496, "Yes"," No")</f>
        <v>Yes</v>
      </c>
    </row>
    <row r="497" spans="1:23" ht="43.2" x14ac:dyDescent="0.3">
      <c r="A497">
        <v>495</v>
      </c>
      <c r="B497" s="1" t="s">
        <v>1034</v>
      </c>
      <c r="C497" s="1" t="s">
        <v>1035</v>
      </c>
      <c r="D497">
        <v>7000</v>
      </c>
      <c r="E497">
        <v>0</v>
      </c>
      <c r="F497" t="s">
        <v>357</v>
      </c>
      <c r="G497" t="s">
        <v>17</v>
      </c>
      <c r="H497" t="s">
        <v>18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885</v>
      </c>
      <c r="O497" s="7">
        <f>(E497/D497)*100</f>
        <v>0</v>
      </c>
      <c r="P497" s="5">
        <f>IFERROR((E497/L497),0)</f>
        <v>0</v>
      </c>
      <c r="Q497" s="5" t="str">
        <f>LEFT(N497,SEARCH("/", N497)-1)</f>
        <v>film &amp; video</v>
      </c>
      <c r="R497" s="5" t="str">
        <f>RIGHT(N497,LEN(N497)-SEARCH("/",N497))</f>
        <v>animation</v>
      </c>
      <c r="S497" s="11">
        <f>(((J497/60)/60)/24)+DATE(1970,1,1)</f>
        <v>42171.827604166669</v>
      </c>
      <c r="T497" s="11">
        <f>(((I497/60)/60)/24)+DATE(1970,1,1)</f>
        <v>42201.827604166669</v>
      </c>
      <c r="U497">
        <f>YEAR(S497)</f>
        <v>2015</v>
      </c>
      <c r="V497">
        <f>YEAR(T497)</f>
        <v>2015</v>
      </c>
      <c r="W497" t="str">
        <f>IF(V497=U497, "Yes"," No")</f>
        <v>Yes</v>
      </c>
    </row>
    <row r="498" spans="1:23" ht="28.8" x14ac:dyDescent="0.3">
      <c r="A498">
        <v>496</v>
      </c>
      <c r="B498" s="1" t="s">
        <v>1036</v>
      </c>
      <c r="C498" s="1" t="s">
        <v>1037</v>
      </c>
      <c r="D498">
        <v>60000</v>
      </c>
      <c r="E498">
        <v>1</v>
      </c>
      <c r="F498" t="s">
        <v>357</v>
      </c>
      <c r="G498" t="s">
        <v>17</v>
      </c>
      <c r="H498" t="s">
        <v>18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885</v>
      </c>
      <c r="O498" s="7">
        <f>(E498/D498)*100</f>
        <v>1.6666666666666668E-3</v>
      </c>
      <c r="P498" s="5">
        <f>IFERROR((E498/L498),0)</f>
        <v>1</v>
      </c>
      <c r="Q498" s="5" t="str">
        <f>LEFT(N498,SEARCH("/", N498)-1)</f>
        <v>film &amp; video</v>
      </c>
      <c r="R498" s="5" t="str">
        <f>RIGHT(N498,LEN(N498)-SEARCH("/",N498))</f>
        <v>animation</v>
      </c>
      <c r="S498" s="11">
        <f>(((J498/60)/60)/24)+DATE(1970,1,1)</f>
        <v>41620.93141203704</v>
      </c>
      <c r="T498" s="11">
        <f>(((I498/60)/60)/24)+DATE(1970,1,1)</f>
        <v>41680.93141203704</v>
      </c>
      <c r="U498">
        <f>YEAR(S498)</f>
        <v>2013</v>
      </c>
      <c r="V498">
        <f>YEAR(T498)</f>
        <v>2014</v>
      </c>
      <c r="W498" t="str">
        <f>IF(V498=U498, "Yes"," No")</f>
        <v xml:space="preserve"> No</v>
      </c>
    </row>
    <row r="499" spans="1:23" x14ac:dyDescent="0.3">
      <c r="A499">
        <v>497</v>
      </c>
      <c r="B499" s="1" t="s">
        <v>1038</v>
      </c>
      <c r="C499" s="1" t="s">
        <v>1039</v>
      </c>
      <c r="D499">
        <v>4480</v>
      </c>
      <c r="E499">
        <v>30</v>
      </c>
      <c r="F499" t="s">
        <v>357</v>
      </c>
      <c r="G499" t="s">
        <v>17</v>
      </c>
      <c r="H499" t="s">
        <v>18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885</v>
      </c>
      <c r="O499" s="7">
        <f>(E499/D499)*100</f>
        <v>0.6696428571428571</v>
      </c>
      <c r="P499" s="5">
        <f>IFERROR((E499/L499),0)</f>
        <v>10</v>
      </c>
      <c r="Q499" s="5" t="str">
        <f>LEFT(N499,SEARCH("/", N499)-1)</f>
        <v>film &amp; video</v>
      </c>
      <c r="R499" s="5" t="str">
        <f>RIGHT(N499,LEN(N499)-SEARCH("/",N499))</f>
        <v>animation</v>
      </c>
      <c r="S499" s="11">
        <f>(((J499/60)/60)/24)+DATE(1970,1,1)</f>
        <v>41945.037789351853</v>
      </c>
      <c r="T499" s="11">
        <f>(((I499/60)/60)/24)+DATE(1970,1,1)</f>
        <v>41998.208333333328</v>
      </c>
      <c r="U499">
        <f>YEAR(S499)</f>
        <v>2014</v>
      </c>
      <c r="V499">
        <f>YEAR(T499)</f>
        <v>2014</v>
      </c>
      <c r="W499" t="str">
        <f>IF(V499=U499, "Yes"," No")</f>
        <v>Yes</v>
      </c>
    </row>
    <row r="500" spans="1:23" ht="43.2" x14ac:dyDescent="0.3">
      <c r="A500">
        <v>498</v>
      </c>
      <c r="B500" s="1" t="s">
        <v>1040</v>
      </c>
      <c r="C500" s="1" t="s">
        <v>1041</v>
      </c>
      <c r="D500">
        <v>65108</v>
      </c>
      <c r="E500">
        <v>2994</v>
      </c>
      <c r="F500" t="s">
        <v>357</v>
      </c>
      <c r="G500" t="s">
        <v>17</v>
      </c>
      <c r="H500" t="s">
        <v>18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885</v>
      </c>
      <c r="O500" s="7">
        <f>(E500/D500)*100</f>
        <v>4.5985132395404564</v>
      </c>
      <c r="P500" s="5">
        <f>IFERROR((E500/L500),0)</f>
        <v>136.09090909090909</v>
      </c>
      <c r="Q500" s="5" t="str">
        <f>LEFT(N500,SEARCH("/", N500)-1)</f>
        <v>film &amp; video</v>
      </c>
      <c r="R500" s="5" t="str">
        <f>RIGHT(N500,LEN(N500)-SEARCH("/",N500))</f>
        <v>animation</v>
      </c>
      <c r="S500" s="11">
        <f>(((J500/60)/60)/24)+DATE(1970,1,1)</f>
        <v>40858.762141203704</v>
      </c>
      <c r="T500" s="11">
        <f>(((I500/60)/60)/24)+DATE(1970,1,1)</f>
        <v>40900.762141203704</v>
      </c>
      <c r="U500">
        <f>YEAR(S500)</f>
        <v>2011</v>
      </c>
      <c r="V500">
        <f>YEAR(T500)</f>
        <v>2011</v>
      </c>
      <c r="W500" t="str">
        <f>IF(V500=U500, "Yes"," No")</f>
        <v>Yes</v>
      </c>
    </row>
    <row r="501" spans="1:23" ht="72" x14ac:dyDescent="0.3">
      <c r="A501">
        <v>499</v>
      </c>
      <c r="B501" s="1" t="s">
        <v>1042</v>
      </c>
      <c r="C501" s="1" t="s">
        <v>1043</v>
      </c>
      <c r="D501">
        <v>20000</v>
      </c>
      <c r="E501">
        <v>1910</v>
      </c>
      <c r="F501" t="s">
        <v>357</v>
      </c>
      <c r="G501" t="s">
        <v>17</v>
      </c>
      <c r="H501" t="s">
        <v>18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885</v>
      </c>
      <c r="O501" s="7">
        <f>(E501/D501)*100</f>
        <v>9.5500000000000007</v>
      </c>
      <c r="P501" s="5">
        <f>IFERROR((E501/L501),0)</f>
        <v>73.461538461538467</v>
      </c>
      <c r="Q501" s="5" t="str">
        <f>LEFT(N501,SEARCH("/", N501)-1)</f>
        <v>film &amp; video</v>
      </c>
      <c r="R501" s="5" t="str">
        <f>RIGHT(N501,LEN(N501)-SEARCH("/",N501))</f>
        <v>animation</v>
      </c>
      <c r="S501" s="11">
        <f>(((J501/60)/60)/24)+DATE(1970,1,1)</f>
        <v>40043.895462962959</v>
      </c>
      <c r="T501" s="11">
        <f>(((I501/60)/60)/24)+DATE(1970,1,1)</f>
        <v>40098.874305555553</v>
      </c>
      <c r="U501">
        <f>YEAR(S501)</f>
        <v>2009</v>
      </c>
      <c r="V501">
        <f>YEAR(T501)</f>
        <v>2009</v>
      </c>
      <c r="W501" t="str">
        <f>IF(V501=U501, "Yes"," No")</f>
        <v>Yes</v>
      </c>
    </row>
    <row r="502" spans="1:23" ht="57.6" x14ac:dyDescent="0.3">
      <c r="A502">
        <v>500</v>
      </c>
      <c r="B502" s="1" t="s">
        <v>1044</v>
      </c>
      <c r="C502" s="1" t="s">
        <v>1045</v>
      </c>
      <c r="D502">
        <v>6500</v>
      </c>
      <c r="E502">
        <v>215</v>
      </c>
      <c r="F502" t="s">
        <v>357</v>
      </c>
      <c r="G502" t="s">
        <v>17</v>
      </c>
      <c r="H502" t="s">
        <v>18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885</v>
      </c>
      <c r="O502" s="7">
        <f>(E502/D502)*100</f>
        <v>3.3076923076923079</v>
      </c>
      <c r="P502" s="5">
        <f>IFERROR((E502/L502),0)</f>
        <v>53.75</v>
      </c>
      <c r="Q502" s="5" t="str">
        <f>LEFT(N502,SEARCH("/", N502)-1)</f>
        <v>film &amp; video</v>
      </c>
      <c r="R502" s="5" t="str">
        <f>RIGHT(N502,LEN(N502)-SEARCH("/",N502))</f>
        <v>animation</v>
      </c>
      <c r="S502" s="11">
        <f>(((J502/60)/60)/24)+DATE(1970,1,1)</f>
        <v>40247.886006944449</v>
      </c>
      <c r="T502" s="11">
        <f>(((I502/60)/60)/24)+DATE(1970,1,1)</f>
        <v>40306.927777777775</v>
      </c>
      <c r="U502">
        <f>YEAR(S502)</f>
        <v>2010</v>
      </c>
      <c r="V502">
        <f>YEAR(T502)</f>
        <v>2010</v>
      </c>
      <c r="W502" t="str">
        <f>IF(V502=U502, "Yes"," No")</f>
        <v>Yes</v>
      </c>
    </row>
    <row r="503" spans="1:23" ht="43.2" x14ac:dyDescent="0.3">
      <c r="A503">
        <v>501</v>
      </c>
      <c r="B503" s="1" t="s">
        <v>1046</v>
      </c>
      <c r="C503" s="1" t="s">
        <v>1047</v>
      </c>
      <c r="D503">
        <v>10000</v>
      </c>
      <c r="E503">
        <v>0</v>
      </c>
      <c r="F503" t="s">
        <v>357</v>
      </c>
      <c r="G503" t="s">
        <v>17</v>
      </c>
      <c r="H503" t="s">
        <v>18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885</v>
      </c>
      <c r="O503" s="7">
        <f>(E503/D503)*100</f>
        <v>0</v>
      </c>
      <c r="P503" s="5">
        <f>IFERROR((E503/L503),0)</f>
        <v>0</v>
      </c>
      <c r="Q503" s="5" t="str">
        <f>LEFT(N503,SEARCH("/", N503)-1)</f>
        <v>film &amp; video</v>
      </c>
      <c r="R503" s="5" t="str">
        <f>RIGHT(N503,LEN(N503)-SEARCH("/",N503))</f>
        <v>animation</v>
      </c>
      <c r="S503" s="11">
        <f>(((J503/60)/60)/24)+DATE(1970,1,1)</f>
        <v>40703.234386574077</v>
      </c>
      <c r="T503" s="11">
        <f>(((I503/60)/60)/24)+DATE(1970,1,1)</f>
        <v>40733.234386574077</v>
      </c>
      <c r="U503">
        <f>YEAR(S503)</f>
        <v>2011</v>
      </c>
      <c r="V503">
        <f>YEAR(T503)</f>
        <v>2011</v>
      </c>
      <c r="W503" t="str">
        <f>IF(V503=U503, "Yes"," No")</f>
        <v>Yes</v>
      </c>
    </row>
    <row r="504" spans="1:23" ht="57.6" x14ac:dyDescent="0.3">
      <c r="A504">
        <v>502</v>
      </c>
      <c r="B504" s="1" t="s">
        <v>1048</v>
      </c>
      <c r="C504" s="1" t="s">
        <v>1049</v>
      </c>
      <c r="D504">
        <v>20000</v>
      </c>
      <c r="E504">
        <v>230</v>
      </c>
      <c r="F504" t="s">
        <v>357</v>
      </c>
      <c r="G504" t="s">
        <v>17</v>
      </c>
      <c r="H504" t="s">
        <v>18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885</v>
      </c>
      <c r="O504" s="7">
        <f>(E504/D504)*100</f>
        <v>1.1499999999999999</v>
      </c>
      <c r="P504" s="5">
        <f>IFERROR((E504/L504),0)</f>
        <v>57.5</v>
      </c>
      <c r="Q504" s="5" t="str">
        <f>LEFT(N504,SEARCH("/", N504)-1)</f>
        <v>film &amp; video</v>
      </c>
      <c r="R504" s="5" t="str">
        <f>RIGHT(N504,LEN(N504)-SEARCH("/",N504))</f>
        <v>animation</v>
      </c>
      <c r="S504" s="11">
        <f>(((J504/60)/60)/24)+DATE(1970,1,1)</f>
        <v>40956.553530092591</v>
      </c>
      <c r="T504" s="11">
        <f>(((I504/60)/60)/24)+DATE(1970,1,1)</f>
        <v>40986.511863425927</v>
      </c>
      <c r="U504">
        <f>YEAR(S504)</f>
        <v>2012</v>
      </c>
      <c r="V504">
        <f>YEAR(T504)</f>
        <v>2012</v>
      </c>
      <c r="W504" t="str">
        <f>IF(V504=U504, "Yes"," No")</f>
        <v>Yes</v>
      </c>
    </row>
    <row r="505" spans="1:23" ht="43.2" x14ac:dyDescent="0.3">
      <c r="A505">
        <v>503</v>
      </c>
      <c r="B505" s="1" t="s">
        <v>1050</v>
      </c>
      <c r="C505" s="1" t="s">
        <v>1051</v>
      </c>
      <c r="D505">
        <v>6500</v>
      </c>
      <c r="E505">
        <v>114</v>
      </c>
      <c r="F505" t="s">
        <v>357</v>
      </c>
      <c r="G505" t="s">
        <v>24</v>
      </c>
      <c r="H505" t="s">
        <v>25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885</v>
      </c>
      <c r="O505" s="7">
        <f>(E505/D505)*100</f>
        <v>1.7538461538461538</v>
      </c>
      <c r="P505" s="5">
        <f>IFERROR((E505/L505),0)</f>
        <v>12.666666666666666</v>
      </c>
      <c r="Q505" s="5" t="str">
        <f>LEFT(N505,SEARCH("/", N505)-1)</f>
        <v>film &amp; video</v>
      </c>
      <c r="R505" s="5" t="str">
        <f>RIGHT(N505,LEN(N505)-SEARCH("/",N505))</f>
        <v>animation</v>
      </c>
      <c r="S505" s="11">
        <f>(((J505/60)/60)/24)+DATE(1970,1,1)</f>
        <v>41991.526655092588</v>
      </c>
      <c r="T505" s="11">
        <f>(((I505/60)/60)/24)+DATE(1970,1,1)</f>
        <v>42021.526655092588</v>
      </c>
      <c r="U505">
        <f>YEAR(S505)</f>
        <v>2014</v>
      </c>
      <c r="V505">
        <f>YEAR(T505)</f>
        <v>2015</v>
      </c>
      <c r="W505" t="str">
        <f>IF(V505=U505, "Yes"," No")</f>
        <v xml:space="preserve"> No</v>
      </c>
    </row>
    <row r="506" spans="1:23" ht="43.2" x14ac:dyDescent="0.3">
      <c r="A506">
        <v>504</v>
      </c>
      <c r="B506" s="1" t="s">
        <v>1052</v>
      </c>
      <c r="C506" s="1" t="s">
        <v>1053</v>
      </c>
      <c r="D506">
        <v>24500</v>
      </c>
      <c r="E506">
        <v>335</v>
      </c>
      <c r="F506" t="s">
        <v>357</v>
      </c>
      <c r="G506" t="s">
        <v>17</v>
      </c>
      <c r="H506" t="s">
        <v>18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885</v>
      </c>
      <c r="O506" s="7">
        <f>(E506/D506)*100</f>
        <v>1.3673469387755102</v>
      </c>
      <c r="P506" s="5">
        <f>IFERROR((E506/L506),0)</f>
        <v>67</v>
      </c>
      <c r="Q506" s="5" t="str">
        <f>LEFT(N506,SEARCH("/", N506)-1)</f>
        <v>film &amp; video</v>
      </c>
      <c r="R506" s="5" t="str">
        <f>RIGHT(N506,LEN(N506)-SEARCH("/",N506))</f>
        <v>animation</v>
      </c>
      <c r="S506" s="11">
        <f>(((J506/60)/60)/24)+DATE(1970,1,1)</f>
        <v>40949.98364583333</v>
      </c>
      <c r="T506" s="11">
        <f>(((I506/60)/60)/24)+DATE(1970,1,1)</f>
        <v>41009.941979166666</v>
      </c>
      <c r="U506">
        <f>YEAR(S506)</f>
        <v>2012</v>
      </c>
      <c r="V506">
        <f>YEAR(T506)</f>
        <v>2012</v>
      </c>
      <c r="W506" t="str">
        <f>IF(V506=U506, "Yes"," No")</f>
        <v>Yes</v>
      </c>
    </row>
    <row r="507" spans="1:23" ht="43.2" x14ac:dyDescent="0.3">
      <c r="A507">
        <v>505</v>
      </c>
      <c r="B507" s="1" t="s">
        <v>1054</v>
      </c>
      <c r="C507" s="1" t="s">
        <v>1055</v>
      </c>
      <c r="D507">
        <v>12000</v>
      </c>
      <c r="E507">
        <v>52</v>
      </c>
      <c r="F507" t="s">
        <v>357</v>
      </c>
      <c r="G507" t="s">
        <v>17</v>
      </c>
      <c r="H507" t="s">
        <v>18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885</v>
      </c>
      <c r="O507" s="7">
        <f>(E507/D507)*100</f>
        <v>0.43333333333333329</v>
      </c>
      <c r="P507" s="5">
        <f>IFERROR((E507/L507),0)</f>
        <v>3.7142857142857144</v>
      </c>
      <c r="Q507" s="5" t="str">
        <f>LEFT(N507,SEARCH("/", N507)-1)</f>
        <v>film &amp; video</v>
      </c>
      <c r="R507" s="5" t="str">
        <f>RIGHT(N507,LEN(N507)-SEARCH("/",N507))</f>
        <v>animation</v>
      </c>
      <c r="S507" s="11">
        <f>(((J507/60)/60)/24)+DATE(1970,1,1)</f>
        <v>42318.098217592589</v>
      </c>
      <c r="T507" s="11">
        <f>(((I507/60)/60)/24)+DATE(1970,1,1)</f>
        <v>42363.098217592589</v>
      </c>
      <c r="U507">
        <f>YEAR(S507)</f>
        <v>2015</v>
      </c>
      <c r="V507">
        <f>YEAR(T507)</f>
        <v>2015</v>
      </c>
      <c r="W507" t="str">
        <f>IF(V507=U507, "Yes"," No")</f>
        <v>Yes</v>
      </c>
    </row>
    <row r="508" spans="1:23" ht="43.2" x14ac:dyDescent="0.3">
      <c r="A508">
        <v>506</v>
      </c>
      <c r="B508" s="1" t="s">
        <v>1056</v>
      </c>
      <c r="C508" s="1" t="s">
        <v>1057</v>
      </c>
      <c r="D508">
        <v>200000</v>
      </c>
      <c r="E508">
        <v>250</v>
      </c>
      <c r="F508" t="s">
        <v>357</v>
      </c>
      <c r="G508" t="s">
        <v>17</v>
      </c>
      <c r="H508" t="s">
        <v>18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885</v>
      </c>
      <c r="O508" s="7">
        <f>(E508/D508)*100</f>
        <v>0.125</v>
      </c>
      <c r="P508" s="5">
        <f>IFERROR((E508/L508),0)</f>
        <v>250</v>
      </c>
      <c r="Q508" s="5" t="str">
        <f>LEFT(N508,SEARCH("/", N508)-1)</f>
        <v>film &amp; video</v>
      </c>
      <c r="R508" s="5" t="str">
        <f>RIGHT(N508,LEN(N508)-SEARCH("/",N508))</f>
        <v>animation</v>
      </c>
      <c r="S508" s="11">
        <f>(((J508/60)/60)/24)+DATE(1970,1,1)</f>
        <v>41466.552314814813</v>
      </c>
      <c r="T508" s="11">
        <f>(((I508/60)/60)/24)+DATE(1970,1,1)</f>
        <v>41496.552314814813</v>
      </c>
      <c r="U508">
        <f>YEAR(S508)</f>
        <v>2013</v>
      </c>
      <c r="V508">
        <f>YEAR(T508)</f>
        <v>2013</v>
      </c>
      <c r="W508" t="str">
        <f>IF(V508=U508, "Yes"," No")</f>
        <v>Yes</v>
      </c>
    </row>
    <row r="509" spans="1:23" ht="43.2" x14ac:dyDescent="0.3">
      <c r="A509">
        <v>507</v>
      </c>
      <c r="B509" s="1" t="s">
        <v>1058</v>
      </c>
      <c r="C509" s="1" t="s">
        <v>1059</v>
      </c>
      <c r="D509">
        <v>20000</v>
      </c>
      <c r="E509">
        <v>640</v>
      </c>
      <c r="F509" t="s">
        <v>357</v>
      </c>
      <c r="G509" t="s">
        <v>17</v>
      </c>
      <c r="H509" t="s">
        <v>18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885</v>
      </c>
      <c r="O509" s="7">
        <f>(E509/D509)*100</f>
        <v>3.2</v>
      </c>
      <c r="P509" s="5">
        <f>IFERROR((E509/L509),0)</f>
        <v>64</v>
      </c>
      <c r="Q509" s="5" t="str">
        <f>LEFT(N509,SEARCH("/", N509)-1)</f>
        <v>film &amp; video</v>
      </c>
      <c r="R509" s="5" t="str">
        <f>RIGHT(N509,LEN(N509)-SEARCH("/",N509))</f>
        <v>animation</v>
      </c>
      <c r="S509" s="11">
        <f>(((J509/60)/60)/24)+DATE(1970,1,1)</f>
        <v>41156.958993055552</v>
      </c>
      <c r="T509" s="11">
        <f>(((I509/60)/60)/24)+DATE(1970,1,1)</f>
        <v>41201.958993055552</v>
      </c>
      <c r="U509">
        <f>YEAR(S509)</f>
        <v>2012</v>
      </c>
      <c r="V509">
        <f>YEAR(T509)</f>
        <v>2012</v>
      </c>
      <c r="W509" t="str">
        <f>IF(V509=U509, "Yes"," No")</f>
        <v>Yes</v>
      </c>
    </row>
    <row r="510" spans="1:23" ht="57.6" x14ac:dyDescent="0.3">
      <c r="A510">
        <v>508</v>
      </c>
      <c r="B510" s="1" t="s">
        <v>1060</v>
      </c>
      <c r="C510" s="1" t="s">
        <v>1061</v>
      </c>
      <c r="D510">
        <v>50000</v>
      </c>
      <c r="E510">
        <v>400</v>
      </c>
      <c r="F510" t="s">
        <v>357</v>
      </c>
      <c r="G510" t="s">
        <v>17</v>
      </c>
      <c r="H510" t="s">
        <v>18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885</v>
      </c>
      <c r="O510" s="7">
        <f>(E510/D510)*100</f>
        <v>0.8</v>
      </c>
      <c r="P510" s="5">
        <f>IFERROR((E510/L510),0)</f>
        <v>133.33333333333334</v>
      </c>
      <c r="Q510" s="5" t="str">
        <f>LEFT(N510,SEARCH("/", N510)-1)</f>
        <v>film &amp; video</v>
      </c>
      <c r="R510" s="5" t="str">
        <f>RIGHT(N510,LEN(N510)-SEARCH("/",N510))</f>
        <v>animation</v>
      </c>
      <c r="S510" s="11">
        <f>(((J510/60)/60)/24)+DATE(1970,1,1)</f>
        <v>40995.024317129632</v>
      </c>
      <c r="T510" s="11">
        <f>(((I510/60)/60)/24)+DATE(1970,1,1)</f>
        <v>41054.593055555553</v>
      </c>
      <c r="U510">
        <f>YEAR(S510)</f>
        <v>2012</v>
      </c>
      <c r="V510">
        <f>YEAR(T510)</f>
        <v>2012</v>
      </c>
      <c r="W510" t="str">
        <f>IF(V510=U510, "Yes"," No")</f>
        <v>Yes</v>
      </c>
    </row>
    <row r="511" spans="1:23" ht="43.2" x14ac:dyDescent="0.3">
      <c r="A511">
        <v>509</v>
      </c>
      <c r="B511" s="1" t="s">
        <v>1062</v>
      </c>
      <c r="C511" s="1" t="s">
        <v>1063</v>
      </c>
      <c r="D511">
        <v>5000</v>
      </c>
      <c r="E511">
        <v>10</v>
      </c>
      <c r="F511" t="s">
        <v>357</v>
      </c>
      <c r="G511" t="s">
        <v>24</v>
      </c>
      <c r="H511" t="s">
        <v>25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885</v>
      </c>
      <c r="O511" s="7">
        <f>(E511/D511)*100</f>
        <v>0.2</v>
      </c>
      <c r="P511" s="5">
        <f>IFERROR((E511/L511),0)</f>
        <v>10</v>
      </c>
      <c r="Q511" s="5" t="str">
        <f>LEFT(N511,SEARCH("/", N511)-1)</f>
        <v>film &amp; video</v>
      </c>
      <c r="R511" s="5" t="str">
        <f>RIGHT(N511,LEN(N511)-SEARCH("/",N511))</f>
        <v>animation</v>
      </c>
      <c r="S511" s="11">
        <f>(((J511/60)/60)/24)+DATE(1970,1,1)</f>
        <v>42153.631597222222</v>
      </c>
      <c r="T511" s="11">
        <f>(((I511/60)/60)/24)+DATE(1970,1,1)</f>
        <v>42183.631597222222</v>
      </c>
      <c r="U511">
        <f>YEAR(S511)</f>
        <v>2015</v>
      </c>
      <c r="V511">
        <f>YEAR(T511)</f>
        <v>2015</v>
      </c>
      <c r="W511" t="str">
        <f>IF(V511=U511, "Yes"," No")</f>
        <v>Yes</v>
      </c>
    </row>
    <row r="512" spans="1:23" ht="43.2" x14ac:dyDescent="0.3">
      <c r="A512">
        <v>510</v>
      </c>
      <c r="B512" s="1" t="s">
        <v>1064</v>
      </c>
      <c r="C512" s="1" t="s">
        <v>1065</v>
      </c>
      <c r="D512">
        <v>14000</v>
      </c>
      <c r="E512">
        <v>0</v>
      </c>
      <c r="F512" t="s">
        <v>357</v>
      </c>
      <c r="G512" t="s">
        <v>17</v>
      </c>
      <c r="H512" t="s">
        <v>18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885</v>
      </c>
      <c r="O512" s="7">
        <f>(E512/D512)*100</f>
        <v>0</v>
      </c>
      <c r="P512" s="5">
        <f>IFERROR((E512/L512),0)</f>
        <v>0</v>
      </c>
      <c r="Q512" s="5" t="str">
        <f>LEFT(N512,SEARCH("/", N512)-1)</f>
        <v>film &amp; video</v>
      </c>
      <c r="R512" s="5" t="str">
        <f>RIGHT(N512,LEN(N512)-SEARCH("/",N512))</f>
        <v>animation</v>
      </c>
      <c r="S512" s="11">
        <f>(((J512/60)/60)/24)+DATE(1970,1,1)</f>
        <v>42400.176377314812</v>
      </c>
      <c r="T512" s="11">
        <f>(((I512/60)/60)/24)+DATE(1970,1,1)</f>
        <v>42430.176377314812</v>
      </c>
      <c r="U512">
        <f>YEAR(S512)</f>
        <v>2016</v>
      </c>
      <c r="V512">
        <f>YEAR(T512)</f>
        <v>2016</v>
      </c>
      <c r="W512" t="str">
        <f>IF(V512=U512, "Yes"," No")</f>
        <v>Yes</v>
      </c>
    </row>
    <row r="513" spans="1:23" ht="43.2" x14ac:dyDescent="0.3">
      <c r="A513">
        <v>511</v>
      </c>
      <c r="B513" s="1" t="s">
        <v>1066</v>
      </c>
      <c r="C513" s="1" t="s">
        <v>1067</v>
      </c>
      <c r="D513">
        <v>5000</v>
      </c>
      <c r="E513">
        <v>150</v>
      </c>
      <c r="F513" t="s">
        <v>357</v>
      </c>
      <c r="G513" t="s">
        <v>17</v>
      </c>
      <c r="H513" t="s">
        <v>18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885</v>
      </c>
      <c r="O513" s="7">
        <f>(E513/D513)*100</f>
        <v>3</v>
      </c>
      <c r="P513" s="5">
        <f>IFERROR((E513/L513),0)</f>
        <v>30</v>
      </c>
      <c r="Q513" s="5" t="str">
        <f>LEFT(N513,SEARCH("/", N513)-1)</f>
        <v>film &amp; video</v>
      </c>
      <c r="R513" s="5" t="str">
        <f>RIGHT(N513,LEN(N513)-SEARCH("/",N513))</f>
        <v>animation</v>
      </c>
      <c r="S513" s="11">
        <f>(((J513/60)/60)/24)+DATE(1970,1,1)</f>
        <v>41340.303032407406</v>
      </c>
      <c r="T513" s="11">
        <f>(((I513/60)/60)/24)+DATE(1970,1,1)</f>
        <v>41370.261365740742</v>
      </c>
      <c r="U513">
        <f>YEAR(S513)</f>
        <v>2013</v>
      </c>
      <c r="V513">
        <f>YEAR(T513)</f>
        <v>2013</v>
      </c>
      <c r="W513" t="str">
        <f>IF(V513=U513, "Yes"," No")</f>
        <v>Yes</v>
      </c>
    </row>
    <row r="514" spans="1:23" ht="43.2" x14ac:dyDescent="0.3">
      <c r="A514">
        <v>512</v>
      </c>
      <c r="B514" s="1" t="s">
        <v>1068</v>
      </c>
      <c r="C514" s="1" t="s">
        <v>1069</v>
      </c>
      <c r="D514">
        <v>8000</v>
      </c>
      <c r="E514">
        <v>11</v>
      </c>
      <c r="F514" t="s">
        <v>357</v>
      </c>
      <c r="G514" t="s">
        <v>17</v>
      </c>
      <c r="H514" t="s">
        <v>18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885</v>
      </c>
      <c r="O514" s="7">
        <f>(E514/D514)*100</f>
        <v>0.13749999999999998</v>
      </c>
      <c r="P514" s="5">
        <f>IFERROR((E514/L514),0)</f>
        <v>5.5</v>
      </c>
      <c r="Q514" s="5" t="str">
        <f>LEFT(N514,SEARCH("/", N514)-1)</f>
        <v>film &amp; video</v>
      </c>
      <c r="R514" s="5" t="str">
        <f>RIGHT(N514,LEN(N514)-SEARCH("/",N514))</f>
        <v>animation</v>
      </c>
      <c r="S514" s="11">
        <f>(((J514/60)/60)/24)+DATE(1970,1,1)</f>
        <v>42649.742210648154</v>
      </c>
      <c r="T514" s="11">
        <f>(((I514/60)/60)/24)+DATE(1970,1,1)</f>
        <v>42694.783877314811</v>
      </c>
      <c r="U514">
        <f>YEAR(S514)</f>
        <v>2016</v>
      </c>
      <c r="V514">
        <f>YEAR(T514)</f>
        <v>2016</v>
      </c>
      <c r="W514" t="str">
        <f>IF(V514=U514, "Yes"," No")</f>
        <v>Yes</v>
      </c>
    </row>
    <row r="515" spans="1:23" ht="28.8" x14ac:dyDescent="0.3">
      <c r="A515">
        <v>513</v>
      </c>
      <c r="B515" s="1" t="s">
        <v>1070</v>
      </c>
      <c r="C515" s="1" t="s">
        <v>1071</v>
      </c>
      <c r="D515">
        <v>50000</v>
      </c>
      <c r="E515">
        <v>6962</v>
      </c>
      <c r="F515" t="s">
        <v>357</v>
      </c>
      <c r="G515" t="s">
        <v>17</v>
      </c>
      <c r="H515" t="s">
        <v>18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885</v>
      </c>
      <c r="O515" s="7">
        <f>(E515/D515)*100</f>
        <v>13.923999999999999</v>
      </c>
      <c r="P515" s="5">
        <f>IFERROR((E515/L515),0)</f>
        <v>102.38235294117646</v>
      </c>
      <c r="Q515" s="5" t="str">
        <f>LEFT(N515,SEARCH("/", N515)-1)</f>
        <v>film &amp; video</v>
      </c>
      <c r="R515" s="5" t="str">
        <f>RIGHT(N515,LEN(N515)-SEARCH("/",N515))</f>
        <v>animation</v>
      </c>
      <c r="S515" s="11">
        <f>(((J515/60)/60)/24)+DATE(1970,1,1)</f>
        <v>42552.653993055559</v>
      </c>
      <c r="T515" s="11">
        <f>(((I515/60)/60)/24)+DATE(1970,1,1)</f>
        <v>42597.291666666672</v>
      </c>
      <c r="U515">
        <f>YEAR(S515)</f>
        <v>2016</v>
      </c>
      <c r="V515">
        <f>YEAR(T515)</f>
        <v>2016</v>
      </c>
      <c r="W515" t="str">
        <f>IF(V515=U515, "Yes"," No")</f>
        <v>Yes</v>
      </c>
    </row>
    <row r="516" spans="1:23" ht="43.2" x14ac:dyDescent="0.3">
      <c r="A516">
        <v>514</v>
      </c>
      <c r="B516" s="1" t="s">
        <v>1072</v>
      </c>
      <c r="C516" s="1" t="s">
        <v>1073</v>
      </c>
      <c r="D516">
        <v>1500</v>
      </c>
      <c r="E516">
        <v>50</v>
      </c>
      <c r="F516" t="s">
        <v>357</v>
      </c>
      <c r="G516" t="s">
        <v>159</v>
      </c>
      <c r="H516" t="s">
        <v>160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885</v>
      </c>
      <c r="O516" s="7">
        <f>(E516/D516)*100</f>
        <v>3.3333333333333335</v>
      </c>
      <c r="P516" s="5">
        <f>IFERROR((E516/L516),0)</f>
        <v>16.666666666666668</v>
      </c>
      <c r="Q516" s="5" t="str">
        <f>LEFT(N516,SEARCH("/", N516)-1)</f>
        <v>film &amp; video</v>
      </c>
      <c r="R516" s="5" t="str">
        <f>RIGHT(N516,LEN(N516)-SEARCH("/",N516))</f>
        <v>animation</v>
      </c>
      <c r="S516" s="11">
        <f>(((J516/60)/60)/24)+DATE(1970,1,1)</f>
        <v>41830.613969907405</v>
      </c>
      <c r="T516" s="11">
        <f>(((I516/60)/60)/24)+DATE(1970,1,1)</f>
        <v>41860.613969907405</v>
      </c>
      <c r="U516">
        <f>YEAR(S516)</f>
        <v>2014</v>
      </c>
      <c r="V516">
        <f>YEAR(T516)</f>
        <v>2014</v>
      </c>
      <c r="W516" t="str">
        <f>IF(V516=U516, "Yes"," No")</f>
        <v>Yes</v>
      </c>
    </row>
    <row r="517" spans="1:23" ht="43.2" x14ac:dyDescent="0.3">
      <c r="A517">
        <v>515</v>
      </c>
      <c r="B517" s="1" t="s">
        <v>1074</v>
      </c>
      <c r="C517" s="1" t="s">
        <v>1075</v>
      </c>
      <c r="D517">
        <v>97000</v>
      </c>
      <c r="E517">
        <v>24651</v>
      </c>
      <c r="F517" t="s">
        <v>357</v>
      </c>
      <c r="G517" t="s">
        <v>17</v>
      </c>
      <c r="H517" t="s">
        <v>18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885</v>
      </c>
      <c r="O517" s="7">
        <f>(E517/D517)*100</f>
        <v>25.41340206185567</v>
      </c>
      <c r="P517" s="5">
        <f>IFERROR((E517/L517),0)</f>
        <v>725.02941176470586</v>
      </c>
      <c r="Q517" s="5" t="str">
        <f>LEFT(N517,SEARCH("/", N517)-1)</f>
        <v>film &amp; video</v>
      </c>
      <c r="R517" s="5" t="str">
        <f>RIGHT(N517,LEN(N517)-SEARCH("/",N517))</f>
        <v>animation</v>
      </c>
      <c r="S517" s="11">
        <f>(((J517/60)/60)/24)+DATE(1970,1,1)</f>
        <v>42327.490752314814</v>
      </c>
      <c r="T517" s="11">
        <f>(((I517/60)/60)/24)+DATE(1970,1,1)</f>
        <v>42367.490752314814</v>
      </c>
      <c r="U517">
        <f>YEAR(S517)</f>
        <v>2015</v>
      </c>
      <c r="V517">
        <f>YEAR(T517)</f>
        <v>2015</v>
      </c>
      <c r="W517" t="str">
        <f>IF(V517=U517, "Yes"," No")</f>
        <v>Yes</v>
      </c>
    </row>
    <row r="518" spans="1:23" ht="28.8" x14ac:dyDescent="0.3">
      <c r="A518">
        <v>516</v>
      </c>
      <c r="B518" s="1" t="s">
        <v>1076</v>
      </c>
      <c r="C518" s="1" t="s">
        <v>1077</v>
      </c>
      <c r="D518">
        <v>5000</v>
      </c>
      <c r="E518">
        <v>0</v>
      </c>
      <c r="F518" t="s">
        <v>357</v>
      </c>
      <c r="G518" t="s">
        <v>24</v>
      </c>
      <c r="H518" t="s">
        <v>25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885</v>
      </c>
      <c r="O518" s="7">
        <f>(E518/D518)*100</f>
        <v>0</v>
      </c>
      <c r="P518" s="5">
        <f>IFERROR((E518/L518),0)</f>
        <v>0</v>
      </c>
      <c r="Q518" s="5" t="str">
        <f>LEFT(N518,SEARCH("/", N518)-1)</f>
        <v>film &amp; video</v>
      </c>
      <c r="R518" s="5" t="str">
        <f>RIGHT(N518,LEN(N518)-SEARCH("/",N518))</f>
        <v>animation</v>
      </c>
      <c r="S518" s="11">
        <f>(((J518/60)/60)/24)+DATE(1970,1,1)</f>
        <v>42091.778703703705</v>
      </c>
      <c r="T518" s="11">
        <f>(((I518/60)/60)/24)+DATE(1970,1,1)</f>
        <v>42151.778703703705</v>
      </c>
      <c r="U518">
        <f>YEAR(S518)</f>
        <v>2015</v>
      </c>
      <c r="V518">
        <f>YEAR(T518)</f>
        <v>2015</v>
      </c>
      <c r="W518" t="str">
        <f>IF(V518=U518, "Yes"," No")</f>
        <v>Yes</v>
      </c>
    </row>
    <row r="519" spans="1:23" ht="43.2" x14ac:dyDescent="0.3">
      <c r="A519">
        <v>517</v>
      </c>
      <c r="B519" s="1" t="s">
        <v>1078</v>
      </c>
      <c r="C519" s="1" t="s">
        <v>1079</v>
      </c>
      <c r="D519">
        <v>15000</v>
      </c>
      <c r="E519">
        <v>205</v>
      </c>
      <c r="F519" t="s">
        <v>357</v>
      </c>
      <c r="G519" t="s">
        <v>17</v>
      </c>
      <c r="H519" t="s">
        <v>18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885</v>
      </c>
      <c r="O519" s="7">
        <f>(E519/D519)*100</f>
        <v>1.3666666666666667</v>
      </c>
      <c r="P519" s="5">
        <f>IFERROR((E519/L519),0)</f>
        <v>68.333333333333329</v>
      </c>
      <c r="Q519" s="5" t="str">
        <f>LEFT(N519,SEARCH("/", N519)-1)</f>
        <v>film &amp; video</v>
      </c>
      <c r="R519" s="5" t="str">
        <f>RIGHT(N519,LEN(N519)-SEARCH("/",N519))</f>
        <v>animation</v>
      </c>
      <c r="S519" s="11">
        <f>(((J519/60)/60)/24)+DATE(1970,1,1)</f>
        <v>42738.615289351852</v>
      </c>
      <c r="T519" s="11">
        <f>(((I519/60)/60)/24)+DATE(1970,1,1)</f>
        <v>42768.615289351852</v>
      </c>
      <c r="U519">
        <f>YEAR(S519)</f>
        <v>2017</v>
      </c>
      <c r="V519">
        <f>YEAR(T519)</f>
        <v>2017</v>
      </c>
      <c r="W519" t="str">
        <f>IF(V519=U519, "Yes"," No")</f>
        <v>Yes</v>
      </c>
    </row>
    <row r="520" spans="1:23" ht="57.6" x14ac:dyDescent="0.3">
      <c r="A520">
        <v>518</v>
      </c>
      <c r="B520" s="1" t="s">
        <v>1080</v>
      </c>
      <c r="C520" s="1" t="s">
        <v>1081</v>
      </c>
      <c r="D520">
        <v>7175</v>
      </c>
      <c r="E520">
        <v>0</v>
      </c>
      <c r="F520" t="s">
        <v>357</v>
      </c>
      <c r="G520" t="s">
        <v>17</v>
      </c>
      <c r="H520" t="s">
        <v>18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885</v>
      </c>
      <c r="O520" s="7">
        <f>(E520/D520)*100</f>
        <v>0</v>
      </c>
      <c r="P520" s="5">
        <f>IFERROR((E520/L520),0)</f>
        <v>0</v>
      </c>
      <c r="Q520" s="5" t="str">
        <f>LEFT(N520,SEARCH("/", N520)-1)</f>
        <v>film &amp; video</v>
      </c>
      <c r="R520" s="5" t="str">
        <f>RIGHT(N520,LEN(N520)-SEARCH("/",N520))</f>
        <v>animation</v>
      </c>
      <c r="S520" s="11">
        <f>(((J520/60)/60)/24)+DATE(1970,1,1)</f>
        <v>42223.616018518514</v>
      </c>
      <c r="T520" s="11">
        <f>(((I520/60)/60)/24)+DATE(1970,1,1)</f>
        <v>42253.615277777775</v>
      </c>
      <c r="U520">
        <f>YEAR(S520)</f>
        <v>2015</v>
      </c>
      <c r="V520">
        <f>YEAR(T520)</f>
        <v>2015</v>
      </c>
      <c r="W520" t="str">
        <f>IF(V520=U520, "Yes"," No")</f>
        <v>Yes</v>
      </c>
    </row>
    <row r="521" spans="1:23" ht="43.2" x14ac:dyDescent="0.3">
      <c r="A521">
        <v>519</v>
      </c>
      <c r="B521" s="1" t="s">
        <v>1082</v>
      </c>
      <c r="C521" s="1" t="s">
        <v>1083</v>
      </c>
      <c r="D521">
        <v>12001</v>
      </c>
      <c r="E521">
        <v>2746</v>
      </c>
      <c r="F521" t="s">
        <v>357</v>
      </c>
      <c r="G521" t="s">
        <v>17</v>
      </c>
      <c r="H521" t="s">
        <v>18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885</v>
      </c>
      <c r="O521" s="7">
        <f>(E521/D521)*100</f>
        <v>22.881426547787683</v>
      </c>
      <c r="P521" s="5">
        <f>IFERROR((E521/L521),0)</f>
        <v>39.228571428571428</v>
      </c>
      <c r="Q521" s="5" t="str">
        <f>LEFT(N521,SEARCH("/", N521)-1)</f>
        <v>film &amp; video</v>
      </c>
      <c r="R521" s="5" t="str">
        <f>RIGHT(N521,LEN(N521)-SEARCH("/",N521))</f>
        <v>animation</v>
      </c>
      <c r="S521" s="11">
        <f>(((J521/60)/60)/24)+DATE(1970,1,1)</f>
        <v>41218.391446759262</v>
      </c>
      <c r="T521" s="11">
        <f>(((I521/60)/60)/24)+DATE(1970,1,1)</f>
        <v>41248.391446759262</v>
      </c>
      <c r="U521">
        <f>YEAR(S521)</f>
        <v>2012</v>
      </c>
      <c r="V521">
        <f>YEAR(T521)</f>
        <v>2012</v>
      </c>
      <c r="W521" t="str">
        <f>IF(V521=U521, "Yes"," No")</f>
        <v>Yes</v>
      </c>
    </row>
    <row r="522" spans="1:23" ht="43.2" x14ac:dyDescent="0.3">
      <c r="A522">
        <v>520</v>
      </c>
      <c r="B522" s="1" t="s">
        <v>1084</v>
      </c>
      <c r="C522" s="1" t="s">
        <v>1085</v>
      </c>
      <c r="D522">
        <v>5000</v>
      </c>
      <c r="E522">
        <v>5105</v>
      </c>
      <c r="F522" t="s">
        <v>16</v>
      </c>
      <c r="G522" t="s">
        <v>24</v>
      </c>
      <c r="H522" t="s">
        <v>25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1086</v>
      </c>
      <c r="O522" s="7">
        <f>(E522/D522)*100</f>
        <v>102.1</v>
      </c>
      <c r="P522" s="5">
        <f>IFERROR((E522/L522),0)</f>
        <v>150.14705882352942</v>
      </c>
      <c r="Q522" s="5" t="str">
        <f>LEFT(N522,SEARCH("/", N522)-1)</f>
        <v>theater</v>
      </c>
      <c r="R522" s="5" t="str">
        <f>RIGHT(N522,LEN(N522)-SEARCH("/",N522))</f>
        <v>plays</v>
      </c>
      <c r="S522" s="11">
        <f>(((J522/60)/60)/24)+DATE(1970,1,1)</f>
        <v>42318.702094907407</v>
      </c>
      <c r="T522" s="11">
        <f>(((I522/60)/60)/24)+DATE(1970,1,1)</f>
        <v>42348.702094907407</v>
      </c>
      <c r="U522">
        <f>YEAR(S522)</f>
        <v>2015</v>
      </c>
      <c r="V522">
        <f>YEAR(T522)</f>
        <v>2015</v>
      </c>
      <c r="W522" t="str">
        <f>IF(V522=U522, "Yes"," No")</f>
        <v>Yes</v>
      </c>
    </row>
    <row r="523" spans="1:23" ht="43.2" x14ac:dyDescent="0.3">
      <c r="A523">
        <v>521</v>
      </c>
      <c r="B523" s="1" t="s">
        <v>1087</v>
      </c>
      <c r="C523" s="1" t="s">
        <v>1088</v>
      </c>
      <c r="D523">
        <v>5000</v>
      </c>
      <c r="E523">
        <v>5232</v>
      </c>
      <c r="F523" t="s">
        <v>16</v>
      </c>
      <c r="G523" t="s">
        <v>17</v>
      </c>
      <c r="H523" t="s">
        <v>18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1086</v>
      </c>
      <c r="O523" s="7">
        <f>(E523/D523)*100</f>
        <v>104.64</v>
      </c>
      <c r="P523" s="5">
        <f>IFERROR((E523/L523),0)</f>
        <v>93.428571428571431</v>
      </c>
      <c r="Q523" s="5" t="str">
        <f>LEFT(N523,SEARCH("/", N523)-1)</f>
        <v>theater</v>
      </c>
      <c r="R523" s="5" t="str">
        <f>RIGHT(N523,LEN(N523)-SEARCH("/",N523))</f>
        <v>plays</v>
      </c>
      <c r="S523" s="11">
        <f>(((J523/60)/60)/24)+DATE(1970,1,1)</f>
        <v>42646.092812499999</v>
      </c>
      <c r="T523" s="11">
        <f>(((I523/60)/60)/24)+DATE(1970,1,1)</f>
        <v>42675.207638888889</v>
      </c>
      <c r="U523">
        <f>YEAR(S523)</f>
        <v>2016</v>
      </c>
      <c r="V523">
        <f>YEAR(T523)</f>
        <v>2016</v>
      </c>
      <c r="W523" t="str">
        <f>IF(V523=U523, "Yes"," No")</f>
        <v>Yes</v>
      </c>
    </row>
    <row r="524" spans="1:23" ht="43.2" x14ac:dyDescent="0.3">
      <c r="A524">
        <v>522</v>
      </c>
      <c r="B524" s="1" t="s">
        <v>1089</v>
      </c>
      <c r="C524" s="1" t="s">
        <v>1090</v>
      </c>
      <c r="D524">
        <v>3000</v>
      </c>
      <c r="E524">
        <v>3440</v>
      </c>
      <c r="F524" t="s">
        <v>16</v>
      </c>
      <c r="G524" t="s">
        <v>17</v>
      </c>
      <c r="H524" t="s">
        <v>18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1086</v>
      </c>
      <c r="O524" s="7">
        <f>(E524/D524)*100</f>
        <v>114.66666666666667</v>
      </c>
      <c r="P524" s="5">
        <f>IFERROR((E524/L524),0)</f>
        <v>110.96774193548387</v>
      </c>
      <c r="Q524" s="5" t="str">
        <f>LEFT(N524,SEARCH("/", N524)-1)</f>
        <v>theater</v>
      </c>
      <c r="R524" s="5" t="str">
        <f>RIGHT(N524,LEN(N524)-SEARCH("/",N524))</f>
        <v>plays</v>
      </c>
      <c r="S524" s="11">
        <f>(((J524/60)/60)/24)+DATE(1970,1,1)</f>
        <v>42430.040798611109</v>
      </c>
      <c r="T524" s="11">
        <f>(((I524/60)/60)/24)+DATE(1970,1,1)</f>
        <v>42449.999131944445</v>
      </c>
      <c r="U524">
        <f>YEAR(S524)</f>
        <v>2016</v>
      </c>
      <c r="V524">
        <f>YEAR(T524)</f>
        <v>2016</v>
      </c>
      <c r="W524" t="str">
        <f>IF(V524=U524, "Yes"," No")</f>
        <v>Yes</v>
      </c>
    </row>
    <row r="525" spans="1:23" ht="43.2" x14ac:dyDescent="0.3">
      <c r="A525">
        <v>523</v>
      </c>
      <c r="B525" s="1" t="s">
        <v>1091</v>
      </c>
      <c r="C525" s="1" t="s">
        <v>1092</v>
      </c>
      <c r="D525">
        <v>5000</v>
      </c>
      <c r="E525">
        <v>6030</v>
      </c>
      <c r="F525" t="s">
        <v>16</v>
      </c>
      <c r="G525" t="s">
        <v>17</v>
      </c>
      <c r="H525" t="s">
        <v>18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1086</v>
      </c>
      <c r="O525" s="7">
        <f>(E525/D525)*100</f>
        <v>120.6</v>
      </c>
      <c r="P525" s="5">
        <f>IFERROR((E525/L525),0)</f>
        <v>71.785714285714292</v>
      </c>
      <c r="Q525" s="5" t="str">
        <f>LEFT(N525,SEARCH("/", N525)-1)</f>
        <v>theater</v>
      </c>
      <c r="R525" s="5" t="str">
        <f>RIGHT(N525,LEN(N525)-SEARCH("/",N525))</f>
        <v>plays</v>
      </c>
      <c r="S525" s="11">
        <f>(((J525/60)/60)/24)+DATE(1970,1,1)</f>
        <v>42238.13282407407</v>
      </c>
      <c r="T525" s="11">
        <f>(((I525/60)/60)/24)+DATE(1970,1,1)</f>
        <v>42268.13282407407</v>
      </c>
      <c r="U525">
        <f>YEAR(S525)</f>
        <v>2015</v>
      </c>
      <c r="V525">
        <f>YEAR(T525)</f>
        <v>2015</v>
      </c>
      <c r="W525" t="str">
        <f>IF(V525=U525, "Yes"," No")</f>
        <v>Yes</v>
      </c>
    </row>
    <row r="526" spans="1:23" ht="43.2" x14ac:dyDescent="0.3">
      <c r="A526">
        <v>524</v>
      </c>
      <c r="B526" s="1" t="s">
        <v>1093</v>
      </c>
      <c r="C526" s="1" t="s">
        <v>1094</v>
      </c>
      <c r="D526">
        <v>3500</v>
      </c>
      <c r="E526">
        <v>3803.55</v>
      </c>
      <c r="F526" t="s">
        <v>16</v>
      </c>
      <c r="G526" t="s">
        <v>24</v>
      </c>
      <c r="H526" t="s">
        <v>25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1086</v>
      </c>
      <c r="O526" s="7">
        <f>(E526/D526)*100</f>
        <v>108.67285714285715</v>
      </c>
      <c r="P526" s="5">
        <f>IFERROR((E526/L526),0)</f>
        <v>29.258076923076924</v>
      </c>
      <c r="Q526" s="5" t="str">
        <f>LEFT(N526,SEARCH("/", N526)-1)</f>
        <v>theater</v>
      </c>
      <c r="R526" s="5" t="str">
        <f>RIGHT(N526,LEN(N526)-SEARCH("/",N526))</f>
        <v>plays</v>
      </c>
      <c r="S526" s="11">
        <f>(((J526/60)/60)/24)+DATE(1970,1,1)</f>
        <v>42492.717233796298</v>
      </c>
      <c r="T526" s="11">
        <f>(((I526/60)/60)/24)+DATE(1970,1,1)</f>
        <v>42522.717233796298</v>
      </c>
      <c r="U526">
        <f>YEAR(S526)</f>
        <v>2016</v>
      </c>
      <c r="V526">
        <f>YEAR(T526)</f>
        <v>2016</v>
      </c>
      <c r="W526" t="str">
        <f>IF(V526=U526, "Yes"," No")</f>
        <v>Yes</v>
      </c>
    </row>
    <row r="527" spans="1:23" ht="57.6" x14ac:dyDescent="0.3">
      <c r="A527">
        <v>525</v>
      </c>
      <c r="B527" s="1" t="s">
        <v>1095</v>
      </c>
      <c r="C527" s="1" t="s">
        <v>1096</v>
      </c>
      <c r="D527">
        <v>12000</v>
      </c>
      <c r="E527">
        <v>12000</v>
      </c>
      <c r="F527" t="s">
        <v>16</v>
      </c>
      <c r="G527" t="s">
        <v>17</v>
      </c>
      <c r="H527" t="s">
        <v>18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1086</v>
      </c>
      <c r="O527" s="7">
        <f>(E527/D527)*100</f>
        <v>100</v>
      </c>
      <c r="P527" s="5">
        <f>IFERROR((E527/L527),0)</f>
        <v>1000</v>
      </c>
      <c r="Q527" s="5" t="str">
        <f>LEFT(N527,SEARCH("/", N527)-1)</f>
        <v>theater</v>
      </c>
      <c r="R527" s="5" t="str">
        <f>RIGHT(N527,LEN(N527)-SEARCH("/",N527))</f>
        <v>plays</v>
      </c>
      <c r="S527" s="11">
        <f>(((J527/60)/60)/24)+DATE(1970,1,1)</f>
        <v>41850.400937500002</v>
      </c>
      <c r="T527" s="11">
        <f>(((I527/60)/60)/24)+DATE(1970,1,1)</f>
        <v>41895.400937500002</v>
      </c>
      <c r="U527">
        <f>YEAR(S527)</f>
        <v>2014</v>
      </c>
      <c r="V527">
        <f>YEAR(T527)</f>
        <v>2014</v>
      </c>
      <c r="W527" t="str">
        <f>IF(V527=U527, "Yes"," No")</f>
        <v>Yes</v>
      </c>
    </row>
    <row r="528" spans="1:23" ht="43.2" x14ac:dyDescent="0.3">
      <c r="A528">
        <v>526</v>
      </c>
      <c r="B528" s="1" t="s">
        <v>1097</v>
      </c>
      <c r="C528" s="1" t="s">
        <v>1098</v>
      </c>
      <c r="D528">
        <v>1500</v>
      </c>
      <c r="E528">
        <v>1710</v>
      </c>
      <c r="F528" t="s">
        <v>16</v>
      </c>
      <c r="G528" t="s">
        <v>24</v>
      </c>
      <c r="H528" t="s">
        <v>25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1086</v>
      </c>
      <c r="O528" s="7">
        <f>(E528/D528)*100</f>
        <v>113.99999999999999</v>
      </c>
      <c r="P528" s="5">
        <f>IFERROR((E528/L528),0)</f>
        <v>74.347826086956516</v>
      </c>
      <c r="Q528" s="5" t="str">
        <f>LEFT(N528,SEARCH("/", N528)-1)</f>
        <v>theater</v>
      </c>
      <c r="R528" s="5" t="str">
        <f>RIGHT(N528,LEN(N528)-SEARCH("/",N528))</f>
        <v>plays</v>
      </c>
      <c r="S528" s="11">
        <f>(((J528/60)/60)/24)+DATE(1970,1,1)</f>
        <v>42192.591944444444</v>
      </c>
      <c r="T528" s="11">
        <f>(((I528/60)/60)/24)+DATE(1970,1,1)</f>
        <v>42223.708333333328</v>
      </c>
      <c r="U528">
        <f>YEAR(S528)</f>
        <v>2015</v>
      </c>
      <c r="V528">
        <f>YEAR(T528)</f>
        <v>2015</v>
      </c>
      <c r="W528" t="str">
        <f>IF(V528=U528, "Yes"," No")</f>
        <v>Yes</v>
      </c>
    </row>
    <row r="529" spans="1:23" ht="57.6" x14ac:dyDescent="0.3">
      <c r="A529">
        <v>527</v>
      </c>
      <c r="B529" s="1" t="s">
        <v>1099</v>
      </c>
      <c r="C529" s="1" t="s">
        <v>1100</v>
      </c>
      <c r="D529">
        <v>10000</v>
      </c>
      <c r="E529">
        <v>10085</v>
      </c>
      <c r="F529" t="s">
        <v>16</v>
      </c>
      <c r="G529" t="s">
        <v>17</v>
      </c>
      <c r="H529" t="s">
        <v>18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1086</v>
      </c>
      <c r="O529" s="7">
        <f>(E529/D529)*100</f>
        <v>100.85</v>
      </c>
      <c r="P529" s="5">
        <f>IFERROR((E529/L529),0)</f>
        <v>63.829113924050631</v>
      </c>
      <c r="Q529" s="5" t="str">
        <f>LEFT(N529,SEARCH("/", N529)-1)</f>
        <v>theater</v>
      </c>
      <c r="R529" s="5" t="str">
        <f>RIGHT(N529,LEN(N529)-SEARCH("/",N529))</f>
        <v>plays</v>
      </c>
      <c r="S529" s="11">
        <f>(((J529/60)/60)/24)+DATE(1970,1,1)</f>
        <v>42753.205625000002</v>
      </c>
      <c r="T529" s="11">
        <f>(((I529/60)/60)/24)+DATE(1970,1,1)</f>
        <v>42783.670138888891</v>
      </c>
      <c r="U529">
        <f>YEAR(S529)</f>
        <v>2017</v>
      </c>
      <c r="V529">
        <f>YEAR(T529)</f>
        <v>2017</v>
      </c>
      <c r="W529" t="str">
        <f>IF(V529=U529, "Yes"," No")</f>
        <v>Yes</v>
      </c>
    </row>
    <row r="530" spans="1:23" ht="28.8" x14ac:dyDescent="0.3">
      <c r="A530">
        <v>528</v>
      </c>
      <c r="B530" s="1" t="s">
        <v>1101</v>
      </c>
      <c r="C530" s="1" t="s">
        <v>1102</v>
      </c>
      <c r="D530">
        <v>1150</v>
      </c>
      <c r="E530">
        <v>1330</v>
      </c>
      <c r="F530" t="s">
        <v>16</v>
      </c>
      <c r="G530" t="s">
        <v>17</v>
      </c>
      <c r="H530" t="s">
        <v>18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1086</v>
      </c>
      <c r="O530" s="7">
        <f>(E530/D530)*100</f>
        <v>115.65217391304347</v>
      </c>
      <c r="P530" s="5">
        <f>IFERROR((E530/L530),0)</f>
        <v>44.333333333333336</v>
      </c>
      <c r="Q530" s="5" t="str">
        <f>LEFT(N530,SEARCH("/", N530)-1)</f>
        <v>theater</v>
      </c>
      <c r="R530" s="5" t="str">
        <f>RIGHT(N530,LEN(N530)-SEARCH("/",N530))</f>
        <v>plays</v>
      </c>
      <c r="S530" s="11">
        <f>(((J530/60)/60)/24)+DATE(1970,1,1)</f>
        <v>42155.920219907406</v>
      </c>
      <c r="T530" s="11">
        <f>(((I530/60)/60)/24)+DATE(1970,1,1)</f>
        <v>42176.888888888891</v>
      </c>
      <c r="U530">
        <f>YEAR(S530)</f>
        <v>2015</v>
      </c>
      <c r="V530">
        <f>YEAR(T530)</f>
        <v>2015</v>
      </c>
      <c r="W530" t="str">
        <f>IF(V530=U530, "Yes"," No")</f>
        <v>Yes</v>
      </c>
    </row>
    <row r="531" spans="1:23" ht="43.2" x14ac:dyDescent="0.3">
      <c r="A531">
        <v>529</v>
      </c>
      <c r="B531" s="1" t="s">
        <v>1103</v>
      </c>
      <c r="C531" s="1" t="s">
        <v>1104</v>
      </c>
      <c r="D531">
        <v>1200</v>
      </c>
      <c r="E531">
        <v>1565</v>
      </c>
      <c r="F531" t="s">
        <v>16</v>
      </c>
      <c r="G531" t="s">
        <v>159</v>
      </c>
      <c r="H531" t="s">
        <v>160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1086</v>
      </c>
      <c r="O531" s="7">
        <f>(E531/D531)*100</f>
        <v>130.41666666666666</v>
      </c>
      <c r="P531" s="5">
        <f>IFERROR((E531/L531),0)</f>
        <v>86.944444444444443</v>
      </c>
      <c r="Q531" s="5" t="str">
        <f>LEFT(N531,SEARCH("/", N531)-1)</f>
        <v>theater</v>
      </c>
      <c r="R531" s="5" t="str">
        <f>RIGHT(N531,LEN(N531)-SEARCH("/",N531))</f>
        <v>plays</v>
      </c>
      <c r="S531" s="11">
        <f>(((J531/60)/60)/24)+DATE(1970,1,1)</f>
        <v>42725.031180555554</v>
      </c>
      <c r="T531" s="11">
        <f>(((I531/60)/60)/24)+DATE(1970,1,1)</f>
        <v>42746.208333333328</v>
      </c>
      <c r="U531">
        <f>YEAR(S531)</f>
        <v>2016</v>
      </c>
      <c r="V531">
        <f>YEAR(T531)</f>
        <v>2017</v>
      </c>
      <c r="W531" t="str">
        <f>IF(V531=U531, "Yes"," No")</f>
        <v xml:space="preserve"> No</v>
      </c>
    </row>
    <row r="532" spans="1:23" ht="43.2" x14ac:dyDescent="0.3">
      <c r="A532">
        <v>530</v>
      </c>
      <c r="B532" s="1" t="s">
        <v>1105</v>
      </c>
      <c r="C532" s="1" t="s">
        <v>1106</v>
      </c>
      <c r="D532">
        <v>3405</v>
      </c>
      <c r="E532">
        <v>3670</v>
      </c>
      <c r="F532" t="s">
        <v>16</v>
      </c>
      <c r="G532" t="s">
        <v>17</v>
      </c>
      <c r="H532" t="s">
        <v>18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1086</v>
      </c>
      <c r="O532" s="7">
        <f>(E532/D532)*100</f>
        <v>107.78267254038178</v>
      </c>
      <c r="P532" s="5">
        <f>IFERROR((E532/L532),0)</f>
        <v>126.55172413793103</v>
      </c>
      <c r="Q532" s="5" t="str">
        <f>LEFT(N532,SEARCH("/", N532)-1)</f>
        <v>theater</v>
      </c>
      <c r="R532" s="5" t="str">
        <f>RIGHT(N532,LEN(N532)-SEARCH("/",N532))</f>
        <v>plays</v>
      </c>
      <c r="S532" s="11">
        <f>(((J532/60)/60)/24)+DATE(1970,1,1)</f>
        <v>42157.591064814813</v>
      </c>
      <c r="T532" s="11">
        <f>(((I532/60)/60)/24)+DATE(1970,1,1)</f>
        <v>42179.083333333328</v>
      </c>
      <c r="U532">
        <f>YEAR(S532)</f>
        <v>2015</v>
      </c>
      <c r="V532">
        <f>YEAR(T532)</f>
        <v>2015</v>
      </c>
      <c r="W532" t="str">
        <f>IF(V532=U532, "Yes"," No")</f>
        <v>Yes</v>
      </c>
    </row>
    <row r="533" spans="1:23" ht="43.2" x14ac:dyDescent="0.3">
      <c r="A533">
        <v>531</v>
      </c>
      <c r="B533" s="1" t="s">
        <v>1107</v>
      </c>
      <c r="C533" s="1" t="s">
        <v>1108</v>
      </c>
      <c r="D533">
        <v>4000</v>
      </c>
      <c r="E533">
        <v>4000</v>
      </c>
      <c r="F533" t="s">
        <v>16</v>
      </c>
      <c r="G533" t="s">
        <v>17</v>
      </c>
      <c r="H533" t="s">
        <v>18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1086</v>
      </c>
      <c r="O533" s="7">
        <f>(E533/D533)*100</f>
        <v>100</v>
      </c>
      <c r="P533" s="5">
        <f>IFERROR((E533/L533),0)</f>
        <v>129.03225806451613</v>
      </c>
      <c r="Q533" s="5" t="str">
        <f>LEFT(N533,SEARCH("/", N533)-1)</f>
        <v>theater</v>
      </c>
      <c r="R533" s="5" t="str">
        <f>RIGHT(N533,LEN(N533)-SEARCH("/",N533))</f>
        <v>plays</v>
      </c>
      <c r="S533" s="11">
        <f>(((J533/60)/60)/24)+DATE(1970,1,1)</f>
        <v>42676.065150462964</v>
      </c>
      <c r="T533" s="11">
        <f>(((I533/60)/60)/24)+DATE(1970,1,1)</f>
        <v>42721.290972222225</v>
      </c>
      <c r="U533">
        <f>YEAR(S533)</f>
        <v>2016</v>
      </c>
      <c r="V533">
        <f>YEAR(T533)</f>
        <v>2016</v>
      </c>
      <c r="W533" t="str">
        <f>IF(V533=U533, "Yes"," No")</f>
        <v>Yes</v>
      </c>
    </row>
    <row r="534" spans="1:23" ht="43.2" x14ac:dyDescent="0.3">
      <c r="A534">
        <v>532</v>
      </c>
      <c r="B534" s="1" t="s">
        <v>1109</v>
      </c>
      <c r="C534" s="1" t="s">
        <v>1110</v>
      </c>
      <c r="D534">
        <v>10000</v>
      </c>
      <c r="E534">
        <v>12325</v>
      </c>
      <c r="F534" t="s">
        <v>16</v>
      </c>
      <c r="G534" t="s">
        <v>17</v>
      </c>
      <c r="H534" t="s">
        <v>18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1086</v>
      </c>
      <c r="O534" s="7">
        <f>(E534/D534)*100</f>
        <v>123.25</v>
      </c>
      <c r="P534" s="5">
        <f>IFERROR((E534/L534),0)</f>
        <v>71.242774566473983</v>
      </c>
      <c r="Q534" s="5" t="str">
        <f>LEFT(N534,SEARCH("/", N534)-1)</f>
        <v>theater</v>
      </c>
      <c r="R534" s="5" t="str">
        <f>RIGHT(N534,LEN(N534)-SEARCH("/",N534))</f>
        <v>plays</v>
      </c>
      <c r="S534" s="11">
        <f>(((J534/60)/60)/24)+DATE(1970,1,1)</f>
        <v>42473.007037037038</v>
      </c>
      <c r="T534" s="11">
        <f>(((I534/60)/60)/24)+DATE(1970,1,1)</f>
        <v>42503.007037037038</v>
      </c>
      <c r="U534">
        <f>YEAR(S534)</f>
        <v>2016</v>
      </c>
      <c r="V534">
        <f>YEAR(T534)</f>
        <v>2016</v>
      </c>
      <c r="W534" t="str">
        <f>IF(V534=U534, "Yes"," No")</f>
        <v>Yes</v>
      </c>
    </row>
    <row r="535" spans="1:23" ht="43.2" x14ac:dyDescent="0.3">
      <c r="A535">
        <v>533</v>
      </c>
      <c r="B535" s="1" t="s">
        <v>1111</v>
      </c>
      <c r="C535" s="1" t="s">
        <v>1112</v>
      </c>
      <c r="D535">
        <v>2000</v>
      </c>
      <c r="E535">
        <v>2004</v>
      </c>
      <c r="F535" t="s">
        <v>16</v>
      </c>
      <c r="G535" t="s">
        <v>24</v>
      </c>
      <c r="H535" t="s">
        <v>25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1086</v>
      </c>
      <c r="O535" s="7">
        <f>(E535/D535)*100</f>
        <v>100.2</v>
      </c>
      <c r="P535" s="5">
        <f>IFERROR((E535/L535),0)</f>
        <v>117.88235294117646</v>
      </c>
      <c r="Q535" s="5" t="str">
        <f>LEFT(N535,SEARCH("/", N535)-1)</f>
        <v>theater</v>
      </c>
      <c r="R535" s="5" t="str">
        <f>RIGHT(N535,LEN(N535)-SEARCH("/",N535))</f>
        <v>plays</v>
      </c>
      <c r="S535" s="11">
        <f>(((J535/60)/60)/24)+DATE(1970,1,1)</f>
        <v>42482.43478009259</v>
      </c>
      <c r="T535" s="11">
        <f>(((I535/60)/60)/24)+DATE(1970,1,1)</f>
        <v>42506.43478009259</v>
      </c>
      <c r="U535">
        <f>YEAR(S535)</f>
        <v>2016</v>
      </c>
      <c r="V535">
        <f>YEAR(T535)</f>
        <v>2016</v>
      </c>
      <c r="W535" t="str">
        <f>IF(V535=U535, "Yes"," No")</f>
        <v>Yes</v>
      </c>
    </row>
    <row r="536" spans="1:23" ht="43.2" x14ac:dyDescent="0.3">
      <c r="A536">
        <v>534</v>
      </c>
      <c r="B536" s="1" t="s">
        <v>1113</v>
      </c>
      <c r="C536" s="1" t="s">
        <v>1114</v>
      </c>
      <c r="D536">
        <v>15000</v>
      </c>
      <c r="E536">
        <v>15700</v>
      </c>
      <c r="F536" t="s">
        <v>16</v>
      </c>
      <c r="G536" t="s">
        <v>410</v>
      </c>
      <c r="H536" t="s">
        <v>411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1086</v>
      </c>
      <c r="O536" s="7">
        <f>(E536/D536)*100</f>
        <v>104.66666666666666</v>
      </c>
      <c r="P536" s="5">
        <f>IFERROR((E536/L536),0)</f>
        <v>327.08333333333331</v>
      </c>
      <c r="Q536" s="5" t="str">
        <f>LEFT(N536,SEARCH("/", N536)-1)</f>
        <v>theater</v>
      </c>
      <c r="R536" s="5" t="str">
        <f>RIGHT(N536,LEN(N536)-SEARCH("/",N536))</f>
        <v>plays</v>
      </c>
      <c r="S536" s="11">
        <f>(((J536/60)/60)/24)+DATE(1970,1,1)</f>
        <v>42270.810995370368</v>
      </c>
      <c r="T536" s="11">
        <f>(((I536/60)/60)/24)+DATE(1970,1,1)</f>
        <v>42309.958333333328</v>
      </c>
      <c r="U536">
        <f>YEAR(S536)</f>
        <v>2015</v>
      </c>
      <c r="V536">
        <f>YEAR(T536)</f>
        <v>2015</v>
      </c>
      <c r="W536" t="str">
        <f>IF(V536=U536, "Yes"," No")</f>
        <v>Yes</v>
      </c>
    </row>
    <row r="537" spans="1:23" ht="43.2" x14ac:dyDescent="0.3">
      <c r="A537">
        <v>535</v>
      </c>
      <c r="B537" s="1" t="s">
        <v>1115</v>
      </c>
      <c r="C537" s="1" t="s">
        <v>1116</v>
      </c>
      <c r="D537">
        <v>2000</v>
      </c>
      <c r="E537">
        <v>2050</v>
      </c>
      <c r="F537" t="s">
        <v>16</v>
      </c>
      <c r="G537" t="s">
        <v>24</v>
      </c>
      <c r="H537" t="s">
        <v>25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1086</v>
      </c>
      <c r="O537" s="7">
        <f>(E537/D537)*100</f>
        <v>102.49999999999999</v>
      </c>
      <c r="P537" s="5">
        <f>IFERROR((E537/L537),0)</f>
        <v>34.745762711864408</v>
      </c>
      <c r="Q537" s="5" t="str">
        <f>LEFT(N537,SEARCH("/", N537)-1)</f>
        <v>theater</v>
      </c>
      <c r="R537" s="5" t="str">
        <f>RIGHT(N537,LEN(N537)-SEARCH("/",N537))</f>
        <v>plays</v>
      </c>
      <c r="S537" s="11">
        <f>(((J537/60)/60)/24)+DATE(1970,1,1)</f>
        <v>42711.545196759253</v>
      </c>
      <c r="T537" s="11">
        <f>(((I537/60)/60)/24)+DATE(1970,1,1)</f>
        <v>42741.545196759253</v>
      </c>
      <c r="U537">
        <f>YEAR(S537)</f>
        <v>2016</v>
      </c>
      <c r="V537">
        <f>YEAR(T537)</f>
        <v>2017</v>
      </c>
      <c r="W537" t="str">
        <f>IF(V537=U537, "Yes"," No")</f>
        <v xml:space="preserve"> No</v>
      </c>
    </row>
    <row r="538" spans="1:23" ht="57.6" x14ac:dyDescent="0.3">
      <c r="A538">
        <v>536</v>
      </c>
      <c r="B538" s="1" t="s">
        <v>1117</v>
      </c>
      <c r="C538" s="1" t="s">
        <v>1118</v>
      </c>
      <c r="D538">
        <v>3300</v>
      </c>
      <c r="E538">
        <v>3902.5</v>
      </c>
      <c r="F538" t="s">
        <v>16</v>
      </c>
      <c r="G538" t="s">
        <v>24</v>
      </c>
      <c r="H538" t="s">
        <v>25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1086</v>
      </c>
      <c r="O538" s="7">
        <f>(E538/D538)*100</f>
        <v>118.25757575757576</v>
      </c>
      <c r="P538" s="5">
        <f>IFERROR((E538/L538),0)</f>
        <v>100.06410256410257</v>
      </c>
      <c r="Q538" s="5" t="str">
        <f>LEFT(N538,SEARCH("/", N538)-1)</f>
        <v>theater</v>
      </c>
      <c r="R538" s="5" t="str">
        <f>RIGHT(N538,LEN(N538)-SEARCH("/",N538))</f>
        <v>plays</v>
      </c>
      <c r="S538" s="11">
        <f>(((J538/60)/60)/24)+DATE(1970,1,1)</f>
        <v>42179.344988425932</v>
      </c>
      <c r="T538" s="11">
        <f>(((I538/60)/60)/24)+DATE(1970,1,1)</f>
        <v>42219.75</v>
      </c>
      <c r="U538">
        <f>YEAR(S538)</f>
        <v>2015</v>
      </c>
      <c r="V538">
        <f>YEAR(T538)</f>
        <v>2015</v>
      </c>
      <c r="W538" t="str">
        <f>IF(V538=U538, "Yes"," No")</f>
        <v>Yes</v>
      </c>
    </row>
    <row r="539" spans="1:23" ht="43.2" x14ac:dyDescent="0.3">
      <c r="A539">
        <v>537</v>
      </c>
      <c r="B539" s="1" t="s">
        <v>1119</v>
      </c>
      <c r="C539" s="1" t="s">
        <v>1120</v>
      </c>
      <c r="D539">
        <v>2000</v>
      </c>
      <c r="E539">
        <v>2410</v>
      </c>
      <c r="F539" t="s">
        <v>16</v>
      </c>
      <c r="G539" t="s">
        <v>17</v>
      </c>
      <c r="H539" t="s">
        <v>18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1086</v>
      </c>
      <c r="O539" s="7">
        <f>(E539/D539)*100</f>
        <v>120.5</v>
      </c>
      <c r="P539" s="5">
        <f>IFERROR((E539/L539),0)</f>
        <v>40.847457627118644</v>
      </c>
      <c r="Q539" s="5" t="str">
        <f>LEFT(N539,SEARCH("/", N539)-1)</f>
        <v>theater</v>
      </c>
      <c r="R539" s="5" t="str">
        <f>RIGHT(N539,LEN(N539)-SEARCH("/",N539))</f>
        <v>plays</v>
      </c>
      <c r="S539" s="11">
        <f>(((J539/60)/60)/24)+DATE(1970,1,1)</f>
        <v>42282.768414351856</v>
      </c>
      <c r="T539" s="11">
        <f>(((I539/60)/60)/24)+DATE(1970,1,1)</f>
        <v>42312.810081018513</v>
      </c>
      <c r="U539">
        <f>YEAR(S539)</f>
        <v>2015</v>
      </c>
      <c r="V539">
        <f>YEAR(T539)</f>
        <v>2015</v>
      </c>
      <c r="W539" t="str">
        <f>IF(V539=U539, "Yes"," No")</f>
        <v>Yes</v>
      </c>
    </row>
    <row r="540" spans="1:23" ht="43.2" x14ac:dyDescent="0.3">
      <c r="A540">
        <v>538</v>
      </c>
      <c r="B540" s="1" t="s">
        <v>1121</v>
      </c>
      <c r="C540" s="1" t="s">
        <v>1122</v>
      </c>
      <c r="D540">
        <v>5000</v>
      </c>
      <c r="E540">
        <v>15121</v>
      </c>
      <c r="F540" t="s">
        <v>16</v>
      </c>
      <c r="G540" t="s">
        <v>17</v>
      </c>
      <c r="H540" t="s">
        <v>18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1086</v>
      </c>
      <c r="O540" s="7">
        <f>(E540/D540)*100</f>
        <v>302.42</v>
      </c>
      <c r="P540" s="5">
        <f>IFERROR((E540/L540),0)</f>
        <v>252.01666666666668</v>
      </c>
      <c r="Q540" s="5" t="str">
        <f>LEFT(N540,SEARCH("/", N540)-1)</f>
        <v>theater</v>
      </c>
      <c r="R540" s="5" t="str">
        <f>RIGHT(N540,LEN(N540)-SEARCH("/",N540))</f>
        <v>plays</v>
      </c>
      <c r="S540" s="11">
        <f>(((J540/60)/60)/24)+DATE(1970,1,1)</f>
        <v>42473.794710648144</v>
      </c>
      <c r="T540" s="11">
        <f>(((I540/60)/60)/24)+DATE(1970,1,1)</f>
        <v>42503.794710648144</v>
      </c>
      <c r="U540">
        <f>YEAR(S540)</f>
        <v>2016</v>
      </c>
      <c r="V540">
        <f>YEAR(T540)</f>
        <v>2016</v>
      </c>
      <c r="W540" t="str">
        <f>IF(V540=U540, "Yes"," No")</f>
        <v>Yes</v>
      </c>
    </row>
    <row r="541" spans="1:23" ht="43.2" x14ac:dyDescent="0.3">
      <c r="A541">
        <v>539</v>
      </c>
      <c r="B541" s="1" t="s">
        <v>1123</v>
      </c>
      <c r="C541" s="1" t="s">
        <v>1124</v>
      </c>
      <c r="D541">
        <v>500</v>
      </c>
      <c r="E541">
        <v>503.22</v>
      </c>
      <c r="F541" t="s">
        <v>16</v>
      </c>
      <c r="G541" t="s">
        <v>24</v>
      </c>
      <c r="H541" t="s">
        <v>25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1086</v>
      </c>
      <c r="O541" s="7">
        <f>(E541/D541)*100</f>
        <v>100.64400000000001</v>
      </c>
      <c r="P541" s="5">
        <f>IFERROR((E541/L541),0)</f>
        <v>25.161000000000001</v>
      </c>
      <c r="Q541" s="5" t="str">
        <f>LEFT(N541,SEARCH("/", N541)-1)</f>
        <v>theater</v>
      </c>
      <c r="R541" s="5" t="str">
        <f>RIGHT(N541,LEN(N541)-SEARCH("/",N541))</f>
        <v>plays</v>
      </c>
      <c r="S541" s="11">
        <f>(((J541/60)/60)/24)+DATE(1970,1,1)</f>
        <v>42535.049849537041</v>
      </c>
      <c r="T541" s="11">
        <f>(((I541/60)/60)/24)+DATE(1970,1,1)</f>
        <v>42556.049849537041</v>
      </c>
      <c r="U541">
        <f>YEAR(S541)</f>
        <v>2016</v>
      </c>
      <c r="V541">
        <f>YEAR(T541)</f>
        <v>2016</v>
      </c>
      <c r="W541" t="str">
        <f>IF(V541=U541, "Yes"," No")</f>
        <v>Yes</v>
      </c>
    </row>
    <row r="542" spans="1:23" ht="57.6" x14ac:dyDescent="0.3">
      <c r="A542">
        <v>540</v>
      </c>
      <c r="B542" s="1" t="s">
        <v>1125</v>
      </c>
      <c r="C542" s="1" t="s">
        <v>1126</v>
      </c>
      <c r="D542">
        <v>15000</v>
      </c>
      <c r="E542">
        <v>1</v>
      </c>
      <c r="F542" t="s">
        <v>357</v>
      </c>
      <c r="G542" t="s">
        <v>17</v>
      </c>
      <c r="H542" t="s">
        <v>18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1127</v>
      </c>
      <c r="O542" s="7">
        <f>(E542/D542)*100</f>
        <v>6.6666666666666671E-3</v>
      </c>
      <c r="P542" s="5">
        <f>IFERROR((E542/L542),0)</f>
        <v>1</v>
      </c>
      <c r="Q542" s="5" t="str">
        <f>LEFT(N542,SEARCH("/", N542)-1)</f>
        <v>technology</v>
      </c>
      <c r="R542" s="5" t="str">
        <f>RIGHT(N542,LEN(N542)-SEARCH("/",N542))</f>
        <v>web</v>
      </c>
      <c r="S542" s="11">
        <f>(((J542/60)/60)/24)+DATE(1970,1,1)</f>
        <v>42009.817199074074</v>
      </c>
      <c r="T542" s="11">
        <f>(((I542/60)/60)/24)+DATE(1970,1,1)</f>
        <v>42039.817199074074</v>
      </c>
      <c r="U542">
        <f>YEAR(S542)</f>
        <v>2015</v>
      </c>
      <c r="V542">
        <f>YEAR(T542)</f>
        <v>2015</v>
      </c>
      <c r="W542" t="str">
        <f>IF(V542=U542, "Yes"," No")</f>
        <v>Yes</v>
      </c>
    </row>
    <row r="543" spans="1:23" ht="43.2" x14ac:dyDescent="0.3">
      <c r="A543">
        <v>541</v>
      </c>
      <c r="B543" s="1" t="s">
        <v>1128</v>
      </c>
      <c r="C543" s="1" t="s">
        <v>1129</v>
      </c>
      <c r="D543">
        <v>4500</v>
      </c>
      <c r="E543">
        <v>25</v>
      </c>
      <c r="F543" t="s">
        <v>357</v>
      </c>
      <c r="G543" t="s">
        <v>17</v>
      </c>
      <c r="H543" t="s">
        <v>18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1127</v>
      </c>
      <c r="O543" s="7">
        <f>(E543/D543)*100</f>
        <v>0.55555555555555558</v>
      </c>
      <c r="P543" s="5">
        <f>IFERROR((E543/L543),0)</f>
        <v>25</v>
      </c>
      <c r="Q543" s="5" t="str">
        <f>LEFT(N543,SEARCH("/", N543)-1)</f>
        <v>technology</v>
      </c>
      <c r="R543" s="5" t="str">
        <f>RIGHT(N543,LEN(N543)-SEARCH("/",N543))</f>
        <v>web</v>
      </c>
      <c r="S543" s="11">
        <f>(((J543/60)/60)/24)+DATE(1970,1,1)</f>
        <v>42276.046689814815</v>
      </c>
      <c r="T543" s="11">
        <f>(((I543/60)/60)/24)+DATE(1970,1,1)</f>
        <v>42306.046689814815</v>
      </c>
      <c r="U543">
        <f>YEAR(S543)</f>
        <v>2015</v>
      </c>
      <c r="V543">
        <f>YEAR(T543)</f>
        <v>2015</v>
      </c>
      <c r="W543" t="str">
        <f>IF(V543=U543, "Yes"," No")</f>
        <v>Yes</v>
      </c>
    </row>
    <row r="544" spans="1:23" ht="43.2" x14ac:dyDescent="0.3">
      <c r="A544">
        <v>542</v>
      </c>
      <c r="B544" s="1" t="s">
        <v>1130</v>
      </c>
      <c r="C544" s="1" t="s">
        <v>1131</v>
      </c>
      <c r="D544">
        <v>250000</v>
      </c>
      <c r="E544">
        <v>1</v>
      </c>
      <c r="F544" t="s">
        <v>357</v>
      </c>
      <c r="G544" t="s">
        <v>17</v>
      </c>
      <c r="H544" t="s">
        <v>18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1127</v>
      </c>
      <c r="O544" s="7">
        <f>(E544/D544)*100</f>
        <v>3.9999999999999996E-4</v>
      </c>
      <c r="P544" s="5">
        <f>IFERROR((E544/L544),0)</f>
        <v>1</v>
      </c>
      <c r="Q544" s="5" t="str">
        <f>LEFT(N544,SEARCH("/", N544)-1)</f>
        <v>technology</v>
      </c>
      <c r="R544" s="5" t="str">
        <f>RIGHT(N544,LEN(N544)-SEARCH("/",N544))</f>
        <v>web</v>
      </c>
      <c r="S544" s="11">
        <f>(((J544/60)/60)/24)+DATE(1970,1,1)</f>
        <v>42433.737453703703</v>
      </c>
      <c r="T544" s="11">
        <f>(((I544/60)/60)/24)+DATE(1970,1,1)</f>
        <v>42493.695787037039</v>
      </c>
      <c r="U544">
        <f>YEAR(S544)</f>
        <v>2016</v>
      </c>
      <c r="V544">
        <f>YEAR(T544)</f>
        <v>2016</v>
      </c>
      <c r="W544" t="str">
        <f>IF(V544=U544, "Yes"," No")</f>
        <v>Yes</v>
      </c>
    </row>
    <row r="545" spans="1:23" ht="43.2" x14ac:dyDescent="0.3">
      <c r="A545">
        <v>543</v>
      </c>
      <c r="B545" s="1" t="s">
        <v>1132</v>
      </c>
      <c r="C545" s="1" t="s">
        <v>1133</v>
      </c>
      <c r="D545">
        <v>22000</v>
      </c>
      <c r="E545">
        <v>70</v>
      </c>
      <c r="F545" t="s">
        <v>357</v>
      </c>
      <c r="G545" t="s">
        <v>50</v>
      </c>
      <c r="H545" t="s">
        <v>51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1127</v>
      </c>
      <c r="O545" s="7">
        <f>(E545/D545)*100</f>
        <v>0.31818181818181818</v>
      </c>
      <c r="P545" s="5">
        <f>IFERROR((E545/L545),0)</f>
        <v>35</v>
      </c>
      <c r="Q545" s="5" t="str">
        <f>LEFT(N545,SEARCH("/", N545)-1)</f>
        <v>technology</v>
      </c>
      <c r="R545" s="5" t="str">
        <f>RIGHT(N545,LEN(N545)-SEARCH("/",N545))</f>
        <v>web</v>
      </c>
      <c r="S545" s="11">
        <f>(((J545/60)/60)/24)+DATE(1970,1,1)</f>
        <v>41914.092152777775</v>
      </c>
      <c r="T545" s="11">
        <f>(((I545/60)/60)/24)+DATE(1970,1,1)</f>
        <v>41944.092152777775</v>
      </c>
      <c r="U545">
        <f>YEAR(S545)</f>
        <v>2014</v>
      </c>
      <c r="V545">
        <f>YEAR(T545)</f>
        <v>2014</v>
      </c>
      <c r="W545" t="str">
        <f>IF(V545=U545, "Yes"," No")</f>
        <v>Yes</v>
      </c>
    </row>
    <row r="546" spans="1:23" ht="43.2" x14ac:dyDescent="0.3">
      <c r="A546">
        <v>544</v>
      </c>
      <c r="B546" s="1" t="s">
        <v>1134</v>
      </c>
      <c r="C546" s="1" t="s">
        <v>1135</v>
      </c>
      <c r="D546">
        <v>500</v>
      </c>
      <c r="E546">
        <v>6</v>
      </c>
      <c r="F546" t="s">
        <v>357</v>
      </c>
      <c r="G546" t="s">
        <v>17</v>
      </c>
      <c r="H546" t="s">
        <v>18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1127</v>
      </c>
      <c r="O546" s="7">
        <f>(E546/D546)*100</f>
        <v>1.2</v>
      </c>
      <c r="P546" s="5">
        <f>IFERROR((E546/L546),0)</f>
        <v>3</v>
      </c>
      <c r="Q546" s="5" t="str">
        <f>LEFT(N546,SEARCH("/", N546)-1)</f>
        <v>technology</v>
      </c>
      <c r="R546" s="5" t="str">
        <f>RIGHT(N546,LEN(N546)-SEARCH("/",N546))</f>
        <v>web</v>
      </c>
      <c r="S546" s="11">
        <f>(((J546/60)/60)/24)+DATE(1970,1,1)</f>
        <v>42525.656944444447</v>
      </c>
      <c r="T546" s="11">
        <f>(((I546/60)/60)/24)+DATE(1970,1,1)</f>
        <v>42555.656944444447</v>
      </c>
      <c r="U546">
        <f>YEAR(S546)</f>
        <v>2016</v>
      </c>
      <c r="V546">
        <f>YEAR(T546)</f>
        <v>2016</v>
      </c>
      <c r="W546" t="str">
        <f>IF(V546=U546, "Yes"," No")</f>
        <v>Yes</v>
      </c>
    </row>
    <row r="547" spans="1:23" ht="57.6" x14ac:dyDescent="0.3">
      <c r="A547">
        <v>545</v>
      </c>
      <c r="B547" s="1" t="s">
        <v>1136</v>
      </c>
      <c r="C547" s="1" t="s">
        <v>1137</v>
      </c>
      <c r="D547">
        <v>50000</v>
      </c>
      <c r="E547">
        <v>13692</v>
      </c>
      <c r="F547" t="s">
        <v>357</v>
      </c>
      <c r="G547" t="s">
        <v>179</v>
      </c>
      <c r="H547" t="s">
        <v>55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1127</v>
      </c>
      <c r="O547" s="7">
        <f>(E547/D547)*100</f>
        <v>27.383999999999997</v>
      </c>
      <c r="P547" s="5">
        <f>IFERROR((E547/L547),0)</f>
        <v>402.70588235294116</v>
      </c>
      <c r="Q547" s="5" t="str">
        <f>LEFT(N547,SEARCH("/", N547)-1)</f>
        <v>technology</v>
      </c>
      <c r="R547" s="5" t="str">
        <f>RIGHT(N547,LEN(N547)-SEARCH("/",N547))</f>
        <v>web</v>
      </c>
      <c r="S547" s="11">
        <f>(((J547/60)/60)/24)+DATE(1970,1,1)</f>
        <v>42283.592465277776</v>
      </c>
      <c r="T547" s="11">
        <f>(((I547/60)/60)/24)+DATE(1970,1,1)</f>
        <v>42323.634131944447</v>
      </c>
      <c r="U547">
        <f>YEAR(S547)</f>
        <v>2015</v>
      </c>
      <c r="V547">
        <f>YEAR(T547)</f>
        <v>2015</v>
      </c>
      <c r="W547" t="str">
        <f>IF(V547=U547, "Yes"," No")</f>
        <v>Yes</v>
      </c>
    </row>
    <row r="548" spans="1:23" ht="43.2" x14ac:dyDescent="0.3">
      <c r="A548">
        <v>546</v>
      </c>
      <c r="B548" s="1" t="s">
        <v>1138</v>
      </c>
      <c r="C548" s="1" t="s">
        <v>1139</v>
      </c>
      <c r="D548">
        <v>60000</v>
      </c>
      <c r="E548">
        <v>52</v>
      </c>
      <c r="F548" t="s">
        <v>357</v>
      </c>
      <c r="G548" t="s">
        <v>17</v>
      </c>
      <c r="H548" t="s">
        <v>18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1127</v>
      </c>
      <c r="O548" s="7">
        <f>(E548/D548)*100</f>
        <v>8.666666666666667E-2</v>
      </c>
      <c r="P548" s="5">
        <f>IFERROR((E548/L548),0)</f>
        <v>26</v>
      </c>
      <c r="Q548" s="5" t="str">
        <f>LEFT(N548,SEARCH("/", N548)-1)</f>
        <v>technology</v>
      </c>
      <c r="R548" s="5" t="str">
        <f>RIGHT(N548,LEN(N548)-SEARCH("/",N548))</f>
        <v>web</v>
      </c>
      <c r="S548" s="11">
        <f>(((J548/60)/60)/24)+DATE(1970,1,1)</f>
        <v>42249.667997685188</v>
      </c>
      <c r="T548" s="11">
        <f>(((I548/60)/60)/24)+DATE(1970,1,1)</f>
        <v>42294.667997685188</v>
      </c>
      <c r="U548">
        <f>YEAR(S548)</f>
        <v>2015</v>
      </c>
      <c r="V548">
        <f>YEAR(T548)</f>
        <v>2015</v>
      </c>
      <c r="W548" t="str">
        <f>IF(V548=U548, "Yes"," No")</f>
        <v>Yes</v>
      </c>
    </row>
    <row r="549" spans="1:23" ht="57.6" x14ac:dyDescent="0.3">
      <c r="A549">
        <v>547</v>
      </c>
      <c r="B549" s="1" t="s">
        <v>1140</v>
      </c>
      <c r="C549" s="1" t="s">
        <v>1141</v>
      </c>
      <c r="D549">
        <v>7500</v>
      </c>
      <c r="E549">
        <v>0</v>
      </c>
      <c r="F549" t="s">
        <v>357</v>
      </c>
      <c r="G549" t="s">
        <v>24</v>
      </c>
      <c r="H549" t="s">
        <v>25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1127</v>
      </c>
      <c r="O549" s="7">
        <f>(E549/D549)*100</f>
        <v>0</v>
      </c>
      <c r="P549" s="5">
        <f>IFERROR((E549/L549),0)</f>
        <v>0</v>
      </c>
      <c r="Q549" s="5" t="str">
        <f>LEFT(N549,SEARCH("/", N549)-1)</f>
        <v>technology</v>
      </c>
      <c r="R549" s="5" t="str">
        <f>RIGHT(N549,LEN(N549)-SEARCH("/",N549))</f>
        <v>web</v>
      </c>
      <c r="S549" s="11">
        <f>(((J549/60)/60)/24)+DATE(1970,1,1)</f>
        <v>42380.696342592593</v>
      </c>
      <c r="T549" s="11">
        <f>(((I549/60)/60)/24)+DATE(1970,1,1)</f>
        <v>42410.696342592593</v>
      </c>
      <c r="U549">
        <f>YEAR(S549)</f>
        <v>2016</v>
      </c>
      <c r="V549">
        <f>YEAR(T549)</f>
        <v>2016</v>
      </c>
      <c r="W549" t="str">
        <f>IF(V549=U549, "Yes"," No")</f>
        <v>Yes</v>
      </c>
    </row>
    <row r="550" spans="1:23" ht="43.2" x14ac:dyDescent="0.3">
      <c r="A550">
        <v>548</v>
      </c>
      <c r="B550" s="1" t="s">
        <v>1142</v>
      </c>
      <c r="C550" s="1" t="s">
        <v>1143</v>
      </c>
      <c r="D550">
        <v>10000</v>
      </c>
      <c r="E550">
        <v>9</v>
      </c>
      <c r="F550" t="s">
        <v>357</v>
      </c>
      <c r="G550" t="s">
        <v>24</v>
      </c>
      <c r="H550" t="s">
        <v>25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1127</v>
      </c>
      <c r="O550" s="7">
        <f>(E550/D550)*100</f>
        <v>0.09</v>
      </c>
      <c r="P550" s="5">
        <f>IFERROR((E550/L550),0)</f>
        <v>9</v>
      </c>
      <c r="Q550" s="5" t="str">
        <f>LEFT(N550,SEARCH("/", N550)-1)</f>
        <v>technology</v>
      </c>
      <c r="R550" s="5" t="str">
        <f>RIGHT(N550,LEN(N550)-SEARCH("/",N550))</f>
        <v>web</v>
      </c>
      <c r="S550" s="11">
        <f>(((J550/60)/60)/24)+DATE(1970,1,1)</f>
        <v>42276.903333333335</v>
      </c>
      <c r="T550" s="11">
        <f>(((I550/60)/60)/24)+DATE(1970,1,1)</f>
        <v>42306.903333333335</v>
      </c>
      <c r="U550">
        <f>YEAR(S550)</f>
        <v>2015</v>
      </c>
      <c r="V550">
        <f>YEAR(T550)</f>
        <v>2015</v>
      </c>
      <c r="W550" t="str">
        <f>IF(V550=U550, "Yes"," No")</f>
        <v>Yes</v>
      </c>
    </row>
    <row r="551" spans="1:23" ht="57.6" x14ac:dyDescent="0.3">
      <c r="A551">
        <v>549</v>
      </c>
      <c r="B551" s="1" t="s">
        <v>1144</v>
      </c>
      <c r="C551" s="1" t="s">
        <v>1145</v>
      </c>
      <c r="D551">
        <v>2500</v>
      </c>
      <c r="E551">
        <v>68</v>
      </c>
      <c r="F551" t="s">
        <v>357</v>
      </c>
      <c r="G551" t="s">
        <v>24</v>
      </c>
      <c r="H551" t="s">
        <v>25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1127</v>
      </c>
      <c r="O551" s="7">
        <f>(E551/D551)*100</f>
        <v>2.7199999999999998</v>
      </c>
      <c r="P551" s="5">
        <f>IFERROR((E551/L551),0)</f>
        <v>8.5</v>
      </c>
      <c r="Q551" s="5" t="str">
        <f>LEFT(N551,SEARCH("/", N551)-1)</f>
        <v>technology</v>
      </c>
      <c r="R551" s="5" t="str">
        <f>RIGHT(N551,LEN(N551)-SEARCH("/",N551))</f>
        <v>web</v>
      </c>
      <c r="S551" s="11">
        <f>(((J551/60)/60)/24)+DATE(1970,1,1)</f>
        <v>42163.636828703704</v>
      </c>
      <c r="T551" s="11">
        <f>(((I551/60)/60)/24)+DATE(1970,1,1)</f>
        <v>42193.636828703704</v>
      </c>
      <c r="U551">
        <f>YEAR(S551)</f>
        <v>2015</v>
      </c>
      <c r="V551">
        <f>YEAR(T551)</f>
        <v>2015</v>
      </c>
      <c r="W551" t="str">
        <f>IF(V551=U551, "Yes"," No")</f>
        <v>Yes</v>
      </c>
    </row>
    <row r="552" spans="1:23" ht="43.2" x14ac:dyDescent="0.3">
      <c r="A552">
        <v>550</v>
      </c>
      <c r="B552" s="1" t="s">
        <v>1146</v>
      </c>
      <c r="C552" s="1" t="s">
        <v>1147</v>
      </c>
      <c r="D552">
        <v>5000</v>
      </c>
      <c r="E552">
        <v>35</v>
      </c>
      <c r="F552" t="s">
        <v>357</v>
      </c>
      <c r="G552" t="s">
        <v>159</v>
      </c>
      <c r="H552" t="s">
        <v>160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1127</v>
      </c>
      <c r="O552" s="7">
        <f>(E552/D552)*100</f>
        <v>0.70000000000000007</v>
      </c>
      <c r="P552" s="5">
        <f>IFERROR((E552/L552),0)</f>
        <v>8.75</v>
      </c>
      <c r="Q552" s="5" t="str">
        <f>LEFT(N552,SEARCH("/", N552)-1)</f>
        <v>technology</v>
      </c>
      <c r="R552" s="5" t="str">
        <f>RIGHT(N552,LEN(N552)-SEARCH("/",N552))</f>
        <v>web</v>
      </c>
      <c r="S552" s="11">
        <f>(((J552/60)/60)/24)+DATE(1970,1,1)</f>
        <v>42753.678761574076</v>
      </c>
      <c r="T552" s="11">
        <f>(((I552/60)/60)/24)+DATE(1970,1,1)</f>
        <v>42766.208333333328</v>
      </c>
      <c r="U552">
        <f>YEAR(S552)</f>
        <v>2017</v>
      </c>
      <c r="V552">
        <f>YEAR(T552)</f>
        <v>2017</v>
      </c>
      <c r="W552" t="str">
        <f>IF(V552=U552, "Yes"," No")</f>
        <v>Yes</v>
      </c>
    </row>
    <row r="553" spans="1:23" ht="43.2" x14ac:dyDescent="0.3">
      <c r="A553">
        <v>551</v>
      </c>
      <c r="B553" s="1" t="s">
        <v>1148</v>
      </c>
      <c r="C553" s="1" t="s">
        <v>1149</v>
      </c>
      <c r="D553">
        <v>75000</v>
      </c>
      <c r="E553">
        <v>3781</v>
      </c>
      <c r="F553" t="s">
        <v>357</v>
      </c>
      <c r="G553" t="s">
        <v>17</v>
      </c>
      <c r="H553" t="s">
        <v>18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1127</v>
      </c>
      <c r="O553" s="7">
        <f>(E553/D553)*100</f>
        <v>5.0413333333333332</v>
      </c>
      <c r="P553" s="5">
        <f>IFERROR((E553/L553),0)</f>
        <v>135.03571428571428</v>
      </c>
      <c r="Q553" s="5" t="str">
        <f>LEFT(N553,SEARCH("/", N553)-1)</f>
        <v>technology</v>
      </c>
      <c r="R553" s="5" t="str">
        <f>RIGHT(N553,LEN(N553)-SEARCH("/",N553))</f>
        <v>web</v>
      </c>
      <c r="S553" s="11">
        <f>(((J553/60)/60)/24)+DATE(1970,1,1)</f>
        <v>42173.275740740741</v>
      </c>
      <c r="T553" s="11">
        <f>(((I553/60)/60)/24)+DATE(1970,1,1)</f>
        <v>42217.745138888888</v>
      </c>
      <c r="U553">
        <f>YEAR(S553)</f>
        <v>2015</v>
      </c>
      <c r="V553">
        <f>YEAR(T553)</f>
        <v>2015</v>
      </c>
      <c r="W553" t="str">
        <f>IF(V553=U553, "Yes"," No")</f>
        <v>Yes</v>
      </c>
    </row>
    <row r="554" spans="1:23" ht="43.2" x14ac:dyDescent="0.3">
      <c r="A554">
        <v>552</v>
      </c>
      <c r="B554" s="1" t="s">
        <v>1150</v>
      </c>
      <c r="C554" s="1" t="s">
        <v>1151</v>
      </c>
      <c r="D554">
        <v>45000</v>
      </c>
      <c r="E554">
        <v>0</v>
      </c>
      <c r="F554" t="s">
        <v>357</v>
      </c>
      <c r="G554" t="s">
        <v>159</v>
      </c>
      <c r="H554" t="s">
        <v>160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1127</v>
      </c>
      <c r="O554" s="7">
        <f>(E554/D554)*100</f>
        <v>0</v>
      </c>
      <c r="P554" s="5">
        <f>IFERROR((E554/L554),0)</f>
        <v>0</v>
      </c>
      <c r="Q554" s="5" t="str">
        <f>LEFT(N554,SEARCH("/", N554)-1)</f>
        <v>technology</v>
      </c>
      <c r="R554" s="5" t="str">
        <f>RIGHT(N554,LEN(N554)-SEARCH("/",N554))</f>
        <v>web</v>
      </c>
      <c r="S554" s="11">
        <f>(((J554/60)/60)/24)+DATE(1970,1,1)</f>
        <v>42318.616851851853</v>
      </c>
      <c r="T554" s="11">
        <f>(((I554/60)/60)/24)+DATE(1970,1,1)</f>
        <v>42378.616851851853</v>
      </c>
      <c r="U554">
        <f>YEAR(S554)</f>
        <v>2015</v>
      </c>
      <c r="V554">
        <f>YEAR(T554)</f>
        <v>2016</v>
      </c>
      <c r="W554" t="str">
        <f>IF(V554=U554, "Yes"," No")</f>
        <v xml:space="preserve"> No</v>
      </c>
    </row>
    <row r="555" spans="1:23" ht="43.2" x14ac:dyDescent="0.3">
      <c r="A555">
        <v>553</v>
      </c>
      <c r="B555" s="1" t="s">
        <v>1152</v>
      </c>
      <c r="C555" s="1" t="s">
        <v>1153</v>
      </c>
      <c r="D555">
        <v>25000</v>
      </c>
      <c r="E555">
        <v>123</v>
      </c>
      <c r="F555" t="s">
        <v>357</v>
      </c>
      <c r="G555" t="s">
        <v>17</v>
      </c>
      <c r="H555" t="s">
        <v>18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1127</v>
      </c>
      <c r="O555" s="7">
        <f>(E555/D555)*100</f>
        <v>0.49199999999999999</v>
      </c>
      <c r="P555" s="5">
        <f>IFERROR((E555/L555),0)</f>
        <v>20.5</v>
      </c>
      <c r="Q555" s="5" t="str">
        <f>LEFT(N555,SEARCH("/", N555)-1)</f>
        <v>technology</v>
      </c>
      <c r="R555" s="5" t="str">
        <f>RIGHT(N555,LEN(N555)-SEARCH("/",N555))</f>
        <v>web</v>
      </c>
      <c r="S555" s="11">
        <f>(((J555/60)/60)/24)+DATE(1970,1,1)</f>
        <v>41927.71980324074</v>
      </c>
      <c r="T555" s="11">
        <f>(((I555/60)/60)/24)+DATE(1970,1,1)</f>
        <v>41957.761469907404</v>
      </c>
      <c r="U555">
        <f>YEAR(S555)</f>
        <v>2014</v>
      </c>
      <c r="V555">
        <f>YEAR(T555)</f>
        <v>2014</v>
      </c>
      <c r="W555" t="str">
        <f>IF(V555=U555, "Yes"," No")</f>
        <v>Yes</v>
      </c>
    </row>
    <row r="556" spans="1:23" ht="43.2" x14ac:dyDescent="0.3">
      <c r="A556">
        <v>554</v>
      </c>
      <c r="B556" s="1" t="s">
        <v>1154</v>
      </c>
      <c r="C556" s="1" t="s">
        <v>1155</v>
      </c>
      <c r="D556">
        <v>3870</v>
      </c>
      <c r="E556">
        <v>1416</v>
      </c>
      <c r="F556" t="s">
        <v>357</v>
      </c>
      <c r="G556" t="s">
        <v>17</v>
      </c>
      <c r="H556" t="s">
        <v>18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1127</v>
      </c>
      <c r="O556" s="7">
        <f>(E556/D556)*100</f>
        <v>36.589147286821706</v>
      </c>
      <c r="P556" s="5">
        <f>IFERROR((E556/L556),0)</f>
        <v>64.36363636363636</v>
      </c>
      <c r="Q556" s="5" t="str">
        <f>LEFT(N556,SEARCH("/", N556)-1)</f>
        <v>technology</v>
      </c>
      <c r="R556" s="5" t="str">
        <f>RIGHT(N556,LEN(N556)-SEARCH("/",N556))</f>
        <v>web</v>
      </c>
      <c r="S556" s="11">
        <f>(((J556/60)/60)/24)+DATE(1970,1,1)</f>
        <v>41901.684861111113</v>
      </c>
      <c r="T556" s="11">
        <f>(((I556/60)/60)/24)+DATE(1970,1,1)</f>
        <v>41931.684861111113</v>
      </c>
      <c r="U556">
        <f>YEAR(S556)</f>
        <v>2014</v>
      </c>
      <c r="V556">
        <f>YEAR(T556)</f>
        <v>2014</v>
      </c>
      <c r="W556" t="str">
        <f>IF(V556=U556, "Yes"," No")</f>
        <v>Yes</v>
      </c>
    </row>
    <row r="557" spans="1:23" ht="43.2" x14ac:dyDescent="0.3">
      <c r="A557">
        <v>555</v>
      </c>
      <c r="B557" s="1" t="s">
        <v>1156</v>
      </c>
      <c r="C557" s="1" t="s">
        <v>1157</v>
      </c>
      <c r="D557">
        <v>7500</v>
      </c>
      <c r="E557">
        <v>0</v>
      </c>
      <c r="F557" t="s">
        <v>357</v>
      </c>
      <c r="G557" t="s">
        <v>24</v>
      </c>
      <c r="H557" t="s">
        <v>25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1127</v>
      </c>
      <c r="O557" s="7">
        <f>(E557/D557)*100</f>
        <v>0</v>
      </c>
      <c r="P557" s="5">
        <f>IFERROR((E557/L557),0)</f>
        <v>0</v>
      </c>
      <c r="Q557" s="5" t="str">
        <f>LEFT(N557,SEARCH("/", N557)-1)</f>
        <v>technology</v>
      </c>
      <c r="R557" s="5" t="str">
        <f>RIGHT(N557,LEN(N557)-SEARCH("/",N557))</f>
        <v>web</v>
      </c>
      <c r="S557" s="11">
        <f>(((J557/60)/60)/24)+DATE(1970,1,1)</f>
        <v>42503.353506944448</v>
      </c>
      <c r="T557" s="11">
        <f>(((I557/60)/60)/24)+DATE(1970,1,1)</f>
        <v>42533.353506944448</v>
      </c>
      <c r="U557">
        <f>YEAR(S557)</f>
        <v>2016</v>
      </c>
      <c r="V557">
        <f>YEAR(T557)</f>
        <v>2016</v>
      </c>
      <c r="W557" t="str">
        <f>IF(V557=U557, "Yes"," No")</f>
        <v>Yes</v>
      </c>
    </row>
    <row r="558" spans="1:23" ht="28.8" x14ac:dyDescent="0.3">
      <c r="A558">
        <v>556</v>
      </c>
      <c r="B558" s="1" t="s">
        <v>1158</v>
      </c>
      <c r="C558" s="1" t="s">
        <v>1159</v>
      </c>
      <c r="D558">
        <v>8000</v>
      </c>
      <c r="E558">
        <v>200</v>
      </c>
      <c r="F558" t="s">
        <v>357</v>
      </c>
      <c r="G558" t="s">
        <v>17</v>
      </c>
      <c r="H558" t="s">
        <v>18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1127</v>
      </c>
      <c r="O558" s="7">
        <f>(E558/D558)*100</f>
        <v>2.5</v>
      </c>
      <c r="P558" s="5">
        <f>IFERROR((E558/L558),0)</f>
        <v>200</v>
      </c>
      <c r="Q558" s="5" t="str">
        <f>LEFT(N558,SEARCH("/", N558)-1)</f>
        <v>technology</v>
      </c>
      <c r="R558" s="5" t="str">
        <f>RIGHT(N558,LEN(N558)-SEARCH("/",N558))</f>
        <v>web</v>
      </c>
      <c r="S558" s="11">
        <f>(((J558/60)/60)/24)+DATE(1970,1,1)</f>
        <v>42345.860150462962</v>
      </c>
      <c r="T558" s="11">
        <f>(((I558/60)/60)/24)+DATE(1970,1,1)</f>
        <v>42375.860150462962</v>
      </c>
      <c r="U558">
        <f>YEAR(S558)</f>
        <v>2015</v>
      </c>
      <c r="V558">
        <f>YEAR(T558)</f>
        <v>2016</v>
      </c>
      <c r="W558" t="str">
        <f>IF(V558=U558, "Yes"," No")</f>
        <v xml:space="preserve"> No</v>
      </c>
    </row>
    <row r="559" spans="1:23" ht="43.2" x14ac:dyDescent="0.3">
      <c r="A559">
        <v>557</v>
      </c>
      <c r="B559" s="1" t="s">
        <v>1160</v>
      </c>
      <c r="C559" s="1" t="s">
        <v>1161</v>
      </c>
      <c r="D559">
        <v>150000</v>
      </c>
      <c r="E559">
        <v>1366</v>
      </c>
      <c r="F559" t="s">
        <v>357</v>
      </c>
      <c r="G559" t="s">
        <v>502</v>
      </c>
      <c r="H559" t="s">
        <v>55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1127</v>
      </c>
      <c r="O559" s="7">
        <f>(E559/D559)*100</f>
        <v>0.91066666666666674</v>
      </c>
      <c r="P559" s="5">
        <f>IFERROR((E559/L559),0)</f>
        <v>68.3</v>
      </c>
      <c r="Q559" s="5" t="str">
        <f>LEFT(N559,SEARCH("/", N559)-1)</f>
        <v>technology</v>
      </c>
      <c r="R559" s="5" t="str">
        <f>RIGHT(N559,LEN(N559)-SEARCH("/",N559))</f>
        <v>web</v>
      </c>
      <c r="S559" s="11">
        <f>(((J559/60)/60)/24)+DATE(1970,1,1)</f>
        <v>42676.942164351851</v>
      </c>
      <c r="T559" s="11">
        <f>(((I559/60)/60)/24)+DATE(1970,1,1)</f>
        <v>42706.983831018515</v>
      </c>
      <c r="U559">
        <f>YEAR(S559)</f>
        <v>2016</v>
      </c>
      <c r="V559">
        <f>YEAR(T559)</f>
        <v>2016</v>
      </c>
      <c r="W559" t="str">
        <f>IF(V559=U559, "Yes"," No")</f>
        <v>Yes</v>
      </c>
    </row>
    <row r="560" spans="1:23" ht="43.2" x14ac:dyDescent="0.3">
      <c r="A560">
        <v>558</v>
      </c>
      <c r="B560" s="1" t="s">
        <v>1162</v>
      </c>
      <c r="C560" s="1" t="s">
        <v>1163</v>
      </c>
      <c r="D560">
        <v>750</v>
      </c>
      <c r="E560">
        <v>0</v>
      </c>
      <c r="F560" t="s">
        <v>357</v>
      </c>
      <c r="G560" t="s">
        <v>17</v>
      </c>
      <c r="H560" t="s">
        <v>18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1127</v>
      </c>
      <c r="O560" s="7">
        <f>(E560/D560)*100</f>
        <v>0</v>
      </c>
      <c r="P560" s="5">
        <f>IFERROR((E560/L560),0)</f>
        <v>0</v>
      </c>
      <c r="Q560" s="5" t="str">
        <f>LEFT(N560,SEARCH("/", N560)-1)</f>
        <v>technology</v>
      </c>
      <c r="R560" s="5" t="str">
        <f>RIGHT(N560,LEN(N560)-SEARCH("/",N560))</f>
        <v>web</v>
      </c>
      <c r="S560" s="11">
        <f>(((J560/60)/60)/24)+DATE(1970,1,1)</f>
        <v>42057.883159722223</v>
      </c>
      <c r="T560" s="11">
        <f>(((I560/60)/60)/24)+DATE(1970,1,1)</f>
        <v>42087.841493055559</v>
      </c>
      <c r="U560">
        <f>YEAR(S560)</f>
        <v>2015</v>
      </c>
      <c r="V560">
        <f>YEAR(T560)</f>
        <v>2015</v>
      </c>
      <c r="W560" t="str">
        <f>IF(V560=U560, "Yes"," No")</f>
        <v>Yes</v>
      </c>
    </row>
    <row r="561" spans="1:23" ht="57.6" x14ac:dyDescent="0.3">
      <c r="A561">
        <v>559</v>
      </c>
      <c r="B561" s="1" t="s">
        <v>1164</v>
      </c>
      <c r="C561" s="1" t="s">
        <v>1165</v>
      </c>
      <c r="D561">
        <v>240000</v>
      </c>
      <c r="E561">
        <v>50</v>
      </c>
      <c r="F561" t="s">
        <v>357</v>
      </c>
      <c r="G561" t="s">
        <v>17</v>
      </c>
      <c r="H561" t="s">
        <v>18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1127</v>
      </c>
      <c r="O561" s="7">
        <f>(E561/D561)*100</f>
        <v>2.0833333333333336E-2</v>
      </c>
      <c r="P561" s="5">
        <f>IFERROR((E561/L561),0)</f>
        <v>50</v>
      </c>
      <c r="Q561" s="5" t="str">
        <f>LEFT(N561,SEARCH("/", N561)-1)</f>
        <v>technology</v>
      </c>
      <c r="R561" s="5" t="str">
        <f>RIGHT(N561,LEN(N561)-SEARCH("/",N561))</f>
        <v>web</v>
      </c>
      <c r="S561" s="11">
        <f>(((J561/60)/60)/24)+DATE(1970,1,1)</f>
        <v>42321.283101851848</v>
      </c>
      <c r="T561" s="11">
        <f>(((I561/60)/60)/24)+DATE(1970,1,1)</f>
        <v>42351.283101851848</v>
      </c>
      <c r="U561">
        <f>YEAR(S561)</f>
        <v>2015</v>
      </c>
      <c r="V561">
        <f>YEAR(T561)</f>
        <v>2015</v>
      </c>
      <c r="W561" t="str">
        <f>IF(V561=U561, "Yes"," No")</f>
        <v>Yes</v>
      </c>
    </row>
    <row r="562" spans="1:23" ht="43.2" x14ac:dyDescent="0.3">
      <c r="A562">
        <v>560</v>
      </c>
      <c r="B562" s="1" t="s">
        <v>1166</v>
      </c>
      <c r="C562" s="1" t="s">
        <v>1167</v>
      </c>
      <c r="D562">
        <v>100000</v>
      </c>
      <c r="E562">
        <v>12</v>
      </c>
      <c r="F562" t="s">
        <v>357</v>
      </c>
      <c r="G562" t="s">
        <v>159</v>
      </c>
      <c r="H562" t="s">
        <v>160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1127</v>
      </c>
      <c r="O562" s="7">
        <f>(E562/D562)*100</f>
        <v>1.2E-2</v>
      </c>
      <c r="P562" s="5">
        <f>IFERROR((E562/L562),0)</f>
        <v>4</v>
      </c>
      <c r="Q562" s="5" t="str">
        <f>LEFT(N562,SEARCH("/", N562)-1)</f>
        <v>technology</v>
      </c>
      <c r="R562" s="5" t="str">
        <f>RIGHT(N562,LEN(N562)-SEARCH("/",N562))</f>
        <v>web</v>
      </c>
      <c r="S562" s="11">
        <f>(((J562/60)/60)/24)+DATE(1970,1,1)</f>
        <v>41960.771354166667</v>
      </c>
      <c r="T562" s="11">
        <f>(((I562/60)/60)/24)+DATE(1970,1,1)</f>
        <v>41990.771354166667</v>
      </c>
      <c r="U562">
        <f>YEAR(S562)</f>
        <v>2014</v>
      </c>
      <c r="V562">
        <f>YEAR(T562)</f>
        <v>2014</v>
      </c>
      <c r="W562" t="str">
        <f>IF(V562=U562, "Yes"," No")</f>
        <v>Yes</v>
      </c>
    </row>
    <row r="563" spans="1:23" ht="43.2" x14ac:dyDescent="0.3">
      <c r="A563">
        <v>561</v>
      </c>
      <c r="B563" s="1" t="s">
        <v>1168</v>
      </c>
      <c r="C563" s="1" t="s">
        <v>1169</v>
      </c>
      <c r="D563">
        <v>15000</v>
      </c>
      <c r="E563">
        <v>55</v>
      </c>
      <c r="F563" t="s">
        <v>357</v>
      </c>
      <c r="G563" t="s">
        <v>17</v>
      </c>
      <c r="H563" t="s">
        <v>18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1127</v>
      </c>
      <c r="O563" s="7">
        <f>(E563/D563)*100</f>
        <v>0.36666666666666664</v>
      </c>
      <c r="P563" s="5">
        <f>IFERROR((E563/L563),0)</f>
        <v>27.5</v>
      </c>
      <c r="Q563" s="5" t="str">
        <f>LEFT(N563,SEARCH("/", N563)-1)</f>
        <v>technology</v>
      </c>
      <c r="R563" s="5" t="str">
        <f>RIGHT(N563,LEN(N563)-SEARCH("/",N563))</f>
        <v>web</v>
      </c>
      <c r="S563" s="11">
        <f>(((J563/60)/60)/24)+DATE(1970,1,1)</f>
        <v>42268.658715277779</v>
      </c>
      <c r="T563" s="11">
        <f>(((I563/60)/60)/24)+DATE(1970,1,1)</f>
        <v>42303.658715277779</v>
      </c>
      <c r="U563">
        <f>YEAR(S563)</f>
        <v>2015</v>
      </c>
      <c r="V563">
        <f>YEAR(T563)</f>
        <v>2015</v>
      </c>
      <c r="W563" t="str">
        <f>IF(V563=U563, "Yes"," No")</f>
        <v>Yes</v>
      </c>
    </row>
    <row r="564" spans="1:23" ht="43.2" x14ac:dyDescent="0.3">
      <c r="A564">
        <v>562</v>
      </c>
      <c r="B564" s="1" t="s">
        <v>1170</v>
      </c>
      <c r="C564" s="1" t="s">
        <v>1171</v>
      </c>
      <c r="D564">
        <v>50000</v>
      </c>
      <c r="E564">
        <v>0</v>
      </c>
      <c r="F564" t="s">
        <v>357</v>
      </c>
      <c r="G564" t="s">
        <v>387</v>
      </c>
      <c r="H564" t="s">
        <v>55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1127</v>
      </c>
      <c r="O564" s="7">
        <f>(E564/D564)*100</f>
        <v>0</v>
      </c>
      <c r="P564" s="5">
        <f>IFERROR((E564/L564),0)</f>
        <v>0</v>
      </c>
      <c r="Q564" s="5" t="str">
        <f>LEFT(N564,SEARCH("/", N564)-1)</f>
        <v>technology</v>
      </c>
      <c r="R564" s="5" t="str">
        <f>RIGHT(N564,LEN(N564)-SEARCH("/",N564))</f>
        <v>web</v>
      </c>
      <c r="S564" s="11">
        <f>(((J564/60)/60)/24)+DATE(1970,1,1)</f>
        <v>42692.389062500006</v>
      </c>
      <c r="T564" s="11">
        <f>(((I564/60)/60)/24)+DATE(1970,1,1)</f>
        <v>42722.389062500006</v>
      </c>
      <c r="U564">
        <f>YEAR(S564)</f>
        <v>2016</v>
      </c>
      <c r="V564">
        <f>YEAR(T564)</f>
        <v>2016</v>
      </c>
      <c r="W564" t="str">
        <f>IF(V564=U564, "Yes"," No")</f>
        <v>Yes</v>
      </c>
    </row>
    <row r="565" spans="1:23" ht="43.2" x14ac:dyDescent="0.3">
      <c r="A565">
        <v>563</v>
      </c>
      <c r="B565" s="1" t="s">
        <v>1172</v>
      </c>
      <c r="C565" s="1" t="s">
        <v>1173</v>
      </c>
      <c r="D565">
        <v>75000</v>
      </c>
      <c r="E565">
        <v>68</v>
      </c>
      <c r="F565" t="s">
        <v>357</v>
      </c>
      <c r="G565" t="s">
        <v>50</v>
      </c>
      <c r="H565" t="s">
        <v>51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1127</v>
      </c>
      <c r="O565" s="7">
        <f>(E565/D565)*100</f>
        <v>9.0666666666666659E-2</v>
      </c>
      <c r="P565" s="5">
        <f>IFERROR((E565/L565),0)</f>
        <v>34</v>
      </c>
      <c r="Q565" s="5" t="str">
        <f>LEFT(N565,SEARCH("/", N565)-1)</f>
        <v>technology</v>
      </c>
      <c r="R565" s="5" t="str">
        <f>RIGHT(N565,LEN(N565)-SEARCH("/",N565))</f>
        <v>web</v>
      </c>
      <c r="S565" s="11">
        <f>(((J565/60)/60)/24)+DATE(1970,1,1)</f>
        <v>42022.069988425923</v>
      </c>
      <c r="T565" s="11">
        <f>(((I565/60)/60)/24)+DATE(1970,1,1)</f>
        <v>42052.069988425923</v>
      </c>
      <c r="U565">
        <f>YEAR(S565)</f>
        <v>2015</v>
      </c>
      <c r="V565">
        <f>YEAR(T565)</f>
        <v>2015</v>
      </c>
      <c r="W565" t="str">
        <f>IF(V565=U565, "Yes"," No")</f>
        <v>Yes</v>
      </c>
    </row>
    <row r="566" spans="1:23" ht="57.6" x14ac:dyDescent="0.3">
      <c r="A566">
        <v>564</v>
      </c>
      <c r="B566" s="1" t="s">
        <v>1174</v>
      </c>
      <c r="C566" s="1" t="s">
        <v>1175</v>
      </c>
      <c r="D566">
        <v>18000</v>
      </c>
      <c r="E566">
        <v>1</v>
      </c>
      <c r="F566" t="s">
        <v>357</v>
      </c>
      <c r="G566" t="s">
        <v>179</v>
      </c>
      <c r="H566" t="s">
        <v>55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1127</v>
      </c>
      <c r="O566" s="7">
        <f>(E566/D566)*100</f>
        <v>5.5555555555555558E-3</v>
      </c>
      <c r="P566" s="5">
        <f>IFERROR((E566/L566),0)</f>
        <v>1</v>
      </c>
      <c r="Q566" s="5" t="str">
        <f>LEFT(N566,SEARCH("/", N566)-1)</f>
        <v>technology</v>
      </c>
      <c r="R566" s="5" t="str">
        <f>RIGHT(N566,LEN(N566)-SEARCH("/",N566))</f>
        <v>web</v>
      </c>
      <c r="S566" s="11">
        <f>(((J566/60)/60)/24)+DATE(1970,1,1)</f>
        <v>42411.942997685182</v>
      </c>
      <c r="T566" s="11">
        <f>(((I566/60)/60)/24)+DATE(1970,1,1)</f>
        <v>42441.942997685182</v>
      </c>
      <c r="U566">
        <f>YEAR(S566)</f>
        <v>2016</v>
      </c>
      <c r="V566">
        <f>YEAR(T566)</f>
        <v>2016</v>
      </c>
      <c r="W566" t="str">
        <f>IF(V566=U566, "Yes"," No")</f>
        <v>Yes</v>
      </c>
    </row>
    <row r="567" spans="1:23" ht="43.2" x14ac:dyDescent="0.3">
      <c r="A567">
        <v>565</v>
      </c>
      <c r="B567" s="1" t="s">
        <v>1176</v>
      </c>
      <c r="C567" s="1" t="s">
        <v>1177</v>
      </c>
      <c r="D567">
        <v>25000</v>
      </c>
      <c r="E567">
        <v>0</v>
      </c>
      <c r="F567" t="s">
        <v>357</v>
      </c>
      <c r="G567" t="s">
        <v>24</v>
      </c>
      <c r="H567" t="s">
        <v>25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1127</v>
      </c>
      <c r="O567" s="7">
        <f>(E567/D567)*100</f>
        <v>0</v>
      </c>
      <c r="P567" s="5">
        <f>IFERROR((E567/L567),0)</f>
        <v>0</v>
      </c>
      <c r="Q567" s="5" t="str">
        <f>LEFT(N567,SEARCH("/", N567)-1)</f>
        <v>technology</v>
      </c>
      <c r="R567" s="5" t="str">
        <f>RIGHT(N567,LEN(N567)-SEARCH("/",N567))</f>
        <v>web</v>
      </c>
      <c r="S567" s="11">
        <f>(((J567/60)/60)/24)+DATE(1970,1,1)</f>
        <v>42165.785289351858</v>
      </c>
      <c r="T567" s="11">
        <f>(((I567/60)/60)/24)+DATE(1970,1,1)</f>
        <v>42195.785289351858</v>
      </c>
      <c r="U567">
        <f>YEAR(S567)</f>
        <v>2015</v>
      </c>
      <c r="V567">
        <f>YEAR(T567)</f>
        <v>2015</v>
      </c>
      <c r="W567" t="str">
        <f>IF(V567=U567, "Yes"," No")</f>
        <v>Yes</v>
      </c>
    </row>
    <row r="568" spans="1:23" ht="43.2" x14ac:dyDescent="0.3">
      <c r="A568">
        <v>566</v>
      </c>
      <c r="B568" s="1" t="s">
        <v>1178</v>
      </c>
      <c r="C568" s="1" t="s">
        <v>1179</v>
      </c>
      <c r="D568">
        <v>5000</v>
      </c>
      <c r="E568">
        <v>1</v>
      </c>
      <c r="F568" t="s">
        <v>357</v>
      </c>
      <c r="G568" t="s">
        <v>17</v>
      </c>
      <c r="H568" t="s">
        <v>18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1127</v>
      </c>
      <c r="O568" s="7">
        <f>(E568/D568)*100</f>
        <v>0.02</v>
      </c>
      <c r="P568" s="5">
        <f>IFERROR((E568/L568),0)</f>
        <v>1</v>
      </c>
      <c r="Q568" s="5" t="str">
        <f>LEFT(N568,SEARCH("/", N568)-1)</f>
        <v>technology</v>
      </c>
      <c r="R568" s="5" t="str">
        <f>RIGHT(N568,LEN(N568)-SEARCH("/",N568))</f>
        <v>web</v>
      </c>
      <c r="S568" s="11">
        <f>(((J568/60)/60)/24)+DATE(1970,1,1)</f>
        <v>42535.68440972222</v>
      </c>
      <c r="T568" s="11">
        <f>(((I568/60)/60)/24)+DATE(1970,1,1)</f>
        <v>42565.68440972222</v>
      </c>
      <c r="U568">
        <f>YEAR(S568)</f>
        <v>2016</v>
      </c>
      <c r="V568">
        <f>YEAR(T568)</f>
        <v>2016</v>
      </c>
      <c r="W568" t="str">
        <f>IF(V568=U568, "Yes"," No")</f>
        <v>Yes</v>
      </c>
    </row>
    <row r="569" spans="1:23" ht="43.2" x14ac:dyDescent="0.3">
      <c r="A569">
        <v>567</v>
      </c>
      <c r="B569" s="1" t="s">
        <v>1180</v>
      </c>
      <c r="C569" s="1" t="s">
        <v>1181</v>
      </c>
      <c r="D569">
        <v>10000</v>
      </c>
      <c r="E569">
        <v>0</v>
      </c>
      <c r="F569" t="s">
        <v>357</v>
      </c>
      <c r="G569" t="s">
        <v>17</v>
      </c>
      <c r="H569" t="s">
        <v>18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1127</v>
      </c>
      <c r="O569" s="7">
        <f>(E569/D569)*100</f>
        <v>0</v>
      </c>
      <c r="P569" s="5">
        <f>IFERROR((E569/L569),0)</f>
        <v>0</v>
      </c>
      <c r="Q569" s="5" t="str">
        <f>LEFT(N569,SEARCH("/", N569)-1)</f>
        <v>technology</v>
      </c>
      <c r="R569" s="5" t="str">
        <f>RIGHT(N569,LEN(N569)-SEARCH("/",N569))</f>
        <v>web</v>
      </c>
      <c r="S569" s="11">
        <f>(((J569/60)/60)/24)+DATE(1970,1,1)</f>
        <v>41975.842523148152</v>
      </c>
      <c r="T569" s="11">
        <f>(((I569/60)/60)/24)+DATE(1970,1,1)</f>
        <v>42005.842523148152</v>
      </c>
      <c r="U569">
        <f>YEAR(S569)</f>
        <v>2014</v>
      </c>
      <c r="V569">
        <f>YEAR(T569)</f>
        <v>2015</v>
      </c>
      <c r="W569" t="str">
        <f>IF(V569=U569, "Yes"," No")</f>
        <v xml:space="preserve"> No</v>
      </c>
    </row>
    <row r="570" spans="1:23" ht="57.6" x14ac:dyDescent="0.3">
      <c r="A570">
        <v>568</v>
      </c>
      <c r="B570" s="1" t="s">
        <v>1182</v>
      </c>
      <c r="C570" s="1" t="s">
        <v>1183</v>
      </c>
      <c r="D570">
        <v>24500</v>
      </c>
      <c r="E570">
        <v>245</v>
      </c>
      <c r="F570" t="s">
        <v>357</v>
      </c>
      <c r="G570" t="s">
        <v>80</v>
      </c>
      <c r="H570" t="s">
        <v>81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1127</v>
      </c>
      <c r="O570" s="7">
        <f>(E570/D570)*100</f>
        <v>1</v>
      </c>
      <c r="P570" s="5">
        <f>IFERROR((E570/L570),0)</f>
        <v>49</v>
      </c>
      <c r="Q570" s="5" t="str">
        <f>LEFT(N570,SEARCH("/", N570)-1)</f>
        <v>technology</v>
      </c>
      <c r="R570" s="5" t="str">
        <f>RIGHT(N570,LEN(N570)-SEARCH("/",N570))</f>
        <v>web</v>
      </c>
      <c r="S570" s="11">
        <f>(((J570/60)/60)/24)+DATE(1970,1,1)</f>
        <v>42348.9215625</v>
      </c>
      <c r="T570" s="11">
        <f>(((I570/60)/60)/24)+DATE(1970,1,1)</f>
        <v>42385.458333333328</v>
      </c>
      <c r="U570">
        <f>YEAR(S570)</f>
        <v>2015</v>
      </c>
      <c r="V570">
        <f>YEAR(T570)</f>
        <v>2016</v>
      </c>
      <c r="W570" t="str">
        <f>IF(V570=U570, "Yes"," No")</f>
        <v xml:space="preserve"> No</v>
      </c>
    </row>
    <row r="571" spans="1:23" ht="43.2" x14ac:dyDescent="0.3">
      <c r="A571">
        <v>569</v>
      </c>
      <c r="B571" s="1" t="s">
        <v>1184</v>
      </c>
      <c r="C571" s="1" t="s">
        <v>1185</v>
      </c>
      <c r="D571">
        <v>2500</v>
      </c>
      <c r="E571">
        <v>20</v>
      </c>
      <c r="F571" t="s">
        <v>357</v>
      </c>
      <c r="G571" t="s">
        <v>159</v>
      </c>
      <c r="H571" t="s">
        <v>160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1127</v>
      </c>
      <c r="O571" s="7">
        <f>(E571/D571)*100</f>
        <v>0.8</v>
      </c>
      <c r="P571" s="5">
        <f>IFERROR((E571/L571),0)</f>
        <v>20</v>
      </c>
      <c r="Q571" s="5" t="str">
        <f>LEFT(N571,SEARCH("/", N571)-1)</f>
        <v>technology</v>
      </c>
      <c r="R571" s="5" t="str">
        <f>RIGHT(N571,LEN(N571)-SEARCH("/",N571))</f>
        <v>web</v>
      </c>
      <c r="S571" s="11">
        <f>(((J571/60)/60)/24)+DATE(1970,1,1)</f>
        <v>42340.847361111111</v>
      </c>
      <c r="T571" s="11">
        <f>(((I571/60)/60)/24)+DATE(1970,1,1)</f>
        <v>42370.847361111111</v>
      </c>
      <c r="U571">
        <f>YEAR(S571)</f>
        <v>2015</v>
      </c>
      <c r="V571">
        <f>YEAR(T571)</f>
        <v>2016</v>
      </c>
      <c r="W571" t="str">
        <f>IF(V571=U571, "Yes"," No")</f>
        <v xml:space="preserve"> No</v>
      </c>
    </row>
    <row r="572" spans="1:23" ht="28.8" x14ac:dyDescent="0.3">
      <c r="A572">
        <v>570</v>
      </c>
      <c r="B572" s="1" t="s">
        <v>1186</v>
      </c>
      <c r="C572" s="1" t="s">
        <v>1187</v>
      </c>
      <c r="D572">
        <v>85000</v>
      </c>
      <c r="E572">
        <v>142</v>
      </c>
      <c r="F572" t="s">
        <v>357</v>
      </c>
      <c r="G572" t="s">
        <v>17</v>
      </c>
      <c r="H572" t="s">
        <v>18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1127</v>
      </c>
      <c r="O572" s="7">
        <f>(E572/D572)*100</f>
        <v>0.16705882352941176</v>
      </c>
      <c r="P572" s="5">
        <f>IFERROR((E572/L572),0)</f>
        <v>142</v>
      </c>
      <c r="Q572" s="5" t="str">
        <f>LEFT(N572,SEARCH("/", N572)-1)</f>
        <v>technology</v>
      </c>
      <c r="R572" s="5" t="str">
        <f>RIGHT(N572,LEN(N572)-SEARCH("/",N572))</f>
        <v>web</v>
      </c>
      <c r="S572" s="11">
        <f>(((J572/60)/60)/24)+DATE(1970,1,1)</f>
        <v>42388.798252314817</v>
      </c>
      <c r="T572" s="11">
        <f>(((I572/60)/60)/24)+DATE(1970,1,1)</f>
        <v>42418.798252314817</v>
      </c>
      <c r="U572">
        <f>YEAR(S572)</f>
        <v>2016</v>
      </c>
      <c r="V572">
        <f>YEAR(T572)</f>
        <v>2016</v>
      </c>
      <c r="W572" t="str">
        <f>IF(V572=U572, "Yes"," No")</f>
        <v>Yes</v>
      </c>
    </row>
    <row r="573" spans="1:23" ht="43.2" x14ac:dyDescent="0.3">
      <c r="A573">
        <v>571</v>
      </c>
      <c r="B573" s="1" t="s">
        <v>1188</v>
      </c>
      <c r="C573" s="1" t="s">
        <v>1189</v>
      </c>
      <c r="D573">
        <v>25000</v>
      </c>
      <c r="E573">
        <v>106</v>
      </c>
      <c r="F573" t="s">
        <v>357</v>
      </c>
      <c r="G573" t="s">
        <v>17</v>
      </c>
      <c r="H573" t="s">
        <v>18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1127</v>
      </c>
      <c r="O573" s="7">
        <f>(E573/D573)*100</f>
        <v>0.42399999999999999</v>
      </c>
      <c r="P573" s="5">
        <f>IFERROR((E573/L573),0)</f>
        <v>53</v>
      </c>
      <c r="Q573" s="5" t="str">
        <f>LEFT(N573,SEARCH("/", N573)-1)</f>
        <v>technology</v>
      </c>
      <c r="R573" s="5" t="str">
        <f>RIGHT(N573,LEN(N573)-SEARCH("/",N573))</f>
        <v>web</v>
      </c>
      <c r="S573" s="11">
        <f>(((J573/60)/60)/24)+DATE(1970,1,1)</f>
        <v>42192.816238425927</v>
      </c>
      <c r="T573" s="11">
        <f>(((I573/60)/60)/24)+DATE(1970,1,1)</f>
        <v>42212.165972222225</v>
      </c>
      <c r="U573">
        <f>YEAR(S573)</f>
        <v>2015</v>
      </c>
      <c r="V573">
        <f>YEAR(T573)</f>
        <v>2015</v>
      </c>
      <c r="W573" t="str">
        <f>IF(V573=U573, "Yes"," No")</f>
        <v>Yes</v>
      </c>
    </row>
    <row r="574" spans="1:23" ht="43.2" x14ac:dyDescent="0.3">
      <c r="A574">
        <v>572</v>
      </c>
      <c r="B574" s="1" t="s">
        <v>1190</v>
      </c>
      <c r="C574" s="1" t="s">
        <v>1191</v>
      </c>
      <c r="D574">
        <v>2500</v>
      </c>
      <c r="E574">
        <v>0</v>
      </c>
      <c r="F574" t="s">
        <v>357</v>
      </c>
      <c r="G574" t="s">
        <v>17</v>
      </c>
      <c r="H574" t="s">
        <v>18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1127</v>
      </c>
      <c r="O574" s="7">
        <f>(E574/D574)*100</f>
        <v>0</v>
      </c>
      <c r="P574" s="5">
        <f>IFERROR((E574/L574),0)</f>
        <v>0</v>
      </c>
      <c r="Q574" s="5" t="str">
        <f>LEFT(N574,SEARCH("/", N574)-1)</f>
        <v>technology</v>
      </c>
      <c r="R574" s="5" t="str">
        <f>RIGHT(N574,LEN(N574)-SEARCH("/",N574))</f>
        <v>web</v>
      </c>
      <c r="S574" s="11">
        <f>(((J574/60)/60)/24)+DATE(1970,1,1)</f>
        <v>42282.71629629629</v>
      </c>
      <c r="T574" s="11">
        <f>(((I574/60)/60)/24)+DATE(1970,1,1)</f>
        <v>42312.757962962962</v>
      </c>
      <c r="U574">
        <f>YEAR(S574)</f>
        <v>2015</v>
      </c>
      <c r="V574">
        <f>YEAR(T574)</f>
        <v>2015</v>
      </c>
      <c r="W574" t="str">
        <f>IF(V574=U574, "Yes"," No")</f>
        <v>Yes</v>
      </c>
    </row>
    <row r="575" spans="1:23" ht="57.6" x14ac:dyDescent="0.3">
      <c r="A575">
        <v>573</v>
      </c>
      <c r="B575" s="1" t="s">
        <v>1192</v>
      </c>
      <c r="C575" s="1" t="s">
        <v>1193</v>
      </c>
      <c r="D575">
        <v>88888</v>
      </c>
      <c r="E575">
        <v>346</v>
      </c>
      <c r="F575" t="s">
        <v>357</v>
      </c>
      <c r="G575" t="s">
        <v>17</v>
      </c>
      <c r="H575" t="s">
        <v>18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1127</v>
      </c>
      <c r="O575" s="7">
        <f>(E575/D575)*100</f>
        <v>0.38925389253892539</v>
      </c>
      <c r="P575" s="5">
        <f>IFERROR((E575/L575),0)</f>
        <v>38.444444444444443</v>
      </c>
      <c r="Q575" s="5" t="str">
        <f>LEFT(N575,SEARCH("/", N575)-1)</f>
        <v>technology</v>
      </c>
      <c r="R575" s="5" t="str">
        <f>RIGHT(N575,LEN(N575)-SEARCH("/",N575))</f>
        <v>web</v>
      </c>
      <c r="S575" s="11">
        <f>(((J575/60)/60)/24)+DATE(1970,1,1)</f>
        <v>41963.050127314811</v>
      </c>
      <c r="T575" s="11">
        <f>(((I575/60)/60)/24)+DATE(1970,1,1)</f>
        <v>42022.05</v>
      </c>
      <c r="U575">
        <f>YEAR(S575)</f>
        <v>2014</v>
      </c>
      <c r="V575">
        <f>YEAR(T575)</f>
        <v>2015</v>
      </c>
      <c r="W575" t="str">
        <f>IF(V575=U575, "Yes"," No")</f>
        <v xml:space="preserve"> No</v>
      </c>
    </row>
    <row r="576" spans="1:23" ht="43.2" x14ac:dyDescent="0.3">
      <c r="A576">
        <v>574</v>
      </c>
      <c r="B576" s="1" t="s">
        <v>1194</v>
      </c>
      <c r="C576" s="1" t="s">
        <v>1195</v>
      </c>
      <c r="D576">
        <v>11180</v>
      </c>
      <c r="E576">
        <v>80</v>
      </c>
      <c r="F576" t="s">
        <v>357</v>
      </c>
      <c r="G576" t="s">
        <v>24</v>
      </c>
      <c r="H576" t="s">
        <v>25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1127</v>
      </c>
      <c r="O576" s="7">
        <f>(E576/D576)*100</f>
        <v>0.7155635062611807</v>
      </c>
      <c r="P576" s="5">
        <f>IFERROR((E576/L576),0)</f>
        <v>20</v>
      </c>
      <c r="Q576" s="5" t="str">
        <f>LEFT(N576,SEARCH("/", N576)-1)</f>
        <v>technology</v>
      </c>
      <c r="R576" s="5" t="str">
        <f>RIGHT(N576,LEN(N576)-SEARCH("/",N576))</f>
        <v>web</v>
      </c>
      <c r="S576" s="11">
        <f>(((J576/60)/60)/24)+DATE(1970,1,1)</f>
        <v>42632.443368055552</v>
      </c>
      <c r="T576" s="11">
        <f>(((I576/60)/60)/24)+DATE(1970,1,1)</f>
        <v>42662.443368055552</v>
      </c>
      <c r="U576">
        <f>YEAR(S576)</f>
        <v>2016</v>
      </c>
      <c r="V576">
        <f>YEAR(T576)</f>
        <v>2016</v>
      </c>
      <c r="W576" t="str">
        <f>IF(V576=U576, "Yes"," No")</f>
        <v>Yes</v>
      </c>
    </row>
    <row r="577" spans="1:23" ht="57.6" x14ac:dyDescent="0.3">
      <c r="A577">
        <v>575</v>
      </c>
      <c r="B577" s="1" t="s">
        <v>1196</v>
      </c>
      <c r="C577" s="1" t="s">
        <v>1197</v>
      </c>
      <c r="D577">
        <v>60000</v>
      </c>
      <c r="E577">
        <v>259</v>
      </c>
      <c r="F577" t="s">
        <v>357</v>
      </c>
      <c r="G577" t="s">
        <v>502</v>
      </c>
      <c r="H577" t="s">
        <v>55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1127</v>
      </c>
      <c r="O577" s="7">
        <f>(E577/D577)*100</f>
        <v>0.43166666666666664</v>
      </c>
      <c r="P577" s="5">
        <f>IFERROR((E577/L577),0)</f>
        <v>64.75</v>
      </c>
      <c r="Q577" s="5" t="str">
        <f>LEFT(N577,SEARCH("/", N577)-1)</f>
        <v>technology</v>
      </c>
      <c r="R577" s="5" t="str">
        <f>RIGHT(N577,LEN(N577)-SEARCH("/",N577))</f>
        <v>web</v>
      </c>
      <c r="S577" s="11">
        <f>(((J577/60)/60)/24)+DATE(1970,1,1)</f>
        <v>42138.692627314813</v>
      </c>
      <c r="T577" s="11">
        <f>(((I577/60)/60)/24)+DATE(1970,1,1)</f>
        <v>42168.692627314813</v>
      </c>
      <c r="U577">
        <f>YEAR(S577)</f>
        <v>2015</v>
      </c>
      <c r="V577">
        <f>YEAR(T577)</f>
        <v>2015</v>
      </c>
      <c r="W577" t="str">
        <f>IF(V577=U577, "Yes"," No")</f>
        <v>Yes</v>
      </c>
    </row>
    <row r="578" spans="1:23" ht="43.2" x14ac:dyDescent="0.3">
      <c r="A578">
        <v>576</v>
      </c>
      <c r="B578" s="1" t="s">
        <v>1198</v>
      </c>
      <c r="C578" s="1" t="s">
        <v>1199</v>
      </c>
      <c r="D578">
        <v>80000</v>
      </c>
      <c r="E578">
        <v>1</v>
      </c>
      <c r="F578" t="s">
        <v>357</v>
      </c>
      <c r="G578" t="s">
        <v>17</v>
      </c>
      <c r="H578" t="s">
        <v>18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1127</v>
      </c>
      <c r="O578" s="7">
        <f>(E578/D578)*100</f>
        <v>1.25E-3</v>
      </c>
      <c r="P578" s="5">
        <f>IFERROR((E578/L578),0)</f>
        <v>1</v>
      </c>
      <c r="Q578" s="5" t="str">
        <f>LEFT(N578,SEARCH("/", N578)-1)</f>
        <v>technology</v>
      </c>
      <c r="R578" s="5" t="str">
        <f>RIGHT(N578,LEN(N578)-SEARCH("/",N578))</f>
        <v>web</v>
      </c>
      <c r="S578" s="11">
        <f>(((J578/60)/60)/24)+DATE(1970,1,1)</f>
        <v>42031.471666666665</v>
      </c>
      <c r="T578" s="11">
        <f>(((I578/60)/60)/24)+DATE(1970,1,1)</f>
        <v>42091.43</v>
      </c>
      <c r="U578">
        <f>YEAR(S578)</f>
        <v>2015</v>
      </c>
      <c r="V578">
        <f>YEAR(T578)</f>
        <v>2015</v>
      </c>
      <c r="W578" t="str">
        <f>IF(V578=U578, "Yes"," No")</f>
        <v>Yes</v>
      </c>
    </row>
    <row r="579" spans="1:23" ht="43.2" x14ac:dyDescent="0.3">
      <c r="A579">
        <v>577</v>
      </c>
      <c r="B579" s="1" t="s">
        <v>1200</v>
      </c>
      <c r="C579" s="1" t="s">
        <v>1201</v>
      </c>
      <c r="D579">
        <v>5000</v>
      </c>
      <c r="E579">
        <v>10</v>
      </c>
      <c r="F579" t="s">
        <v>357</v>
      </c>
      <c r="G579" t="s">
        <v>17</v>
      </c>
      <c r="H579" t="s">
        <v>18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1127</v>
      </c>
      <c r="O579" s="7">
        <f>(E579/D579)*100</f>
        <v>0.2</v>
      </c>
      <c r="P579" s="5">
        <f>IFERROR((E579/L579),0)</f>
        <v>10</v>
      </c>
      <c r="Q579" s="5" t="str">
        <f>LEFT(N579,SEARCH("/", N579)-1)</f>
        <v>technology</v>
      </c>
      <c r="R579" s="5" t="str">
        <f>RIGHT(N579,LEN(N579)-SEARCH("/",N579))</f>
        <v>web</v>
      </c>
      <c r="S579" s="11">
        <f>(((J579/60)/60)/24)+DATE(1970,1,1)</f>
        <v>42450.589143518519</v>
      </c>
      <c r="T579" s="11">
        <f>(((I579/60)/60)/24)+DATE(1970,1,1)</f>
        <v>42510.589143518519</v>
      </c>
      <c r="U579">
        <f>YEAR(S579)</f>
        <v>2016</v>
      </c>
      <c r="V579">
        <f>YEAR(T579)</f>
        <v>2016</v>
      </c>
      <c r="W579" t="str">
        <f>IF(V579=U579, "Yes"," No")</f>
        <v>Yes</v>
      </c>
    </row>
    <row r="580" spans="1:23" ht="28.8" x14ac:dyDescent="0.3">
      <c r="A580">
        <v>578</v>
      </c>
      <c r="B580" s="1" t="s">
        <v>1202</v>
      </c>
      <c r="C580" s="1" t="s">
        <v>1203</v>
      </c>
      <c r="D580">
        <v>125000</v>
      </c>
      <c r="E580">
        <v>14</v>
      </c>
      <c r="F580" t="s">
        <v>357</v>
      </c>
      <c r="G580" t="s">
        <v>24</v>
      </c>
      <c r="H580" t="s">
        <v>25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1127</v>
      </c>
      <c r="O580" s="7">
        <f>(E580/D580)*100</f>
        <v>1.12E-2</v>
      </c>
      <c r="P580" s="5">
        <f>IFERROR((E580/L580),0)</f>
        <v>2</v>
      </c>
      <c r="Q580" s="5" t="str">
        <f>LEFT(N580,SEARCH("/", N580)-1)</f>
        <v>technology</v>
      </c>
      <c r="R580" s="5" t="str">
        <f>RIGHT(N580,LEN(N580)-SEARCH("/",N580))</f>
        <v>web</v>
      </c>
      <c r="S580" s="11">
        <f>(((J580/60)/60)/24)+DATE(1970,1,1)</f>
        <v>42230.578622685185</v>
      </c>
      <c r="T580" s="11">
        <f>(((I580/60)/60)/24)+DATE(1970,1,1)</f>
        <v>42254.578622685185</v>
      </c>
      <c r="U580">
        <f>YEAR(S580)</f>
        <v>2015</v>
      </c>
      <c r="V580">
        <f>YEAR(T580)</f>
        <v>2015</v>
      </c>
      <c r="W580" t="str">
        <f>IF(V580=U580, "Yes"," No")</f>
        <v>Yes</v>
      </c>
    </row>
    <row r="581" spans="1:23" ht="28.8" x14ac:dyDescent="0.3">
      <c r="A581">
        <v>579</v>
      </c>
      <c r="B581" s="1" t="s">
        <v>1204</v>
      </c>
      <c r="C581" s="1" t="s">
        <v>1205</v>
      </c>
      <c r="D581">
        <v>12000</v>
      </c>
      <c r="E581">
        <v>175</v>
      </c>
      <c r="F581" t="s">
        <v>357</v>
      </c>
      <c r="G581" t="s">
        <v>17</v>
      </c>
      <c r="H581" t="s">
        <v>18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1127</v>
      </c>
      <c r="O581" s="7">
        <f>(E581/D581)*100</f>
        <v>1.4583333333333333</v>
      </c>
      <c r="P581" s="5">
        <f>IFERROR((E581/L581),0)</f>
        <v>35</v>
      </c>
      <c r="Q581" s="5" t="str">
        <f>LEFT(N581,SEARCH("/", N581)-1)</f>
        <v>technology</v>
      </c>
      <c r="R581" s="5" t="str">
        <f>RIGHT(N581,LEN(N581)-SEARCH("/",N581))</f>
        <v>web</v>
      </c>
      <c r="S581" s="11">
        <f>(((J581/60)/60)/24)+DATE(1970,1,1)</f>
        <v>41968.852118055554</v>
      </c>
      <c r="T581" s="11">
        <f>(((I581/60)/60)/24)+DATE(1970,1,1)</f>
        <v>41998.852118055554</v>
      </c>
      <c r="U581">
        <f>YEAR(S581)</f>
        <v>2014</v>
      </c>
      <c r="V581">
        <f>YEAR(T581)</f>
        <v>2014</v>
      </c>
      <c r="W581" t="str">
        <f>IF(V581=U581, "Yes"," No")</f>
        <v>Yes</v>
      </c>
    </row>
    <row r="582" spans="1:23" ht="43.2" x14ac:dyDescent="0.3">
      <c r="A582">
        <v>580</v>
      </c>
      <c r="B582" s="1" t="s">
        <v>1206</v>
      </c>
      <c r="C582" s="1" t="s">
        <v>1207</v>
      </c>
      <c r="D582">
        <v>3000</v>
      </c>
      <c r="E582">
        <v>1</v>
      </c>
      <c r="F582" t="s">
        <v>357</v>
      </c>
      <c r="G582" t="s">
        <v>17</v>
      </c>
      <c r="H582" t="s">
        <v>18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1127</v>
      </c>
      <c r="O582" s="7">
        <f>(E582/D582)*100</f>
        <v>3.3333333333333333E-2</v>
      </c>
      <c r="P582" s="5">
        <f>IFERROR((E582/L582),0)</f>
        <v>1</v>
      </c>
      <c r="Q582" s="5" t="str">
        <f>LEFT(N582,SEARCH("/", N582)-1)</f>
        <v>technology</v>
      </c>
      <c r="R582" s="5" t="str">
        <f>RIGHT(N582,LEN(N582)-SEARCH("/",N582))</f>
        <v>web</v>
      </c>
      <c r="S582" s="11">
        <f>(((J582/60)/60)/24)+DATE(1970,1,1)</f>
        <v>42605.908182870371</v>
      </c>
      <c r="T582" s="11">
        <f>(((I582/60)/60)/24)+DATE(1970,1,1)</f>
        <v>42635.908182870371</v>
      </c>
      <c r="U582">
        <f>YEAR(S582)</f>
        <v>2016</v>
      </c>
      <c r="V582">
        <f>YEAR(T582)</f>
        <v>2016</v>
      </c>
      <c r="W582" t="str">
        <f>IF(V582=U582, "Yes"," No")</f>
        <v>Yes</v>
      </c>
    </row>
    <row r="583" spans="1:23" ht="43.2" x14ac:dyDescent="0.3">
      <c r="A583">
        <v>581</v>
      </c>
      <c r="B583" s="1" t="s">
        <v>1208</v>
      </c>
      <c r="C583" s="1" t="s">
        <v>1209</v>
      </c>
      <c r="D583">
        <v>400</v>
      </c>
      <c r="E583">
        <v>0</v>
      </c>
      <c r="F583" t="s">
        <v>357</v>
      </c>
      <c r="G583" t="s">
        <v>17</v>
      </c>
      <c r="H583" t="s">
        <v>18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1127</v>
      </c>
      <c r="O583" s="7">
        <f>(E583/D583)*100</f>
        <v>0</v>
      </c>
      <c r="P583" s="5">
        <f>IFERROR((E583/L583),0)</f>
        <v>0</v>
      </c>
      <c r="Q583" s="5" t="str">
        <f>LEFT(N583,SEARCH("/", N583)-1)</f>
        <v>technology</v>
      </c>
      <c r="R583" s="5" t="str">
        <f>RIGHT(N583,LEN(N583)-SEARCH("/",N583))</f>
        <v>web</v>
      </c>
      <c r="S583" s="11">
        <f>(((J583/60)/60)/24)+DATE(1970,1,1)</f>
        <v>42188.012777777782</v>
      </c>
      <c r="T583" s="11">
        <f>(((I583/60)/60)/24)+DATE(1970,1,1)</f>
        <v>42218.012777777782</v>
      </c>
      <c r="U583">
        <f>YEAR(S583)</f>
        <v>2015</v>
      </c>
      <c r="V583">
        <f>YEAR(T583)</f>
        <v>2015</v>
      </c>
      <c r="W583" t="str">
        <f>IF(V583=U583, "Yes"," No")</f>
        <v>Yes</v>
      </c>
    </row>
    <row r="584" spans="1:23" ht="57.6" x14ac:dyDescent="0.3">
      <c r="A584">
        <v>582</v>
      </c>
      <c r="B584" s="1" t="s">
        <v>1210</v>
      </c>
      <c r="C584" s="1" t="s">
        <v>1211</v>
      </c>
      <c r="D584">
        <v>100000</v>
      </c>
      <c r="E584">
        <v>0</v>
      </c>
      <c r="F584" t="s">
        <v>357</v>
      </c>
      <c r="G584" t="s">
        <v>17</v>
      </c>
      <c r="H584" t="s">
        <v>18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1127</v>
      </c>
      <c r="O584" s="7">
        <f>(E584/D584)*100</f>
        <v>0</v>
      </c>
      <c r="P584" s="5">
        <f>IFERROR((E584/L584),0)</f>
        <v>0</v>
      </c>
      <c r="Q584" s="5" t="str">
        <f>LEFT(N584,SEARCH("/", N584)-1)</f>
        <v>technology</v>
      </c>
      <c r="R584" s="5" t="str">
        <f>RIGHT(N584,LEN(N584)-SEARCH("/",N584))</f>
        <v>web</v>
      </c>
      <c r="S584" s="11">
        <f>(((J584/60)/60)/24)+DATE(1970,1,1)</f>
        <v>42055.739803240736</v>
      </c>
      <c r="T584" s="11">
        <f>(((I584/60)/60)/24)+DATE(1970,1,1)</f>
        <v>42078.75</v>
      </c>
      <c r="U584">
        <f>YEAR(S584)</f>
        <v>2015</v>
      </c>
      <c r="V584">
        <f>YEAR(T584)</f>
        <v>2015</v>
      </c>
      <c r="W584" t="str">
        <f>IF(V584=U584, "Yes"," No")</f>
        <v>Yes</v>
      </c>
    </row>
    <row r="585" spans="1:23" ht="43.2" x14ac:dyDescent="0.3">
      <c r="A585">
        <v>583</v>
      </c>
      <c r="B585" s="1" t="s">
        <v>1212</v>
      </c>
      <c r="C585" s="1" t="s">
        <v>1213</v>
      </c>
      <c r="D585">
        <v>9000</v>
      </c>
      <c r="E585">
        <v>1</v>
      </c>
      <c r="F585" t="s">
        <v>357</v>
      </c>
      <c r="G585" t="s">
        <v>17</v>
      </c>
      <c r="H585" t="s">
        <v>18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1127</v>
      </c>
      <c r="O585" s="7">
        <f>(E585/D585)*100</f>
        <v>1.1111111111111112E-2</v>
      </c>
      <c r="P585" s="5">
        <f>IFERROR((E585/L585),0)</f>
        <v>1</v>
      </c>
      <c r="Q585" s="5" t="str">
        <f>LEFT(N585,SEARCH("/", N585)-1)</f>
        <v>technology</v>
      </c>
      <c r="R585" s="5" t="str">
        <f>RIGHT(N585,LEN(N585)-SEARCH("/",N585))</f>
        <v>web</v>
      </c>
      <c r="S585" s="11">
        <f>(((J585/60)/60)/24)+DATE(1970,1,1)</f>
        <v>42052.93850694444</v>
      </c>
      <c r="T585" s="11">
        <f>(((I585/60)/60)/24)+DATE(1970,1,1)</f>
        <v>42082.896840277783</v>
      </c>
      <c r="U585">
        <f>YEAR(S585)</f>
        <v>2015</v>
      </c>
      <c r="V585">
        <f>YEAR(T585)</f>
        <v>2015</v>
      </c>
      <c r="W585" t="str">
        <f>IF(V585=U585, "Yes"," No")</f>
        <v>Yes</v>
      </c>
    </row>
    <row r="586" spans="1:23" ht="43.2" x14ac:dyDescent="0.3">
      <c r="A586">
        <v>584</v>
      </c>
      <c r="B586" s="1" t="s">
        <v>1214</v>
      </c>
      <c r="C586" s="1" t="s">
        <v>1215</v>
      </c>
      <c r="D586">
        <v>1000</v>
      </c>
      <c r="E586">
        <v>10</v>
      </c>
      <c r="F586" t="s">
        <v>357</v>
      </c>
      <c r="G586" t="s">
        <v>17</v>
      </c>
      <c r="H586" t="s">
        <v>18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1127</v>
      </c>
      <c r="O586" s="7">
        <f>(E586/D586)*100</f>
        <v>1</v>
      </c>
      <c r="P586" s="5">
        <f>IFERROR((E586/L586),0)</f>
        <v>5</v>
      </c>
      <c r="Q586" s="5" t="str">
        <f>LEFT(N586,SEARCH("/", N586)-1)</f>
        <v>technology</v>
      </c>
      <c r="R586" s="5" t="str">
        <f>RIGHT(N586,LEN(N586)-SEARCH("/",N586))</f>
        <v>web</v>
      </c>
      <c r="S586" s="11">
        <f>(((J586/60)/60)/24)+DATE(1970,1,1)</f>
        <v>42049.716620370367</v>
      </c>
      <c r="T586" s="11">
        <f>(((I586/60)/60)/24)+DATE(1970,1,1)</f>
        <v>42079.674953703703</v>
      </c>
      <c r="U586">
        <f>YEAR(S586)</f>
        <v>2015</v>
      </c>
      <c r="V586">
        <f>YEAR(T586)</f>
        <v>2015</v>
      </c>
      <c r="W586" t="str">
        <f>IF(V586=U586, "Yes"," No")</f>
        <v>Yes</v>
      </c>
    </row>
    <row r="587" spans="1:23" ht="43.2" x14ac:dyDescent="0.3">
      <c r="A587">
        <v>585</v>
      </c>
      <c r="B587" s="1" t="s">
        <v>1216</v>
      </c>
      <c r="C587" s="1" t="s">
        <v>1217</v>
      </c>
      <c r="D587">
        <v>9000</v>
      </c>
      <c r="E587">
        <v>0</v>
      </c>
      <c r="F587" t="s">
        <v>357</v>
      </c>
      <c r="G587" t="s">
        <v>24</v>
      </c>
      <c r="H587" t="s">
        <v>25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1127</v>
      </c>
      <c r="O587" s="7">
        <f>(E587/D587)*100</f>
        <v>0</v>
      </c>
      <c r="P587" s="5">
        <f>IFERROR((E587/L587),0)</f>
        <v>0</v>
      </c>
      <c r="Q587" s="5" t="str">
        <f>LEFT(N587,SEARCH("/", N587)-1)</f>
        <v>technology</v>
      </c>
      <c r="R587" s="5" t="str">
        <f>RIGHT(N587,LEN(N587)-SEARCH("/",N587))</f>
        <v>web</v>
      </c>
      <c r="S587" s="11">
        <f>(((J587/60)/60)/24)+DATE(1970,1,1)</f>
        <v>42283.3909375</v>
      </c>
      <c r="T587" s="11">
        <f>(((I587/60)/60)/24)+DATE(1970,1,1)</f>
        <v>42339</v>
      </c>
      <c r="U587">
        <f>YEAR(S587)</f>
        <v>2015</v>
      </c>
      <c r="V587">
        <f>YEAR(T587)</f>
        <v>2015</v>
      </c>
      <c r="W587" t="str">
        <f>IF(V587=U587, "Yes"," No")</f>
        <v>Yes</v>
      </c>
    </row>
    <row r="588" spans="1:23" ht="43.2" x14ac:dyDescent="0.3">
      <c r="A588">
        <v>586</v>
      </c>
      <c r="B588" s="1" t="s">
        <v>1218</v>
      </c>
      <c r="C588" s="1" t="s">
        <v>1219</v>
      </c>
      <c r="D588">
        <v>10000</v>
      </c>
      <c r="E588">
        <v>56</v>
      </c>
      <c r="F588" t="s">
        <v>357</v>
      </c>
      <c r="G588" t="s">
        <v>17</v>
      </c>
      <c r="H588" t="s">
        <v>18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1127</v>
      </c>
      <c r="O588" s="7">
        <f>(E588/D588)*100</f>
        <v>0.55999999999999994</v>
      </c>
      <c r="P588" s="5">
        <f>IFERROR((E588/L588),0)</f>
        <v>14</v>
      </c>
      <c r="Q588" s="5" t="str">
        <f>LEFT(N588,SEARCH("/", N588)-1)</f>
        <v>technology</v>
      </c>
      <c r="R588" s="5" t="str">
        <f>RIGHT(N588,LEN(N588)-SEARCH("/",N588))</f>
        <v>web</v>
      </c>
      <c r="S588" s="11">
        <f>(((J588/60)/60)/24)+DATE(1970,1,1)</f>
        <v>42020.854247685187</v>
      </c>
      <c r="T588" s="11">
        <f>(((I588/60)/60)/24)+DATE(1970,1,1)</f>
        <v>42050.854247685187</v>
      </c>
      <c r="U588">
        <f>YEAR(S588)</f>
        <v>2015</v>
      </c>
      <c r="V588">
        <f>YEAR(T588)</f>
        <v>2015</v>
      </c>
      <c r="W588" t="str">
        <f>IF(V588=U588, "Yes"," No")</f>
        <v>Yes</v>
      </c>
    </row>
    <row r="589" spans="1:23" ht="72" x14ac:dyDescent="0.3">
      <c r="A589">
        <v>587</v>
      </c>
      <c r="B589" s="1" t="s">
        <v>1220</v>
      </c>
      <c r="C589" s="1" t="s">
        <v>1221</v>
      </c>
      <c r="D589">
        <v>30000</v>
      </c>
      <c r="E589">
        <v>2725</v>
      </c>
      <c r="F589" t="s">
        <v>357</v>
      </c>
      <c r="G589" t="s">
        <v>159</v>
      </c>
      <c r="H589" t="s">
        <v>160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1127</v>
      </c>
      <c r="O589" s="7">
        <f>(E589/D589)*100</f>
        <v>9.0833333333333339</v>
      </c>
      <c r="P589" s="5">
        <f>IFERROR((E589/L589),0)</f>
        <v>389.28571428571428</v>
      </c>
      <c r="Q589" s="5" t="str">
        <f>LEFT(N589,SEARCH("/", N589)-1)</f>
        <v>technology</v>
      </c>
      <c r="R589" s="5" t="str">
        <f>RIGHT(N589,LEN(N589)-SEARCH("/",N589))</f>
        <v>web</v>
      </c>
      <c r="S589" s="11">
        <f>(((J589/60)/60)/24)+DATE(1970,1,1)</f>
        <v>42080.757326388892</v>
      </c>
      <c r="T589" s="11">
        <f>(((I589/60)/60)/24)+DATE(1970,1,1)</f>
        <v>42110.757326388892</v>
      </c>
      <c r="U589">
        <f>YEAR(S589)</f>
        <v>2015</v>
      </c>
      <c r="V589">
        <f>YEAR(T589)</f>
        <v>2015</v>
      </c>
      <c r="W589" t="str">
        <f>IF(V589=U589, "Yes"," No")</f>
        <v>Yes</v>
      </c>
    </row>
    <row r="590" spans="1:23" ht="43.2" x14ac:dyDescent="0.3">
      <c r="A590">
        <v>588</v>
      </c>
      <c r="B590" s="1" t="s">
        <v>1222</v>
      </c>
      <c r="C590" s="1" t="s">
        <v>1223</v>
      </c>
      <c r="D590">
        <v>9000</v>
      </c>
      <c r="E590">
        <v>301</v>
      </c>
      <c r="F590" t="s">
        <v>357</v>
      </c>
      <c r="G590" t="s">
        <v>1224</v>
      </c>
      <c r="H590" t="s">
        <v>55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1127</v>
      </c>
      <c r="O590" s="7">
        <f>(E590/D590)*100</f>
        <v>3.3444444444444441</v>
      </c>
      <c r="P590" s="5">
        <f>IFERROR((E590/L590),0)</f>
        <v>150.5</v>
      </c>
      <c r="Q590" s="5" t="str">
        <f>LEFT(N590,SEARCH("/", N590)-1)</f>
        <v>technology</v>
      </c>
      <c r="R590" s="5" t="str">
        <f>RIGHT(N590,LEN(N590)-SEARCH("/",N590))</f>
        <v>web</v>
      </c>
      <c r="S590" s="11">
        <f>(((J590/60)/60)/24)+DATE(1970,1,1)</f>
        <v>42631.769513888896</v>
      </c>
      <c r="T590" s="11">
        <f>(((I590/60)/60)/24)+DATE(1970,1,1)</f>
        <v>42691.811180555553</v>
      </c>
      <c r="U590">
        <f>YEAR(S590)</f>
        <v>2016</v>
      </c>
      <c r="V590">
        <f>YEAR(T590)</f>
        <v>2016</v>
      </c>
      <c r="W590" t="str">
        <f>IF(V590=U590, "Yes"," No")</f>
        <v>Yes</v>
      </c>
    </row>
    <row r="591" spans="1:23" x14ac:dyDescent="0.3">
      <c r="A591">
        <v>589</v>
      </c>
      <c r="B591" s="1" t="s">
        <v>1225</v>
      </c>
      <c r="C591" s="1" t="s">
        <v>1226</v>
      </c>
      <c r="D591">
        <v>7500</v>
      </c>
      <c r="E591">
        <v>1</v>
      </c>
      <c r="F591" t="s">
        <v>357</v>
      </c>
      <c r="G591" t="s">
        <v>17</v>
      </c>
      <c r="H591" t="s">
        <v>18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1127</v>
      </c>
      <c r="O591" s="7">
        <f>(E591/D591)*100</f>
        <v>1.3333333333333334E-2</v>
      </c>
      <c r="P591" s="5">
        <f>IFERROR((E591/L591),0)</f>
        <v>1</v>
      </c>
      <c r="Q591" s="5" t="str">
        <f>LEFT(N591,SEARCH("/", N591)-1)</f>
        <v>technology</v>
      </c>
      <c r="R591" s="5" t="str">
        <f>RIGHT(N591,LEN(N591)-SEARCH("/",N591))</f>
        <v>web</v>
      </c>
      <c r="S591" s="11">
        <f>(((J591/60)/60)/24)+DATE(1970,1,1)</f>
        <v>42178.614571759259</v>
      </c>
      <c r="T591" s="11">
        <f>(((I591/60)/60)/24)+DATE(1970,1,1)</f>
        <v>42193.614571759259</v>
      </c>
      <c r="U591">
        <f>YEAR(S591)</f>
        <v>2015</v>
      </c>
      <c r="V591">
        <f>YEAR(T591)</f>
        <v>2015</v>
      </c>
      <c r="W591" t="str">
        <f>IF(V591=U591, "Yes"," No")</f>
        <v>Yes</v>
      </c>
    </row>
    <row r="592" spans="1:23" ht="57.6" x14ac:dyDescent="0.3">
      <c r="A592">
        <v>590</v>
      </c>
      <c r="B592" s="1" t="s">
        <v>1227</v>
      </c>
      <c r="C592" s="1" t="s">
        <v>1228</v>
      </c>
      <c r="D592">
        <v>5000</v>
      </c>
      <c r="E592">
        <v>223</v>
      </c>
      <c r="F592" t="s">
        <v>357</v>
      </c>
      <c r="G592" t="s">
        <v>24</v>
      </c>
      <c r="H592" t="s">
        <v>25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1127</v>
      </c>
      <c r="O592" s="7">
        <f>(E592/D592)*100</f>
        <v>4.46</v>
      </c>
      <c r="P592" s="5">
        <f>IFERROR((E592/L592),0)</f>
        <v>24.777777777777779</v>
      </c>
      <c r="Q592" s="5" t="str">
        <f>LEFT(N592,SEARCH("/", N592)-1)</f>
        <v>technology</v>
      </c>
      <c r="R592" s="5" t="str">
        <f>RIGHT(N592,LEN(N592)-SEARCH("/",N592))</f>
        <v>web</v>
      </c>
      <c r="S592" s="11">
        <f>(((J592/60)/60)/24)+DATE(1970,1,1)</f>
        <v>42377.554756944446</v>
      </c>
      <c r="T592" s="11">
        <f>(((I592/60)/60)/24)+DATE(1970,1,1)</f>
        <v>42408.542361111111</v>
      </c>
      <c r="U592">
        <f>YEAR(S592)</f>
        <v>2016</v>
      </c>
      <c r="V592">
        <f>YEAR(T592)</f>
        <v>2016</v>
      </c>
      <c r="W592" t="str">
        <f>IF(V592=U592, "Yes"," No")</f>
        <v>Yes</v>
      </c>
    </row>
    <row r="593" spans="1:23" ht="43.2" x14ac:dyDescent="0.3">
      <c r="A593">
        <v>591</v>
      </c>
      <c r="B593" s="1" t="s">
        <v>1229</v>
      </c>
      <c r="C593" s="1" t="s">
        <v>1230</v>
      </c>
      <c r="D593">
        <v>100000</v>
      </c>
      <c r="E593">
        <v>61</v>
      </c>
      <c r="F593" t="s">
        <v>357</v>
      </c>
      <c r="G593" t="s">
        <v>17</v>
      </c>
      <c r="H593" t="s">
        <v>18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1127</v>
      </c>
      <c r="O593" s="7">
        <f>(E593/D593)*100</f>
        <v>6.0999999999999999E-2</v>
      </c>
      <c r="P593" s="5">
        <f>IFERROR((E593/L593),0)</f>
        <v>30.5</v>
      </c>
      <c r="Q593" s="5" t="str">
        <f>LEFT(N593,SEARCH("/", N593)-1)</f>
        <v>technology</v>
      </c>
      <c r="R593" s="5" t="str">
        <f>RIGHT(N593,LEN(N593)-SEARCH("/",N593))</f>
        <v>web</v>
      </c>
      <c r="S593" s="11">
        <f>(((J593/60)/60)/24)+DATE(1970,1,1)</f>
        <v>42177.543171296296</v>
      </c>
      <c r="T593" s="11">
        <f>(((I593/60)/60)/24)+DATE(1970,1,1)</f>
        <v>42207.543171296296</v>
      </c>
      <c r="U593">
        <f>YEAR(S593)</f>
        <v>2015</v>
      </c>
      <c r="V593">
        <f>YEAR(T593)</f>
        <v>2015</v>
      </c>
      <c r="W593" t="str">
        <f>IF(V593=U593, "Yes"," No")</f>
        <v>Yes</v>
      </c>
    </row>
    <row r="594" spans="1:23" ht="43.2" x14ac:dyDescent="0.3">
      <c r="A594">
        <v>592</v>
      </c>
      <c r="B594" s="1" t="s">
        <v>1231</v>
      </c>
      <c r="C594" s="1" t="s">
        <v>1232</v>
      </c>
      <c r="D594">
        <v>7500</v>
      </c>
      <c r="E594">
        <v>250</v>
      </c>
      <c r="F594" t="s">
        <v>357</v>
      </c>
      <c r="G594" t="s">
        <v>17</v>
      </c>
      <c r="H594" t="s">
        <v>18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1127</v>
      </c>
      <c r="O594" s="7">
        <f>(E594/D594)*100</f>
        <v>3.3333333333333335</v>
      </c>
      <c r="P594" s="5">
        <f>IFERROR((E594/L594),0)</f>
        <v>250</v>
      </c>
      <c r="Q594" s="5" t="str">
        <f>LEFT(N594,SEARCH("/", N594)-1)</f>
        <v>technology</v>
      </c>
      <c r="R594" s="5" t="str">
        <f>RIGHT(N594,LEN(N594)-SEARCH("/",N594))</f>
        <v>web</v>
      </c>
      <c r="S594" s="11">
        <f>(((J594/60)/60)/24)+DATE(1970,1,1)</f>
        <v>41946.232175925928</v>
      </c>
      <c r="T594" s="11">
        <f>(((I594/60)/60)/24)+DATE(1970,1,1)</f>
        <v>41976.232175925921</v>
      </c>
      <c r="U594">
        <f>YEAR(S594)</f>
        <v>2014</v>
      </c>
      <c r="V594">
        <f>YEAR(T594)</f>
        <v>2014</v>
      </c>
      <c r="W594" t="str">
        <f>IF(V594=U594, "Yes"," No")</f>
        <v>Yes</v>
      </c>
    </row>
    <row r="595" spans="1:23" ht="57.6" x14ac:dyDescent="0.3">
      <c r="A595">
        <v>593</v>
      </c>
      <c r="B595" s="1" t="s">
        <v>1233</v>
      </c>
      <c r="C595" s="1" t="s">
        <v>1234</v>
      </c>
      <c r="D595">
        <v>500</v>
      </c>
      <c r="E595">
        <v>115</v>
      </c>
      <c r="F595" t="s">
        <v>357</v>
      </c>
      <c r="G595" t="s">
        <v>24</v>
      </c>
      <c r="H595" t="s">
        <v>25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1127</v>
      </c>
      <c r="O595" s="7">
        <f>(E595/D595)*100</f>
        <v>23</v>
      </c>
      <c r="P595" s="5">
        <f>IFERROR((E595/L595),0)</f>
        <v>16.428571428571427</v>
      </c>
      <c r="Q595" s="5" t="str">
        <f>LEFT(N595,SEARCH("/", N595)-1)</f>
        <v>technology</v>
      </c>
      <c r="R595" s="5" t="str">
        <f>RIGHT(N595,LEN(N595)-SEARCH("/",N595))</f>
        <v>web</v>
      </c>
      <c r="S595" s="11">
        <f>(((J595/60)/60)/24)+DATE(1970,1,1)</f>
        <v>42070.677604166667</v>
      </c>
      <c r="T595" s="11">
        <f>(((I595/60)/60)/24)+DATE(1970,1,1)</f>
        <v>42100.635937500003</v>
      </c>
      <c r="U595">
        <f>YEAR(S595)</f>
        <v>2015</v>
      </c>
      <c r="V595">
        <f>YEAR(T595)</f>
        <v>2015</v>
      </c>
      <c r="W595" t="str">
        <f>IF(V595=U595, "Yes"," No")</f>
        <v>Yes</v>
      </c>
    </row>
    <row r="596" spans="1:23" ht="28.8" x14ac:dyDescent="0.3">
      <c r="A596">
        <v>594</v>
      </c>
      <c r="B596" s="1" t="s">
        <v>1235</v>
      </c>
      <c r="C596" s="1" t="s">
        <v>1236</v>
      </c>
      <c r="D596">
        <v>25000</v>
      </c>
      <c r="E596">
        <v>26</v>
      </c>
      <c r="F596" t="s">
        <v>357</v>
      </c>
      <c r="G596" t="s">
        <v>17</v>
      </c>
      <c r="H596" t="s">
        <v>18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1127</v>
      </c>
      <c r="O596" s="7">
        <f>(E596/D596)*100</f>
        <v>0.104</v>
      </c>
      <c r="P596" s="5">
        <f>IFERROR((E596/L596),0)</f>
        <v>13</v>
      </c>
      <c r="Q596" s="5" t="str">
        <f>LEFT(N596,SEARCH("/", N596)-1)</f>
        <v>technology</v>
      </c>
      <c r="R596" s="5" t="str">
        <f>RIGHT(N596,LEN(N596)-SEARCH("/",N596))</f>
        <v>web</v>
      </c>
      <c r="S596" s="11">
        <f>(((J596/60)/60)/24)+DATE(1970,1,1)</f>
        <v>42446.780162037037</v>
      </c>
      <c r="T596" s="11">
        <f>(((I596/60)/60)/24)+DATE(1970,1,1)</f>
        <v>42476.780162037037</v>
      </c>
      <c r="U596">
        <f>YEAR(S596)</f>
        <v>2016</v>
      </c>
      <c r="V596">
        <f>YEAR(T596)</f>
        <v>2016</v>
      </c>
      <c r="W596" t="str">
        <f>IF(V596=U596, "Yes"," No")</f>
        <v>Yes</v>
      </c>
    </row>
    <row r="597" spans="1:23" ht="43.2" x14ac:dyDescent="0.3">
      <c r="A597">
        <v>595</v>
      </c>
      <c r="B597" s="1" t="s">
        <v>1237</v>
      </c>
      <c r="C597" s="1" t="s">
        <v>1238</v>
      </c>
      <c r="D597">
        <v>100000</v>
      </c>
      <c r="E597">
        <v>426</v>
      </c>
      <c r="F597" t="s">
        <v>357</v>
      </c>
      <c r="G597" t="s">
        <v>17</v>
      </c>
      <c r="H597" t="s">
        <v>18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1127</v>
      </c>
      <c r="O597" s="7">
        <f>(E597/D597)*100</f>
        <v>0.42599999999999999</v>
      </c>
      <c r="P597" s="5">
        <f>IFERROR((E597/L597),0)</f>
        <v>53.25</v>
      </c>
      <c r="Q597" s="5" t="str">
        <f>LEFT(N597,SEARCH("/", N597)-1)</f>
        <v>technology</v>
      </c>
      <c r="R597" s="5" t="str">
        <f>RIGHT(N597,LEN(N597)-SEARCH("/",N597))</f>
        <v>web</v>
      </c>
      <c r="S597" s="11">
        <f>(((J597/60)/60)/24)+DATE(1970,1,1)</f>
        <v>42083.069884259254</v>
      </c>
      <c r="T597" s="11">
        <f>(((I597/60)/60)/24)+DATE(1970,1,1)</f>
        <v>42128.069884259254</v>
      </c>
      <c r="U597">
        <f>YEAR(S597)</f>
        <v>2015</v>
      </c>
      <c r="V597">
        <f>YEAR(T597)</f>
        <v>2015</v>
      </c>
      <c r="W597" t="str">
        <f>IF(V597=U597, "Yes"," No")</f>
        <v>Yes</v>
      </c>
    </row>
    <row r="598" spans="1:23" ht="43.2" x14ac:dyDescent="0.3">
      <c r="A598">
        <v>596</v>
      </c>
      <c r="B598" s="1" t="s">
        <v>1239</v>
      </c>
      <c r="C598" s="1" t="s">
        <v>1240</v>
      </c>
      <c r="D598">
        <v>20000</v>
      </c>
      <c r="E598">
        <v>6</v>
      </c>
      <c r="F598" t="s">
        <v>357</v>
      </c>
      <c r="G598" t="s">
        <v>17</v>
      </c>
      <c r="H598" t="s">
        <v>18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1127</v>
      </c>
      <c r="O598" s="7">
        <f>(E598/D598)*100</f>
        <v>0.03</v>
      </c>
      <c r="P598" s="5">
        <f>IFERROR((E598/L598),0)</f>
        <v>3</v>
      </c>
      <c r="Q598" s="5" t="str">
        <f>LEFT(N598,SEARCH("/", N598)-1)</f>
        <v>technology</v>
      </c>
      <c r="R598" s="5" t="str">
        <f>RIGHT(N598,LEN(N598)-SEARCH("/",N598))</f>
        <v>web</v>
      </c>
      <c r="S598" s="11">
        <f>(((J598/60)/60)/24)+DATE(1970,1,1)</f>
        <v>42646.896898148145</v>
      </c>
      <c r="T598" s="11">
        <f>(((I598/60)/60)/24)+DATE(1970,1,1)</f>
        <v>42676.896898148145</v>
      </c>
      <c r="U598">
        <f>YEAR(S598)</f>
        <v>2016</v>
      </c>
      <c r="V598">
        <f>YEAR(T598)</f>
        <v>2016</v>
      </c>
      <c r="W598" t="str">
        <f>IF(V598=U598, "Yes"," No")</f>
        <v>Yes</v>
      </c>
    </row>
    <row r="599" spans="1:23" ht="43.2" x14ac:dyDescent="0.3">
      <c r="A599">
        <v>597</v>
      </c>
      <c r="B599" s="1" t="s">
        <v>1241</v>
      </c>
      <c r="C599" s="1" t="s">
        <v>1242</v>
      </c>
      <c r="D599">
        <v>7500</v>
      </c>
      <c r="E599">
        <v>20</v>
      </c>
      <c r="F599" t="s">
        <v>357</v>
      </c>
      <c r="G599" t="s">
        <v>17</v>
      </c>
      <c r="H599" t="s">
        <v>18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1127</v>
      </c>
      <c r="O599" s="7">
        <f>(E599/D599)*100</f>
        <v>0.26666666666666666</v>
      </c>
      <c r="P599" s="5">
        <f>IFERROR((E599/L599),0)</f>
        <v>10</v>
      </c>
      <c r="Q599" s="5" t="str">
        <f>LEFT(N599,SEARCH("/", N599)-1)</f>
        <v>technology</v>
      </c>
      <c r="R599" s="5" t="str">
        <f>RIGHT(N599,LEN(N599)-SEARCH("/",N599))</f>
        <v>web</v>
      </c>
      <c r="S599" s="11">
        <f>(((J599/60)/60)/24)+DATE(1970,1,1)</f>
        <v>42545.705266203702</v>
      </c>
      <c r="T599" s="11">
        <f>(((I599/60)/60)/24)+DATE(1970,1,1)</f>
        <v>42582.666666666672</v>
      </c>
      <c r="U599">
        <f>YEAR(S599)</f>
        <v>2016</v>
      </c>
      <c r="V599">
        <f>YEAR(T599)</f>
        <v>2016</v>
      </c>
      <c r="W599" t="str">
        <f>IF(V599=U599, "Yes"," No")</f>
        <v>Yes</v>
      </c>
    </row>
    <row r="600" spans="1:23" ht="28.8" x14ac:dyDescent="0.3">
      <c r="A600">
        <v>598</v>
      </c>
      <c r="B600" s="1" t="s">
        <v>1243</v>
      </c>
      <c r="C600" s="1" t="s">
        <v>1244</v>
      </c>
      <c r="D600">
        <v>2500</v>
      </c>
      <c r="E600">
        <v>850</v>
      </c>
      <c r="F600" t="s">
        <v>357</v>
      </c>
      <c r="G600" t="s">
        <v>17</v>
      </c>
      <c r="H600" t="s">
        <v>18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1127</v>
      </c>
      <c r="O600" s="7">
        <f>(E600/D600)*100</f>
        <v>34</v>
      </c>
      <c r="P600" s="5">
        <f>IFERROR((E600/L600),0)</f>
        <v>121.42857142857143</v>
      </c>
      <c r="Q600" s="5" t="str">
        <f>LEFT(N600,SEARCH("/", N600)-1)</f>
        <v>technology</v>
      </c>
      <c r="R600" s="5" t="str">
        <f>RIGHT(N600,LEN(N600)-SEARCH("/",N600))</f>
        <v>web</v>
      </c>
      <c r="S600" s="11">
        <f>(((J600/60)/60)/24)+DATE(1970,1,1)</f>
        <v>41948.00209490741</v>
      </c>
      <c r="T600" s="11">
        <f>(((I600/60)/60)/24)+DATE(1970,1,1)</f>
        <v>41978.00209490741</v>
      </c>
      <c r="U600">
        <f>YEAR(S600)</f>
        <v>2014</v>
      </c>
      <c r="V600">
        <f>YEAR(T600)</f>
        <v>2014</v>
      </c>
      <c r="W600" t="str">
        <f>IF(V600=U600, "Yes"," No")</f>
        <v>Yes</v>
      </c>
    </row>
    <row r="601" spans="1:23" ht="43.2" x14ac:dyDescent="0.3">
      <c r="A601">
        <v>599</v>
      </c>
      <c r="B601" s="1" t="s">
        <v>1245</v>
      </c>
      <c r="C601" s="1" t="s">
        <v>1246</v>
      </c>
      <c r="D601">
        <v>50000</v>
      </c>
      <c r="E601">
        <v>31</v>
      </c>
      <c r="F601" t="s">
        <v>357</v>
      </c>
      <c r="G601" t="s">
        <v>17</v>
      </c>
      <c r="H601" t="s">
        <v>18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1127</v>
      </c>
      <c r="O601" s="7">
        <f>(E601/D601)*100</f>
        <v>6.2E-2</v>
      </c>
      <c r="P601" s="5">
        <f>IFERROR((E601/L601),0)</f>
        <v>15.5</v>
      </c>
      <c r="Q601" s="5" t="str">
        <f>LEFT(N601,SEARCH("/", N601)-1)</f>
        <v>technology</v>
      </c>
      <c r="R601" s="5" t="str">
        <f>RIGHT(N601,LEN(N601)-SEARCH("/",N601))</f>
        <v>web</v>
      </c>
      <c r="S601" s="11">
        <f>(((J601/60)/60)/24)+DATE(1970,1,1)</f>
        <v>42047.812523148154</v>
      </c>
      <c r="T601" s="11">
        <f>(((I601/60)/60)/24)+DATE(1970,1,1)</f>
        <v>42071.636111111111</v>
      </c>
      <c r="U601">
        <f>YEAR(S601)</f>
        <v>2015</v>
      </c>
      <c r="V601">
        <f>YEAR(T601)</f>
        <v>2015</v>
      </c>
      <c r="W601" t="str">
        <f>IF(V601=U601, "Yes"," No")</f>
        <v>Yes</v>
      </c>
    </row>
    <row r="602" spans="1:23" ht="28.8" x14ac:dyDescent="0.3">
      <c r="A602">
        <v>600</v>
      </c>
      <c r="B602" s="1" t="s">
        <v>1247</v>
      </c>
      <c r="C602" s="1" t="s">
        <v>1248</v>
      </c>
      <c r="D602">
        <v>5000</v>
      </c>
      <c r="E602">
        <v>100</v>
      </c>
      <c r="F602" t="s">
        <v>272</v>
      </c>
      <c r="G602" t="s">
        <v>17</v>
      </c>
      <c r="H602" t="s">
        <v>18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1127</v>
      </c>
      <c r="O602" s="7">
        <f>(E602/D602)*100</f>
        <v>2</v>
      </c>
      <c r="P602" s="5">
        <f>IFERROR((E602/L602),0)</f>
        <v>100</v>
      </c>
      <c r="Q602" s="5" t="str">
        <f>LEFT(N602,SEARCH("/", N602)-1)</f>
        <v>technology</v>
      </c>
      <c r="R602" s="5" t="str">
        <f>RIGHT(N602,LEN(N602)-SEARCH("/",N602))</f>
        <v>web</v>
      </c>
      <c r="S602" s="11">
        <f>(((J602/60)/60)/24)+DATE(1970,1,1)</f>
        <v>42073.798171296294</v>
      </c>
      <c r="T602" s="11">
        <f>(((I602/60)/60)/24)+DATE(1970,1,1)</f>
        <v>42133.798171296294</v>
      </c>
      <c r="U602">
        <f>YEAR(S602)</f>
        <v>2015</v>
      </c>
      <c r="V602">
        <f>YEAR(T602)</f>
        <v>2015</v>
      </c>
      <c r="W602" t="str">
        <f>IF(V602=U602, "Yes"," No")</f>
        <v>Yes</v>
      </c>
    </row>
    <row r="603" spans="1:23" ht="43.2" x14ac:dyDescent="0.3">
      <c r="A603">
        <v>601</v>
      </c>
      <c r="B603" s="1" t="s">
        <v>1249</v>
      </c>
      <c r="C603" s="1" t="s">
        <v>1250</v>
      </c>
      <c r="D603">
        <v>10000</v>
      </c>
      <c r="E603">
        <v>140</v>
      </c>
      <c r="F603" t="s">
        <v>272</v>
      </c>
      <c r="G603" t="s">
        <v>159</v>
      </c>
      <c r="H603" t="s">
        <v>160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1127</v>
      </c>
      <c r="O603" s="7">
        <f>(E603/D603)*100</f>
        <v>1.4000000000000001</v>
      </c>
      <c r="P603" s="5">
        <f>IFERROR((E603/L603),0)</f>
        <v>23.333333333333332</v>
      </c>
      <c r="Q603" s="5" t="str">
        <f>LEFT(N603,SEARCH("/", N603)-1)</f>
        <v>technology</v>
      </c>
      <c r="R603" s="5" t="str">
        <f>RIGHT(N603,LEN(N603)-SEARCH("/",N603))</f>
        <v>web</v>
      </c>
      <c r="S603" s="11">
        <f>(((J603/60)/60)/24)+DATE(1970,1,1)</f>
        <v>41969.858090277776</v>
      </c>
      <c r="T603" s="11">
        <f>(((I603/60)/60)/24)+DATE(1970,1,1)</f>
        <v>41999.858090277776</v>
      </c>
      <c r="U603">
        <f>YEAR(S603)</f>
        <v>2014</v>
      </c>
      <c r="V603">
        <f>YEAR(T603)</f>
        <v>2014</v>
      </c>
      <c r="W603" t="str">
        <f>IF(V603=U603, "Yes"," No")</f>
        <v>Yes</v>
      </c>
    </row>
    <row r="604" spans="1:23" ht="43.2" x14ac:dyDescent="0.3">
      <c r="A604">
        <v>602</v>
      </c>
      <c r="B604" s="1" t="s">
        <v>1251</v>
      </c>
      <c r="C604" s="1" t="s">
        <v>1252</v>
      </c>
      <c r="D604">
        <v>70000</v>
      </c>
      <c r="E604">
        <v>0</v>
      </c>
      <c r="F604" t="s">
        <v>272</v>
      </c>
      <c r="G604" t="s">
        <v>17</v>
      </c>
      <c r="H604" t="s">
        <v>18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1127</v>
      </c>
      <c r="O604" s="7">
        <f>(E604/D604)*100</f>
        <v>0</v>
      </c>
      <c r="P604" s="5">
        <f>IFERROR((E604/L604),0)</f>
        <v>0</v>
      </c>
      <c r="Q604" s="5" t="str">
        <f>LEFT(N604,SEARCH("/", N604)-1)</f>
        <v>technology</v>
      </c>
      <c r="R604" s="5" t="str">
        <f>RIGHT(N604,LEN(N604)-SEARCH("/",N604))</f>
        <v>web</v>
      </c>
      <c r="S604" s="11">
        <f>(((J604/60)/60)/24)+DATE(1970,1,1)</f>
        <v>42143.79415509259</v>
      </c>
      <c r="T604" s="11">
        <f>(((I604/60)/60)/24)+DATE(1970,1,1)</f>
        <v>42173.79415509259</v>
      </c>
      <c r="U604">
        <f>YEAR(S604)</f>
        <v>2015</v>
      </c>
      <c r="V604">
        <f>YEAR(T604)</f>
        <v>2015</v>
      </c>
      <c r="W604" t="str">
        <f>IF(V604=U604, "Yes"," No")</f>
        <v>Yes</v>
      </c>
    </row>
    <row r="605" spans="1:23" ht="43.2" x14ac:dyDescent="0.3">
      <c r="A605">
        <v>603</v>
      </c>
      <c r="B605" s="1" t="s">
        <v>1253</v>
      </c>
      <c r="C605" s="1" t="s">
        <v>1254</v>
      </c>
      <c r="D605">
        <v>15000</v>
      </c>
      <c r="E605">
        <v>590.02</v>
      </c>
      <c r="F605" t="s">
        <v>272</v>
      </c>
      <c r="G605" t="s">
        <v>17</v>
      </c>
      <c r="H605" t="s">
        <v>18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1127</v>
      </c>
      <c r="O605" s="7">
        <f>(E605/D605)*100</f>
        <v>3.9334666666666664</v>
      </c>
      <c r="P605" s="5">
        <f>IFERROR((E605/L605),0)</f>
        <v>45.386153846153846</v>
      </c>
      <c r="Q605" s="5" t="str">
        <f>LEFT(N605,SEARCH("/", N605)-1)</f>
        <v>technology</v>
      </c>
      <c r="R605" s="5" t="str">
        <f>RIGHT(N605,LEN(N605)-SEARCH("/",N605))</f>
        <v>web</v>
      </c>
      <c r="S605" s="11">
        <f>(((J605/60)/60)/24)+DATE(1970,1,1)</f>
        <v>41835.639155092591</v>
      </c>
      <c r="T605" s="11">
        <f>(((I605/60)/60)/24)+DATE(1970,1,1)</f>
        <v>41865.639155092591</v>
      </c>
      <c r="U605">
        <f>YEAR(S605)</f>
        <v>2014</v>
      </c>
      <c r="V605">
        <f>YEAR(T605)</f>
        <v>2014</v>
      </c>
      <c r="W605" t="str">
        <f>IF(V605=U605, "Yes"," No")</f>
        <v>Yes</v>
      </c>
    </row>
    <row r="606" spans="1:23" ht="43.2" x14ac:dyDescent="0.3">
      <c r="A606">
        <v>604</v>
      </c>
      <c r="B606" s="1" t="s">
        <v>1255</v>
      </c>
      <c r="C606" s="1" t="s">
        <v>1256</v>
      </c>
      <c r="D606">
        <v>1500</v>
      </c>
      <c r="E606">
        <v>0</v>
      </c>
      <c r="F606" t="s">
        <v>272</v>
      </c>
      <c r="G606" t="s">
        <v>17</v>
      </c>
      <c r="H606" t="s">
        <v>18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1127</v>
      </c>
      <c r="O606" s="7">
        <f>(E606/D606)*100</f>
        <v>0</v>
      </c>
      <c r="P606" s="5">
        <f>IFERROR((E606/L606),0)</f>
        <v>0</v>
      </c>
      <c r="Q606" s="5" t="str">
        <f>LEFT(N606,SEARCH("/", N606)-1)</f>
        <v>technology</v>
      </c>
      <c r="R606" s="5" t="str">
        <f>RIGHT(N606,LEN(N606)-SEARCH("/",N606))</f>
        <v>web</v>
      </c>
      <c r="S606" s="11">
        <f>(((J606/60)/60)/24)+DATE(1970,1,1)</f>
        <v>41849.035370370373</v>
      </c>
      <c r="T606" s="11">
        <f>(((I606/60)/60)/24)+DATE(1970,1,1)</f>
        <v>41879.035370370373</v>
      </c>
      <c r="U606">
        <f>YEAR(S606)</f>
        <v>2014</v>
      </c>
      <c r="V606">
        <f>YEAR(T606)</f>
        <v>2014</v>
      </c>
      <c r="W606" t="str">
        <f>IF(V606=U606, "Yes"," No")</f>
        <v>Yes</v>
      </c>
    </row>
    <row r="607" spans="1:23" ht="28.8" x14ac:dyDescent="0.3">
      <c r="A607">
        <v>605</v>
      </c>
      <c r="B607" s="1" t="s">
        <v>1257</v>
      </c>
      <c r="C607" s="1" t="s">
        <v>1258</v>
      </c>
      <c r="D607">
        <v>5000</v>
      </c>
      <c r="E607">
        <v>131</v>
      </c>
      <c r="F607" t="s">
        <v>272</v>
      </c>
      <c r="G607" t="s">
        <v>17</v>
      </c>
      <c r="H607" t="s">
        <v>18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1127</v>
      </c>
      <c r="O607" s="7">
        <f>(E607/D607)*100</f>
        <v>2.62</v>
      </c>
      <c r="P607" s="5">
        <f>IFERROR((E607/L607),0)</f>
        <v>16.375</v>
      </c>
      <c r="Q607" s="5" t="str">
        <f>LEFT(N607,SEARCH("/", N607)-1)</f>
        <v>technology</v>
      </c>
      <c r="R607" s="5" t="str">
        <f>RIGHT(N607,LEN(N607)-SEARCH("/",N607))</f>
        <v>web</v>
      </c>
      <c r="S607" s="11">
        <f>(((J607/60)/60)/24)+DATE(1970,1,1)</f>
        <v>42194.357731481476</v>
      </c>
      <c r="T607" s="11">
        <f>(((I607/60)/60)/24)+DATE(1970,1,1)</f>
        <v>42239.357731481476</v>
      </c>
      <c r="U607">
        <f>YEAR(S607)</f>
        <v>2015</v>
      </c>
      <c r="V607">
        <f>YEAR(T607)</f>
        <v>2015</v>
      </c>
      <c r="W607" t="str">
        <f>IF(V607=U607, "Yes"," No")</f>
        <v>Yes</v>
      </c>
    </row>
    <row r="608" spans="1:23" ht="57.6" x14ac:dyDescent="0.3">
      <c r="A608">
        <v>606</v>
      </c>
      <c r="B608" s="1" t="s">
        <v>1259</v>
      </c>
      <c r="C608" s="1" t="s">
        <v>1260</v>
      </c>
      <c r="D608">
        <v>5000</v>
      </c>
      <c r="E608">
        <v>10</v>
      </c>
      <c r="F608" t="s">
        <v>272</v>
      </c>
      <c r="G608" t="s">
        <v>387</v>
      </c>
      <c r="H608" t="s">
        <v>55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1127</v>
      </c>
      <c r="O608" s="7">
        <f>(E608/D608)*100</f>
        <v>0.2</v>
      </c>
      <c r="P608" s="5">
        <f>IFERROR((E608/L608),0)</f>
        <v>10</v>
      </c>
      <c r="Q608" s="5" t="str">
        <f>LEFT(N608,SEARCH("/", N608)-1)</f>
        <v>technology</v>
      </c>
      <c r="R608" s="5" t="str">
        <f>RIGHT(N608,LEN(N608)-SEARCH("/",N608))</f>
        <v>web</v>
      </c>
      <c r="S608" s="11">
        <f>(((J608/60)/60)/24)+DATE(1970,1,1)</f>
        <v>42102.650567129633</v>
      </c>
      <c r="T608" s="11">
        <f>(((I608/60)/60)/24)+DATE(1970,1,1)</f>
        <v>42148.625</v>
      </c>
      <c r="U608">
        <f>YEAR(S608)</f>
        <v>2015</v>
      </c>
      <c r="V608">
        <f>YEAR(T608)</f>
        <v>2015</v>
      </c>
      <c r="W608" t="str">
        <f>IF(V608=U608, "Yes"," No")</f>
        <v>Yes</v>
      </c>
    </row>
    <row r="609" spans="1:23" ht="43.2" x14ac:dyDescent="0.3">
      <c r="A609">
        <v>607</v>
      </c>
      <c r="B609" s="1" t="s">
        <v>1261</v>
      </c>
      <c r="C609" s="1" t="s">
        <v>1262</v>
      </c>
      <c r="D609">
        <v>250</v>
      </c>
      <c r="E609">
        <v>0</v>
      </c>
      <c r="F609" t="s">
        <v>272</v>
      </c>
      <c r="G609" t="s">
        <v>17</v>
      </c>
      <c r="H609" t="s">
        <v>18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1127</v>
      </c>
      <c r="O609" s="7">
        <f>(E609/D609)*100</f>
        <v>0</v>
      </c>
      <c r="P609" s="5">
        <f>IFERROR((E609/L609),0)</f>
        <v>0</v>
      </c>
      <c r="Q609" s="5" t="str">
        <f>LEFT(N609,SEARCH("/", N609)-1)</f>
        <v>technology</v>
      </c>
      <c r="R609" s="5" t="str">
        <f>RIGHT(N609,LEN(N609)-SEARCH("/",N609))</f>
        <v>web</v>
      </c>
      <c r="S609" s="11">
        <f>(((J609/60)/60)/24)+DATE(1970,1,1)</f>
        <v>42300.825648148151</v>
      </c>
      <c r="T609" s="11">
        <f>(((I609/60)/60)/24)+DATE(1970,1,1)</f>
        <v>42330.867314814815</v>
      </c>
      <c r="U609">
        <f>YEAR(S609)</f>
        <v>2015</v>
      </c>
      <c r="V609">
        <f>YEAR(T609)</f>
        <v>2015</v>
      </c>
      <c r="W609" t="str">
        <f>IF(V609=U609, "Yes"," No")</f>
        <v>Yes</v>
      </c>
    </row>
    <row r="610" spans="1:23" ht="43.2" x14ac:dyDescent="0.3">
      <c r="A610">
        <v>608</v>
      </c>
      <c r="B610" s="1" t="s">
        <v>1263</v>
      </c>
      <c r="C610" s="1" t="s">
        <v>1264</v>
      </c>
      <c r="D610">
        <v>150000</v>
      </c>
      <c r="E610">
        <v>1461</v>
      </c>
      <c r="F610" t="s">
        <v>272</v>
      </c>
      <c r="G610" t="s">
        <v>17</v>
      </c>
      <c r="H610" t="s">
        <v>18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1127</v>
      </c>
      <c r="O610" s="7">
        <f>(E610/D610)*100</f>
        <v>0.97400000000000009</v>
      </c>
      <c r="P610" s="5">
        <f>IFERROR((E610/L610),0)</f>
        <v>292.2</v>
      </c>
      <c r="Q610" s="5" t="str">
        <f>LEFT(N610,SEARCH("/", N610)-1)</f>
        <v>technology</v>
      </c>
      <c r="R610" s="5" t="str">
        <f>RIGHT(N610,LEN(N610)-SEARCH("/",N610))</f>
        <v>web</v>
      </c>
      <c r="S610" s="11">
        <f>(((J610/60)/60)/24)+DATE(1970,1,1)</f>
        <v>42140.921064814815</v>
      </c>
      <c r="T610" s="11">
        <f>(((I610/60)/60)/24)+DATE(1970,1,1)</f>
        <v>42170.921064814815</v>
      </c>
      <c r="U610">
        <f>YEAR(S610)</f>
        <v>2015</v>
      </c>
      <c r="V610">
        <f>YEAR(T610)</f>
        <v>2015</v>
      </c>
      <c r="W610" t="str">
        <f>IF(V610=U610, "Yes"," No")</f>
        <v>Yes</v>
      </c>
    </row>
    <row r="611" spans="1:23" ht="43.2" x14ac:dyDescent="0.3">
      <c r="A611">
        <v>609</v>
      </c>
      <c r="B611" s="1" t="s">
        <v>1265</v>
      </c>
      <c r="C611" s="1" t="s">
        <v>1266</v>
      </c>
      <c r="D611">
        <v>780</v>
      </c>
      <c r="E611">
        <v>5</v>
      </c>
      <c r="F611" t="s">
        <v>272</v>
      </c>
      <c r="G611" t="s">
        <v>24</v>
      </c>
      <c r="H611" t="s">
        <v>25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1127</v>
      </c>
      <c r="O611" s="7">
        <f>(E611/D611)*100</f>
        <v>0.64102564102564097</v>
      </c>
      <c r="P611" s="5">
        <f>IFERROR((E611/L611),0)</f>
        <v>5</v>
      </c>
      <c r="Q611" s="5" t="str">
        <f>LEFT(N611,SEARCH("/", N611)-1)</f>
        <v>technology</v>
      </c>
      <c r="R611" s="5" t="str">
        <f>RIGHT(N611,LEN(N611)-SEARCH("/",N611))</f>
        <v>web</v>
      </c>
      <c r="S611" s="11">
        <f>(((J611/60)/60)/24)+DATE(1970,1,1)</f>
        <v>42307.034074074079</v>
      </c>
      <c r="T611" s="11">
        <f>(((I611/60)/60)/24)+DATE(1970,1,1)</f>
        <v>42337.075740740736</v>
      </c>
      <c r="U611">
        <f>YEAR(S611)</f>
        <v>2015</v>
      </c>
      <c r="V611">
        <f>YEAR(T611)</f>
        <v>2015</v>
      </c>
      <c r="W611" t="str">
        <f>IF(V611=U611, "Yes"," No")</f>
        <v>Yes</v>
      </c>
    </row>
    <row r="612" spans="1:23" ht="43.2" x14ac:dyDescent="0.3">
      <c r="A612">
        <v>610</v>
      </c>
      <c r="B612" s="1" t="s">
        <v>1267</v>
      </c>
      <c r="C612" s="1" t="s">
        <v>1268</v>
      </c>
      <c r="D612">
        <v>13803</v>
      </c>
      <c r="E612">
        <v>0</v>
      </c>
      <c r="F612" t="s">
        <v>272</v>
      </c>
      <c r="G612" t="s">
        <v>17</v>
      </c>
      <c r="H612" t="s">
        <v>18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1127</v>
      </c>
      <c r="O612" s="7">
        <f>(E612/D612)*100</f>
        <v>0</v>
      </c>
      <c r="P612" s="5">
        <f>IFERROR((E612/L612),0)</f>
        <v>0</v>
      </c>
      <c r="Q612" s="5" t="str">
        <f>LEFT(N612,SEARCH("/", N612)-1)</f>
        <v>technology</v>
      </c>
      <c r="R612" s="5" t="str">
        <f>RIGHT(N612,LEN(N612)-SEARCH("/",N612))</f>
        <v>web</v>
      </c>
      <c r="S612" s="11">
        <f>(((J612/60)/60)/24)+DATE(1970,1,1)</f>
        <v>42086.83085648148</v>
      </c>
      <c r="T612" s="11">
        <f>(((I612/60)/60)/24)+DATE(1970,1,1)</f>
        <v>42116.83085648148</v>
      </c>
      <c r="U612">
        <f>YEAR(S612)</f>
        <v>2015</v>
      </c>
      <c r="V612">
        <f>YEAR(T612)</f>
        <v>2015</v>
      </c>
      <c r="W612" t="str">
        <f>IF(V612=U612, "Yes"," No")</f>
        <v>Yes</v>
      </c>
    </row>
    <row r="613" spans="1:23" ht="43.2" x14ac:dyDescent="0.3">
      <c r="A613">
        <v>611</v>
      </c>
      <c r="B613" s="1" t="s">
        <v>1269</v>
      </c>
      <c r="C613" s="1" t="s">
        <v>1270</v>
      </c>
      <c r="D613">
        <v>80000</v>
      </c>
      <c r="E613">
        <v>0</v>
      </c>
      <c r="F613" t="s">
        <v>272</v>
      </c>
      <c r="G613" t="s">
        <v>179</v>
      </c>
      <c r="H613" t="s">
        <v>55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1127</v>
      </c>
      <c r="O613" s="7">
        <f>(E613/D613)*100</f>
        <v>0</v>
      </c>
      <c r="P613" s="5">
        <f>IFERROR((E613/L613),0)</f>
        <v>0</v>
      </c>
      <c r="Q613" s="5" t="str">
        <f>LEFT(N613,SEARCH("/", N613)-1)</f>
        <v>technology</v>
      </c>
      <c r="R613" s="5" t="str">
        <f>RIGHT(N613,LEN(N613)-SEARCH("/",N613))</f>
        <v>web</v>
      </c>
      <c r="S613" s="11">
        <f>(((J613/60)/60)/24)+DATE(1970,1,1)</f>
        <v>42328.560613425929</v>
      </c>
      <c r="T613" s="11">
        <f>(((I613/60)/60)/24)+DATE(1970,1,1)</f>
        <v>42388.560613425929</v>
      </c>
      <c r="U613">
        <f>YEAR(S613)</f>
        <v>2015</v>
      </c>
      <c r="V613">
        <f>YEAR(T613)</f>
        <v>2016</v>
      </c>
      <c r="W613" t="str">
        <f>IF(V613=U613, "Yes"," No")</f>
        <v xml:space="preserve"> No</v>
      </c>
    </row>
    <row r="614" spans="1:23" ht="28.8" x14ac:dyDescent="0.3">
      <c r="A614">
        <v>612</v>
      </c>
      <c r="B614" s="1" t="s">
        <v>1271</v>
      </c>
      <c r="C614" s="1" t="s">
        <v>1272</v>
      </c>
      <c r="D614">
        <v>10000</v>
      </c>
      <c r="E614">
        <v>0</v>
      </c>
      <c r="F614" t="s">
        <v>272</v>
      </c>
      <c r="G614" t="s">
        <v>1224</v>
      </c>
      <c r="H614" t="s">
        <v>55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1127</v>
      </c>
      <c r="O614" s="7">
        <f>(E614/D614)*100</f>
        <v>0</v>
      </c>
      <c r="P614" s="5">
        <f>IFERROR((E614/L614),0)</f>
        <v>0</v>
      </c>
      <c r="Q614" s="5" t="str">
        <f>LEFT(N614,SEARCH("/", N614)-1)</f>
        <v>technology</v>
      </c>
      <c r="R614" s="5" t="str">
        <f>RIGHT(N614,LEN(N614)-SEARCH("/",N614))</f>
        <v>web</v>
      </c>
      <c r="S614" s="11">
        <f>(((J614/60)/60)/24)+DATE(1970,1,1)</f>
        <v>42585.031782407401</v>
      </c>
      <c r="T614" s="11">
        <f>(((I614/60)/60)/24)+DATE(1970,1,1)</f>
        <v>42615.031782407401</v>
      </c>
      <c r="U614">
        <f>YEAR(S614)</f>
        <v>2016</v>
      </c>
      <c r="V614">
        <f>YEAR(T614)</f>
        <v>2016</v>
      </c>
      <c r="W614" t="str">
        <f>IF(V614=U614, "Yes"," No")</f>
        <v>Yes</v>
      </c>
    </row>
    <row r="615" spans="1:23" ht="43.2" x14ac:dyDescent="0.3">
      <c r="A615">
        <v>613</v>
      </c>
      <c r="B615" s="1" t="s">
        <v>1273</v>
      </c>
      <c r="C615" s="1" t="s">
        <v>1274</v>
      </c>
      <c r="D615">
        <v>60000</v>
      </c>
      <c r="E615">
        <v>12818</v>
      </c>
      <c r="F615" t="s">
        <v>272</v>
      </c>
      <c r="G615" t="s">
        <v>17</v>
      </c>
      <c r="H615" t="s">
        <v>18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1127</v>
      </c>
      <c r="O615" s="7">
        <f>(E615/D615)*100</f>
        <v>21.363333333333333</v>
      </c>
      <c r="P615" s="5">
        <f>IFERROR((E615/L615),0)</f>
        <v>105.93388429752066</v>
      </c>
      <c r="Q615" s="5" t="str">
        <f>LEFT(N615,SEARCH("/", N615)-1)</f>
        <v>technology</v>
      </c>
      <c r="R615" s="5" t="str">
        <f>RIGHT(N615,LEN(N615)-SEARCH("/",N615))</f>
        <v>web</v>
      </c>
      <c r="S615" s="11">
        <f>(((J615/60)/60)/24)+DATE(1970,1,1)</f>
        <v>42247.496759259258</v>
      </c>
      <c r="T615" s="11">
        <f>(((I615/60)/60)/24)+DATE(1970,1,1)</f>
        <v>42278.207638888889</v>
      </c>
      <c r="U615">
        <f>YEAR(S615)</f>
        <v>2015</v>
      </c>
      <c r="V615">
        <f>YEAR(T615)</f>
        <v>2015</v>
      </c>
      <c r="W615" t="str">
        <f>IF(V615=U615, "Yes"," No")</f>
        <v>Yes</v>
      </c>
    </row>
    <row r="616" spans="1:23" ht="43.2" x14ac:dyDescent="0.3">
      <c r="A616">
        <v>614</v>
      </c>
      <c r="B616" s="1" t="s">
        <v>1275</v>
      </c>
      <c r="C616" s="1" t="s">
        <v>1276</v>
      </c>
      <c r="D616">
        <v>10000</v>
      </c>
      <c r="E616">
        <v>0</v>
      </c>
      <c r="F616" t="s">
        <v>272</v>
      </c>
      <c r="G616" t="s">
        <v>17</v>
      </c>
      <c r="H616" t="s">
        <v>18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1127</v>
      </c>
      <c r="O616" s="7">
        <f>(E616/D616)*100</f>
        <v>0</v>
      </c>
      <c r="P616" s="5">
        <f>IFERROR((E616/L616),0)</f>
        <v>0</v>
      </c>
      <c r="Q616" s="5" t="str">
        <f>LEFT(N616,SEARCH("/", N616)-1)</f>
        <v>technology</v>
      </c>
      <c r="R616" s="5" t="str">
        <f>RIGHT(N616,LEN(N616)-SEARCH("/",N616))</f>
        <v>web</v>
      </c>
      <c r="S616" s="11">
        <f>(((J616/60)/60)/24)+DATE(1970,1,1)</f>
        <v>42515.061805555553</v>
      </c>
      <c r="T616" s="11">
        <f>(((I616/60)/60)/24)+DATE(1970,1,1)</f>
        <v>42545.061805555553</v>
      </c>
      <c r="U616">
        <f>YEAR(S616)</f>
        <v>2016</v>
      </c>
      <c r="V616">
        <f>YEAR(T616)</f>
        <v>2016</v>
      </c>
      <c r="W616" t="str">
        <f>IF(V616=U616, "Yes"," No")</f>
        <v>Yes</v>
      </c>
    </row>
    <row r="617" spans="1:23" ht="43.2" x14ac:dyDescent="0.3">
      <c r="A617">
        <v>615</v>
      </c>
      <c r="B617" s="1" t="s">
        <v>1277</v>
      </c>
      <c r="C617" s="1" t="s">
        <v>1278</v>
      </c>
      <c r="D617">
        <v>515</v>
      </c>
      <c r="E617">
        <v>0</v>
      </c>
      <c r="F617" t="s">
        <v>272</v>
      </c>
      <c r="G617" t="s">
        <v>80</v>
      </c>
      <c r="H617" t="s">
        <v>81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1127</v>
      </c>
      <c r="O617" s="7">
        <f>(E617/D617)*100</f>
        <v>0</v>
      </c>
      <c r="P617" s="5">
        <f>IFERROR((E617/L617),0)</f>
        <v>0</v>
      </c>
      <c r="Q617" s="5" t="str">
        <f>LEFT(N617,SEARCH("/", N617)-1)</f>
        <v>technology</v>
      </c>
      <c r="R617" s="5" t="str">
        <f>RIGHT(N617,LEN(N617)-SEARCH("/",N617))</f>
        <v>web</v>
      </c>
      <c r="S617" s="11">
        <f>(((J617/60)/60)/24)+DATE(1970,1,1)</f>
        <v>42242.122210648144</v>
      </c>
      <c r="T617" s="11">
        <f>(((I617/60)/60)/24)+DATE(1970,1,1)</f>
        <v>42272.122210648144</v>
      </c>
      <c r="U617">
        <f>YEAR(S617)</f>
        <v>2015</v>
      </c>
      <c r="V617">
        <f>YEAR(T617)</f>
        <v>2015</v>
      </c>
      <c r="W617" t="str">
        <f>IF(V617=U617, "Yes"," No")</f>
        <v>Yes</v>
      </c>
    </row>
    <row r="618" spans="1:23" ht="43.2" x14ac:dyDescent="0.3">
      <c r="A618">
        <v>616</v>
      </c>
      <c r="B618" s="1" t="s">
        <v>1279</v>
      </c>
      <c r="C618" s="1" t="s">
        <v>1280</v>
      </c>
      <c r="D618">
        <v>5000</v>
      </c>
      <c r="E618">
        <v>0</v>
      </c>
      <c r="F618" t="s">
        <v>272</v>
      </c>
      <c r="G618" t="s">
        <v>179</v>
      </c>
      <c r="H618" t="s">
        <v>55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1127</v>
      </c>
      <c r="O618" s="7">
        <f>(E618/D618)*100</f>
        <v>0</v>
      </c>
      <c r="P618" s="5">
        <f>IFERROR((E618/L618),0)</f>
        <v>0</v>
      </c>
      <c r="Q618" s="5" t="str">
        <f>LEFT(N618,SEARCH("/", N618)-1)</f>
        <v>technology</v>
      </c>
      <c r="R618" s="5" t="str">
        <f>RIGHT(N618,LEN(N618)-SEARCH("/",N618))</f>
        <v>web</v>
      </c>
      <c r="S618" s="11">
        <f>(((J618/60)/60)/24)+DATE(1970,1,1)</f>
        <v>42761.376238425932</v>
      </c>
      <c r="T618" s="11">
        <f>(((I618/60)/60)/24)+DATE(1970,1,1)</f>
        <v>42791.376238425932</v>
      </c>
      <c r="U618">
        <f>YEAR(S618)</f>
        <v>2017</v>
      </c>
      <c r="V618">
        <f>YEAR(T618)</f>
        <v>2017</v>
      </c>
      <c r="W618" t="str">
        <f>IF(V618=U618, "Yes"," No")</f>
        <v>Yes</v>
      </c>
    </row>
    <row r="619" spans="1:23" ht="57.6" x14ac:dyDescent="0.3">
      <c r="A619">
        <v>617</v>
      </c>
      <c r="B619" s="1" t="s">
        <v>1281</v>
      </c>
      <c r="C619" s="1" t="s">
        <v>1282</v>
      </c>
      <c r="D619">
        <v>2000</v>
      </c>
      <c r="E619">
        <v>60</v>
      </c>
      <c r="F619" t="s">
        <v>272</v>
      </c>
      <c r="G619" t="s">
        <v>24</v>
      </c>
      <c r="H619" t="s">
        <v>25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1127</v>
      </c>
      <c r="O619" s="7">
        <f>(E619/D619)*100</f>
        <v>3</v>
      </c>
      <c r="P619" s="5">
        <f>IFERROR((E619/L619),0)</f>
        <v>20</v>
      </c>
      <c r="Q619" s="5" t="str">
        <f>LEFT(N619,SEARCH("/", N619)-1)</f>
        <v>technology</v>
      </c>
      <c r="R619" s="5" t="str">
        <f>RIGHT(N619,LEN(N619)-SEARCH("/",N619))</f>
        <v>web</v>
      </c>
      <c r="S619" s="11">
        <f>(((J619/60)/60)/24)+DATE(1970,1,1)</f>
        <v>42087.343090277776</v>
      </c>
      <c r="T619" s="11">
        <f>(((I619/60)/60)/24)+DATE(1970,1,1)</f>
        <v>42132.343090277776</v>
      </c>
      <c r="U619">
        <f>YEAR(S619)</f>
        <v>2015</v>
      </c>
      <c r="V619">
        <f>YEAR(T619)</f>
        <v>2015</v>
      </c>
      <c r="W619" t="str">
        <f>IF(V619=U619, "Yes"," No")</f>
        <v>Yes</v>
      </c>
    </row>
    <row r="620" spans="1:23" ht="43.2" x14ac:dyDescent="0.3">
      <c r="A620">
        <v>618</v>
      </c>
      <c r="B620" s="1" t="s">
        <v>1283</v>
      </c>
      <c r="C620" s="1" t="s">
        <v>1284</v>
      </c>
      <c r="D620">
        <v>400</v>
      </c>
      <c r="E620">
        <v>0</v>
      </c>
      <c r="F620" t="s">
        <v>272</v>
      </c>
      <c r="G620" t="s">
        <v>17</v>
      </c>
      <c r="H620" t="s">
        <v>18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1127</v>
      </c>
      <c r="O620" s="7">
        <f>(E620/D620)*100</f>
        <v>0</v>
      </c>
      <c r="P620" s="5">
        <f>IFERROR((E620/L620),0)</f>
        <v>0</v>
      </c>
      <c r="Q620" s="5" t="str">
        <f>LEFT(N620,SEARCH("/", N620)-1)</f>
        <v>technology</v>
      </c>
      <c r="R620" s="5" t="str">
        <f>RIGHT(N620,LEN(N620)-SEARCH("/",N620))</f>
        <v>web</v>
      </c>
      <c r="S620" s="11">
        <f>(((J620/60)/60)/24)+DATE(1970,1,1)</f>
        <v>42317.810219907406</v>
      </c>
      <c r="T620" s="11">
        <f>(((I620/60)/60)/24)+DATE(1970,1,1)</f>
        <v>42347.810219907406</v>
      </c>
      <c r="U620">
        <f>YEAR(S620)</f>
        <v>2015</v>
      </c>
      <c r="V620">
        <f>YEAR(T620)</f>
        <v>2015</v>
      </c>
      <c r="W620" t="str">
        <f>IF(V620=U620, "Yes"," No")</f>
        <v>Yes</v>
      </c>
    </row>
    <row r="621" spans="1:23" ht="28.8" x14ac:dyDescent="0.3">
      <c r="A621">
        <v>619</v>
      </c>
      <c r="B621" s="1" t="s">
        <v>1285</v>
      </c>
      <c r="C621" s="1" t="s">
        <v>1286</v>
      </c>
      <c r="D621">
        <v>2500000</v>
      </c>
      <c r="E621">
        <v>1</v>
      </c>
      <c r="F621" t="s">
        <v>272</v>
      </c>
      <c r="G621" t="s">
        <v>17</v>
      </c>
      <c r="H621" t="s">
        <v>18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1127</v>
      </c>
      <c r="O621" s="7">
        <f>(E621/D621)*100</f>
        <v>3.9999999999999996E-5</v>
      </c>
      <c r="P621" s="5">
        <f>IFERROR((E621/L621),0)</f>
        <v>1</v>
      </c>
      <c r="Q621" s="5" t="str">
        <f>LEFT(N621,SEARCH("/", N621)-1)</f>
        <v>technology</v>
      </c>
      <c r="R621" s="5" t="str">
        <f>RIGHT(N621,LEN(N621)-SEARCH("/",N621))</f>
        <v>web</v>
      </c>
      <c r="S621" s="11">
        <f>(((J621/60)/60)/24)+DATE(1970,1,1)</f>
        <v>41908.650347222225</v>
      </c>
      <c r="T621" s="11">
        <f>(((I621/60)/60)/24)+DATE(1970,1,1)</f>
        <v>41968.692013888889</v>
      </c>
      <c r="U621">
        <f>YEAR(S621)</f>
        <v>2014</v>
      </c>
      <c r="V621">
        <f>YEAR(T621)</f>
        <v>2014</v>
      </c>
      <c r="W621" t="str">
        <f>IF(V621=U621, "Yes"," No")</f>
        <v>Yes</v>
      </c>
    </row>
    <row r="622" spans="1:23" ht="43.2" x14ac:dyDescent="0.3">
      <c r="A622">
        <v>620</v>
      </c>
      <c r="B622" s="1" t="s">
        <v>1287</v>
      </c>
      <c r="C622" s="1" t="s">
        <v>1288</v>
      </c>
      <c r="D622">
        <v>30000</v>
      </c>
      <c r="E622">
        <v>300</v>
      </c>
      <c r="F622" t="s">
        <v>272</v>
      </c>
      <c r="G622" t="s">
        <v>159</v>
      </c>
      <c r="H622" t="s">
        <v>160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1127</v>
      </c>
      <c r="O622" s="7">
        <f>(E622/D622)*100</f>
        <v>1</v>
      </c>
      <c r="P622" s="5">
        <f>IFERROR((E622/L622),0)</f>
        <v>300</v>
      </c>
      <c r="Q622" s="5" t="str">
        <f>LEFT(N622,SEARCH("/", N622)-1)</f>
        <v>technology</v>
      </c>
      <c r="R622" s="5" t="str">
        <f>RIGHT(N622,LEN(N622)-SEARCH("/",N622))</f>
        <v>web</v>
      </c>
      <c r="S622" s="11">
        <f>(((J622/60)/60)/24)+DATE(1970,1,1)</f>
        <v>41831.716874999998</v>
      </c>
      <c r="T622" s="11">
        <f>(((I622/60)/60)/24)+DATE(1970,1,1)</f>
        <v>41876.716874999998</v>
      </c>
      <c r="U622">
        <f>YEAR(S622)</f>
        <v>2014</v>
      </c>
      <c r="V622">
        <f>YEAR(T622)</f>
        <v>2014</v>
      </c>
      <c r="W622" t="str">
        <f>IF(V622=U622, "Yes"," No")</f>
        <v>Yes</v>
      </c>
    </row>
    <row r="623" spans="1:23" ht="57.6" x14ac:dyDescent="0.3">
      <c r="A623">
        <v>621</v>
      </c>
      <c r="B623" s="1" t="s">
        <v>1289</v>
      </c>
      <c r="C623" s="1" t="s">
        <v>1290</v>
      </c>
      <c r="D623">
        <v>25000</v>
      </c>
      <c r="E623">
        <v>261</v>
      </c>
      <c r="F623" t="s">
        <v>272</v>
      </c>
      <c r="G623" t="s">
        <v>17</v>
      </c>
      <c r="H623" t="s">
        <v>18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1127</v>
      </c>
      <c r="O623" s="7">
        <f>(E623/D623)*100</f>
        <v>1.044</v>
      </c>
      <c r="P623" s="5">
        <f>IFERROR((E623/L623),0)</f>
        <v>87</v>
      </c>
      <c r="Q623" s="5" t="str">
        <f>LEFT(N623,SEARCH("/", N623)-1)</f>
        <v>technology</v>
      </c>
      <c r="R623" s="5" t="str">
        <f>RIGHT(N623,LEN(N623)-SEARCH("/",N623))</f>
        <v>web</v>
      </c>
      <c r="S623" s="11">
        <f>(((J623/60)/60)/24)+DATE(1970,1,1)</f>
        <v>42528.987696759257</v>
      </c>
      <c r="T623" s="11">
        <f>(((I623/60)/60)/24)+DATE(1970,1,1)</f>
        <v>42558.987696759257</v>
      </c>
      <c r="U623">
        <f>YEAR(S623)</f>
        <v>2016</v>
      </c>
      <c r="V623">
        <f>YEAR(T623)</f>
        <v>2016</v>
      </c>
      <c r="W623" t="str">
        <f>IF(V623=U623, "Yes"," No")</f>
        <v>Yes</v>
      </c>
    </row>
    <row r="624" spans="1:23" ht="43.2" x14ac:dyDescent="0.3">
      <c r="A624">
        <v>622</v>
      </c>
      <c r="B624" s="1" t="s">
        <v>1291</v>
      </c>
      <c r="C624" s="1" t="s">
        <v>1292</v>
      </c>
      <c r="D624">
        <v>6000</v>
      </c>
      <c r="E624">
        <v>341</v>
      </c>
      <c r="F624" t="s">
        <v>272</v>
      </c>
      <c r="G624" t="s">
        <v>17</v>
      </c>
      <c r="H624" t="s">
        <v>18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1127</v>
      </c>
      <c r="O624" s="7">
        <f>(E624/D624)*100</f>
        <v>5.6833333333333336</v>
      </c>
      <c r="P624" s="5">
        <f>IFERROR((E624/L624),0)</f>
        <v>37.888888888888886</v>
      </c>
      <c r="Q624" s="5" t="str">
        <f>LEFT(N624,SEARCH("/", N624)-1)</f>
        <v>technology</v>
      </c>
      <c r="R624" s="5" t="str">
        <f>RIGHT(N624,LEN(N624)-SEARCH("/",N624))</f>
        <v>web</v>
      </c>
      <c r="S624" s="11">
        <f>(((J624/60)/60)/24)+DATE(1970,1,1)</f>
        <v>42532.774745370371</v>
      </c>
      <c r="T624" s="11">
        <f>(((I624/60)/60)/24)+DATE(1970,1,1)</f>
        <v>42552.774745370371</v>
      </c>
      <c r="U624">
        <f>YEAR(S624)</f>
        <v>2016</v>
      </c>
      <c r="V624">
        <f>YEAR(T624)</f>
        <v>2016</v>
      </c>
      <c r="W624" t="str">
        <f>IF(V624=U624, "Yes"," No")</f>
        <v>Yes</v>
      </c>
    </row>
    <row r="625" spans="1:23" ht="57.6" x14ac:dyDescent="0.3">
      <c r="A625">
        <v>623</v>
      </c>
      <c r="B625" s="1" t="s">
        <v>1293</v>
      </c>
      <c r="C625" s="1" t="s">
        <v>1294</v>
      </c>
      <c r="D625">
        <v>75000</v>
      </c>
      <c r="E625">
        <v>0</v>
      </c>
      <c r="F625" t="s">
        <v>272</v>
      </c>
      <c r="G625" t="s">
        <v>50</v>
      </c>
      <c r="H625" t="s">
        <v>51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1127</v>
      </c>
      <c r="O625" s="7">
        <f>(E625/D625)*100</f>
        <v>0</v>
      </c>
      <c r="P625" s="5">
        <f>IFERROR((E625/L625),0)</f>
        <v>0</v>
      </c>
      <c r="Q625" s="5" t="str">
        <f>LEFT(N625,SEARCH("/", N625)-1)</f>
        <v>technology</v>
      </c>
      <c r="R625" s="5" t="str">
        <f>RIGHT(N625,LEN(N625)-SEARCH("/",N625))</f>
        <v>web</v>
      </c>
      <c r="S625" s="11">
        <f>(((J625/60)/60)/24)+DATE(1970,1,1)</f>
        <v>42122.009224537032</v>
      </c>
      <c r="T625" s="11">
        <f>(((I625/60)/60)/24)+DATE(1970,1,1)</f>
        <v>42152.009224537032</v>
      </c>
      <c r="U625">
        <f>YEAR(S625)</f>
        <v>2015</v>
      </c>
      <c r="V625">
        <f>YEAR(T625)</f>
        <v>2015</v>
      </c>
      <c r="W625" t="str">
        <f>IF(V625=U625, "Yes"," No")</f>
        <v>Yes</v>
      </c>
    </row>
    <row r="626" spans="1:23" ht="43.2" x14ac:dyDescent="0.3">
      <c r="A626">
        <v>624</v>
      </c>
      <c r="B626" s="1" t="s">
        <v>1295</v>
      </c>
      <c r="C626" s="1" t="s">
        <v>1296</v>
      </c>
      <c r="D626">
        <v>5000</v>
      </c>
      <c r="E626">
        <v>0</v>
      </c>
      <c r="F626" t="s">
        <v>272</v>
      </c>
      <c r="G626" t="s">
        <v>17</v>
      </c>
      <c r="H626" t="s">
        <v>18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1127</v>
      </c>
      <c r="O626" s="7">
        <f>(E626/D626)*100</f>
        <v>0</v>
      </c>
      <c r="P626" s="5">
        <f>IFERROR((E626/L626),0)</f>
        <v>0</v>
      </c>
      <c r="Q626" s="5" t="str">
        <f>LEFT(N626,SEARCH("/", N626)-1)</f>
        <v>technology</v>
      </c>
      <c r="R626" s="5" t="str">
        <f>RIGHT(N626,LEN(N626)-SEARCH("/",N626))</f>
        <v>web</v>
      </c>
      <c r="S626" s="11">
        <f>(((J626/60)/60)/24)+DATE(1970,1,1)</f>
        <v>42108.988900462966</v>
      </c>
      <c r="T626" s="11">
        <f>(((I626/60)/60)/24)+DATE(1970,1,1)</f>
        <v>42138.988900462966</v>
      </c>
      <c r="U626">
        <f>YEAR(S626)</f>
        <v>2015</v>
      </c>
      <c r="V626">
        <f>YEAR(T626)</f>
        <v>2015</v>
      </c>
      <c r="W626" t="str">
        <f>IF(V626=U626, "Yes"," No")</f>
        <v>Yes</v>
      </c>
    </row>
    <row r="627" spans="1:23" ht="43.2" x14ac:dyDescent="0.3">
      <c r="A627">
        <v>625</v>
      </c>
      <c r="B627" s="1" t="s">
        <v>1297</v>
      </c>
      <c r="C627" s="1" t="s">
        <v>1298</v>
      </c>
      <c r="D627">
        <v>25000</v>
      </c>
      <c r="E627">
        <v>0</v>
      </c>
      <c r="F627" t="s">
        <v>272</v>
      </c>
      <c r="G627" t="s">
        <v>159</v>
      </c>
      <c r="H627" t="s">
        <v>160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1127</v>
      </c>
      <c r="O627" s="7">
        <f>(E627/D627)*100</f>
        <v>0</v>
      </c>
      <c r="P627" s="5">
        <f>IFERROR((E627/L627),0)</f>
        <v>0</v>
      </c>
      <c r="Q627" s="5" t="str">
        <f>LEFT(N627,SEARCH("/", N627)-1)</f>
        <v>technology</v>
      </c>
      <c r="R627" s="5" t="str">
        <f>RIGHT(N627,LEN(N627)-SEARCH("/",N627))</f>
        <v>web</v>
      </c>
      <c r="S627" s="11">
        <f>(((J627/60)/60)/24)+DATE(1970,1,1)</f>
        <v>42790.895567129628</v>
      </c>
      <c r="T627" s="11">
        <f>(((I627/60)/60)/24)+DATE(1970,1,1)</f>
        <v>42820.853900462964</v>
      </c>
      <c r="U627">
        <f>YEAR(S627)</f>
        <v>2017</v>
      </c>
      <c r="V627">
        <f>YEAR(T627)</f>
        <v>2017</v>
      </c>
      <c r="W627" t="str">
        <f>IF(V627=U627, "Yes"," No")</f>
        <v>Yes</v>
      </c>
    </row>
    <row r="628" spans="1:23" ht="43.2" x14ac:dyDescent="0.3">
      <c r="A628">
        <v>626</v>
      </c>
      <c r="B628" s="1" t="s">
        <v>1299</v>
      </c>
      <c r="C628" s="1" t="s">
        <v>1300</v>
      </c>
      <c r="D628">
        <v>25000</v>
      </c>
      <c r="E628">
        <v>4345</v>
      </c>
      <c r="F628" t="s">
        <v>272</v>
      </c>
      <c r="G628" t="s">
        <v>17</v>
      </c>
      <c r="H628" t="s">
        <v>18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1127</v>
      </c>
      <c r="O628" s="7">
        <f>(E628/D628)*100</f>
        <v>17.380000000000003</v>
      </c>
      <c r="P628" s="5">
        <f>IFERROR((E628/L628),0)</f>
        <v>111.41025641025641</v>
      </c>
      <c r="Q628" s="5" t="str">
        <f>LEFT(N628,SEARCH("/", N628)-1)</f>
        <v>technology</v>
      </c>
      <c r="R628" s="5" t="str">
        <f>RIGHT(N628,LEN(N628)-SEARCH("/",N628))</f>
        <v>web</v>
      </c>
      <c r="S628" s="11">
        <f>(((J628/60)/60)/24)+DATE(1970,1,1)</f>
        <v>42198.559479166666</v>
      </c>
      <c r="T628" s="11">
        <f>(((I628/60)/60)/24)+DATE(1970,1,1)</f>
        <v>42231.556944444441</v>
      </c>
      <c r="U628">
        <f>YEAR(S628)</f>
        <v>2015</v>
      </c>
      <c r="V628">
        <f>YEAR(T628)</f>
        <v>2015</v>
      </c>
      <c r="W628" t="str">
        <f>IF(V628=U628, "Yes"," No")</f>
        <v>Yes</v>
      </c>
    </row>
    <row r="629" spans="1:23" ht="43.2" x14ac:dyDescent="0.3">
      <c r="A629">
        <v>627</v>
      </c>
      <c r="B629" s="1" t="s">
        <v>1301</v>
      </c>
      <c r="C629" s="1" t="s">
        <v>1302</v>
      </c>
      <c r="D629">
        <v>450000</v>
      </c>
      <c r="E629">
        <v>90</v>
      </c>
      <c r="F629" t="s">
        <v>272</v>
      </c>
      <c r="G629" t="s">
        <v>476</v>
      </c>
      <c r="H629" t="s">
        <v>477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1127</v>
      </c>
      <c r="O629" s="7">
        <f>(E629/D629)*100</f>
        <v>0.02</v>
      </c>
      <c r="P629" s="5">
        <f>IFERROR((E629/L629),0)</f>
        <v>90</v>
      </c>
      <c r="Q629" s="5" t="str">
        <f>LEFT(N629,SEARCH("/", N629)-1)</f>
        <v>technology</v>
      </c>
      <c r="R629" s="5" t="str">
        <f>RIGHT(N629,LEN(N629)-SEARCH("/",N629))</f>
        <v>web</v>
      </c>
      <c r="S629" s="11">
        <f>(((J629/60)/60)/24)+DATE(1970,1,1)</f>
        <v>42384.306840277779</v>
      </c>
      <c r="T629" s="11">
        <f>(((I629/60)/60)/24)+DATE(1970,1,1)</f>
        <v>42443.958333333328</v>
      </c>
      <c r="U629">
        <f>YEAR(S629)</f>
        <v>2016</v>
      </c>
      <c r="V629">
        <f>YEAR(T629)</f>
        <v>2016</v>
      </c>
      <c r="W629" t="str">
        <f>IF(V629=U629, "Yes"," No")</f>
        <v>Yes</v>
      </c>
    </row>
    <row r="630" spans="1:23" ht="43.2" x14ac:dyDescent="0.3">
      <c r="A630">
        <v>628</v>
      </c>
      <c r="B630" s="1" t="s">
        <v>1303</v>
      </c>
      <c r="C630" s="1" t="s">
        <v>1304</v>
      </c>
      <c r="D630">
        <v>5000</v>
      </c>
      <c r="E630">
        <v>0</v>
      </c>
      <c r="F630" t="s">
        <v>272</v>
      </c>
      <c r="G630" t="s">
        <v>17</v>
      </c>
      <c r="H630" t="s">
        <v>18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1127</v>
      </c>
      <c r="O630" s="7">
        <f>(E630/D630)*100</f>
        <v>0</v>
      </c>
      <c r="P630" s="5">
        <f>IFERROR((E630/L630),0)</f>
        <v>0</v>
      </c>
      <c r="Q630" s="5" t="str">
        <f>LEFT(N630,SEARCH("/", N630)-1)</f>
        <v>technology</v>
      </c>
      <c r="R630" s="5" t="str">
        <f>RIGHT(N630,LEN(N630)-SEARCH("/",N630))</f>
        <v>web</v>
      </c>
      <c r="S630" s="11">
        <f>(((J630/60)/60)/24)+DATE(1970,1,1)</f>
        <v>41803.692789351851</v>
      </c>
      <c r="T630" s="11">
        <f>(((I630/60)/60)/24)+DATE(1970,1,1)</f>
        <v>41833.692789351851</v>
      </c>
      <c r="U630">
        <f>YEAR(S630)</f>
        <v>2014</v>
      </c>
      <c r="V630">
        <f>YEAR(T630)</f>
        <v>2014</v>
      </c>
      <c r="W630" t="str">
        <f>IF(V630=U630, "Yes"," No")</f>
        <v>Yes</v>
      </c>
    </row>
    <row r="631" spans="1:23" ht="43.2" x14ac:dyDescent="0.3">
      <c r="A631">
        <v>629</v>
      </c>
      <c r="B631" s="1" t="s">
        <v>1305</v>
      </c>
      <c r="C631" s="1" t="s">
        <v>1306</v>
      </c>
      <c r="D631">
        <v>200000</v>
      </c>
      <c r="E631">
        <v>350</v>
      </c>
      <c r="F631" t="s">
        <v>272</v>
      </c>
      <c r="G631" t="s">
        <v>50</v>
      </c>
      <c r="H631" t="s">
        <v>51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1127</v>
      </c>
      <c r="O631" s="7">
        <f>(E631/D631)*100</f>
        <v>0.17500000000000002</v>
      </c>
      <c r="P631" s="5">
        <f>IFERROR((E631/L631),0)</f>
        <v>116.66666666666667</v>
      </c>
      <c r="Q631" s="5" t="str">
        <f>LEFT(N631,SEARCH("/", N631)-1)</f>
        <v>technology</v>
      </c>
      <c r="R631" s="5" t="str">
        <f>RIGHT(N631,LEN(N631)-SEARCH("/",N631))</f>
        <v>web</v>
      </c>
      <c r="S631" s="11">
        <f>(((J631/60)/60)/24)+DATE(1970,1,1)</f>
        <v>42474.637824074074</v>
      </c>
      <c r="T631" s="11">
        <f>(((I631/60)/60)/24)+DATE(1970,1,1)</f>
        <v>42504.637824074074</v>
      </c>
      <c r="U631">
        <f>YEAR(S631)</f>
        <v>2016</v>
      </c>
      <c r="V631">
        <f>YEAR(T631)</f>
        <v>2016</v>
      </c>
      <c r="W631" t="str">
        <f>IF(V631=U631, "Yes"," No")</f>
        <v>Yes</v>
      </c>
    </row>
    <row r="632" spans="1:23" ht="57.6" x14ac:dyDescent="0.3">
      <c r="A632">
        <v>630</v>
      </c>
      <c r="B632" s="1" t="s">
        <v>1307</v>
      </c>
      <c r="C632" s="1" t="s">
        <v>1308</v>
      </c>
      <c r="D632">
        <v>11999</v>
      </c>
      <c r="E632">
        <v>10</v>
      </c>
      <c r="F632" t="s">
        <v>272</v>
      </c>
      <c r="G632" t="s">
        <v>17</v>
      </c>
      <c r="H632" t="s">
        <v>18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1127</v>
      </c>
      <c r="O632" s="7">
        <f>(E632/D632)*100</f>
        <v>8.3340278356529712E-2</v>
      </c>
      <c r="P632" s="5">
        <f>IFERROR((E632/L632),0)</f>
        <v>10</v>
      </c>
      <c r="Q632" s="5" t="str">
        <f>LEFT(N632,SEARCH("/", N632)-1)</f>
        <v>technology</v>
      </c>
      <c r="R632" s="5" t="str">
        <f>RIGHT(N632,LEN(N632)-SEARCH("/",N632))</f>
        <v>web</v>
      </c>
      <c r="S632" s="11">
        <f>(((J632/60)/60)/24)+DATE(1970,1,1)</f>
        <v>42223.619456018518</v>
      </c>
      <c r="T632" s="11">
        <f>(((I632/60)/60)/24)+DATE(1970,1,1)</f>
        <v>42253.215277777781</v>
      </c>
      <c r="U632">
        <f>YEAR(S632)</f>
        <v>2015</v>
      </c>
      <c r="V632">
        <f>YEAR(T632)</f>
        <v>2015</v>
      </c>
      <c r="W632" t="str">
        <f>IF(V632=U632, "Yes"," No")</f>
        <v>Yes</v>
      </c>
    </row>
    <row r="633" spans="1:23" ht="43.2" x14ac:dyDescent="0.3">
      <c r="A633">
        <v>631</v>
      </c>
      <c r="B633" s="1" t="s">
        <v>1309</v>
      </c>
      <c r="C633" s="1" t="s">
        <v>1310</v>
      </c>
      <c r="D633">
        <v>50000</v>
      </c>
      <c r="E633">
        <v>690</v>
      </c>
      <c r="F633" t="s">
        <v>272</v>
      </c>
      <c r="G633" t="s">
        <v>159</v>
      </c>
      <c r="H633" t="s">
        <v>160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1127</v>
      </c>
      <c r="O633" s="7">
        <f>(E633/D633)*100</f>
        <v>1.38</v>
      </c>
      <c r="P633" s="5">
        <f>IFERROR((E633/L633),0)</f>
        <v>76.666666666666671</v>
      </c>
      <c r="Q633" s="5" t="str">
        <f>LEFT(N633,SEARCH("/", N633)-1)</f>
        <v>technology</v>
      </c>
      <c r="R633" s="5" t="str">
        <f>RIGHT(N633,LEN(N633)-SEARCH("/",N633))</f>
        <v>web</v>
      </c>
      <c r="S633" s="11">
        <f>(((J633/60)/60)/24)+DATE(1970,1,1)</f>
        <v>42489.772326388891</v>
      </c>
      <c r="T633" s="11">
        <f>(((I633/60)/60)/24)+DATE(1970,1,1)</f>
        <v>42518.772326388891</v>
      </c>
      <c r="U633">
        <f>YEAR(S633)</f>
        <v>2016</v>
      </c>
      <c r="V633">
        <f>YEAR(T633)</f>
        <v>2016</v>
      </c>
      <c r="W633" t="str">
        <f>IF(V633=U633, "Yes"," No")</f>
        <v>Yes</v>
      </c>
    </row>
    <row r="634" spans="1:23" ht="28.8" x14ac:dyDescent="0.3">
      <c r="A634">
        <v>632</v>
      </c>
      <c r="B634" s="1" t="s">
        <v>1311</v>
      </c>
      <c r="C634" s="1" t="s">
        <v>1312</v>
      </c>
      <c r="D634">
        <v>20000</v>
      </c>
      <c r="E634">
        <v>0</v>
      </c>
      <c r="F634" t="s">
        <v>272</v>
      </c>
      <c r="G634" t="s">
        <v>387</v>
      </c>
      <c r="H634" t="s">
        <v>55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1127</v>
      </c>
      <c r="O634" s="7">
        <f>(E634/D634)*100</f>
        <v>0</v>
      </c>
      <c r="P634" s="5">
        <f>IFERROR((E634/L634),0)</f>
        <v>0</v>
      </c>
      <c r="Q634" s="5" t="str">
        <f>LEFT(N634,SEARCH("/", N634)-1)</f>
        <v>technology</v>
      </c>
      <c r="R634" s="5" t="str">
        <f>RIGHT(N634,LEN(N634)-SEARCH("/",N634))</f>
        <v>web</v>
      </c>
      <c r="S634" s="11">
        <f>(((J634/60)/60)/24)+DATE(1970,1,1)</f>
        <v>42303.659317129626</v>
      </c>
      <c r="T634" s="11">
        <f>(((I634/60)/60)/24)+DATE(1970,1,1)</f>
        <v>42333.700983796298</v>
      </c>
      <c r="U634">
        <f>YEAR(S634)</f>
        <v>2015</v>
      </c>
      <c r="V634">
        <f>YEAR(T634)</f>
        <v>2015</v>
      </c>
      <c r="W634" t="str">
        <f>IF(V634=U634, "Yes"," No")</f>
        <v>Yes</v>
      </c>
    </row>
    <row r="635" spans="1:23" ht="43.2" x14ac:dyDescent="0.3">
      <c r="A635">
        <v>633</v>
      </c>
      <c r="B635" s="1" t="s">
        <v>1313</v>
      </c>
      <c r="C635" s="1" t="s">
        <v>1314</v>
      </c>
      <c r="D635">
        <v>10000</v>
      </c>
      <c r="E635">
        <v>1245</v>
      </c>
      <c r="F635" t="s">
        <v>272</v>
      </c>
      <c r="G635" t="s">
        <v>17</v>
      </c>
      <c r="H635" t="s">
        <v>18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1127</v>
      </c>
      <c r="O635" s="7">
        <f>(E635/D635)*100</f>
        <v>12.45</v>
      </c>
      <c r="P635" s="5">
        <f>IFERROR((E635/L635),0)</f>
        <v>49.8</v>
      </c>
      <c r="Q635" s="5" t="str">
        <f>LEFT(N635,SEARCH("/", N635)-1)</f>
        <v>technology</v>
      </c>
      <c r="R635" s="5" t="str">
        <f>RIGHT(N635,LEN(N635)-SEARCH("/",N635))</f>
        <v>web</v>
      </c>
      <c r="S635" s="11">
        <f>(((J635/60)/60)/24)+DATE(1970,1,1)</f>
        <v>42507.29932870371</v>
      </c>
      <c r="T635" s="11">
        <f>(((I635/60)/60)/24)+DATE(1970,1,1)</f>
        <v>42538.958333333328</v>
      </c>
      <c r="U635">
        <f>YEAR(S635)</f>
        <v>2016</v>
      </c>
      <c r="V635">
        <f>YEAR(T635)</f>
        <v>2016</v>
      </c>
      <c r="W635" t="str">
        <f>IF(V635=U635, "Yes"," No")</f>
        <v>Yes</v>
      </c>
    </row>
    <row r="636" spans="1:23" ht="28.8" x14ac:dyDescent="0.3">
      <c r="A636">
        <v>634</v>
      </c>
      <c r="B636" s="1" t="s">
        <v>1315</v>
      </c>
      <c r="C636" s="1" t="s">
        <v>1316</v>
      </c>
      <c r="D636">
        <v>5000</v>
      </c>
      <c r="E636">
        <v>1</v>
      </c>
      <c r="F636" t="s">
        <v>272</v>
      </c>
      <c r="G636" t="s">
        <v>17</v>
      </c>
      <c r="H636" t="s">
        <v>18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1127</v>
      </c>
      <c r="O636" s="7">
        <f>(E636/D636)*100</f>
        <v>0.02</v>
      </c>
      <c r="P636" s="5">
        <f>IFERROR((E636/L636),0)</f>
        <v>1</v>
      </c>
      <c r="Q636" s="5" t="str">
        <f>LEFT(N636,SEARCH("/", N636)-1)</f>
        <v>technology</v>
      </c>
      <c r="R636" s="5" t="str">
        <f>RIGHT(N636,LEN(N636)-SEARCH("/",N636))</f>
        <v>web</v>
      </c>
      <c r="S636" s="11">
        <f>(((J636/60)/60)/24)+DATE(1970,1,1)</f>
        <v>42031.928576388891</v>
      </c>
      <c r="T636" s="11">
        <f>(((I636/60)/60)/24)+DATE(1970,1,1)</f>
        <v>42061.928576388891</v>
      </c>
      <c r="U636">
        <f>YEAR(S636)</f>
        <v>2015</v>
      </c>
      <c r="V636">
        <f>YEAR(T636)</f>
        <v>2015</v>
      </c>
      <c r="W636" t="str">
        <f>IF(V636=U636, "Yes"," No")</f>
        <v>Yes</v>
      </c>
    </row>
    <row r="637" spans="1:23" ht="28.8" x14ac:dyDescent="0.3">
      <c r="A637">
        <v>635</v>
      </c>
      <c r="B637" s="1" t="s">
        <v>1317</v>
      </c>
      <c r="C637" s="1" t="s">
        <v>1318</v>
      </c>
      <c r="D637">
        <v>25000</v>
      </c>
      <c r="E637">
        <v>2</v>
      </c>
      <c r="F637" t="s">
        <v>272</v>
      </c>
      <c r="G637" t="s">
        <v>17</v>
      </c>
      <c r="H637" t="s">
        <v>18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1127</v>
      </c>
      <c r="O637" s="7">
        <f>(E637/D637)*100</f>
        <v>8.0000000000000002E-3</v>
      </c>
      <c r="P637" s="5">
        <f>IFERROR((E637/L637),0)</f>
        <v>2</v>
      </c>
      <c r="Q637" s="5" t="str">
        <f>LEFT(N637,SEARCH("/", N637)-1)</f>
        <v>technology</v>
      </c>
      <c r="R637" s="5" t="str">
        <f>RIGHT(N637,LEN(N637)-SEARCH("/",N637))</f>
        <v>web</v>
      </c>
      <c r="S637" s="11">
        <f>(((J637/60)/60)/24)+DATE(1970,1,1)</f>
        <v>42076.092152777783</v>
      </c>
      <c r="T637" s="11">
        <f>(((I637/60)/60)/24)+DATE(1970,1,1)</f>
        <v>42106.092152777783</v>
      </c>
      <c r="U637">
        <f>YEAR(S637)</f>
        <v>2015</v>
      </c>
      <c r="V637">
        <f>YEAR(T637)</f>
        <v>2015</v>
      </c>
      <c r="W637" t="str">
        <f>IF(V637=U637, "Yes"," No")</f>
        <v>Yes</v>
      </c>
    </row>
    <row r="638" spans="1:23" ht="43.2" x14ac:dyDescent="0.3">
      <c r="A638">
        <v>636</v>
      </c>
      <c r="B638" s="1" t="s">
        <v>1319</v>
      </c>
      <c r="C638" s="1" t="s">
        <v>1320</v>
      </c>
      <c r="D638">
        <v>2000</v>
      </c>
      <c r="E638">
        <v>4</v>
      </c>
      <c r="F638" t="s">
        <v>272</v>
      </c>
      <c r="G638" t="s">
        <v>24</v>
      </c>
      <c r="H638" t="s">
        <v>25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1127</v>
      </c>
      <c r="O638" s="7">
        <f>(E638/D638)*100</f>
        <v>0.2</v>
      </c>
      <c r="P638" s="5">
        <f>IFERROR((E638/L638),0)</f>
        <v>4</v>
      </c>
      <c r="Q638" s="5" t="str">
        <f>LEFT(N638,SEARCH("/", N638)-1)</f>
        <v>technology</v>
      </c>
      <c r="R638" s="5" t="str">
        <f>RIGHT(N638,LEN(N638)-SEARCH("/",N638))</f>
        <v>web</v>
      </c>
      <c r="S638" s="11">
        <f>(((J638/60)/60)/24)+DATE(1970,1,1)</f>
        <v>42131.455439814818</v>
      </c>
      <c r="T638" s="11">
        <f>(((I638/60)/60)/24)+DATE(1970,1,1)</f>
        <v>42161.44930555555</v>
      </c>
      <c r="U638">
        <f>YEAR(S638)</f>
        <v>2015</v>
      </c>
      <c r="V638">
        <f>YEAR(T638)</f>
        <v>2015</v>
      </c>
      <c r="W638" t="str">
        <f>IF(V638=U638, "Yes"," No")</f>
        <v>Yes</v>
      </c>
    </row>
    <row r="639" spans="1:23" ht="43.2" x14ac:dyDescent="0.3">
      <c r="A639">
        <v>637</v>
      </c>
      <c r="B639" s="1" t="s">
        <v>1321</v>
      </c>
      <c r="C639" s="1" t="s">
        <v>1322</v>
      </c>
      <c r="D639">
        <v>100000</v>
      </c>
      <c r="E639">
        <v>0</v>
      </c>
      <c r="F639" t="s">
        <v>272</v>
      </c>
      <c r="G639" t="s">
        <v>24</v>
      </c>
      <c r="H639" t="s">
        <v>25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1127</v>
      </c>
      <c r="O639" s="7">
        <f>(E639/D639)*100</f>
        <v>0</v>
      </c>
      <c r="P639" s="5">
        <f>IFERROR((E639/L639),0)</f>
        <v>0</v>
      </c>
      <c r="Q639" s="5" t="str">
        <f>LEFT(N639,SEARCH("/", N639)-1)</f>
        <v>technology</v>
      </c>
      <c r="R639" s="5" t="str">
        <f>RIGHT(N639,LEN(N639)-SEARCH("/",N639))</f>
        <v>web</v>
      </c>
      <c r="S639" s="11">
        <f>(((J639/60)/60)/24)+DATE(1970,1,1)</f>
        <v>42762.962013888886</v>
      </c>
      <c r="T639" s="11">
        <f>(((I639/60)/60)/24)+DATE(1970,1,1)</f>
        <v>42791.961111111115</v>
      </c>
      <c r="U639">
        <f>YEAR(S639)</f>
        <v>2017</v>
      </c>
      <c r="V639">
        <f>YEAR(T639)</f>
        <v>2017</v>
      </c>
      <c r="W639" t="str">
        <f>IF(V639=U639, "Yes"," No")</f>
        <v>Yes</v>
      </c>
    </row>
    <row r="640" spans="1:23" x14ac:dyDescent="0.3">
      <c r="A640">
        <v>638</v>
      </c>
      <c r="B640" s="1" t="s">
        <v>1323</v>
      </c>
      <c r="C640" s="1" t="s">
        <v>1324</v>
      </c>
      <c r="D640">
        <v>200000</v>
      </c>
      <c r="E640">
        <v>18</v>
      </c>
      <c r="F640" t="s">
        <v>272</v>
      </c>
      <c r="G640" t="s">
        <v>502</v>
      </c>
      <c r="H640" t="s">
        <v>55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1127</v>
      </c>
      <c r="O640" s="7">
        <f>(E640/D640)*100</f>
        <v>9.0000000000000011E-3</v>
      </c>
      <c r="P640" s="5">
        <f>IFERROR((E640/L640),0)</f>
        <v>3</v>
      </c>
      <c r="Q640" s="5" t="str">
        <f>LEFT(N640,SEARCH("/", N640)-1)</f>
        <v>technology</v>
      </c>
      <c r="R640" s="5" t="str">
        <f>RIGHT(N640,LEN(N640)-SEARCH("/",N640))</f>
        <v>web</v>
      </c>
      <c r="S640" s="11">
        <f>(((J640/60)/60)/24)+DATE(1970,1,1)</f>
        <v>42759.593310185184</v>
      </c>
      <c r="T640" s="11">
        <f>(((I640/60)/60)/24)+DATE(1970,1,1)</f>
        <v>42819.55164351852</v>
      </c>
      <c r="U640">
        <f>YEAR(S640)</f>
        <v>2017</v>
      </c>
      <c r="V640">
        <f>YEAR(T640)</f>
        <v>2017</v>
      </c>
      <c r="W640" t="str">
        <f>IF(V640=U640, "Yes"," No")</f>
        <v>Yes</v>
      </c>
    </row>
    <row r="641" spans="1:23" ht="28.8" x14ac:dyDescent="0.3">
      <c r="A641">
        <v>639</v>
      </c>
      <c r="B641" s="1" t="s">
        <v>1325</v>
      </c>
      <c r="C641" s="1" t="s">
        <v>1326</v>
      </c>
      <c r="D641">
        <v>1000000</v>
      </c>
      <c r="E641">
        <v>1</v>
      </c>
      <c r="F641" t="s">
        <v>272</v>
      </c>
      <c r="G641" t="s">
        <v>17</v>
      </c>
      <c r="H641" t="s">
        <v>18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1127</v>
      </c>
      <c r="O641" s="7">
        <f>(E641/D641)*100</f>
        <v>9.9999999999999991E-5</v>
      </c>
      <c r="P641" s="5">
        <f>IFERROR((E641/L641),0)</f>
        <v>1</v>
      </c>
      <c r="Q641" s="5" t="str">
        <f>LEFT(N641,SEARCH("/", N641)-1)</f>
        <v>technology</v>
      </c>
      <c r="R641" s="5" t="str">
        <f>RIGHT(N641,LEN(N641)-SEARCH("/",N641))</f>
        <v>web</v>
      </c>
      <c r="S641" s="11">
        <f>(((J641/60)/60)/24)+DATE(1970,1,1)</f>
        <v>41865.583275462966</v>
      </c>
      <c r="T641" s="11">
        <f>(((I641/60)/60)/24)+DATE(1970,1,1)</f>
        <v>41925.583275462966</v>
      </c>
      <c r="U641">
        <f>YEAR(S641)</f>
        <v>2014</v>
      </c>
      <c r="V641">
        <f>YEAR(T641)</f>
        <v>2014</v>
      </c>
      <c r="W641" t="str">
        <f>IF(V641=U641, "Yes"," No")</f>
        <v>Yes</v>
      </c>
    </row>
    <row r="642" spans="1:23" ht="43.2" x14ac:dyDescent="0.3">
      <c r="A642">
        <v>640</v>
      </c>
      <c r="B642" s="1" t="s">
        <v>1327</v>
      </c>
      <c r="C642" s="1" t="s">
        <v>1328</v>
      </c>
      <c r="D642">
        <v>70</v>
      </c>
      <c r="E642">
        <v>101</v>
      </c>
      <c r="F642" t="s">
        <v>16</v>
      </c>
      <c r="G642" t="s">
        <v>179</v>
      </c>
      <c r="H642" t="s">
        <v>55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1329</v>
      </c>
      <c r="O642" s="7">
        <f>(E642/D642)*100</f>
        <v>144.28571428571428</v>
      </c>
      <c r="P642" s="5">
        <f>IFERROR((E642/L642),0)</f>
        <v>50.5</v>
      </c>
      <c r="Q642" s="5" t="str">
        <f>LEFT(N642,SEARCH("/", N642)-1)</f>
        <v>technology</v>
      </c>
      <c r="R642" s="5" t="str">
        <f>RIGHT(N642,LEN(N642)-SEARCH("/",N642))</f>
        <v>wearables</v>
      </c>
      <c r="S642" s="11">
        <f>(((J642/60)/60)/24)+DATE(1970,1,1)</f>
        <v>42683.420312500006</v>
      </c>
      <c r="T642" s="11">
        <f>(((I642/60)/60)/24)+DATE(1970,1,1)</f>
        <v>42698.958333333328</v>
      </c>
      <c r="U642">
        <f>YEAR(S642)</f>
        <v>2016</v>
      </c>
      <c r="V642">
        <f>YEAR(T642)</f>
        <v>2016</v>
      </c>
      <c r="W642" t="str">
        <f>IF(V642=U642, "Yes"," No")</f>
        <v>Yes</v>
      </c>
    </row>
    <row r="643" spans="1:23" ht="43.2" x14ac:dyDescent="0.3">
      <c r="A643">
        <v>641</v>
      </c>
      <c r="B643" s="1" t="s">
        <v>1330</v>
      </c>
      <c r="C643" s="1" t="s">
        <v>1331</v>
      </c>
      <c r="D643">
        <v>40000</v>
      </c>
      <c r="E643">
        <v>47665</v>
      </c>
      <c r="F643" t="s">
        <v>16</v>
      </c>
      <c r="G643" t="s">
        <v>17</v>
      </c>
      <c r="H643" t="s">
        <v>18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1329</v>
      </c>
      <c r="O643" s="7">
        <f>(E643/D643)*100</f>
        <v>119.16249999999999</v>
      </c>
      <c r="P643" s="5">
        <f>IFERROR((E643/L643),0)</f>
        <v>151.31746031746033</v>
      </c>
      <c r="Q643" s="5" t="str">
        <f>LEFT(N643,SEARCH("/", N643)-1)</f>
        <v>technology</v>
      </c>
      <c r="R643" s="5" t="str">
        <f>RIGHT(N643,LEN(N643)-SEARCH("/",N643))</f>
        <v>wearables</v>
      </c>
      <c r="S643" s="11">
        <f>(((J643/60)/60)/24)+DATE(1970,1,1)</f>
        <v>42199.57</v>
      </c>
      <c r="T643" s="11">
        <f>(((I643/60)/60)/24)+DATE(1970,1,1)</f>
        <v>42229.57</v>
      </c>
      <c r="U643">
        <f>YEAR(S643)</f>
        <v>2015</v>
      </c>
      <c r="V643">
        <f>YEAR(T643)</f>
        <v>2015</v>
      </c>
      <c r="W643" t="str">
        <f>IF(V643=U643, "Yes"," No")</f>
        <v>Yes</v>
      </c>
    </row>
    <row r="644" spans="1:23" ht="43.2" x14ac:dyDescent="0.3">
      <c r="A644">
        <v>642</v>
      </c>
      <c r="B644" s="1" t="s">
        <v>1332</v>
      </c>
      <c r="C644" s="1" t="s">
        <v>1333</v>
      </c>
      <c r="D644">
        <v>20000</v>
      </c>
      <c r="E644">
        <v>292097</v>
      </c>
      <c r="F644" t="s">
        <v>16</v>
      </c>
      <c r="G644" t="s">
        <v>502</v>
      </c>
      <c r="H644" t="s">
        <v>55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1329</v>
      </c>
      <c r="O644" s="7">
        <f>(E644/D644)*100</f>
        <v>1460.4850000000001</v>
      </c>
      <c r="P644" s="5">
        <f>IFERROR((E644/L644),0)</f>
        <v>134.3592456301748</v>
      </c>
      <c r="Q644" s="5" t="str">
        <f>LEFT(N644,SEARCH("/", N644)-1)</f>
        <v>technology</v>
      </c>
      <c r="R644" s="5" t="str">
        <f>RIGHT(N644,LEN(N644)-SEARCH("/",N644))</f>
        <v>wearables</v>
      </c>
      <c r="S644" s="11">
        <f>(((J644/60)/60)/24)+DATE(1970,1,1)</f>
        <v>42199.651319444441</v>
      </c>
      <c r="T644" s="11">
        <f>(((I644/60)/60)/24)+DATE(1970,1,1)</f>
        <v>42235.651319444441</v>
      </c>
      <c r="U644">
        <f>YEAR(S644)</f>
        <v>2015</v>
      </c>
      <c r="V644">
        <f>YEAR(T644)</f>
        <v>2015</v>
      </c>
      <c r="W644" t="str">
        <f>IF(V644=U644, "Yes"," No")</f>
        <v>Yes</v>
      </c>
    </row>
    <row r="645" spans="1:23" ht="43.2" x14ac:dyDescent="0.3">
      <c r="A645">
        <v>643</v>
      </c>
      <c r="B645" s="1" t="s">
        <v>1334</v>
      </c>
      <c r="C645" s="1" t="s">
        <v>1335</v>
      </c>
      <c r="D645">
        <v>25000</v>
      </c>
      <c r="E645">
        <v>26452</v>
      </c>
      <c r="F645" t="s">
        <v>16</v>
      </c>
      <c r="G645" t="s">
        <v>17</v>
      </c>
      <c r="H645" t="s">
        <v>18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1329</v>
      </c>
      <c r="O645" s="7">
        <f>(E645/D645)*100</f>
        <v>105.80799999999999</v>
      </c>
      <c r="P645" s="5">
        <f>IFERROR((E645/L645),0)</f>
        <v>174.02631578947367</v>
      </c>
      <c r="Q645" s="5" t="str">
        <f>LEFT(N645,SEARCH("/", N645)-1)</f>
        <v>technology</v>
      </c>
      <c r="R645" s="5" t="str">
        <f>RIGHT(N645,LEN(N645)-SEARCH("/",N645))</f>
        <v>wearables</v>
      </c>
      <c r="S645" s="11">
        <f>(((J645/60)/60)/24)+DATE(1970,1,1)</f>
        <v>42100.642071759255</v>
      </c>
      <c r="T645" s="11">
        <f>(((I645/60)/60)/24)+DATE(1970,1,1)</f>
        <v>42155.642071759255</v>
      </c>
      <c r="U645">
        <f>YEAR(S645)</f>
        <v>2015</v>
      </c>
      <c r="V645">
        <f>YEAR(T645)</f>
        <v>2015</v>
      </c>
      <c r="W645" t="str">
        <f>IF(V645=U645, "Yes"," No")</f>
        <v>Yes</v>
      </c>
    </row>
    <row r="646" spans="1:23" ht="43.2" x14ac:dyDescent="0.3">
      <c r="A646">
        <v>644</v>
      </c>
      <c r="B646" s="1" t="s">
        <v>1336</v>
      </c>
      <c r="C646" s="1" t="s">
        <v>1337</v>
      </c>
      <c r="D646">
        <v>25000</v>
      </c>
      <c r="E646">
        <v>75029.48</v>
      </c>
      <c r="F646" t="s">
        <v>16</v>
      </c>
      <c r="G646" t="s">
        <v>17</v>
      </c>
      <c r="H646" t="s">
        <v>18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1329</v>
      </c>
      <c r="O646" s="7">
        <f>(E646/D646)*100</f>
        <v>300.11791999999997</v>
      </c>
      <c r="P646" s="5">
        <f>IFERROR((E646/L646),0)</f>
        <v>73.486268364348675</v>
      </c>
      <c r="Q646" s="5" t="str">
        <f>LEFT(N646,SEARCH("/", N646)-1)</f>
        <v>technology</v>
      </c>
      <c r="R646" s="5" t="str">
        <f>RIGHT(N646,LEN(N646)-SEARCH("/",N646))</f>
        <v>wearables</v>
      </c>
      <c r="S646" s="11">
        <f>(((J646/60)/60)/24)+DATE(1970,1,1)</f>
        <v>41898.665960648148</v>
      </c>
      <c r="T646" s="11">
        <f>(((I646/60)/60)/24)+DATE(1970,1,1)</f>
        <v>41941.041666666664</v>
      </c>
      <c r="U646">
        <f>YEAR(S646)</f>
        <v>2014</v>
      </c>
      <c r="V646">
        <f>YEAR(T646)</f>
        <v>2014</v>
      </c>
      <c r="W646" t="str">
        <f>IF(V646=U646, "Yes"," No")</f>
        <v>Yes</v>
      </c>
    </row>
    <row r="647" spans="1:23" ht="28.8" x14ac:dyDescent="0.3">
      <c r="A647">
        <v>645</v>
      </c>
      <c r="B647" s="1" t="s">
        <v>1338</v>
      </c>
      <c r="C647" s="1" t="s">
        <v>1339</v>
      </c>
      <c r="D647">
        <v>2000</v>
      </c>
      <c r="E647">
        <v>5574</v>
      </c>
      <c r="F647" t="s">
        <v>16</v>
      </c>
      <c r="G647" t="s">
        <v>17</v>
      </c>
      <c r="H647" t="s">
        <v>18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1329</v>
      </c>
      <c r="O647" s="7">
        <f>(E647/D647)*100</f>
        <v>278.7</v>
      </c>
      <c r="P647" s="5">
        <f>IFERROR((E647/L647),0)</f>
        <v>23.518987341772153</v>
      </c>
      <c r="Q647" s="5" t="str">
        <f>LEFT(N647,SEARCH("/", N647)-1)</f>
        <v>technology</v>
      </c>
      <c r="R647" s="5" t="str">
        <f>RIGHT(N647,LEN(N647)-SEARCH("/",N647))</f>
        <v>wearables</v>
      </c>
      <c r="S647" s="11">
        <f>(((J647/60)/60)/24)+DATE(1970,1,1)</f>
        <v>42564.026319444441</v>
      </c>
      <c r="T647" s="11">
        <f>(((I647/60)/60)/24)+DATE(1970,1,1)</f>
        <v>42594.026319444441</v>
      </c>
      <c r="U647">
        <f>YEAR(S647)</f>
        <v>2016</v>
      </c>
      <c r="V647">
        <f>YEAR(T647)</f>
        <v>2016</v>
      </c>
      <c r="W647" t="str">
        <f>IF(V647=U647, "Yes"," No")</f>
        <v>Yes</v>
      </c>
    </row>
    <row r="648" spans="1:23" ht="43.2" x14ac:dyDescent="0.3">
      <c r="A648">
        <v>646</v>
      </c>
      <c r="B648" s="1" t="s">
        <v>1340</v>
      </c>
      <c r="C648" s="1" t="s">
        <v>1341</v>
      </c>
      <c r="D648">
        <v>800</v>
      </c>
      <c r="E648">
        <v>1055.01</v>
      </c>
      <c r="F648" t="s">
        <v>16</v>
      </c>
      <c r="G648" t="s">
        <v>17</v>
      </c>
      <c r="H648" t="s">
        <v>18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1329</v>
      </c>
      <c r="O648" s="7">
        <f>(E648/D648)*100</f>
        <v>131.87625</v>
      </c>
      <c r="P648" s="5">
        <f>IFERROR((E648/L648),0)</f>
        <v>39.074444444444445</v>
      </c>
      <c r="Q648" s="5" t="str">
        <f>LEFT(N648,SEARCH("/", N648)-1)</f>
        <v>technology</v>
      </c>
      <c r="R648" s="5" t="str">
        <f>RIGHT(N648,LEN(N648)-SEARCH("/",N648))</f>
        <v>wearables</v>
      </c>
      <c r="S648" s="11">
        <f>(((J648/60)/60)/24)+DATE(1970,1,1)</f>
        <v>41832.852627314816</v>
      </c>
      <c r="T648" s="11">
        <f>(((I648/60)/60)/24)+DATE(1970,1,1)</f>
        <v>41862.852627314816</v>
      </c>
      <c r="U648">
        <f>YEAR(S648)</f>
        <v>2014</v>
      </c>
      <c r="V648">
        <f>YEAR(T648)</f>
        <v>2014</v>
      </c>
      <c r="W648" t="str">
        <f>IF(V648=U648, "Yes"," No")</f>
        <v>Yes</v>
      </c>
    </row>
    <row r="649" spans="1:23" ht="57.6" x14ac:dyDescent="0.3">
      <c r="A649">
        <v>647</v>
      </c>
      <c r="B649" s="1" t="s">
        <v>1342</v>
      </c>
      <c r="C649" s="1" t="s">
        <v>1343</v>
      </c>
      <c r="D649">
        <v>2000</v>
      </c>
      <c r="E649">
        <v>2141</v>
      </c>
      <c r="F649" t="s">
        <v>16</v>
      </c>
      <c r="G649" t="s">
        <v>159</v>
      </c>
      <c r="H649" t="s">
        <v>160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1329</v>
      </c>
      <c r="O649" s="7">
        <f>(E649/D649)*100</f>
        <v>107.05</v>
      </c>
      <c r="P649" s="5">
        <f>IFERROR((E649/L649),0)</f>
        <v>125.94117647058823</v>
      </c>
      <c r="Q649" s="5" t="str">
        <f>LEFT(N649,SEARCH("/", N649)-1)</f>
        <v>technology</v>
      </c>
      <c r="R649" s="5" t="str">
        <f>RIGHT(N649,LEN(N649)-SEARCH("/",N649))</f>
        <v>wearables</v>
      </c>
      <c r="S649" s="11">
        <f>(((J649/60)/60)/24)+DATE(1970,1,1)</f>
        <v>42416.767928240741</v>
      </c>
      <c r="T649" s="11">
        <f>(((I649/60)/60)/24)+DATE(1970,1,1)</f>
        <v>42446.726261574076</v>
      </c>
      <c r="U649">
        <f>YEAR(S649)</f>
        <v>2016</v>
      </c>
      <c r="V649">
        <f>YEAR(T649)</f>
        <v>2016</v>
      </c>
      <c r="W649" t="str">
        <f>IF(V649=U649, "Yes"," No")</f>
        <v>Yes</v>
      </c>
    </row>
    <row r="650" spans="1:23" ht="28.8" x14ac:dyDescent="0.3">
      <c r="A650">
        <v>648</v>
      </c>
      <c r="B650" s="1" t="s">
        <v>1344</v>
      </c>
      <c r="C650" s="1" t="s">
        <v>1345</v>
      </c>
      <c r="D650">
        <v>35000</v>
      </c>
      <c r="E650">
        <v>44388</v>
      </c>
      <c r="F650" t="s">
        <v>16</v>
      </c>
      <c r="G650" t="s">
        <v>17</v>
      </c>
      <c r="H650" t="s">
        <v>18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1329</v>
      </c>
      <c r="O650" s="7">
        <f>(E650/D650)*100</f>
        <v>126.82285714285715</v>
      </c>
      <c r="P650" s="5">
        <f>IFERROR((E650/L650),0)</f>
        <v>1644</v>
      </c>
      <c r="Q650" s="5" t="str">
        <f>LEFT(N650,SEARCH("/", N650)-1)</f>
        <v>technology</v>
      </c>
      <c r="R650" s="5" t="str">
        <f>RIGHT(N650,LEN(N650)-SEARCH("/",N650))</f>
        <v>wearables</v>
      </c>
      <c r="S650" s="11">
        <f>(((J650/60)/60)/24)+DATE(1970,1,1)</f>
        <v>41891.693379629629</v>
      </c>
      <c r="T650" s="11">
        <f>(((I650/60)/60)/24)+DATE(1970,1,1)</f>
        <v>41926.693379629629</v>
      </c>
      <c r="U650">
        <f>YEAR(S650)</f>
        <v>2014</v>
      </c>
      <c r="V650">
        <f>YEAR(T650)</f>
        <v>2014</v>
      </c>
      <c r="W650" t="str">
        <f>IF(V650=U650, "Yes"," No")</f>
        <v>Yes</v>
      </c>
    </row>
    <row r="651" spans="1:23" ht="43.2" x14ac:dyDescent="0.3">
      <c r="A651">
        <v>649</v>
      </c>
      <c r="B651" s="1" t="s">
        <v>1346</v>
      </c>
      <c r="C651" s="1" t="s">
        <v>1347</v>
      </c>
      <c r="D651">
        <v>2500</v>
      </c>
      <c r="E651">
        <v>3499</v>
      </c>
      <c r="F651" t="s">
        <v>16</v>
      </c>
      <c r="G651" t="s">
        <v>17</v>
      </c>
      <c r="H651" t="s">
        <v>18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1329</v>
      </c>
      <c r="O651" s="7">
        <f>(E651/D651)*100</f>
        <v>139.96</v>
      </c>
      <c r="P651" s="5">
        <f>IFERROR((E651/L651),0)</f>
        <v>42.670731707317074</v>
      </c>
      <c r="Q651" s="5" t="str">
        <f>LEFT(N651,SEARCH("/", N651)-1)</f>
        <v>technology</v>
      </c>
      <c r="R651" s="5" t="str">
        <f>RIGHT(N651,LEN(N651)-SEARCH("/",N651))</f>
        <v>wearables</v>
      </c>
      <c r="S651" s="11">
        <f>(((J651/60)/60)/24)+DATE(1970,1,1)</f>
        <v>41877.912187499998</v>
      </c>
      <c r="T651" s="11">
        <f>(((I651/60)/60)/24)+DATE(1970,1,1)</f>
        <v>41898.912187499998</v>
      </c>
      <c r="U651">
        <f>YEAR(S651)</f>
        <v>2014</v>
      </c>
      <c r="V651">
        <f>YEAR(T651)</f>
        <v>2014</v>
      </c>
      <c r="W651" t="str">
        <f>IF(V651=U651, "Yes"," No")</f>
        <v>Yes</v>
      </c>
    </row>
    <row r="652" spans="1:23" ht="43.2" x14ac:dyDescent="0.3">
      <c r="A652">
        <v>650</v>
      </c>
      <c r="B652" s="1" t="s">
        <v>1348</v>
      </c>
      <c r="C652" s="1" t="s">
        <v>1349</v>
      </c>
      <c r="D652">
        <v>1500</v>
      </c>
      <c r="E652">
        <v>1686</v>
      </c>
      <c r="F652" t="s">
        <v>16</v>
      </c>
      <c r="G652" t="s">
        <v>17</v>
      </c>
      <c r="H652" t="s">
        <v>18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1329</v>
      </c>
      <c r="O652" s="7">
        <f>(E652/D652)*100</f>
        <v>112.4</v>
      </c>
      <c r="P652" s="5">
        <f>IFERROR((E652/L652),0)</f>
        <v>35.125</v>
      </c>
      <c r="Q652" s="5" t="str">
        <f>LEFT(N652,SEARCH("/", N652)-1)</f>
        <v>technology</v>
      </c>
      <c r="R652" s="5" t="str">
        <f>RIGHT(N652,LEN(N652)-SEARCH("/",N652))</f>
        <v>wearables</v>
      </c>
      <c r="S652" s="11">
        <f>(((J652/60)/60)/24)+DATE(1970,1,1)</f>
        <v>41932.036851851852</v>
      </c>
      <c r="T652" s="11">
        <f>(((I652/60)/60)/24)+DATE(1970,1,1)</f>
        <v>41992.078518518523</v>
      </c>
      <c r="U652">
        <f>YEAR(S652)</f>
        <v>2014</v>
      </c>
      <c r="V652">
        <f>YEAR(T652)</f>
        <v>2014</v>
      </c>
      <c r="W652" t="str">
        <f>IF(V652=U652, "Yes"," No")</f>
        <v>Yes</v>
      </c>
    </row>
    <row r="653" spans="1:23" ht="43.2" x14ac:dyDescent="0.3">
      <c r="A653">
        <v>651</v>
      </c>
      <c r="B653" s="1" t="s">
        <v>1350</v>
      </c>
      <c r="C653" s="1" t="s">
        <v>1351</v>
      </c>
      <c r="D653">
        <v>25000</v>
      </c>
      <c r="E653">
        <v>25132</v>
      </c>
      <c r="F653" t="s">
        <v>16</v>
      </c>
      <c r="G653" t="s">
        <v>17</v>
      </c>
      <c r="H653" t="s">
        <v>18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1329</v>
      </c>
      <c r="O653" s="7">
        <f>(E653/D653)*100</f>
        <v>100.52799999999999</v>
      </c>
      <c r="P653" s="5">
        <f>IFERROR((E653/L653),0)</f>
        <v>239.35238095238094</v>
      </c>
      <c r="Q653" s="5" t="str">
        <f>LEFT(N653,SEARCH("/", N653)-1)</f>
        <v>technology</v>
      </c>
      <c r="R653" s="5" t="str">
        <f>RIGHT(N653,LEN(N653)-SEARCH("/",N653))</f>
        <v>wearables</v>
      </c>
      <c r="S653" s="11">
        <f>(((J653/60)/60)/24)+DATE(1970,1,1)</f>
        <v>41956.017488425925</v>
      </c>
      <c r="T653" s="11">
        <f>(((I653/60)/60)/24)+DATE(1970,1,1)</f>
        <v>41986.017488425925</v>
      </c>
      <c r="U653">
        <f>YEAR(S653)</f>
        <v>2014</v>
      </c>
      <c r="V653">
        <f>YEAR(T653)</f>
        <v>2014</v>
      </c>
      <c r="W653" t="str">
        <f>IF(V653=U653, "Yes"," No")</f>
        <v>Yes</v>
      </c>
    </row>
    <row r="654" spans="1:23" ht="57.6" x14ac:dyDescent="0.3">
      <c r="A654">
        <v>652</v>
      </c>
      <c r="B654" s="1" t="s">
        <v>1352</v>
      </c>
      <c r="C654" s="1" t="s">
        <v>1353</v>
      </c>
      <c r="D654">
        <v>3000</v>
      </c>
      <c r="E654">
        <v>3014</v>
      </c>
      <c r="F654" t="s">
        <v>16</v>
      </c>
      <c r="G654" t="s">
        <v>17</v>
      </c>
      <c r="H654" t="s">
        <v>18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1329</v>
      </c>
      <c r="O654" s="7">
        <f>(E654/D654)*100</f>
        <v>100.46666666666665</v>
      </c>
      <c r="P654" s="5">
        <f>IFERROR((E654/L654),0)</f>
        <v>107.64285714285714</v>
      </c>
      <c r="Q654" s="5" t="str">
        <f>LEFT(N654,SEARCH("/", N654)-1)</f>
        <v>technology</v>
      </c>
      <c r="R654" s="5" t="str">
        <f>RIGHT(N654,LEN(N654)-SEARCH("/",N654))</f>
        <v>wearables</v>
      </c>
      <c r="S654" s="11">
        <f>(((J654/60)/60)/24)+DATE(1970,1,1)</f>
        <v>42675.690393518518</v>
      </c>
      <c r="T654" s="11">
        <f>(((I654/60)/60)/24)+DATE(1970,1,1)</f>
        <v>42705.732060185182</v>
      </c>
      <c r="U654">
        <f>YEAR(S654)</f>
        <v>2016</v>
      </c>
      <c r="V654">
        <f>YEAR(T654)</f>
        <v>2016</v>
      </c>
      <c r="W654" t="str">
        <f>IF(V654=U654, "Yes"," No")</f>
        <v>Yes</v>
      </c>
    </row>
    <row r="655" spans="1:23" ht="57.6" x14ac:dyDescent="0.3">
      <c r="A655">
        <v>653</v>
      </c>
      <c r="B655" s="1" t="s">
        <v>1354</v>
      </c>
      <c r="C655" s="1" t="s">
        <v>1355</v>
      </c>
      <c r="D655">
        <v>75000</v>
      </c>
      <c r="E655">
        <v>106084.5</v>
      </c>
      <c r="F655" t="s">
        <v>16</v>
      </c>
      <c r="G655" t="s">
        <v>17</v>
      </c>
      <c r="H655" t="s">
        <v>18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1329</v>
      </c>
      <c r="O655" s="7">
        <f>(E655/D655)*100</f>
        <v>141.446</v>
      </c>
      <c r="P655" s="5">
        <f>IFERROR((E655/L655),0)</f>
        <v>95.830623306233065</v>
      </c>
      <c r="Q655" s="5" t="str">
        <f>LEFT(N655,SEARCH("/", N655)-1)</f>
        <v>technology</v>
      </c>
      <c r="R655" s="5" t="str">
        <f>RIGHT(N655,LEN(N655)-SEARCH("/",N655))</f>
        <v>wearables</v>
      </c>
      <c r="S655" s="11">
        <f>(((J655/60)/60)/24)+DATE(1970,1,1)</f>
        <v>42199.618518518517</v>
      </c>
      <c r="T655" s="11">
        <f>(((I655/60)/60)/24)+DATE(1970,1,1)</f>
        <v>42236.618518518517</v>
      </c>
      <c r="U655">
        <f>YEAR(S655)</f>
        <v>2015</v>
      </c>
      <c r="V655">
        <f>YEAR(T655)</f>
        <v>2015</v>
      </c>
      <c r="W655" t="str">
        <f>IF(V655=U655, "Yes"," No")</f>
        <v>Yes</v>
      </c>
    </row>
    <row r="656" spans="1:23" ht="43.2" x14ac:dyDescent="0.3">
      <c r="A656">
        <v>654</v>
      </c>
      <c r="B656" s="1" t="s">
        <v>1356</v>
      </c>
      <c r="C656" s="1" t="s">
        <v>1357</v>
      </c>
      <c r="D656">
        <v>12000</v>
      </c>
      <c r="E656">
        <v>32075</v>
      </c>
      <c r="F656" t="s">
        <v>16</v>
      </c>
      <c r="G656" t="s">
        <v>17</v>
      </c>
      <c r="H656" t="s">
        <v>18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1329</v>
      </c>
      <c r="O656" s="7">
        <f>(E656/D656)*100</f>
        <v>267.29166666666669</v>
      </c>
      <c r="P656" s="5">
        <f>IFERROR((E656/L656),0)</f>
        <v>31.663376110562684</v>
      </c>
      <c r="Q656" s="5" t="str">
        <f>LEFT(N656,SEARCH("/", N656)-1)</f>
        <v>technology</v>
      </c>
      <c r="R656" s="5" t="str">
        <f>RIGHT(N656,LEN(N656)-SEARCH("/",N656))</f>
        <v>wearables</v>
      </c>
      <c r="S656" s="11">
        <f>(((J656/60)/60)/24)+DATE(1970,1,1)</f>
        <v>42163.957326388889</v>
      </c>
      <c r="T656" s="11">
        <f>(((I656/60)/60)/24)+DATE(1970,1,1)</f>
        <v>42193.957326388889</v>
      </c>
      <c r="U656">
        <f>YEAR(S656)</f>
        <v>2015</v>
      </c>
      <c r="V656">
        <f>YEAR(T656)</f>
        <v>2015</v>
      </c>
      <c r="W656" t="str">
        <f>IF(V656=U656, "Yes"," No")</f>
        <v>Yes</v>
      </c>
    </row>
    <row r="657" spans="1:23" ht="43.2" x14ac:dyDescent="0.3">
      <c r="A657">
        <v>655</v>
      </c>
      <c r="B657" s="1" t="s">
        <v>1358</v>
      </c>
      <c r="C657" s="1" t="s">
        <v>1359</v>
      </c>
      <c r="D657">
        <v>8000</v>
      </c>
      <c r="E657">
        <v>11751</v>
      </c>
      <c r="F657" t="s">
        <v>16</v>
      </c>
      <c r="G657" t="s">
        <v>17</v>
      </c>
      <c r="H657" t="s">
        <v>18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1329</v>
      </c>
      <c r="O657" s="7">
        <f>(E657/D657)*100</f>
        <v>146.88749999999999</v>
      </c>
      <c r="P657" s="5">
        <f>IFERROR((E657/L657),0)</f>
        <v>42.886861313868614</v>
      </c>
      <c r="Q657" s="5" t="str">
        <f>LEFT(N657,SEARCH("/", N657)-1)</f>
        <v>technology</v>
      </c>
      <c r="R657" s="5" t="str">
        <f>RIGHT(N657,LEN(N657)-SEARCH("/",N657))</f>
        <v>wearables</v>
      </c>
      <c r="S657" s="11">
        <f>(((J657/60)/60)/24)+DATE(1970,1,1)</f>
        <v>42045.957314814819</v>
      </c>
      <c r="T657" s="11">
        <f>(((I657/60)/60)/24)+DATE(1970,1,1)</f>
        <v>42075.915648148148</v>
      </c>
      <c r="U657">
        <f>YEAR(S657)</f>
        <v>2015</v>
      </c>
      <c r="V657">
        <f>YEAR(T657)</f>
        <v>2015</v>
      </c>
      <c r="W657" t="str">
        <f>IF(V657=U657, "Yes"," No")</f>
        <v>Yes</v>
      </c>
    </row>
    <row r="658" spans="1:23" ht="43.2" x14ac:dyDescent="0.3">
      <c r="A658">
        <v>656</v>
      </c>
      <c r="B658" s="1" t="s">
        <v>1360</v>
      </c>
      <c r="C658" s="1" t="s">
        <v>1361</v>
      </c>
      <c r="D658">
        <v>5000</v>
      </c>
      <c r="E658">
        <v>10678</v>
      </c>
      <c r="F658" t="s">
        <v>16</v>
      </c>
      <c r="G658" t="s">
        <v>17</v>
      </c>
      <c r="H658" t="s">
        <v>18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1329</v>
      </c>
      <c r="O658" s="7">
        <f>(E658/D658)*100</f>
        <v>213.56</v>
      </c>
      <c r="P658" s="5">
        <f>IFERROR((E658/L658),0)</f>
        <v>122.73563218390805</v>
      </c>
      <c r="Q658" s="5" t="str">
        <f>LEFT(N658,SEARCH("/", N658)-1)</f>
        <v>technology</v>
      </c>
      <c r="R658" s="5" t="str">
        <f>RIGHT(N658,LEN(N658)-SEARCH("/",N658))</f>
        <v>wearables</v>
      </c>
      <c r="S658" s="11">
        <f>(((J658/60)/60)/24)+DATE(1970,1,1)</f>
        <v>42417.804618055554</v>
      </c>
      <c r="T658" s="11">
        <f>(((I658/60)/60)/24)+DATE(1970,1,1)</f>
        <v>42477.762951388882</v>
      </c>
      <c r="U658">
        <f>YEAR(S658)</f>
        <v>2016</v>
      </c>
      <c r="V658">
        <f>YEAR(T658)</f>
        <v>2016</v>
      </c>
      <c r="W658" t="str">
        <f>IF(V658=U658, "Yes"," No")</f>
        <v>Yes</v>
      </c>
    </row>
    <row r="659" spans="1:23" ht="43.2" x14ac:dyDescent="0.3">
      <c r="A659">
        <v>657</v>
      </c>
      <c r="B659" s="1" t="s">
        <v>1362</v>
      </c>
      <c r="C659" s="1" t="s">
        <v>1363</v>
      </c>
      <c r="D659">
        <v>15000</v>
      </c>
      <c r="E659">
        <v>18855</v>
      </c>
      <c r="F659" t="s">
        <v>16</v>
      </c>
      <c r="G659" t="s">
        <v>17</v>
      </c>
      <c r="H659" t="s">
        <v>18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1329</v>
      </c>
      <c r="O659" s="7">
        <f>(E659/D659)*100</f>
        <v>125.69999999999999</v>
      </c>
      <c r="P659" s="5">
        <f>IFERROR((E659/L659),0)</f>
        <v>190.45454545454547</v>
      </c>
      <c r="Q659" s="5" t="str">
        <f>LEFT(N659,SEARCH("/", N659)-1)</f>
        <v>technology</v>
      </c>
      <c r="R659" s="5" t="str">
        <f>RIGHT(N659,LEN(N659)-SEARCH("/",N659))</f>
        <v>wearables</v>
      </c>
      <c r="S659" s="11">
        <f>(((J659/60)/60)/24)+DATE(1970,1,1)</f>
        <v>42331.84574074074</v>
      </c>
      <c r="T659" s="11">
        <f>(((I659/60)/60)/24)+DATE(1970,1,1)</f>
        <v>42361.84574074074</v>
      </c>
      <c r="U659">
        <f>YEAR(S659)</f>
        <v>2015</v>
      </c>
      <c r="V659">
        <f>YEAR(T659)</f>
        <v>2015</v>
      </c>
      <c r="W659" t="str">
        <f>IF(V659=U659, "Yes"," No")</f>
        <v>Yes</v>
      </c>
    </row>
    <row r="660" spans="1:23" ht="43.2" x14ac:dyDescent="0.3">
      <c r="A660">
        <v>658</v>
      </c>
      <c r="B660" s="1" t="s">
        <v>1364</v>
      </c>
      <c r="C660" s="1" t="s">
        <v>1365</v>
      </c>
      <c r="D660">
        <v>28888</v>
      </c>
      <c r="E660">
        <v>30177</v>
      </c>
      <c r="F660" t="s">
        <v>16</v>
      </c>
      <c r="G660" t="s">
        <v>17</v>
      </c>
      <c r="H660" t="s">
        <v>18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1329</v>
      </c>
      <c r="O660" s="7">
        <f>(E660/D660)*100</f>
        <v>104.46206037108834</v>
      </c>
      <c r="P660" s="5">
        <f>IFERROR((E660/L660),0)</f>
        <v>109.33695652173913</v>
      </c>
      <c r="Q660" s="5" t="str">
        <f>LEFT(N660,SEARCH("/", N660)-1)</f>
        <v>technology</v>
      </c>
      <c r="R660" s="5" t="str">
        <f>RIGHT(N660,LEN(N660)-SEARCH("/",N660))</f>
        <v>wearables</v>
      </c>
      <c r="S660" s="11">
        <f>(((J660/60)/60)/24)+DATE(1970,1,1)</f>
        <v>42179.160752314812</v>
      </c>
      <c r="T660" s="11">
        <f>(((I660/60)/60)/24)+DATE(1970,1,1)</f>
        <v>42211.75</v>
      </c>
      <c r="U660">
        <f>YEAR(S660)</f>
        <v>2015</v>
      </c>
      <c r="V660">
        <f>YEAR(T660)</f>
        <v>2015</v>
      </c>
      <c r="W660" t="str">
        <f>IF(V660=U660, "Yes"," No")</f>
        <v>Yes</v>
      </c>
    </row>
    <row r="661" spans="1:23" ht="28.8" x14ac:dyDescent="0.3">
      <c r="A661">
        <v>659</v>
      </c>
      <c r="B661" s="1" t="s">
        <v>1366</v>
      </c>
      <c r="C661" s="1" t="s">
        <v>1367</v>
      </c>
      <c r="D661">
        <v>3000</v>
      </c>
      <c r="E661">
        <v>3017</v>
      </c>
      <c r="F661" t="s">
        <v>16</v>
      </c>
      <c r="G661" t="s">
        <v>17</v>
      </c>
      <c r="H661" t="s">
        <v>18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1329</v>
      </c>
      <c r="O661" s="7">
        <f>(E661/D661)*100</f>
        <v>100.56666666666668</v>
      </c>
      <c r="P661" s="5">
        <f>IFERROR((E661/L661),0)</f>
        <v>143.66666666666666</v>
      </c>
      <c r="Q661" s="5" t="str">
        <f>LEFT(N661,SEARCH("/", N661)-1)</f>
        <v>technology</v>
      </c>
      <c r="R661" s="5" t="str">
        <f>RIGHT(N661,LEN(N661)-SEARCH("/",N661))</f>
        <v>wearables</v>
      </c>
      <c r="S661" s="11">
        <f>(((J661/60)/60)/24)+DATE(1970,1,1)</f>
        <v>42209.593692129631</v>
      </c>
      <c r="T661" s="11">
        <f>(((I661/60)/60)/24)+DATE(1970,1,1)</f>
        <v>42239.593692129631</v>
      </c>
      <c r="U661">
        <f>YEAR(S661)</f>
        <v>2015</v>
      </c>
      <c r="V661">
        <f>YEAR(T661)</f>
        <v>2015</v>
      </c>
      <c r="W661" t="str">
        <f>IF(V661=U661, "Yes"," No")</f>
        <v>Yes</v>
      </c>
    </row>
    <row r="662" spans="1:23" ht="43.2" x14ac:dyDescent="0.3">
      <c r="A662">
        <v>660</v>
      </c>
      <c r="B662" s="1" t="s">
        <v>1368</v>
      </c>
      <c r="C662" s="1" t="s">
        <v>1369</v>
      </c>
      <c r="D662">
        <v>50000</v>
      </c>
      <c r="E662">
        <v>1529</v>
      </c>
      <c r="F662" t="s">
        <v>357</v>
      </c>
      <c r="G662" t="s">
        <v>17</v>
      </c>
      <c r="H662" t="s">
        <v>18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1329</v>
      </c>
      <c r="O662" s="7">
        <f>(E662/D662)*100</f>
        <v>3.0579999999999998</v>
      </c>
      <c r="P662" s="5">
        <f>IFERROR((E662/L662),0)</f>
        <v>84.944444444444443</v>
      </c>
      <c r="Q662" s="5" t="str">
        <f>LEFT(N662,SEARCH("/", N662)-1)</f>
        <v>technology</v>
      </c>
      <c r="R662" s="5" t="str">
        <f>RIGHT(N662,LEN(N662)-SEARCH("/",N662))</f>
        <v>wearables</v>
      </c>
      <c r="S662" s="11">
        <f>(((J662/60)/60)/24)+DATE(1970,1,1)</f>
        <v>41922.741655092592</v>
      </c>
      <c r="T662" s="11">
        <f>(((I662/60)/60)/24)+DATE(1970,1,1)</f>
        <v>41952.783321759263</v>
      </c>
      <c r="U662">
        <f>YEAR(S662)</f>
        <v>2014</v>
      </c>
      <c r="V662">
        <f>YEAR(T662)</f>
        <v>2014</v>
      </c>
      <c r="W662" t="str">
        <f>IF(V662=U662, "Yes"," No")</f>
        <v>Yes</v>
      </c>
    </row>
    <row r="663" spans="1:23" ht="43.2" x14ac:dyDescent="0.3">
      <c r="A663">
        <v>661</v>
      </c>
      <c r="B663" s="1" t="s">
        <v>1370</v>
      </c>
      <c r="C663" s="1" t="s">
        <v>1371</v>
      </c>
      <c r="D663">
        <v>10000</v>
      </c>
      <c r="E663">
        <v>95</v>
      </c>
      <c r="F663" t="s">
        <v>357</v>
      </c>
      <c r="G663" t="s">
        <v>17</v>
      </c>
      <c r="H663" t="s">
        <v>18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1329</v>
      </c>
      <c r="O663" s="7">
        <f>(E663/D663)*100</f>
        <v>0.95</v>
      </c>
      <c r="P663" s="5">
        <f>IFERROR((E663/L663),0)</f>
        <v>10.555555555555555</v>
      </c>
      <c r="Q663" s="5" t="str">
        <f>LEFT(N663,SEARCH("/", N663)-1)</f>
        <v>technology</v>
      </c>
      <c r="R663" s="5" t="str">
        <f>RIGHT(N663,LEN(N663)-SEARCH("/",N663))</f>
        <v>wearables</v>
      </c>
      <c r="S663" s="11">
        <f>(((J663/60)/60)/24)+DATE(1970,1,1)</f>
        <v>42636.645358796297</v>
      </c>
      <c r="T663" s="11">
        <f>(((I663/60)/60)/24)+DATE(1970,1,1)</f>
        <v>42666.645358796297</v>
      </c>
      <c r="U663">
        <f>YEAR(S663)</f>
        <v>2016</v>
      </c>
      <c r="V663">
        <f>YEAR(T663)</f>
        <v>2016</v>
      </c>
      <c r="W663" t="str">
        <f>IF(V663=U663, "Yes"," No")</f>
        <v>Yes</v>
      </c>
    </row>
    <row r="664" spans="1:23" ht="43.2" x14ac:dyDescent="0.3">
      <c r="A664">
        <v>662</v>
      </c>
      <c r="B664" s="1" t="s">
        <v>1372</v>
      </c>
      <c r="C664" s="1" t="s">
        <v>1373</v>
      </c>
      <c r="D664">
        <v>39000</v>
      </c>
      <c r="E664">
        <v>156</v>
      </c>
      <c r="F664" t="s">
        <v>357</v>
      </c>
      <c r="G664" t="s">
        <v>17</v>
      </c>
      <c r="H664" t="s">
        <v>18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1329</v>
      </c>
      <c r="O664" s="7">
        <f>(E664/D664)*100</f>
        <v>0.4</v>
      </c>
      <c r="P664" s="5">
        <f>IFERROR((E664/L664),0)</f>
        <v>39</v>
      </c>
      <c r="Q664" s="5" t="str">
        <f>LEFT(N664,SEARCH("/", N664)-1)</f>
        <v>technology</v>
      </c>
      <c r="R664" s="5" t="str">
        <f>RIGHT(N664,LEN(N664)-SEARCH("/",N664))</f>
        <v>wearables</v>
      </c>
      <c r="S664" s="11">
        <f>(((J664/60)/60)/24)+DATE(1970,1,1)</f>
        <v>41990.438043981485</v>
      </c>
      <c r="T664" s="11">
        <f>(((I664/60)/60)/24)+DATE(1970,1,1)</f>
        <v>42020.438043981485</v>
      </c>
      <c r="U664">
        <f>YEAR(S664)</f>
        <v>2014</v>
      </c>
      <c r="V664">
        <f>YEAR(T664)</f>
        <v>2015</v>
      </c>
      <c r="W664" t="str">
        <f>IF(V664=U664, "Yes"," No")</f>
        <v xml:space="preserve"> No</v>
      </c>
    </row>
    <row r="665" spans="1:23" ht="43.2" x14ac:dyDescent="0.3">
      <c r="A665">
        <v>663</v>
      </c>
      <c r="B665" s="1" t="s">
        <v>1374</v>
      </c>
      <c r="C665" s="1" t="s">
        <v>1375</v>
      </c>
      <c r="D665">
        <v>200000</v>
      </c>
      <c r="E665">
        <v>700</v>
      </c>
      <c r="F665" t="s">
        <v>357</v>
      </c>
      <c r="G665" t="s">
        <v>309</v>
      </c>
      <c r="H665" t="s">
        <v>310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1329</v>
      </c>
      <c r="O665" s="7">
        <f>(E665/D665)*100</f>
        <v>0.35000000000000003</v>
      </c>
      <c r="P665" s="5">
        <f>IFERROR((E665/L665),0)</f>
        <v>100</v>
      </c>
      <c r="Q665" s="5" t="str">
        <f>LEFT(N665,SEARCH("/", N665)-1)</f>
        <v>technology</v>
      </c>
      <c r="R665" s="5" t="str">
        <f>RIGHT(N665,LEN(N665)-SEARCH("/",N665))</f>
        <v>wearables</v>
      </c>
      <c r="S665" s="11">
        <f>(((J665/60)/60)/24)+DATE(1970,1,1)</f>
        <v>42173.843240740738</v>
      </c>
      <c r="T665" s="11">
        <f>(((I665/60)/60)/24)+DATE(1970,1,1)</f>
        <v>42203.843240740738</v>
      </c>
      <c r="U665">
        <f>YEAR(S665)</f>
        <v>2015</v>
      </c>
      <c r="V665">
        <f>YEAR(T665)</f>
        <v>2015</v>
      </c>
      <c r="W665" t="str">
        <f>IF(V665=U665, "Yes"," No")</f>
        <v>Yes</v>
      </c>
    </row>
    <row r="666" spans="1:23" ht="43.2" x14ac:dyDescent="0.3">
      <c r="A666">
        <v>664</v>
      </c>
      <c r="B666" s="1" t="s">
        <v>1376</v>
      </c>
      <c r="C666" s="1" t="s">
        <v>1377</v>
      </c>
      <c r="D666">
        <v>12000</v>
      </c>
      <c r="E666">
        <v>904</v>
      </c>
      <c r="F666" t="s">
        <v>357</v>
      </c>
      <c r="G666" t="s">
        <v>17</v>
      </c>
      <c r="H666" t="s">
        <v>18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1329</v>
      </c>
      <c r="O666" s="7">
        <f>(E666/D666)*100</f>
        <v>7.5333333333333332</v>
      </c>
      <c r="P666" s="5">
        <f>IFERROR((E666/L666),0)</f>
        <v>31.172413793103448</v>
      </c>
      <c r="Q666" s="5" t="str">
        <f>LEFT(N666,SEARCH("/", N666)-1)</f>
        <v>technology</v>
      </c>
      <c r="R666" s="5" t="str">
        <f>RIGHT(N666,LEN(N666)-SEARCH("/",N666))</f>
        <v>wearables</v>
      </c>
      <c r="S666" s="11">
        <f>(((J666/60)/60)/24)+DATE(1970,1,1)</f>
        <v>42077.666377314818</v>
      </c>
      <c r="T666" s="11">
        <f>(((I666/60)/60)/24)+DATE(1970,1,1)</f>
        <v>42107.666377314818</v>
      </c>
      <c r="U666">
        <f>YEAR(S666)</f>
        <v>2015</v>
      </c>
      <c r="V666">
        <f>YEAR(T666)</f>
        <v>2015</v>
      </c>
      <c r="W666" t="str">
        <f>IF(V666=U666, "Yes"," No")</f>
        <v>Yes</v>
      </c>
    </row>
    <row r="667" spans="1:23" ht="43.2" x14ac:dyDescent="0.3">
      <c r="A667">
        <v>665</v>
      </c>
      <c r="B667" s="1" t="s">
        <v>1378</v>
      </c>
      <c r="C667" s="1" t="s">
        <v>1379</v>
      </c>
      <c r="D667">
        <v>10000</v>
      </c>
      <c r="E667">
        <v>1864</v>
      </c>
      <c r="F667" t="s">
        <v>357</v>
      </c>
      <c r="G667" t="s">
        <v>17</v>
      </c>
      <c r="H667" t="s">
        <v>18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1329</v>
      </c>
      <c r="O667" s="7">
        <f>(E667/D667)*100</f>
        <v>18.64</v>
      </c>
      <c r="P667" s="5">
        <f>IFERROR((E667/L667),0)</f>
        <v>155.33333333333334</v>
      </c>
      <c r="Q667" s="5" t="str">
        <f>LEFT(N667,SEARCH("/", N667)-1)</f>
        <v>technology</v>
      </c>
      <c r="R667" s="5" t="str">
        <f>RIGHT(N667,LEN(N667)-SEARCH("/",N667))</f>
        <v>wearables</v>
      </c>
      <c r="S667" s="11">
        <f>(((J667/60)/60)/24)+DATE(1970,1,1)</f>
        <v>42688.711354166662</v>
      </c>
      <c r="T667" s="11">
        <f>(((I667/60)/60)/24)+DATE(1970,1,1)</f>
        <v>42748.711354166662</v>
      </c>
      <c r="U667">
        <f>YEAR(S667)</f>
        <v>2016</v>
      </c>
      <c r="V667">
        <f>YEAR(T667)</f>
        <v>2017</v>
      </c>
      <c r="W667" t="str">
        <f>IF(V667=U667, "Yes"," No")</f>
        <v xml:space="preserve"> No</v>
      </c>
    </row>
    <row r="668" spans="1:23" ht="43.2" x14ac:dyDescent="0.3">
      <c r="A668">
        <v>666</v>
      </c>
      <c r="B668" s="1" t="s">
        <v>1380</v>
      </c>
      <c r="C668" s="1" t="s">
        <v>1381</v>
      </c>
      <c r="D668">
        <v>200000</v>
      </c>
      <c r="E668">
        <v>8</v>
      </c>
      <c r="F668" t="s">
        <v>357</v>
      </c>
      <c r="G668" t="s">
        <v>17</v>
      </c>
      <c r="H668" t="s">
        <v>18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1329</v>
      </c>
      <c r="O668" s="7">
        <f>(E668/D668)*100</f>
        <v>4.0000000000000001E-3</v>
      </c>
      <c r="P668" s="5">
        <f>IFERROR((E668/L668),0)</f>
        <v>2</v>
      </c>
      <c r="Q668" s="5" t="str">
        <f>LEFT(N668,SEARCH("/", N668)-1)</f>
        <v>technology</v>
      </c>
      <c r="R668" s="5" t="str">
        <f>RIGHT(N668,LEN(N668)-SEARCH("/",N668))</f>
        <v>wearables</v>
      </c>
      <c r="S668" s="11">
        <f>(((J668/60)/60)/24)+DATE(1970,1,1)</f>
        <v>41838.832152777781</v>
      </c>
      <c r="T668" s="11">
        <f>(((I668/60)/60)/24)+DATE(1970,1,1)</f>
        <v>41868.832152777781</v>
      </c>
      <c r="U668">
        <f>YEAR(S668)</f>
        <v>2014</v>
      </c>
      <c r="V668">
        <f>YEAR(T668)</f>
        <v>2014</v>
      </c>
      <c r="W668" t="str">
        <f>IF(V668=U668, "Yes"," No")</f>
        <v>Yes</v>
      </c>
    </row>
    <row r="669" spans="1:23" ht="57.6" x14ac:dyDescent="0.3">
      <c r="A669">
        <v>667</v>
      </c>
      <c r="B669" s="1" t="s">
        <v>1382</v>
      </c>
      <c r="C669" s="1" t="s">
        <v>1383</v>
      </c>
      <c r="D669">
        <v>50000</v>
      </c>
      <c r="E669">
        <v>5010</v>
      </c>
      <c r="F669" t="s">
        <v>357</v>
      </c>
      <c r="G669" t="s">
        <v>1224</v>
      </c>
      <c r="H669" t="s">
        <v>55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1329</v>
      </c>
      <c r="O669" s="7">
        <f>(E669/D669)*100</f>
        <v>10.02</v>
      </c>
      <c r="P669" s="5">
        <f>IFERROR((E669/L669),0)</f>
        <v>178.92857142857142</v>
      </c>
      <c r="Q669" s="5" t="str">
        <f>LEFT(N669,SEARCH("/", N669)-1)</f>
        <v>technology</v>
      </c>
      <c r="R669" s="5" t="str">
        <f>RIGHT(N669,LEN(N669)-SEARCH("/",N669))</f>
        <v>wearables</v>
      </c>
      <c r="S669" s="11">
        <f>(((J669/60)/60)/24)+DATE(1970,1,1)</f>
        <v>42632.373414351852</v>
      </c>
      <c r="T669" s="11">
        <f>(((I669/60)/60)/24)+DATE(1970,1,1)</f>
        <v>42672.373414351852</v>
      </c>
      <c r="U669">
        <f>YEAR(S669)</f>
        <v>2016</v>
      </c>
      <c r="V669">
        <f>YEAR(T669)</f>
        <v>2016</v>
      </c>
      <c r="W669" t="str">
        <f>IF(V669=U669, "Yes"," No")</f>
        <v>Yes</v>
      </c>
    </row>
    <row r="670" spans="1:23" ht="43.2" x14ac:dyDescent="0.3">
      <c r="A670">
        <v>668</v>
      </c>
      <c r="B670" s="1" t="s">
        <v>1384</v>
      </c>
      <c r="C670" s="1" t="s">
        <v>1385</v>
      </c>
      <c r="D670">
        <v>15000</v>
      </c>
      <c r="E670">
        <v>684</v>
      </c>
      <c r="F670" t="s">
        <v>357</v>
      </c>
      <c r="G670" t="s">
        <v>17</v>
      </c>
      <c r="H670" t="s">
        <v>18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1329</v>
      </c>
      <c r="O670" s="7">
        <f>(E670/D670)*100</f>
        <v>4.5600000000000005</v>
      </c>
      <c r="P670" s="5">
        <f>IFERROR((E670/L670),0)</f>
        <v>27.36</v>
      </c>
      <c r="Q670" s="5" t="str">
        <f>LEFT(N670,SEARCH("/", N670)-1)</f>
        <v>technology</v>
      </c>
      <c r="R670" s="5" t="str">
        <f>RIGHT(N670,LEN(N670)-SEARCH("/",N670))</f>
        <v>wearables</v>
      </c>
      <c r="S670" s="11">
        <f>(((J670/60)/60)/24)+DATE(1970,1,1)</f>
        <v>42090.831273148149</v>
      </c>
      <c r="T670" s="11">
        <f>(((I670/60)/60)/24)+DATE(1970,1,1)</f>
        <v>42135.831273148149</v>
      </c>
      <c r="U670">
        <f>YEAR(S670)</f>
        <v>2015</v>
      </c>
      <c r="V670">
        <f>YEAR(T670)</f>
        <v>2015</v>
      </c>
      <c r="W670" t="str">
        <f>IF(V670=U670, "Yes"," No")</f>
        <v>Yes</v>
      </c>
    </row>
    <row r="671" spans="1:23" ht="57.6" x14ac:dyDescent="0.3">
      <c r="A671">
        <v>669</v>
      </c>
      <c r="B671" s="1" t="s">
        <v>1386</v>
      </c>
      <c r="C671" s="1" t="s">
        <v>1387</v>
      </c>
      <c r="D671">
        <v>200000</v>
      </c>
      <c r="E671">
        <v>43015</v>
      </c>
      <c r="F671" t="s">
        <v>357</v>
      </c>
      <c r="G671" t="s">
        <v>476</v>
      </c>
      <c r="H671" t="s">
        <v>477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1329</v>
      </c>
      <c r="O671" s="7">
        <f>(E671/D671)*100</f>
        <v>21.5075</v>
      </c>
      <c r="P671" s="5">
        <f>IFERROR((E671/L671),0)</f>
        <v>1536.25</v>
      </c>
      <c r="Q671" s="5" t="str">
        <f>LEFT(N671,SEARCH("/", N671)-1)</f>
        <v>technology</v>
      </c>
      <c r="R671" s="5" t="str">
        <f>RIGHT(N671,LEN(N671)-SEARCH("/",N671))</f>
        <v>wearables</v>
      </c>
      <c r="S671" s="11">
        <f>(((J671/60)/60)/24)+DATE(1970,1,1)</f>
        <v>42527.625671296293</v>
      </c>
      <c r="T671" s="11">
        <f>(((I671/60)/60)/24)+DATE(1970,1,1)</f>
        <v>42557.625671296293</v>
      </c>
      <c r="U671">
        <f>YEAR(S671)</f>
        <v>2016</v>
      </c>
      <c r="V671">
        <f>YEAR(T671)</f>
        <v>2016</v>
      </c>
      <c r="W671" t="str">
        <f>IF(V671=U671, "Yes"," No")</f>
        <v>Yes</v>
      </c>
    </row>
    <row r="672" spans="1:23" ht="57.6" x14ac:dyDescent="0.3">
      <c r="A672">
        <v>670</v>
      </c>
      <c r="B672" s="1" t="s">
        <v>1388</v>
      </c>
      <c r="C672" s="1" t="s">
        <v>1389</v>
      </c>
      <c r="D672">
        <v>90000</v>
      </c>
      <c r="E672">
        <v>26349</v>
      </c>
      <c r="F672" t="s">
        <v>357</v>
      </c>
      <c r="G672" t="s">
        <v>1224</v>
      </c>
      <c r="H672" t="s">
        <v>55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1329</v>
      </c>
      <c r="O672" s="7">
        <f>(E672/D672)*100</f>
        <v>29.276666666666667</v>
      </c>
      <c r="P672" s="5">
        <f>IFERROR((E672/L672),0)</f>
        <v>84.99677419354839</v>
      </c>
      <c r="Q672" s="5" t="str">
        <f>LEFT(N672,SEARCH("/", N672)-1)</f>
        <v>technology</v>
      </c>
      <c r="R672" s="5" t="str">
        <f>RIGHT(N672,LEN(N672)-SEARCH("/",N672))</f>
        <v>wearables</v>
      </c>
      <c r="S672" s="11">
        <f>(((J672/60)/60)/24)+DATE(1970,1,1)</f>
        <v>42506.709722222222</v>
      </c>
      <c r="T672" s="11">
        <f>(((I672/60)/60)/24)+DATE(1970,1,1)</f>
        <v>42540.340277777781</v>
      </c>
      <c r="U672">
        <f>YEAR(S672)</f>
        <v>2016</v>
      </c>
      <c r="V672">
        <f>YEAR(T672)</f>
        <v>2016</v>
      </c>
      <c r="W672" t="str">
        <f>IF(V672=U672, "Yes"," No")</f>
        <v>Yes</v>
      </c>
    </row>
    <row r="673" spans="1:23" ht="57.6" x14ac:dyDescent="0.3">
      <c r="A673">
        <v>671</v>
      </c>
      <c r="B673" s="1" t="s">
        <v>1390</v>
      </c>
      <c r="C673" s="1" t="s">
        <v>1391</v>
      </c>
      <c r="D673">
        <v>30000</v>
      </c>
      <c r="E673">
        <v>11828</v>
      </c>
      <c r="F673" t="s">
        <v>357</v>
      </c>
      <c r="G673" t="s">
        <v>17</v>
      </c>
      <c r="H673" t="s">
        <v>18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1329</v>
      </c>
      <c r="O673" s="7">
        <f>(E673/D673)*100</f>
        <v>39.426666666666662</v>
      </c>
      <c r="P673" s="5">
        <f>IFERROR((E673/L673),0)</f>
        <v>788.5333333333333</v>
      </c>
      <c r="Q673" s="5" t="str">
        <f>LEFT(N673,SEARCH("/", N673)-1)</f>
        <v>technology</v>
      </c>
      <c r="R673" s="5" t="str">
        <f>RIGHT(N673,LEN(N673)-SEARCH("/",N673))</f>
        <v>wearables</v>
      </c>
      <c r="S673" s="11">
        <f>(((J673/60)/60)/24)+DATE(1970,1,1)</f>
        <v>41984.692731481482</v>
      </c>
      <c r="T673" s="11">
        <f>(((I673/60)/60)/24)+DATE(1970,1,1)</f>
        <v>42018.166666666672</v>
      </c>
      <c r="U673">
        <f>YEAR(S673)</f>
        <v>2014</v>
      </c>
      <c r="V673">
        <f>YEAR(T673)</f>
        <v>2015</v>
      </c>
      <c r="W673" t="str">
        <f>IF(V673=U673, "Yes"," No")</f>
        <v xml:space="preserve"> No</v>
      </c>
    </row>
    <row r="674" spans="1:23" ht="43.2" x14ac:dyDescent="0.3">
      <c r="A674">
        <v>672</v>
      </c>
      <c r="B674" s="1" t="s">
        <v>1392</v>
      </c>
      <c r="C674" s="1" t="s">
        <v>1393</v>
      </c>
      <c r="D674">
        <v>50000</v>
      </c>
      <c r="E674">
        <v>10814</v>
      </c>
      <c r="F674" t="s">
        <v>357</v>
      </c>
      <c r="G674" t="s">
        <v>17</v>
      </c>
      <c r="H674" t="s">
        <v>18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1329</v>
      </c>
      <c r="O674" s="7">
        <f>(E674/D674)*100</f>
        <v>21.628</v>
      </c>
      <c r="P674" s="5">
        <f>IFERROR((E674/L674),0)</f>
        <v>50.29767441860465</v>
      </c>
      <c r="Q674" s="5" t="str">
        <f>LEFT(N674,SEARCH("/", N674)-1)</f>
        <v>technology</v>
      </c>
      <c r="R674" s="5" t="str">
        <f>RIGHT(N674,LEN(N674)-SEARCH("/",N674))</f>
        <v>wearables</v>
      </c>
      <c r="S674" s="11">
        <f>(((J674/60)/60)/24)+DATE(1970,1,1)</f>
        <v>41974.219490740739</v>
      </c>
      <c r="T674" s="11">
        <f>(((I674/60)/60)/24)+DATE(1970,1,1)</f>
        <v>42005.207638888889</v>
      </c>
      <c r="U674">
        <f>YEAR(S674)</f>
        <v>2014</v>
      </c>
      <c r="V674">
        <f>YEAR(T674)</f>
        <v>2015</v>
      </c>
      <c r="W674" t="str">
        <f>IF(V674=U674, "Yes"," No")</f>
        <v xml:space="preserve"> No</v>
      </c>
    </row>
    <row r="675" spans="1:23" ht="57.6" x14ac:dyDescent="0.3">
      <c r="A675">
        <v>673</v>
      </c>
      <c r="B675" s="1" t="s">
        <v>1394</v>
      </c>
      <c r="C675" s="1" t="s">
        <v>1395</v>
      </c>
      <c r="D675">
        <v>100000</v>
      </c>
      <c r="E675">
        <v>205</v>
      </c>
      <c r="F675" t="s">
        <v>357</v>
      </c>
      <c r="G675" t="s">
        <v>17</v>
      </c>
      <c r="H675" t="s">
        <v>18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1329</v>
      </c>
      <c r="O675" s="7">
        <f>(E675/D675)*100</f>
        <v>0.20500000000000002</v>
      </c>
      <c r="P675" s="5">
        <f>IFERROR((E675/L675),0)</f>
        <v>68.333333333333329</v>
      </c>
      <c r="Q675" s="5" t="str">
        <f>LEFT(N675,SEARCH("/", N675)-1)</f>
        <v>technology</v>
      </c>
      <c r="R675" s="5" t="str">
        <f>RIGHT(N675,LEN(N675)-SEARCH("/",N675))</f>
        <v>wearables</v>
      </c>
      <c r="S675" s="11">
        <f>(((J675/60)/60)/24)+DATE(1970,1,1)</f>
        <v>41838.840474537035</v>
      </c>
      <c r="T675" s="11">
        <f>(((I675/60)/60)/24)+DATE(1970,1,1)</f>
        <v>41883.840474537035</v>
      </c>
      <c r="U675">
        <f>YEAR(S675)</f>
        <v>2014</v>
      </c>
      <c r="V675">
        <f>YEAR(T675)</f>
        <v>2014</v>
      </c>
      <c r="W675" t="str">
        <f>IF(V675=U675, "Yes"," No")</f>
        <v>Yes</v>
      </c>
    </row>
    <row r="676" spans="1:23" ht="43.2" x14ac:dyDescent="0.3">
      <c r="A676">
        <v>674</v>
      </c>
      <c r="B676" s="1" t="s">
        <v>1396</v>
      </c>
      <c r="C676" s="1" t="s">
        <v>1397</v>
      </c>
      <c r="D676">
        <v>50000</v>
      </c>
      <c r="E676">
        <v>15</v>
      </c>
      <c r="F676" t="s">
        <v>357</v>
      </c>
      <c r="G676" t="s">
        <v>17</v>
      </c>
      <c r="H676" t="s">
        <v>18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1329</v>
      </c>
      <c r="O676" s="7">
        <f>(E676/D676)*100</f>
        <v>0.03</v>
      </c>
      <c r="P676" s="5">
        <f>IFERROR((E676/L676),0)</f>
        <v>7.5</v>
      </c>
      <c r="Q676" s="5" t="str">
        <f>LEFT(N676,SEARCH("/", N676)-1)</f>
        <v>technology</v>
      </c>
      <c r="R676" s="5" t="str">
        <f>RIGHT(N676,LEN(N676)-SEARCH("/",N676))</f>
        <v>wearables</v>
      </c>
      <c r="S676" s="11">
        <f>(((J676/60)/60)/24)+DATE(1970,1,1)</f>
        <v>41803.116053240738</v>
      </c>
      <c r="T676" s="11">
        <f>(((I676/60)/60)/24)+DATE(1970,1,1)</f>
        <v>41863.116053240738</v>
      </c>
      <c r="U676">
        <f>YEAR(S676)</f>
        <v>2014</v>
      </c>
      <c r="V676">
        <f>YEAR(T676)</f>
        <v>2014</v>
      </c>
      <c r="W676" t="str">
        <f>IF(V676=U676, "Yes"," No")</f>
        <v>Yes</v>
      </c>
    </row>
    <row r="677" spans="1:23" ht="43.2" x14ac:dyDescent="0.3">
      <c r="A677">
        <v>675</v>
      </c>
      <c r="B677" s="1" t="s">
        <v>1398</v>
      </c>
      <c r="C677" s="1" t="s">
        <v>1399</v>
      </c>
      <c r="D677">
        <v>6000</v>
      </c>
      <c r="E677">
        <v>891</v>
      </c>
      <c r="F677" t="s">
        <v>357</v>
      </c>
      <c r="G677" t="s">
        <v>17</v>
      </c>
      <c r="H677" t="s">
        <v>18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1329</v>
      </c>
      <c r="O677" s="7">
        <f>(E677/D677)*100</f>
        <v>14.85</v>
      </c>
      <c r="P677" s="5">
        <f>IFERROR((E677/L677),0)</f>
        <v>34.269230769230766</v>
      </c>
      <c r="Q677" s="5" t="str">
        <f>LEFT(N677,SEARCH("/", N677)-1)</f>
        <v>technology</v>
      </c>
      <c r="R677" s="5" t="str">
        <f>RIGHT(N677,LEN(N677)-SEARCH("/",N677))</f>
        <v>wearables</v>
      </c>
      <c r="S677" s="11">
        <f>(((J677/60)/60)/24)+DATE(1970,1,1)</f>
        <v>41975.930601851855</v>
      </c>
      <c r="T677" s="11">
        <f>(((I677/60)/60)/24)+DATE(1970,1,1)</f>
        <v>42005.290972222225</v>
      </c>
      <c r="U677">
        <f>YEAR(S677)</f>
        <v>2014</v>
      </c>
      <c r="V677">
        <f>YEAR(T677)</f>
        <v>2015</v>
      </c>
      <c r="W677" t="str">
        <f>IF(V677=U677, "Yes"," No")</f>
        <v xml:space="preserve"> No</v>
      </c>
    </row>
    <row r="678" spans="1:23" ht="57.6" x14ac:dyDescent="0.3">
      <c r="A678">
        <v>676</v>
      </c>
      <c r="B678" s="1" t="s">
        <v>1400</v>
      </c>
      <c r="C678" s="1" t="s">
        <v>1401</v>
      </c>
      <c r="D678">
        <v>100000</v>
      </c>
      <c r="E678">
        <v>1471</v>
      </c>
      <c r="F678" t="s">
        <v>357</v>
      </c>
      <c r="G678" t="s">
        <v>159</v>
      </c>
      <c r="H678" t="s">
        <v>160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1329</v>
      </c>
      <c r="O678" s="7">
        <f>(E678/D678)*100</f>
        <v>1.4710000000000001</v>
      </c>
      <c r="P678" s="5">
        <f>IFERROR((E678/L678),0)</f>
        <v>61.291666666666664</v>
      </c>
      <c r="Q678" s="5" t="str">
        <f>LEFT(N678,SEARCH("/", N678)-1)</f>
        <v>technology</v>
      </c>
      <c r="R678" s="5" t="str">
        <f>RIGHT(N678,LEN(N678)-SEARCH("/",N678))</f>
        <v>wearables</v>
      </c>
      <c r="S678" s="11">
        <f>(((J678/60)/60)/24)+DATE(1970,1,1)</f>
        <v>42012.768298611118</v>
      </c>
      <c r="T678" s="11">
        <f>(((I678/60)/60)/24)+DATE(1970,1,1)</f>
        <v>42042.768298611118</v>
      </c>
      <c r="U678">
        <f>YEAR(S678)</f>
        <v>2015</v>
      </c>
      <c r="V678">
        <f>YEAR(T678)</f>
        <v>2015</v>
      </c>
      <c r="W678" t="str">
        <f>IF(V678=U678, "Yes"," No")</f>
        <v>Yes</v>
      </c>
    </row>
    <row r="679" spans="1:23" ht="57.6" x14ac:dyDescent="0.3">
      <c r="A679">
        <v>677</v>
      </c>
      <c r="B679" s="1" t="s">
        <v>1402</v>
      </c>
      <c r="C679" s="1" t="s">
        <v>1403</v>
      </c>
      <c r="D679">
        <v>50000</v>
      </c>
      <c r="E679">
        <v>12792</v>
      </c>
      <c r="F679" t="s">
        <v>357</v>
      </c>
      <c r="G679" t="s">
        <v>1224</v>
      </c>
      <c r="H679" t="s">
        <v>55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1329</v>
      </c>
      <c r="O679" s="7">
        <f>(E679/D679)*100</f>
        <v>25.584</v>
      </c>
      <c r="P679" s="5">
        <f>IFERROR((E679/L679),0)</f>
        <v>133.25</v>
      </c>
      <c r="Q679" s="5" t="str">
        <f>LEFT(N679,SEARCH("/", N679)-1)</f>
        <v>technology</v>
      </c>
      <c r="R679" s="5" t="str">
        <f>RIGHT(N679,LEN(N679)-SEARCH("/",N679))</f>
        <v>wearables</v>
      </c>
      <c r="S679" s="11">
        <f>(((J679/60)/60)/24)+DATE(1970,1,1)</f>
        <v>42504.403877314813</v>
      </c>
      <c r="T679" s="11">
        <f>(((I679/60)/60)/24)+DATE(1970,1,1)</f>
        <v>42549.403877314813</v>
      </c>
      <c r="U679">
        <f>YEAR(S679)</f>
        <v>2016</v>
      </c>
      <c r="V679">
        <f>YEAR(T679)</f>
        <v>2016</v>
      </c>
      <c r="W679" t="str">
        <f>IF(V679=U679, "Yes"," No")</f>
        <v>Yes</v>
      </c>
    </row>
    <row r="680" spans="1:23" ht="43.2" x14ac:dyDescent="0.3">
      <c r="A680">
        <v>678</v>
      </c>
      <c r="B680" s="1" t="s">
        <v>1404</v>
      </c>
      <c r="C680" s="1" t="s">
        <v>1405</v>
      </c>
      <c r="D680">
        <v>29000</v>
      </c>
      <c r="E680">
        <v>1108</v>
      </c>
      <c r="F680" t="s">
        <v>357</v>
      </c>
      <c r="G680" t="s">
        <v>17</v>
      </c>
      <c r="H680" t="s">
        <v>18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1329</v>
      </c>
      <c r="O680" s="7">
        <f>(E680/D680)*100</f>
        <v>3.8206896551724134</v>
      </c>
      <c r="P680" s="5">
        <f>IFERROR((E680/L680),0)</f>
        <v>65.17647058823529</v>
      </c>
      <c r="Q680" s="5" t="str">
        <f>LEFT(N680,SEARCH("/", N680)-1)</f>
        <v>technology</v>
      </c>
      <c r="R680" s="5" t="str">
        <f>RIGHT(N680,LEN(N680)-SEARCH("/",N680))</f>
        <v>wearables</v>
      </c>
      <c r="S680" s="11">
        <f>(((J680/60)/60)/24)+DATE(1970,1,1)</f>
        <v>42481.376597222217</v>
      </c>
      <c r="T680" s="11">
        <f>(((I680/60)/60)/24)+DATE(1970,1,1)</f>
        <v>42511.376597222217</v>
      </c>
      <c r="U680">
        <f>YEAR(S680)</f>
        <v>2016</v>
      </c>
      <c r="V680">
        <f>YEAR(T680)</f>
        <v>2016</v>
      </c>
      <c r="W680" t="str">
        <f>IF(V680=U680, "Yes"," No")</f>
        <v>Yes</v>
      </c>
    </row>
    <row r="681" spans="1:23" ht="43.2" x14ac:dyDescent="0.3">
      <c r="A681">
        <v>679</v>
      </c>
      <c r="B681" s="1" t="s">
        <v>1406</v>
      </c>
      <c r="C681" s="1" t="s">
        <v>1407</v>
      </c>
      <c r="D681">
        <v>57000</v>
      </c>
      <c r="E681">
        <v>8827</v>
      </c>
      <c r="F681" t="s">
        <v>357</v>
      </c>
      <c r="G681" t="s">
        <v>17</v>
      </c>
      <c r="H681" t="s">
        <v>18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1329</v>
      </c>
      <c r="O681" s="7">
        <f>(E681/D681)*100</f>
        <v>15.485964912280703</v>
      </c>
      <c r="P681" s="5">
        <f>IFERROR((E681/L681),0)</f>
        <v>93.90425531914893</v>
      </c>
      <c r="Q681" s="5" t="str">
        <f>LEFT(N681,SEARCH("/", N681)-1)</f>
        <v>technology</v>
      </c>
      <c r="R681" s="5" t="str">
        <f>RIGHT(N681,LEN(N681)-SEARCH("/",N681))</f>
        <v>wearables</v>
      </c>
      <c r="S681" s="11">
        <f>(((J681/60)/60)/24)+DATE(1970,1,1)</f>
        <v>42556.695706018523</v>
      </c>
      <c r="T681" s="11">
        <f>(((I681/60)/60)/24)+DATE(1970,1,1)</f>
        <v>42616.695706018523</v>
      </c>
      <c r="U681">
        <f>YEAR(S681)</f>
        <v>2016</v>
      </c>
      <c r="V681">
        <f>YEAR(T681)</f>
        <v>2016</v>
      </c>
      <c r="W681" t="str">
        <f>IF(V681=U681, "Yes"," No")</f>
        <v>Yes</v>
      </c>
    </row>
    <row r="682" spans="1:23" ht="43.2" x14ac:dyDescent="0.3">
      <c r="A682">
        <v>680</v>
      </c>
      <c r="B682" s="1" t="s">
        <v>1408</v>
      </c>
      <c r="C682" s="1" t="s">
        <v>1409</v>
      </c>
      <c r="D682">
        <v>75000</v>
      </c>
      <c r="E682">
        <v>19434</v>
      </c>
      <c r="F682" t="s">
        <v>357</v>
      </c>
      <c r="G682" t="s">
        <v>17</v>
      </c>
      <c r="H682" t="s">
        <v>18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1329</v>
      </c>
      <c r="O682" s="7">
        <f>(E682/D682)*100</f>
        <v>25.912000000000003</v>
      </c>
      <c r="P682" s="5">
        <f>IFERROR((E682/L682),0)</f>
        <v>150.65116279069767</v>
      </c>
      <c r="Q682" s="5" t="str">
        <f>LEFT(N682,SEARCH("/", N682)-1)</f>
        <v>technology</v>
      </c>
      <c r="R682" s="5" t="str">
        <f>RIGHT(N682,LEN(N682)-SEARCH("/",N682))</f>
        <v>wearables</v>
      </c>
      <c r="S682" s="11">
        <f>(((J682/60)/60)/24)+DATE(1970,1,1)</f>
        <v>41864.501516203702</v>
      </c>
      <c r="T682" s="11">
        <f>(((I682/60)/60)/24)+DATE(1970,1,1)</f>
        <v>41899.501516203702</v>
      </c>
      <c r="U682">
        <f>YEAR(S682)</f>
        <v>2014</v>
      </c>
      <c r="V682">
        <f>YEAR(T682)</f>
        <v>2014</v>
      </c>
      <c r="W682" t="str">
        <f>IF(V682=U682, "Yes"," No")</f>
        <v>Yes</v>
      </c>
    </row>
    <row r="683" spans="1:23" ht="43.2" x14ac:dyDescent="0.3">
      <c r="A683">
        <v>681</v>
      </c>
      <c r="B683" s="1" t="s">
        <v>1410</v>
      </c>
      <c r="C683" s="1" t="s">
        <v>1411</v>
      </c>
      <c r="D683">
        <v>2500</v>
      </c>
      <c r="E683">
        <v>1</v>
      </c>
      <c r="F683" t="s">
        <v>357</v>
      </c>
      <c r="G683" t="s">
        <v>17</v>
      </c>
      <c r="H683" t="s">
        <v>18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1329</v>
      </c>
      <c r="O683" s="7">
        <f>(E683/D683)*100</f>
        <v>0.04</v>
      </c>
      <c r="P683" s="5">
        <f>IFERROR((E683/L683),0)</f>
        <v>1</v>
      </c>
      <c r="Q683" s="5" t="str">
        <f>LEFT(N683,SEARCH("/", N683)-1)</f>
        <v>technology</v>
      </c>
      <c r="R683" s="5" t="str">
        <f>RIGHT(N683,LEN(N683)-SEARCH("/",N683))</f>
        <v>wearables</v>
      </c>
      <c r="S683" s="11">
        <f>(((J683/60)/60)/24)+DATE(1970,1,1)</f>
        <v>42639.805601851855</v>
      </c>
      <c r="T683" s="11">
        <f>(((I683/60)/60)/24)+DATE(1970,1,1)</f>
        <v>42669.805601851855</v>
      </c>
      <c r="U683">
        <f>YEAR(S683)</f>
        <v>2016</v>
      </c>
      <c r="V683">
        <f>YEAR(T683)</f>
        <v>2016</v>
      </c>
      <c r="W683" t="str">
        <f>IF(V683=U683, "Yes"," No")</f>
        <v>Yes</v>
      </c>
    </row>
    <row r="684" spans="1:23" ht="43.2" x14ac:dyDescent="0.3">
      <c r="A684">
        <v>682</v>
      </c>
      <c r="B684" s="1" t="s">
        <v>1412</v>
      </c>
      <c r="C684" s="1" t="s">
        <v>1413</v>
      </c>
      <c r="D684">
        <v>50000</v>
      </c>
      <c r="E684">
        <v>53</v>
      </c>
      <c r="F684" t="s">
        <v>357</v>
      </c>
      <c r="G684" t="s">
        <v>17</v>
      </c>
      <c r="H684" t="s">
        <v>18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1329</v>
      </c>
      <c r="O684" s="7">
        <f>(E684/D684)*100</f>
        <v>0.106</v>
      </c>
      <c r="P684" s="5">
        <f>IFERROR((E684/L684),0)</f>
        <v>13.25</v>
      </c>
      <c r="Q684" s="5" t="str">
        <f>LEFT(N684,SEARCH("/", N684)-1)</f>
        <v>technology</v>
      </c>
      <c r="R684" s="5" t="str">
        <f>RIGHT(N684,LEN(N684)-SEARCH("/",N684))</f>
        <v>wearables</v>
      </c>
      <c r="S684" s="11">
        <f>(((J684/60)/60)/24)+DATE(1970,1,1)</f>
        <v>42778.765300925923</v>
      </c>
      <c r="T684" s="11">
        <f>(((I684/60)/60)/24)+DATE(1970,1,1)</f>
        <v>42808.723634259266</v>
      </c>
      <c r="U684">
        <f>YEAR(S684)</f>
        <v>2017</v>
      </c>
      <c r="V684">
        <f>YEAR(T684)</f>
        <v>2017</v>
      </c>
      <c r="W684" t="str">
        <f>IF(V684=U684, "Yes"," No")</f>
        <v>Yes</v>
      </c>
    </row>
    <row r="685" spans="1:23" ht="43.2" x14ac:dyDescent="0.3">
      <c r="A685">
        <v>683</v>
      </c>
      <c r="B685" s="1" t="s">
        <v>1414</v>
      </c>
      <c r="C685" s="1" t="s">
        <v>1415</v>
      </c>
      <c r="D685">
        <v>35000</v>
      </c>
      <c r="E685">
        <v>298</v>
      </c>
      <c r="F685" t="s">
        <v>357</v>
      </c>
      <c r="G685" t="s">
        <v>17</v>
      </c>
      <c r="H685" t="s">
        <v>18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1329</v>
      </c>
      <c r="O685" s="7">
        <f>(E685/D685)*100</f>
        <v>0.85142857142857142</v>
      </c>
      <c r="P685" s="5">
        <f>IFERROR((E685/L685),0)</f>
        <v>99.333333333333329</v>
      </c>
      <c r="Q685" s="5" t="str">
        <f>LEFT(N685,SEARCH("/", N685)-1)</f>
        <v>technology</v>
      </c>
      <c r="R685" s="5" t="str">
        <f>RIGHT(N685,LEN(N685)-SEARCH("/",N685))</f>
        <v>wearables</v>
      </c>
      <c r="S685" s="11">
        <f>(((J685/60)/60)/24)+DATE(1970,1,1)</f>
        <v>42634.900046296301</v>
      </c>
      <c r="T685" s="11">
        <f>(((I685/60)/60)/24)+DATE(1970,1,1)</f>
        <v>42674.900046296301</v>
      </c>
      <c r="U685">
        <f>YEAR(S685)</f>
        <v>2016</v>
      </c>
      <c r="V685">
        <f>YEAR(T685)</f>
        <v>2016</v>
      </c>
      <c r="W685" t="str">
        <f>IF(V685=U685, "Yes"," No")</f>
        <v>Yes</v>
      </c>
    </row>
    <row r="686" spans="1:23" ht="28.8" x14ac:dyDescent="0.3">
      <c r="A686">
        <v>684</v>
      </c>
      <c r="B686" s="1" t="s">
        <v>1416</v>
      </c>
      <c r="C686" s="1" t="s">
        <v>1417</v>
      </c>
      <c r="D686">
        <v>320000</v>
      </c>
      <c r="E686">
        <v>23948</v>
      </c>
      <c r="F686" t="s">
        <v>357</v>
      </c>
      <c r="G686" t="s">
        <v>17</v>
      </c>
      <c r="H686" t="s">
        <v>18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1329</v>
      </c>
      <c r="O686" s="7">
        <f>(E686/D686)*100</f>
        <v>7.4837500000000006</v>
      </c>
      <c r="P686" s="5">
        <f>IFERROR((E686/L686),0)</f>
        <v>177.39259259259259</v>
      </c>
      <c r="Q686" s="5" t="str">
        <f>LEFT(N686,SEARCH("/", N686)-1)</f>
        <v>technology</v>
      </c>
      <c r="R686" s="5" t="str">
        <f>RIGHT(N686,LEN(N686)-SEARCH("/",N686))</f>
        <v>wearables</v>
      </c>
      <c r="S686" s="11">
        <f>(((J686/60)/60)/24)+DATE(1970,1,1)</f>
        <v>41809.473275462966</v>
      </c>
      <c r="T686" s="11">
        <f>(((I686/60)/60)/24)+DATE(1970,1,1)</f>
        <v>41845.125</v>
      </c>
      <c r="U686">
        <f>YEAR(S686)</f>
        <v>2014</v>
      </c>
      <c r="V686">
        <f>YEAR(T686)</f>
        <v>2014</v>
      </c>
      <c r="W686" t="str">
        <f>IF(V686=U686, "Yes"," No")</f>
        <v>Yes</v>
      </c>
    </row>
    <row r="687" spans="1:23" ht="43.2" x14ac:dyDescent="0.3">
      <c r="A687">
        <v>685</v>
      </c>
      <c r="B687" s="1" t="s">
        <v>1418</v>
      </c>
      <c r="C687" s="1" t="s">
        <v>1419</v>
      </c>
      <c r="D687">
        <v>2000</v>
      </c>
      <c r="E687">
        <v>553</v>
      </c>
      <c r="F687" t="s">
        <v>357</v>
      </c>
      <c r="G687" t="s">
        <v>17</v>
      </c>
      <c r="H687" t="s">
        <v>18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1329</v>
      </c>
      <c r="O687" s="7">
        <f>(E687/D687)*100</f>
        <v>27.650000000000002</v>
      </c>
      <c r="P687" s="5">
        <f>IFERROR((E687/L687),0)</f>
        <v>55.3</v>
      </c>
      <c r="Q687" s="5" t="str">
        <f>LEFT(N687,SEARCH("/", N687)-1)</f>
        <v>technology</v>
      </c>
      <c r="R687" s="5" t="str">
        <f>RIGHT(N687,LEN(N687)-SEARCH("/",N687))</f>
        <v>wearables</v>
      </c>
      <c r="S687" s="11">
        <f>(((J687/60)/60)/24)+DATE(1970,1,1)</f>
        <v>41971.866574074069</v>
      </c>
      <c r="T687" s="11">
        <f>(((I687/60)/60)/24)+DATE(1970,1,1)</f>
        <v>42016.866574074069</v>
      </c>
      <c r="U687">
        <f>YEAR(S687)</f>
        <v>2014</v>
      </c>
      <c r="V687">
        <f>YEAR(T687)</f>
        <v>2015</v>
      </c>
      <c r="W687" t="str">
        <f>IF(V687=U687, "Yes"," No")</f>
        <v xml:space="preserve"> No</v>
      </c>
    </row>
    <row r="688" spans="1:23" ht="57.6" x14ac:dyDescent="0.3">
      <c r="A688">
        <v>686</v>
      </c>
      <c r="B688" s="1" t="s">
        <v>1420</v>
      </c>
      <c r="C688" s="1" t="s">
        <v>1421</v>
      </c>
      <c r="D688">
        <v>500000</v>
      </c>
      <c r="E688">
        <v>0</v>
      </c>
      <c r="F688" t="s">
        <v>357</v>
      </c>
      <c r="G688" t="s">
        <v>1224</v>
      </c>
      <c r="H688" t="s">
        <v>55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1329</v>
      </c>
      <c r="O688" s="7">
        <f>(E688/D688)*100</f>
        <v>0</v>
      </c>
      <c r="P688" s="5">
        <f>IFERROR((E688/L688),0)</f>
        <v>0</v>
      </c>
      <c r="Q688" s="5" t="str">
        <f>LEFT(N688,SEARCH("/", N688)-1)</f>
        <v>technology</v>
      </c>
      <c r="R688" s="5" t="str">
        <f>RIGHT(N688,LEN(N688)-SEARCH("/",N688))</f>
        <v>wearables</v>
      </c>
      <c r="S688" s="11">
        <f>(((J688/60)/60)/24)+DATE(1970,1,1)</f>
        <v>42189.673263888893</v>
      </c>
      <c r="T688" s="11">
        <f>(((I688/60)/60)/24)+DATE(1970,1,1)</f>
        <v>42219.673263888893</v>
      </c>
      <c r="U688">
        <f>YEAR(S688)</f>
        <v>2015</v>
      </c>
      <c r="V688">
        <f>YEAR(T688)</f>
        <v>2015</v>
      </c>
      <c r="W688" t="str">
        <f>IF(V688=U688, "Yes"," No")</f>
        <v>Yes</v>
      </c>
    </row>
    <row r="689" spans="1:23" ht="43.2" x14ac:dyDescent="0.3">
      <c r="A689">
        <v>687</v>
      </c>
      <c r="B689" s="1" t="s">
        <v>1422</v>
      </c>
      <c r="C689" s="1" t="s">
        <v>1423</v>
      </c>
      <c r="D689">
        <v>100000</v>
      </c>
      <c r="E689">
        <v>3550</v>
      </c>
      <c r="F689" t="s">
        <v>357</v>
      </c>
      <c r="G689" t="s">
        <v>1424</v>
      </c>
      <c r="H689" t="s">
        <v>1425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1329</v>
      </c>
      <c r="O689" s="7">
        <f>(E689/D689)*100</f>
        <v>3.55</v>
      </c>
      <c r="P689" s="5">
        <f>IFERROR((E689/L689),0)</f>
        <v>591.66666666666663</v>
      </c>
      <c r="Q689" s="5" t="str">
        <f>LEFT(N689,SEARCH("/", N689)-1)</f>
        <v>technology</v>
      </c>
      <c r="R689" s="5" t="str">
        <f>RIGHT(N689,LEN(N689)-SEARCH("/",N689))</f>
        <v>wearables</v>
      </c>
      <c r="S689" s="11">
        <f>(((J689/60)/60)/24)+DATE(1970,1,1)</f>
        <v>42711.750613425931</v>
      </c>
      <c r="T689" s="11">
        <f>(((I689/60)/60)/24)+DATE(1970,1,1)</f>
        <v>42771.750613425931</v>
      </c>
      <c r="U689">
        <f>YEAR(S689)</f>
        <v>2016</v>
      </c>
      <c r="V689">
        <f>YEAR(T689)</f>
        <v>2017</v>
      </c>
      <c r="W689" t="str">
        <f>IF(V689=U689, "Yes"," No")</f>
        <v xml:space="preserve"> No</v>
      </c>
    </row>
    <row r="690" spans="1:23" ht="57.6" x14ac:dyDescent="0.3">
      <c r="A690">
        <v>688</v>
      </c>
      <c r="B690" s="1" t="s">
        <v>1426</v>
      </c>
      <c r="C690" s="1" t="s">
        <v>1427</v>
      </c>
      <c r="D690">
        <v>20000</v>
      </c>
      <c r="E690">
        <v>14598</v>
      </c>
      <c r="F690" t="s">
        <v>357</v>
      </c>
      <c r="G690" t="s">
        <v>17</v>
      </c>
      <c r="H690" t="s">
        <v>18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1329</v>
      </c>
      <c r="O690" s="7">
        <f>(E690/D690)*100</f>
        <v>72.989999999999995</v>
      </c>
      <c r="P690" s="5">
        <f>IFERROR((E690/L690),0)</f>
        <v>405.5</v>
      </c>
      <c r="Q690" s="5" t="str">
        <f>LEFT(N690,SEARCH("/", N690)-1)</f>
        <v>technology</v>
      </c>
      <c r="R690" s="5" t="str">
        <f>RIGHT(N690,LEN(N690)-SEARCH("/",N690))</f>
        <v>wearables</v>
      </c>
      <c r="S690" s="11">
        <f>(((J690/60)/60)/24)+DATE(1970,1,1)</f>
        <v>42262.104780092588</v>
      </c>
      <c r="T690" s="11">
        <f>(((I690/60)/60)/24)+DATE(1970,1,1)</f>
        <v>42292.104780092588</v>
      </c>
      <c r="U690">
        <f>YEAR(S690)</f>
        <v>2015</v>
      </c>
      <c r="V690">
        <f>YEAR(T690)</f>
        <v>2015</v>
      </c>
      <c r="W690" t="str">
        <f>IF(V690=U690, "Yes"," No")</f>
        <v>Yes</v>
      </c>
    </row>
    <row r="691" spans="1:23" ht="57.6" x14ac:dyDescent="0.3">
      <c r="A691">
        <v>689</v>
      </c>
      <c r="B691" s="1" t="s">
        <v>1428</v>
      </c>
      <c r="C691" s="1" t="s">
        <v>1429</v>
      </c>
      <c r="D691">
        <v>200000</v>
      </c>
      <c r="E691">
        <v>115297.5</v>
      </c>
      <c r="F691" t="s">
        <v>357</v>
      </c>
      <c r="G691" t="s">
        <v>17</v>
      </c>
      <c r="H691" t="s">
        <v>18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1329</v>
      </c>
      <c r="O691" s="7">
        <f>(E691/D691)*100</f>
        <v>57.648750000000007</v>
      </c>
      <c r="P691" s="5">
        <f>IFERROR((E691/L691),0)</f>
        <v>343.14732142857144</v>
      </c>
      <c r="Q691" s="5" t="str">
        <f>LEFT(N691,SEARCH("/", N691)-1)</f>
        <v>technology</v>
      </c>
      <c r="R691" s="5" t="str">
        <f>RIGHT(N691,LEN(N691)-SEARCH("/",N691))</f>
        <v>wearables</v>
      </c>
      <c r="S691" s="11">
        <f>(((J691/60)/60)/24)+DATE(1970,1,1)</f>
        <v>42675.66778935185</v>
      </c>
      <c r="T691" s="11">
        <f>(((I691/60)/60)/24)+DATE(1970,1,1)</f>
        <v>42712.207638888889</v>
      </c>
      <c r="U691">
        <f>YEAR(S691)</f>
        <v>2016</v>
      </c>
      <c r="V691">
        <f>YEAR(T691)</f>
        <v>2016</v>
      </c>
      <c r="W691" t="str">
        <f>IF(V691=U691, "Yes"," No")</f>
        <v>Yes</v>
      </c>
    </row>
    <row r="692" spans="1:23" ht="28.8" x14ac:dyDescent="0.3">
      <c r="A692">
        <v>690</v>
      </c>
      <c r="B692" s="1" t="s">
        <v>1430</v>
      </c>
      <c r="C692" s="1" t="s">
        <v>1431</v>
      </c>
      <c r="D692">
        <v>20000</v>
      </c>
      <c r="E692">
        <v>2468</v>
      </c>
      <c r="F692" t="s">
        <v>357</v>
      </c>
      <c r="G692" t="s">
        <v>17</v>
      </c>
      <c r="H692" t="s">
        <v>18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1329</v>
      </c>
      <c r="O692" s="7">
        <f>(E692/D692)*100</f>
        <v>12.34</v>
      </c>
      <c r="P692" s="5">
        <f>IFERROR((E692/L692),0)</f>
        <v>72.588235294117652</v>
      </c>
      <c r="Q692" s="5" t="str">
        <f>LEFT(N692,SEARCH("/", N692)-1)</f>
        <v>technology</v>
      </c>
      <c r="R692" s="5" t="str">
        <f>RIGHT(N692,LEN(N692)-SEARCH("/",N692))</f>
        <v>wearables</v>
      </c>
      <c r="S692" s="11">
        <f>(((J692/60)/60)/24)+DATE(1970,1,1)</f>
        <v>42579.634733796294</v>
      </c>
      <c r="T692" s="11">
        <f>(((I692/60)/60)/24)+DATE(1970,1,1)</f>
        <v>42622.25</v>
      </c>
      <c r="U692">
        <f>YEAR(S692)</f>
        <v>2016</v>
      </c>
      <c r="V692">
        <f>YEAR(T692)</f>
        <v>2016</v>
      </c>
      <c r="W692" t="str">
        <f>IF(V692=U692, "Yes"," No")</f>
        <v>Yes</v>
      </c>
    </row>
    <row r="693" spans="1:23" ht="43.2" x14ac:dyDescent="0.3">
      <c r="A693">
        <v>691</v>
      </c>
      <c r="B693" s="1" t="s">
        <v>1432</v>
      </c>
      <c r="C693" s="1" t="s">
        <v>1433</v>
      </c>
      <c r="D693">
        <v>50000</v>
      </c>
      <c r="E693">
        <v>260</v>
      </c>
      <c r="F693" t="s">
        <v>357</v>
      </c>
      <c r="G693" t="s">
        <v>17</v>
      </c>
      <c r="H693" t="s">
        <v>18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1329</v>
      </c>
      <c r="O693" s="7">
        <f>(E693/D693)*100</f>
        <v>0.52</v>
      </c>
      <c r="P693" s="5">
        <f>IFERROR((E693/L693),0)</f>
        <v>26</v>
      </c>
      <c r="Q693" s="5" t="str">
        <f>LEFT(N693,SEARCH("/", N693)-1)</f>
        <v>technology</v>
      </c>
      <c r="R693" s="5" t="str">
        <f>RIGHT(N693,LEN(N693)-SEARCH("/",N693))</f>
        <v>wearables</v>
      </c>
      <c r="S693" s="11">
        <f>(((J693/60)/60)/24)+DATE(1970,1,1)</f>
        <v>42158.028310185182</v>
      </c>
      <c r="T693" s="11">
        <f>(((I693/60)/60)/24)+DATE(1970,1,1)</f>
        <v>42186.028310185182</v>
      </c>
      <c r="U693">
        <f>YEAR(S693)</f>
        <v>2015</v>
      </c>
      <c r="V693">
        <f>YEAR(T693)</f>
        <v>2015</v>
      </c>
      <c r="W693" t="str">
        <f>IF(V693=U693, "Yes"," No")</f>
        <v>Yes</v>
      </c>
    </row>
    <row r="694" spans="1:23" ht="43.2" x14ac:dyDescent="0.3">
      <c r="A694">
        <v>692</v>
      </c>
      <c r="B694" s="1" t="s">
        <v>1434</v>
      </c>
      <c r="C694" s="1" t="s">
        <v>1435</v>
      </c>
      <c r="D694">
        <v>20000</v>
      </c>
      <c r="E694">
        <v>1306</v>
      </c>
      <c r="F694" t="s">
        <v>357</v>
      </c>
      <c r="G694" t="s">
        <v>24</v>
      </c>
      <c r="H694" t="s">
        <v>25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1329</v>
      </c>
      <c r="O694" s="7">
        <f>(E694/D694)*100</f>
        <v>6.5299999999999994</v>
      </c>
      <c r="P694" s="5">
        <f>IFERROR((E694/L694),0)</f>
        <v>6.4975124378109452</v>
      </c>
      <c r="Q694" s="5" t="str">
        <f>LEFT(N694,SEARCH("/", N694)-1)</f>
        <v>technology</v>
      </c>
      <c r="R694" s="5" t="str">
        <f>RIGHT(N694,LEN(N694)-SEARCH("/",N694))</f>
        <v>wearables</v>
      </c>
      <c r="S694" s="11">
        <f>(((J694/60)/60)/24)+DATE(1970,1,1)</f>
        <v>42696.37572916667</v>
      </c>
      <c r="T694" s="11">
        <f>(((I694/60)/60)/24)+DATE(1970,1,1)</f>
        <v>42726.37572916667</v>
      </c>
      <c r="U694">
        <f>YEAR(S694)</f>
        <v>2016</v>
      </c>
      <c r="V694">
        <f>YEAR(T694)</f>
        <v>2016</v>
      </c>
      <c r="W694" t="str">
        <f>IF(V694=U694, "Yes"," No")</f>
        <v>Yes</v>
      </c>
    </row>
    <row r="695" spans="1:23" ht="43.2" x14ac:dyDescent="0.3">
      <c r="A695">
        <v>693</v>
      </c>
      <c r="B695" s="1" t="s">
        <v>1436</v>
      </c>
      <c r="C695" s="1" t="s">
        <v>1437</v>
      </c>
      <c r="D695">
        <v>100000</v>
      </c>
      <c r="E695">
        <v>35338</v>
      </c>
      <c r="F695" t="s">
        <v>357</v>
      </c>
      <c r="G695" t="s">
        <v>17</v>
      </c>
      <c r="H695" t="s">
        <v>18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1329</v>
      </c>
      <c r="O695" s="7">
        <f>(E695/D695)*100</f>
        <v>35.338000000000001</v>
      </c>
      <c r="P695" s="5">
        <f>IFERROR((E695/L695),0)</f>
        <v>119.38513513513513</v>
      </c>
      <c r="Q695" s="5" t="str">
        <f>LEFT(N695,SEARCH("/", N695)-1)</f>
        <v>technology</v>
      </c>
      <c r="R695" s="5" t="str">
        <f>RIGHT(N695,LEN(N695)-SEARCH("/",N695))</f>
        <v>wearables</v>
      </c>
      <c r="S695" s="11">
        <f>(((J695/60)/60)/24)+DATE(1970,1,1)</f>
        <v>42094.808182870373</v>
      </c>
      <c r="T695" s="11">
        <f>(((I695/60)/60)/24)+DATE(1970,1,1)</f>
        <v>42124.808182870373</v>
      </c>
      <c r="U695">
        <f>YEAR(S695)</f>
        <v>2015</v>
      </c>
      <c r="V695">
        <f>YEAR(T695)</f>
        <v>2015</v>
      </c>
      <c r="W695" t="str">
        <f>IF(V695=U695, "Yes"," No")</f>
        <v>Yes</v>
      </c>
    </row>
    <row r="696" spans="1:23" ht="43.2" x14ac:dyDescent="0.3">
      <c r="A696">
        <v>694</v>
      </c>
      <c r="B696" s="1" t="s">
        <v>1438</v>
      </c>
      <c r="C696" s="1" t="s">
        <v>1439</v>
      </c>
      <c r="D696">
        <v>150000</v>
      </c>
      <c r="E696">
        <v>590</v>
      </c>
      <c r="F696" t="s">
        <v>357</v>
      </c>
      <c r="G696" t="s">
        <v>17</v>
      </c>
      <c r="H696" t="s">
        <v>18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1329</v>
      </c>
      <c r="O696" s="7">
        <f>(E696/D696)*100</f>
        <v>0.39333333333333331</v>
      </c>
      <c r="P696" s="5">
        <f>IFERROR((E696/L696),0)</f>
        <v>84.285714285714292</v>
      </c>
      <c r="Q696" s="5" t="str">
        <f>LEFT(N696,SEARCH("/", N696)-1)</f>
        <v>technology</v>
      </c>
      <c r="R696" s="5" t="str">
        <f>RIGHT(N696,LEN(N696)-SEARCH("/",N696))</f>
        <v>wearables</v>
      </c>
      <c r="S696" s="11">
        <f>(((J696/60)/60)/24)+DATE(1970,1,1)</f>
        <v>42737.663877314815</v>
      </c>
      <c r="T696" s="11">
        <f>(((I696/60)/60)/24)+DATE(1970,1,1)</f>
        <v>42767.663877314815</v>
      </c>
      <c r="U696">
        <f>YEAR(S696)</f>
        <v>2017</v>
      </c>
      <c r="V696">
        <f>YEAR(T696)</f>
        <v>2017</v>
      </c>
      <c r="W696" t="str">
        <f>IF(V696=U696, "Yes"," No")</f>
        <v>Yes</v>
      </c>
    </row>
    <row r="697" spans="1:23" ht="57.6" x14ac:dyDescent="0.3">
      <c r="A697">
        <v>695</v>
      </c>
      <c r="B697" s="1" t="s">
        <v>1440</v>
      </c>
      <c r="C697" s="1" t="s">
        <v>1441</v>
      </c>
      <c r="D697">
        <v>60000</v>
      </c>
      <c r="E697">
        <v>636</v>
      </c>
      <c r="F697" t="s">
        <v>357</v>
      </c>
      <c r="G697" t="s">
        <v>17</v>
      </c>
      <c r="H697" t="s">
        <v>18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1329</v>
      </c>
      <c r="O697" s="7">
        <f>(E697/D697)*100</f>
        <v>1.06</v>
      </c>
      <c r="P697" s="5">
        <f>IFERROR((E697/L697),0)</f>
        <v>90.857142857142861</v>
      </c>
      <c r="Q697" s="5" t="str">
        <f>LEFT(N697,SEARCH("/", N697)-1)</f>
        <v>technology</v>
      </c>
      <c r="R697" s="5" t="str">
        <f>RIGHT(N697,LEN(N697)-SEARCH("/",N697))</f>
        <v>wearables</v>
      </c>
      <c r="S697" s="11">
        <f>(((J697/60)/60)/24)+DATE(1970,1,1)</f>
        <v>41913.521064814813</v>
      </c>
      <c r="T697" s="11">
        <f>(((I697/60)/60)/24)+DATE(1970,1,1)</f>
        <v>41943.521064814813</v>
      </c>
      <c r="U697">
        <f>YEAR(S697)</f>
        <v>2014</v>
      </c>
      <c r="V697">
        <f>YEAR(T697)</f>
        <v>2014</v>
      </c>
      <c r="W697" t="str">
        <f>IF(V697=U697, "Yes"," No")</f>
        <v>Yes</v>
      </c>
    </row>
    <row r="698" spans="1:23" ht="28.8" x14ac:dyDescent="0.3">
      <c r="A698">
        <v>696</v>
      </c>
      <c r="B698" s="1" t="s">
        <v>1442</v>
      </c>
      <c r="C698" s="1" t="s">
        <v>1443</v>
      </c>
      <c r="D698">
        <v>175000</v>
      </c>
      <c r="E698">
        <v>1</v>
      </c>
      <c r="F698" t="s">
        <v>357</v>
      </c>
      <c r="G698" t="s">
        <v>387</v>
      </c>
      <c r="H698" t="s">
        <v>55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1329</v>
      </c>
      <c r="O698" s="7">
        <f>(E698/D698)*100</f>
        <v>5.7142857142857147E-4</v>
      </c>
      <c r="P698" s="5">
        <f>IFERROR((E698/L698),0)</f>
        <v>1</v>
      </c>
      <c r="Q698" s="5" t="str">
        <f>LEFT(N698,SEARCH("/", N698)-1)</f>
        <v>technology</v>
      </c>
      <c r="R698" s="5" t="str">
        <f>RIGHT(N698,LEN(N698)-SEARCH("/",N698))</f>
        <v>wearables</v>
      </c>
      <c r="S698" s="11">
        <f>(((J698/60)/60)/24)+DATE(1970,1,1)</f>
        <v>41815.927106481482</v>
      </c>
      <c r="T698" s="11">
        <f>(((I698/60)/60)/24)+DATE(1970,1,1)</f>
        <v>41845.927106481482</v>
      </c>
      <c r="U698">
        <f>YEAR(S698)</f>
        <v>2014</v>
      </c>
      <c r="V698">
        <f>YEAR(T698)</f>
        <v>2014</v>
      </c>
      <c r="W698" t="str">
        <f>IF(V698=U698, "Yes"," No")</f>
        <v>Yes</v>
      </c>
    </row>
    <row r="699" spans="1:23" ht="43.2" x14ac:dyDescent="0.3">
      <c r="A699">
        <v>697</v>
      </c>
      <c r="B699" s="1" t="s">
        <v>1444</v>
      </c>
      <c r="C699" s="1" t="s">
        <v>1445</v>
      </c>
      <c r="D699">
        <v>5000</v>
      </c>
      <c r="E699">
        <v>2319</v>
      </c>
      <c r="F699" t="s">
        <v>357</v>
      </c>
      <c r="G699" t="s">
        <v>502</v>
      </c>
      <c r="H699" t="s">
        <v>55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1329</v>
      </c>
      <c r="O699" s="7">
        <f>(E699/D699)*100</f>
        <v>46.379999999999995</v>
      </c>
      <c r="P699" s="5">
        <f>IFERROR((E699/L699),0)</f>
        <v>20.342105263157894</v>
      </c>
      <c r="Q699" s="5" t="str">
        <f>LEFT(N699,SEARCH("/", N699)-1)</f>
        <v>technology</v>
      </c>
      <c r="R699" s="5" t="str">
        <f>RIGHT(N699,LEN(N699)-SEARCH("/",N699))</f>
        <v>wearables</v>
      </c>
      <c r="S699" s="11">
        <f>(((J699/60)/60)/24)+DATE(1970,1,1)</f>
        <v>42388.523020833338</v>
      </c>
      <c r="T699" s="11">
        <f>(((I699/60)/60)/24)+DATE(1970,1,1)</f>
        <v>42403.523020833338</v>
      </c>
      <c r="U699">
        <f>YEAR(S699)</f>
        <v>2016</v>
      </c>
      <c r="V699">
        <f>YEAR(T699)</f>
        <v>2016</v>
      </c>
      <c r="W699" t="str">
        <f>IF(V699=U699, "Yes"," No")</f>
        <v>Yes</v>
      </c>
    </row>
    <row r="700" spans="1:23" ht="43.2" x14ac:dyDescent="0.3">
      <c r="A700">
        <v>698</v>
      </c>
      <c r="B700" s="1" t="s">
        <v>1446</v>
      </c>
      <c r="C700" s="1" t="s">
        <v>1447</v>
      </c>
      <c r="D700">
        <v>100000</v>
      </c>
      <c r="E700">
        <v>15390</v>
      </c>
      <c r="F700" t="s">
        <v>357</v>
      </c>
      <c r="G700" t="s">
        <v>17</v>
      </c>
      <c r="H700" t="s">
        <v>18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1329</v>
      </c>
      <c r="O700" s="7">
        <f>(E700/D700)*100</f>
        <v>15.39</v>
      </c>
      <c r="P700" s="5">
        <f>IFERROR((E700/L700),0)</f>
        <v>530.68965517241384</v>
      </c>
      <c r="Q700" s="5" t="str">
        <f>LEFT(N700,SEARCH("/", N700)-1)</f>
        <v>technology</v>
      </c>
      <c r="R700" s="5" t="str">
        <f>RIGHT(N700,LEN(N700)-SEARCH("/",N700))</f>
        <v>wearables</v>
      </c>
      <c r="S700" s="11">
        <f>(((J700/60)/60)/24)+DATE(1970,1,1)</f>
        <v>41866.931076388886</v>
      </c>
      <c r="T700" s="11">
        <f>(((I700/60)/60)/24)+DATE(1970,1,1)</f>
        <v>41900.083333333336</v>
      </c>
      <c r="U700">
        <f>YEAR(S700)</f>
        <v>2014</v>
      </c>
      <c r="V700">
        <f>YEAR(T700)</f>
        <v>2014</v>
      </c>
      <c r="W700" t="str">
        <f>IF(V700=U700, "Yes"," No")</f>
        <v>Yes</v>
      </c>
    </row>
    <row r="701" spans="1:23" ht="43.2" x14ac:dyDescent="0.3">
      <c r="A701">
        <v>699</v>
      </c>
      <c r="B701" s="1" t="s">
        <v>1448</v>
      </c>
      <c r="C701" s="1" t="s">
        <v>1449</v>
      </c>
      <c r="D701">
        <v>130000</v>
      </c>
      <c r="E701">
        <v>107148.74</v>
      </c>
      <c r="F701" t="s">
        <v>357</v>
      </c>
      <c r="G701" t="s">
        <v>17</v>
      </c>
      <c r="H701" t="s">
        <v>18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1329</v>
      </c>
      <c r="O701" s="7">
        <f>(E701/D701)*100</f>
        <v>82.422107692307705</v>
      </c>
      <c r="P701" s="5">
        <f>IFERROR((E701/L701),0)</f>
        <v>120.39184269662923</v>
      </c>
      <c r="Q701" s="5" t="str">
        <f>LEFT(N701,SEARCH("/", N701)-1)</f>
        <v>technology</v>
      </c>
      <c r="R701" s="5" t="str">
        <f>RIGHT(N701,LEN(N701)-SEARCH("/",N701))</f>
        <v>wearables</v>
      </c>
      <c r="S701" s="11">
        <f>(((J701/60)/60)/24)+DATE(1970,1,1)</f>
        <v>41563.485509259262</v>
      </c>
      <c r="T701" s="11">
        <f>(((I701/60)/60)/24)+DATE(1970,1,1)</f>
        <v>41600.666666666664</v>
      </c>
      <c r="U701">
        <f>YEAR(S701)</f>
        <v>2013</v>
      </c>
      <c r="V701">
        <f>YEAR(T701)</f>
        <v>2013</v>
      </c>
      <c r="W701" t="str">
        <f>IF(V701=U701, "Yes"," No")</f>
        <v>Yes</v>
      </c>
    </row>
    <row r="702" spans="1:23" ht="43.2" x14ac:dyDescent="0.3">
      <c r="A702">
        <v>700</v>
      </c>
      <c r="B702" s="1" t="s">
        <v>1450</v>
      </c>
      <c r="C702" s="1" t="s">
        <v>1451</v>
      </c>
      <c r="D702">
        <v>15000</v>
      </c>
      <c r="E702">
        <v>403</v>
      </c>
      <c r="F702" t="s">
        <v>357</v>
      </c>
      <c r="G702" t="s">
        <v>54</v>
      </c>
      <c r="H702" t="s">
        <v>55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1329</v>
      </c>
      <c r="O702" s="7">
        <f>(E702/D702)*100</f>
        <v>2.6866666666666665</v>
      </c>
      <c r="P702" s="5">
        <f>IFERROR((E702/L702),0)</f>
        <v>13</v>
      </c>
      <c r="Q702" s="5" t="str">
        <f>LEFT(N702,SEARCH("/", N702)-1)</f>
        <v>technology</v>
      </c>
      <c r="R702" s="5" t="str">
        <f>RIGHT(N702,LEN(N702)-SEARCH("/",N702))</f>
        <v>wearables</v>
      </c>
      <c r="S702" s="11">
        <f>(((J702/60)/60)/24)+DATE(1970,1,1)</f>
        <v>42715.688437500001</v>
      </c>
      <c r="T702" s="11">
        <f>(((I702/60)/60)/24)+DATE(1970,1,1)</f>
        <v>42745.688437500001</v>
      </c>
      <c r="U702">
        <f>YEAR(S702)</f>
        <v>2016</v>
      </c>
      <c r="V702">
        <f>YEAR(T702)</f>
        <v>2017</v>
      </c>
      <c r="W702" t="str">
        <f>IF(V702=U702, "Yes"," No")</f>
        <v xml:space="preserve"> No</v>
      </c>
    </row>
    <row r="703" spans="1:23" ht="43.2" x14ac:dyDescent="0.3">
      <c r="A703">
        <v>701</v>
      </c>
      <c r="B703" s="1" t="s">
        <v>1452</v>
      </c>
      <c r="C703" s="1" t="s">
        <v>1453</v>
      </c>
      <c r="D703">
        <v>23000</v>
      </c>
      <c r="E703">
        <v>6118</v>
      </c>
      <c r="F703" t="s">
        <v>357</v>
      </c>
      <c r="G703" t="s">
        <v>24</v>
      </c>
      <c r="H703" t="s">
        <v>25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1329</v>
      </c>
      <c r="O703" s="7">
        <f>(E703/D703)*100</f>
        <v>26.6</v>
      </c>
      <c r="P703" s="5">
        <f>IFERROR((E703/L703),0)</f>
        <v>291.33333333333331</v>
      </c>
      <c r="Q703" s="5" t="str">
        <f>LEFT(N703,SEARCH("/", N703)-1)</f>
        <v>technology</v>
      </c>
      <c r="R703" s="5" t="str">
        <f>RIGHT(N703,LEN(N703)-SEARCH("/",N703))</f>
        <v>wearables</v>
      </c>
      <c r="S703" s="11">
        <f>(((J703/60)/60)/24)+DATE(1970,1,1)</f>
        <v>41813.662962962961</v>
      </c>
      <c r="T703" s="11">
        <f>(((I703/60)/60)/24)+DATE(1970,1,1)</f>
        <v>41843.662962962961</v>
      </c>
      <c r="U703">
        <f>YEAR(S703)</f>
        <v>2014</v>
      </c>
      <c r="V703">
        <f>YEAR(T703)</f>
        <v>2014</v>
      </c>
      <c r="W703" t="str">
        <f>IF(V703=U703, "Yes"," No")</f>
        <v>Yes</v>
      </c>
    </row>
    <row r="704" spans="1:23" ht="43.2" x14ac:dyDescent="0.3">
      <c r="A704">
        <v>702</v>
      </c>
      <c r="B704" s="1" t="s">
        <v>1454</v>
      </c>
      <c r="C704" s="1" t="s">
        <v>1455</v>
      </c>
      <c r="D704">
        <v>15000</v>
      </c>
      <c r="E704">
        <v>4622.01</v>
      </c>
      <c r="F704" t="s">
        <v>357</v>
      </c>
      <c r="G704" t="s">
        <v>17</v>
      </c>
      <c r="H704" t="s">
        <v>18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1329</v>
      </c>
      <c r="O704" s="7">
        <f>(E704/D704)*100</f>
        <v>30.813400000000001</v>
      </c>
      <c r="P704" s="5">
        <f>IFERROR((E704/L704),0)</f>
        <v>124.9191891891892</v>
      </c>
      <c r="Q704" s="5" t="str">
        <f>LEFT(N704,SEARCH("/", N704)-1)</f>
        <v>technology</v>
      </c>
      <c r="R704" s="5" t="str">
        <f>RIGHT(N704,LEN(N704)-SEARCH("/",N704))</f>
        <v>wearables</v>
      </c>
      <c r="S704" s="11">
        <f>(((J704/60)/60)/24)+DATE(1970,1,1)</f>
        <v>42668.726701388892</v>
      </c>
      <c r="T704" s="11">
        <f>(((I704/60)/60)/24)+DATE(1970,1,1)</f>
        <v>42698.768368055549</v>
      </c>
      <c r="U704">
        <f>YEAR(S704)</f>
        <v>2016</v>
      </c>
      <c r="V704">
        <f>YEAR(T704)</f>
        <v>2016</v>
      </c>
      <c r="W704" t="str">
        <f>IF(V704=U704, "Yes"," No")</f>
        <v>Yes</v>
      </c>
    </row>
    <row r="705" spans="1:23" ht="43.2" x14ac:dyDescent="0.3">
      <c r="A705">
        <v>703</v>
      </c>
      <c r="B705" s="1" t="s">
        <v>1456</v>
      </c>
      <c r="C705" s="1" t="s">
        <v>1457</v>
      </c>
      <c r="D705">
        <v>15000</v>
      </c>
      <c r="E705">
        <v>837</v>
      </c>
      <c r="F705" t="s">
        <v>357</v>
      </c>
      <c r="G705" t="s">
        <v>17</v>
      </c>
      <c r="H705" t="s">
        <v>18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1329</v>
      </c>
      <c r="O705" s="7">
        <f>(E705/D705)*100</f>
        <v>5.58</v>
      </c>
      <c r="P705" s="5">
        <f>IFERROR((E705/L705),0)</f>
        <v>119.57142857142857</v>
      </c>
      <c r="Q705" s="5" t="str">
        <f>LEFT(N705,SEARCH("/", N705)-1)</f>
        <v>technology</v>
      </c>
      <c r="R705" s="5" t="str">
        <f>RIGHT(N705,LEN(N705)-SEARCH("/",N705))</f>
        <v>wearables</v>
      </c>
      <c r="S705" s="11">
        <f>(((J705/60)/60)/24)+DATE(1970,1,1)</f>
        <v>42711.950798611113</v>
      </c>
      <c r="T705" s="11">
        <f>(((I705/60)/60)/24)+DATE(1970,1,1)</f>
        <v>42766.98055555555</v>
      </c>
      <c r="U705">
        <f>YEAR(S705)</f>
        <v>2016</v>
      </c>
      <c r="V705">
        <f>YEAR(T705)</f>
        <v>2017</v>
      </c>
      <c r="W705" t="str">
        <f>IF(V705=U705, "Yes"," No")</f>
        <v xml:space="preserve"> No</v>
      </c>
    </row>
    <row r="706" spans="1:23" ht="43.2" x14ac:dyDescent="0.3">
      <c r="A706">
        <v>704</v>
      </c>
      <c r="B706" s="1" t="s">
        <v>1458</v>
      </c>
      <c r="C706" s="1" t="s">
        <v>1459</v>
      </c>
      <c r="D706">
        <v>55000</v>
      </c>
      <c r="E706">
        <v>481</v>
      </c>
      <c r="F706" t="s">
        <v>357</v>
      </c>
      <c r="G706" t="s">
        <v>159</v>
      </c>
      <c r="H706" t="s">
        <v>160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1329</v>
      </c>
      <c r="O706" s="7">
        <f>(E706/D706)*100</f>
        <v>0.87454545454545463</v>
      </c>
      <c r="P706" s="5">
        <f>IFERROR((E706/L706),0)</f>
        <v>120.25</v>
      </c>
      <c r="Q706" s="5" t="str">
        <f>LEFT(N706,SEARCH("/", N706)-1)</f>
        <v>technology</v>
      </c>
      <c r="R706" s="5" t="str">
        <f>RIGHT(N706,LEN(N706)-SEARCH("/",N706))</f>
        <v>wearables</v>
      </c>
      <c r="S706" s="11">
        <f>(((J706/60)/60)/24)+DATE(1970,1,1)</f>
        <v>42726.192916666667</v>
      </c>
      <c r="T706" s="11">
        <f>(((I706/60)/60)/24)+DATE(1970,1,1)</f>
        <v>42786.192916666667</v>
      </c>
      <c r="U706">
        <f>YEAR(S706)</f>
        <v>2016</v>
      </c>
      <c r="V706">
        <f>YEAR(T706)</f>
        <v>2017</v>
      </c>
      <c r="W706" t="str">
        <f>IF(V706=U706, "Yes"," No")</f>
        <v xml:space="preserve"> No</v>
      </c>
    </row>
    <row r="707" spans="1:23" ht="28.8" x14ac:dyDescent="0.3">
      <c r="A707">
        <v>705</v>
      </c>
      <c r="B707" s="1" t="s">
        <v>1460</v>
      </c>
      <c r="C707" s="1" t="s">
        <v>1461</v>
      </c>
      <c r="D707">
        <v>100000</v>
      </c>
      <c r="E707">
        <v>977</v>
      </c>
      <c r="F707" t="s">
        <v>357</v>
      </c>
      <c r="G707" t="s">
        <v>387</v>
      </c>
      <c r="H707" t="s">
        <v>55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1329</v>
      </c>
      <c r="O707" s="7">
        <f>(E707/D707)*100</f>
        <v>0.97699999999999987</v>
      </c>
      <c r="P707" s="5">
        <f>IFERROR((E707/L707),0)</f>
        <v>195.4</v>
      </c>
      <c r="Q707" s="5" t="str">
        <f>LEFT(N707,SEARCH("/", N707)-1)</f>
        <v>technology</v>
      </c>
      <c r="R707" s="5" t="str">
        <f>RIGHT(N707,LEN(N707)-SEARCH("/",N707))</f>
        <v>wearables</v>
      </c>
      <c r="S707" s="11">
        <f>(((J707/60)/60)/24)+DATE(1970,1,1)</f>
        <v>42726.491643518515</v>
      </c>
      <c r="T707" s="11">
        <f>(((I707/60)/60)/24)+DATE(1970,1,1)</f>
        <v>42756.491643518515</v>
      </c>
      <c r="U707">
        <f>YEAR(S707)</f>
        <v>2016</v>
      </c>
      <c r="V707">
        <f>YEAR(T707)</f>
        <v>2017</v>
      </c>
      <c r="W707" t="str">
        <f>IF(V707=U707, "Yes"," No")</f>
        <v xml:space="preserve"> No</v>
      </c>
    </row>
    <row r="708" spans="1:23" ht="43.2" x14ac:dyDescent="0.3">
      <c r="A708">
        <v>706</v>
      </c>
      <c r="B708" s="1" t="s">
        <v>1462</v>
      </c>
      <c r="C708" s="1" t="s">
        <v>1463</v>
      </c>
      <c r="D708">
        <v>100000</v>
      </c>
      <c r="E708">
        <v>0</v>
      </c>
      <c r="F708" t="s">
        <v>357</v>
      </c>
      <c r="G708" t="s">
        <v>54</v>
      </c>
      <c r="H708" t="s">
        <v>55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1329</v>
      </c>
      <c r="O708" s="7">
        <f>(E708/D708)*100</f>
        <v>0</v>
      </c>
      <c r="P708" s="5">
        <f>IFERROR((E708/L708),0)</f>
        <v>0</v>
      </c>
      <c r="Q708" s="5" t="str">
        <f>LEFT(N708,SEARCH("/", N708)-1)</f>
        <v>technology</v>
      </c>
      <c r="R708" s="5" t="str">
        <f>RIGHT(N708,LEN(N708)-SEARCH("/",N708))</f>
        <v>wearables</v>
      </c>
      <c r="S708" s="11">
        <f>(((J708/60)/60)/24)+DATE(1970,1,1)</f>
        <v>42676.995173611111</v>
      </c>
      <c r="T708" s="11">
        <f>(((I708/60)/60)/24)+DATE(1970,1,1)</f>
        <v>42718.777083333334</v>
      </c>
      <c r="U708">
        <f>YEAR(S708)</f>
        <v>2016</v>
      </c>
      <c r="V708">
        <f>YEAR(T708)</f>
        <v>2016</v>
      </c>
      <c r="W708" t="str">
        <f>IF(V708=U708, "Yes"," No")</f>
        <v>Yes</v>
      </c>
    </row>
    <row r="709" spans="1:23" ht="43.2" x14ac:dyDescent="0.3">
      <c r="A709">
        <v>707</v>
      </c>
      <c r="B709" s="1" t="s">
        <v>1464</v>
      </c>
      <c r="C709" s="1" t="s">
        <v>1465</v>
      </c>
      <c r="D709">
        <v>68000</v>
      </c>
      <c r="E709">
        <v>53670.6</v>
      </c>
      <c r="F709" t="s">
        <v>357</v>
      </c>
      <c r="G709" t="s">
        <v>24</v>
      </c>
      <c r="H709" t="s">
        <v>25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1329</v>
      </c>
      <c r="O709" s="7">
        <f>(E709/D709)*100</f>
        <v>78.927352941176466</v>
      </c>
      <c r="P709" s="5">
        <f>IFERROR((E709/L709),0)</f>
        <v>117.69868421052631</v>
      </c>
      <c r="Q709" s="5" t="str">
        <f>LEFT(N709,SEARCH("/", N709)-1)</f>
        <v>technology</v>
      </c>
      <c r="R709" s="5" t="str">
        <f>RIGHT(N709,LEN(N709)-SEARCH("/",N709))</f>
        <v>wearables</v>
      </c>
      <c r="S709" s="11">
        <f>(((J709/60)/60)/24)+DATE(1970,1,1)</f>
        <v>42696.663506944446</v>
      </c>
      <c r="T709" s="11">
        <f>(((I709/60)/60)/24)+DATE(1970,1,1)</f>
        <v>42736.663506944446</v>
      </c>
      <c r="U709">
        <f>YEAR(S709)</f>
        <v>2016</v>
      </c>
      <c r="V709">
        <f>YEAR(T709)</f>
        <v>2017</v>
      </c>
      <c r="W709" t="str">
        <f>IF(V709=U709, "Yes"," No")</f>
        <v xml:space="preserve"> No</v>
      </c>
    </row>
    <row r="710" spans="1:23" ht="43.2" x14ac:dyDescent="0.3">
      <c r="A710">
        <v>708</v>
      </c>
      <c r="B710" s="1" t="s">
        <v>1466</v>
      </c>
      <c r="C710" s="1" t="s">
        <v>1467</v>
      </c>
      <c r="D710">
        <v>40000</v>
      </c>
      <c r="E710">
        <v>8837</v>
      </c>
      <c r="F710" t="s">
        <v>357</v>
      </c>
      <c r="G710" t="s">
        <v>24</v>
      </c>
      <c r="H710" t="s">
        <v>25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1329</v>
      </c>
      <c r="O710" s="7">
        <f>(E710/D710)*100</f>
        <v>22.092500000000001</v>
      </c>
      <c r="P710" s="5">
        <f>IFERROR((E710/L710),0)</f>
        <v>23.948509485094849</v>
      </c>
      <c r="Q710" s="5" t="str">
        <f>LEFT(N710,SEARCH("/", N710)-1)</f>
        <v>technology</v>
      </c>
      <c r="R710" s="5" t="str">
        <f>RIGHT(N710,LEN(N710)-SEARCH("/",N710))</f>
        <v>wearables</v>
      </c>
      <c r="S710" s="11">
        <f>(((J710/60)/60)/24)+DATE(1970,1,1)</f>
        <v>41835.581018518518</v>
      </c>
      <c r="T710" s="11">
        <f>(((I710/60)/60)/24)+DATE(1970,1,1)</f>
        <v>41895.581018518518</v>
      </c>
      <c r="U710">
        <f>YEAR(S710)</f>
        <v>2014</v>
      </c>
      <c r="V710">
        <f>YEAR(T710)</f>
        <v>2014</v>
      </c>
      <c r="W710" t="str">
        <f>IF(V710=U710, "Yes"," No")</f>
        <v>Yes</v>
      </c>
    </row>
    <row r="711" spans="1:23" ht="28.8" x14ac:dyDescent="0.3">
      <c r="A711">
        <v>709</v>
      </c>
      <c r="B711" s="1" t="s">
        <v>1468</v>
      </c>
      <c r="C711" s="1" t="s">
        <v>1469</v>
      </c>
      <c r="D711">
        <v>15000</v>
      </c>
      <c r="E711">
        <v>61</v>
      </c>
      <c r="F711" t="s">
        <v>357</v>
      </c>
      <c r="G711" t="s">
        <v>17</v>
      </c>
      <c r="H711" t="s">
        <v>18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1329</v>
      </c>
      <c r="O711" s="7">
        <f>(E711/D711)*100</f>
        <v>0.40666666666666662</v>
      </c>
      <c r="P711" s="5">
        <f>IFERROR((E711/L711),0)</f>
        <v>30.5</v>
      </c>
      <c r="Q711" s="5" t="str">
        <f>LEFT(N711,SEARCH("/", N711)-1)</f>
        <v>technology</v>
      </c>
      <c r="R711" s="5" t="str">
        <f>RIGHT(N711,LEN(N711)-SEARCH("/",N711))</f>
        <v>wearables</v>
      </c>
      <c r="S711" s="11">
        <f>(((J711/60)/60)/24)+DATE(1970,1,1)</f>
        <v>41948.041192129633</v>
      </c>
      <c r="T711" s="11">
        <f>(((I711/60)/60)/24)+DATE(1970,1,1)</f>
        <v>41978.041192129633</v>
      </c>
      <c r="U711">
        <f>YEAR(S711)</f>
        <v>2014</v>
      </c>
      <c r="V711">
        <f>YEAR(T711)</f>
        <v>2014</v>
      </c>
      <c r="W711" t="str">
        <f>IF(V711=U711, "Yes"," No")</f>
        <v>Yes</v>
      </c>
    </row>
    <row r="712" spans="1:23" ht="28.8" x14ac:dyDescent="0.3">
      <c r="A712">
        <v>710</v>
      </c>
      <c r="B712" s="1" t="s">
        <v>1470</v>
      </c>
      <c r="C712" s="1" t="s">
        <v>1471</v>
      </c>
      <c r="D712">
        <v>1200</v>
      </c>
      <c r="E712">
        <v>0</v>
      </c>
      <c r="F712" t="s">
        <v>357</v>
      </c>
      <c r="G712" t="s">
        <v>159</v>
      </c>
      <c r="H712" t="s">
        <v>160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1329</v>
      </c>
      <c r="O712" s="7">
        <f>(E712/D712)*100</f>
        <v>0</v>
      </c>
      <c r="P712" s="5">
        <f>IFERROR((E712/L712),0)</f>
        <v>0</v>
      </c>
      <c r="Q712" s="5" t="str">
        <f>LEFT(N712,SEARCH("/", N712)-1)</f>
        <v>technology</v>
      </c>
      <c r="R712" s="5" t="str">
        <f>RIGHT(N712,LEN(N712)-SEARCH("/",N712))</f>
        <v>wearables</v>
      </c>
      <c r="S712" s="11">
        <f>(((J712/60)/60)/24)+DATE(1970,1,1)</f>
        <v>41837.984976851854</v>
      </c>
      <c r="T712" s="11">
        <f>(((I712/60)/60)/24)+DATE(1970,1,1)</f>
        <v>41871.030555555553</v>
      </c>
      <c r="U712">
        <f>YEAR(S712)</f>
        <v>2014</v>
      </c>
      <c r="V712">
        <f>YEAR(T712)</f>
        <v>2014</v>
      </c>
      <c r="W712" t="str">
        <f>IF(V712=U712, "Yes"," No")</f>
        <v>Yes</v>
      </c>
    </row>
    <row r="713" spans="1:23" ht="57.6" x14ac:dyDescent="0.3">
      <c r="A713">
        <v>711</v>
      </c>
      <c r="B713" s="1" t="s">
        <v>1472</v>
      </c>
      <c r="C713" s="1" t="s">
        <v>1473</v>
      </c>
      <c r="D713">
        <v>100000</v>
      </c>
      <c r="E713">
        <v>33791</v>
      </c>
      <c r="F713" t="s">
        <v>357</v>
      </c>
      <c r="G713" t="s">
        <v>387</v>
      </c>
      <c r="H713" t="s">
        <v>55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1329</v>
      </c>
      <c r="O713" s="7">
        <f>(E713/D713)*100</f>
        <v>33.790999999999997</v>
      </c>
      <c r="P713" s="5">
        <f>IFERROR((E713/L713),0)</f>
        <v>99.973372781065095</v>
      </c>
      <c r="Q713" s="5" t="str">
        <f>LEFT(N713,SEARCH("/", N713)-1)</f>
        <v>technology</v>
      </c>
      <c r="R713" s="5" t="str">
        <f>RIGHT(N713,LEN(N713)-SEARCH("/",N713))</f>
        <v>wearables</v>
      </c>
      <c r="S713" s="11">
        <f>(((J713/60)/60)/24)+DATE(1970,1,1)</f>
        <v>42678.459120370375</v>
      </c>
      <c r="T713" s="11">
        <f>(((I713/60)/60)/24)+DATE(1970,1,1)</f>
        <v>42718.500787037032</v>
      </c>
      <c r="U713">
        <f>YEAR(S713)</f>
        <v>2016</v>
      </c>
      <c r="V713">
        <f>YEAR(T713)</f>
        <v>2016</v>
      </c>
      <c r="W713" t="str">
        <f>IF(V713=U713, "Yes"," No")</f>
        <v>Yes</v>
      </c>
    </row>
    <row r="714" spans="1:23" ht="57.6" x14ac:dyDescent="0.3">
      <c r="A714">
        <v>712</v>
      </c>
      <c r="B714" s="1" t="s">
        <v>1474</v>
      </c>
      <c r="C714" s="1" t="s">
        <v>1475</v>
      </c>
      <c r="D714">
        <v>48500</v>
      </c>
      <c r="E714">
        <v>105</v>
      </c>
      <c r="F714" t="s">
        <v>357</v>
      </c>
      <c r="G714" t="s">
        <v>17</v>
      </c>
      <c r="H714" t="s">
        <v>18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1329</v>
      </c>
      <c r="O714" s="7">
        <f>(E714/D714)*100</f>
        <v>0.21649484536082475</v>
      </c>
      <c r="P714" s="5">
        <f>IFERROR((E714/L714),0)</f>
        <v>26.25</v>
      </c>
      <c r="Q714" s="5" t="str">
        <f>LEFT(N714,SEARCH("/", N714)-1)</f>
        <v>technology</v>
      </c>
      <c r="R714" s="5" t="str">
        <f>RIGHT(N714,LEN(N714)-SEARCH("/",N714))</f>
        <v>wearables</v>
      </c>
      <c r="S714" s="11">
        <f>(((J714/60)/60)/24)+DATE(1970,1,1)</f>
        <v>42384.680925925932</v>
      </c>
      <c r="T714" s="11">
        <f>(((I714/60)/60)/24)+DATE(1970,1,1)</f>
        <v>42414.680925925932</v>
      </c>
      <c r="U714">
        <f>YEAR(S714)</f>
        <v>2016</v>
      </c>
      <c r="V714">
        <f>YEAR(T714)</f>
        <v>2016</v>
      </c>
      <c r="W714" t="str">
        <f>IF(V714=U714, "Yes"," No")</f>
        <v>Yes</v>
      </c>
    </row>
    <row r="715" spans="1:23" ht="43.2" x14ac:dyDescent="0.3">
      <c r="A715">
        <v>713</v>
      </c>
      <c r="B715" s="1" t="s">
        <v>1476</v>
      </c>
      <c r="C715" s="1" t="s">
        <v>1477</v>
      </c>
      <c r="D715">
        <v>25000</v>
      </c>
      <c r="E715">
        <v>199</v>
      </c>
      <c r="F715" t="s">
        <v>357</v>
      </c>
      <c r="G715" t="s">
        <v>1224</v>
      </c>
      <c r="H715" t="s">
        <v>55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1329</v>
      </c>
      <c r="O715" s="7">
        <f>(E715/D715)*100</f>
        <v>0.79600000000000004</v>
      </c>
      <c r="P715" s="5">
        <f>IFERROR((E715/L715),0)</f>
        <v>199</v>
      </c>
      <c r="Q715" s="5" t="str">
        <f>LEFT(N715,SEARCH("/", N715)-1)</f>
        <v>technology</v>
      </c>
      <c r="R715" s="5" t="str">
        <f>RIGHT(N715,LEN(N715)-SEARCH("/",N715))</f>
        <v>wearables</v>
      </c>
      <c r="S715" s="11">
        <f>(((J715/60)/60)/24)+DATE(1970,1,1)</f>
        <v>42496.529305555552</v>
      </c>
      <c r="T715" s="11">
        <f>(((I715/60)/60)/24)+DATE(1970,1,1)</f>
        <v>42526.529305555552</v>
      </c>
      <c r="U715">
        <f>YEAR(S715)</f>
        <v>2016</v>
      </c>
      <c r="V715">
        <f>YEAR(T715)</f>
        <v>2016</v>
      </c>
      <c r="W715" t="str">
        <f>IF(V715=U715, "Yes"," No")</f>
        <v>Yes</v>
      </c>
    </row>
    <row r="716" spans="1:23" ht="43.2" x14ac:dyDescent="0.3">
      <c r="A716">
        <v>714</v>
      </c>
      <c r="B716" s="1" t="s">
        <v>1478</v>
      </c>
      <c r="C716" s="1" t="s">
        <v>1479</v>
      </c>
      <c r="D716">
        <v>15000</v>
      </c>
      <c r="E716">
        <v>2249</v>
      </c>
      <c r="F716" t="s">
        <v>357</v>
      </c>
      <c r="G716" t="s">
        <v>17</v>
      </c>
      <c r="H716" t="s">
        <v>18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1329</v>
      </c>
      <c r="O716" s="7">
        <f>(E716/D716)*100</f>
        <v>14.993333333333334</v>
      </c>
      <c r="P716" s="5">
        <f>IFERROR((E716/L716),0)</f>
        <v>80.321428571428569</v>
      </c>
      <c r="Q716" s="5" t="str">
        <f>LEFT(N716,SEARCH("/", N716)-1)</f>
        <v>technology</v>
      </c>
      <c r="R716" s="5" t="str">
        <f>RIGHT(N716,LEN(N716)-SEARCH("/",N716))</f>
        <v>wearables</v>
      </c>
      <c r="S716" s="11">
        <f>(((J716/60)/60)/24)+DATE(1970,1,1)</f>
        <v>42734.787986111114</v>
      </c>
      <c r="T716" s="11">
        <f>(((I716/60)/60)/24)+DATE(1970,1,1)</f>
        <v>42794.787986111114</v>
      </c>
      <c r="U716">
        <f>YEAR(S716)</f>
        <v>2016</v>
      </c>
      <c r="V716">
        <f>YEAR(T716)</f>
        <v>2017</v>
      </c>
      <c r="W716" t="str">
        <f>IF(V716=U716, "Yes"," No")</f>
        <v xml:space="preserve"> No</v>
      </c>
    </row>
    <row r="717" spans="1:23" ht="57.6" x14ac:dyDescent="0.3">
      <c r="A717">
        <v>715</v>
      </c>
      <c r="B717" s="1" t="s">
        <v>1480</v>
      </c>
      <c r="C717" s="1" t="s">
        <v>1481</v>
      </c>
      <c r="D717">
        <v>27500</v>
      </c>
      <c r="E717">
        <v>1389</v>
      </c>
      <c r="F717" t="s">
        <v>357</v>
      </c>
      <c r="G717" t="s">
        <v>17</v>
      </c>
      <c r="H717" t="s">
        <v>18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1329</v>
      </c>
      <c r="O717" s="7">
        <f>(E717/D717)*100</f>
        <v>5.0509090909090908</v>
      </c>
      <c r="P717" s="5">
        <f>IFERROR((E717/L717),0)</f>
        <v>115.75</v>
      </c>
      <c r="Q717" s="5" t="str">
        <f>LEFT(N717,SEARCH("/", N717)-1)</f>
        <v>technology</v>
      </c>
      <c r="R717" s="5" t="str">
        <f>RIGHT(N717,LEN(N717)-SEARCH("/",N717))</f>
        <v>wearables</v>
      </c>
      <c r="S717" s="11">
        <f>(((J717/60)/60)/24)+DATE(1970,1,1)</f>
        <v>42273.090740740736</v>
      </c>
      <c r="T717" s="11">
        <f>(((I717/60)/60)/24)+DATE(1970,1,1)</f>
        <v>42313.132407407407</v>
      </c>
      <c r="U717">
        <f>YEAR(S717)</f>
        <v>2015</v>
      </c>
      <c r="V717">
        <f>YEAR(T717)</f>
        <v>2015</v>
      </c>
      <c r="W717" t="str">
        <f>IF(V717=U717, "Yes"," No")</f>
        <v>Yes</v>
      </c>
    </row>
    <row r="718" spans="1:23" ht="43.2" x14ac:dyDescent="0.3">
      <c r="A718">
        <v>716</v>
      </c>
      <c r="B718" s="1" t="s">
        <v>1482</v>
      </c>
      <c r="C718" s="1" t="s">
        <v>1483</v>
      </c>
      <c r="D718">
        <v>7000</v>
      </c>
      <c r="E718">
        <v>715</v>
      </c>
      <c r="F718" t="s">
        <v>357</v>
      </c>
      <c r="G718" t="s">
        <v>17</v>
      </c>
      <c r="H718" t="s">
        <v>18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1329</v>
      </c>
      <c r="O718" s="7">
        <f>(E718/D718)*100</f>
        <v>10.214285714285715</v>
      </c>
      <c r="P718" s="5">
        <f>IFERROR((E718/L718),0)</f>
        <v>44.6875</v>
      </c>
      <c r="Q718" s="5" t="str">
        <f>LEFT(N718,SEARCH("/", N718)-1)</f>
        <v>technology</v>
      </c>
      <c r="R718" s="5" t="str">
        <f>RIGHT(N718,LEN(N718)-SEARCH("/",N718))</f>
        <v>wearables</v>
      </c>
      <c r="S718" s="11">
        <f>(((J718/60)/60)/24)+DATE(1970,1,1)</f>
        <v>41940.658645833333</v>
      </c>
      <c r="T718" s="11">
        <f>(((I718/60)/60)/24)+DATE(1970,1,1)</f>
        <v>41974</v>
      </c>
      <c r="U718">
        <f>YEAR(S718)</f>
        <v>2014</v>
      </c>
      <c r="V718">
        <f>YEAR(T718)</f>
        <v>2014</v>
      </c>
      <c r="W718" t="str">
        <f>IF(V718=U718, "Yes"," No")</f>
        <v>Yes</v>
      </c>
    </row>
    <row r="719" spans="1:23" x14ac:dyDescent="0.3">
      <c r="A719">
        <v>717</v>
      </c>
      <c r="B719" s="1" t="s">
        <v>1484</v>
      </c>
      <c r="C719" s="1" t="s">
        <v>1485</v>
      </c>
      <c r="D719">
        <v>100000</v>
      </c>
      <c r="E719">
        <v>305</v>
      </c>
      <c r="F719" t="s">
        <v>357</v>
      </c>
      <c r="G719" t="s">
        <v>17</v>
      </c>
      <c r="H719" t="s">
        <v>18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1329</v>
      </c>
      <c r="O719" s="7">
        <f>(E719/D719)*100</f>
        <v>0.30499999999999999</v>
      </c>
      <c r="P719" s="5">
        <f>IFERROR((E719/L719),0)</f>
        <v>76.25</v>
      </c>
      <c r="Q719" s="5" t="str">
        <f>LEFT(N719,SEARCH("/", N719)-1)</f>
        <v>technology</v>
      </c>
      <c r="R719" s="5" t="str">
        <f>RIGHT(N719,LEN(N719)-SEARCH("/",N719))</f>
        <v>wearables</v>
      </c>
      <c r="S719" s="11">
        <f>(((J719/60)/60)/24)+DATE(1970,1,1)</f>
        <v>41857.854189814818</v>
      </c>
      <c r="T719" s="11">
        <f>(((I719/60)/60)/24)+DATE(1970,1,1)</f>
        <v>41887.854189814818</v>
      </c>
      <c r="U719">
        <f>YEAR(S719)</f>
        <v>2014</v>
      </c>
      <c r="V719">
        <f>YEAR(T719)</f>
        <v>2014</v>
      </c>
      <c r="W719" t="str">
        <f>IF(V719=U719, "Yes"," No")</f>
        <v>Yes</v>
      </c>
    </row>
    <row r="720" spans="1:23" ht="43.2" x14ac:dyDescent="0.3">
      <c r="A720">
        <v>718</v>
      </c>
      <c r="B720" s="1" t="s">
        <v>1486</v>
      </c>
      <c r="C720" s="1" t="s">
        <v>1487</v>
      </c>
      <c r="D720">
        <v>12000</v>
      </c>
      <c r="E720">
        <v>90</v>
      </c>
      <c r="F720" t="s">
        <v>357</v>
      </c>
      <c r="G720" t="s">
        <v>17</v>
      </c>
      <c r="H720" t="s">
        <v>18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1329</v>
      </c>
      <c r="O720" s="7">
        <f>(E720/D720)*100</f>
        <v>0.75</v>
      </c>
      <c r="P720" s="5">
        <f>IFERROR((E720/L720),0)</f>
        <v>22.5</v>
      </c>
      <c r="Q720" s="5" t="str">
        <f>LEFT(N720,SEARCH("/", N720)-1)</f>
        <v>technology</v>
      </c>
      <c r="R720" s="5" t="str">
        <f>RIGHT(N720,LEN(N720)-SEARCH("/",N720))</f>
        <v>wearables</v>
      </c>
      <c r="S720" s="11">
        <f>(((J720/60)/60)/24)+DATE(1970,1,1)</f>
        <v>42752.845451388886</v>
      </c>
      <c r="T720" s="11">
        <f>(((I720/60)/60)/24)+DATE(1970,1,1)</f>
        <v>42784.249305555553</v>
      </c>
      <c r="U720">
        <f>YEAR(S720)</f>
        <v>2017</v>
      </c>
      <c r="V720">
        <f>YEAR(T720)</f>
        <v>2017</v>
      </c>
      <c r="W720" t="str">
        <f>IF(V720=U720, "Yes"," No")</f>
        <v>Yes</v>
      </c>
    </row>
    <row r="721" spans="1:23" ht="43.2" x14ac:dyDescent="0.3">
      <c r="A721">
        <v>719</v>
      </c>
      <c r="B721" s="1" t="s">
        <v>1488</v>
      </c>
      <c r="C721" s="1" t="s">
        <v>1489</v>
      </c>
      <c r="D721">
        <v>15000</v>
      </c>
      <c r="E721">
        <v>194</v>
      </c>
      <c r="F721" t="s">
        <v>357</v>
      </c>
      <c r="G721" t="s">
        <v>17</v>
      </c>
      <c r="H721" t="s">
        <v>18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1329</v>
      </c>
      <c r="O721" s="7">
        <f>(E721/D721)*100</f>
        <v>1.2933333333333332</v>
      </c>
      <c r="P721" s="5">
        <f>IFERROR((E721/L721),0)</f>
        <v>19.399999999999999</v>
      </c>
      <c r="Q721" s="5" t="str">
        <f>LEFT(N721,SEARCH("/", N721)-1)</f>
        <v>technology</v>
      </c>
      <c r="R721" s="5" t="str">
        <f>RIGHT(N721,LEN(N721)-SEARCH("/",N721))</f>
        <v>wearables</v>
      </c>
      <c r="S721" s="11">
        <f>(((J721/60)/60)/24)+DATE(1970,1,1)</f>
        <v>42409.040231481486</v>
      </c>
      <c r="T721" s="11">
        <f>(((I721/60)/60)/24)+DATE(1970,1,1)</f>
        <v>42423.040231481486</v>
      </c>
      <c r="U721">
        <f>YEAR(S721)</f>
        <v>2016</v>
      </c>
      <c r="V721">
        <f>YEAR(T721)</f>
        <v>2016</v>
      </c>
      <c r="W721" t="str">
        <f>IF(V721=U721, "Yes"," No")</f>
        <v>Yes</v>
      </c>
    </row>
    <row r="722" spans="1:23" ht="43.2" x14ac:dyDescent="0.3">
      <c r="A722">
        <v>720</v>
      </c>
      <c r="B722" s="1" t="s">
        <v>1490</v>
      </c>
      <c r="C722" s="1" t="s">
        <v>1491</v>
      </c>
      <c r="D722">
        <v>1900</v>
      </c>
      <c r="E722">
        <v>2735</v>
      </c>
      <c r="F722" t="s">
        <v>16</v>
      </c>
      <c r="G722" t="s">
        <v>17</v>
      </c>
      <c r="H722" t="s">
        <v>18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1492</v>
      </c>
      <c r="O722" s="7">
        <f>(E722/D722)*100</f>
        <v>143.94736842105263</v>
      </c>
      <c r="P722" s="5">
        <f>IFERROR((E722/L722),0)</f>
        <v>66.707317073170728</v>
      </c>
      <c r="Q722" s="5" t="str">
        <f>LEFT(N722,SEARCH("/", N722)-1)</f>
        <v>publishing</v>
      </c>
      <c r="R722" s="5" t="str">
        <f>RIGHT(N722,LEN(N722)-SEARCH("/",N722))</f>
        <v>nonfiction</v>
      </c>
      <c r="S722" s="11">
        <f>(((J722/60)/60)/24)+DATE(1970,1,1)</f>
        <v>40909.649201388893</v>
      </c>
      <c r="T722" s="11">
        <f>(((I722/60)/60)/24)+DATE(1970,1,1)</f>
        <v>40937.649201388893</v>
      </c>
      <c r="U722">
        <f>YEAR(S722)</f>
        <v>2012</v>
      </c>
      <c r="V722">
        <f>YEAR(T722)</f>
        <v>2012</v>
      </c>
      <c r="W722" t="str">
        <f>IF(V722=U722, "Yes"," No")</f>
        <v>Yes</v>
      </c>
    </row>
    <row r="723" spans="1:23" ht="57.6" x14ac:dyDescent="0.3">
      <c r="A723">
        <v>721</v>
      </c>
      <c r="B723" s="1" t="s">
        <v>1493</v>
      </c>
      <c r="C723" s="1" t="s">
        <v>1494</v>
      </c>
      <c r="D723">
        <v>8200</v>
      </c>
      <c r="E723">
        <v>10013</v>
      </c>
      <c r="F723" t="s">
        <v>16</v>
      </c>
      <c r="G723" t="s">
        <v>17</v>
      </c>
      <c r="H723" t="s">
        <v>18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1492</v>
      </c>
      <c r="O723" s="7">
        <f>(E723/D723)*100</f>
        <v>122.10975609756099</v>
      </c>
      <c r="P723" s="5">
        <f>IFERROR((E723/L723),0)</f>
        <v>84.142857142857139</v>
      </c>
      <c r="Q723" s="5" t="str">
        <f>LEFT(N723,SEARCH("/", N723)-1)</f>
        <v>publishing</v>
      </c>
      <c r="R723" s="5" t="str">
        <f>RIGHT(N723,LEN(N723)-SEARCH("/",N723))</f>
        <v>nonfiction</v>
      </c>
      <c r="S723" s="11">
        <f>(((J723/60)/60)/24)+DATE(1970,1,1)</f>
        <v>41807.571840277778</v>
      </c>
      <c r="T723" s="11">
        <f>(((I723/60)/60)/24)+DATE(1970,1,1)</f>
        <v>41852.571840277778</v>
      </c>
      <c r="U723">
        <f>YEAR(S723)</f>
        <v>2014</v>
      </c>
      <c r="V723">
        <f>YEAR(T723)</f>
        <v>2014</v>
      </c>
      <c r="W723" t="str">
        <f>IF(V723=U723, "Yes"," No")</f>
        <v>Yes</v>
      </c>
    </row>
    <row r="724" spans="1:23" ht="43.2" x14ac:dyDescent="0.3">
      <c r="A724">
        <v>722</v>
      </c>
      <c r="B724" s="1" t="s">
        <v>1495</v>
      </c>
      <c r="C724" s="1" t="s">
        <v>1496</v>
      </c>
      <c r="D724">
        <v>25000</v>
      </c>
      <c r="E724">
        <v>33006</v>
      </c>
      <c r="F724" t="s">
        <v>16</v>
      </c>
      <c r="G724" t="s">
        <v>17</v>
      </c>
      <c r="H724" t="s">
        <v>18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1492</v>
      </c>
      <c r="O724" s="7">
        <f>(E724/D724)*100</f>
        <v>132.024</v>
      </c>
      <c r="P724" s="5">
        <f>IFERROR((E724/L724),0)</f>
        <v>215.72549019607843</v>
      </c>
      <c r="Q724" s="5" t="str">
        <f>LEFT(N724,SEARCH("/", N724)-1)</f>
        <v>publishing</v>
      </c>
      <c r="R724" s="5" t="str">
        <f>RIGHT(N724,LEN(N724)-SEARCH("/",N724))</f>
        <v>nonfiction</v>
      </c>
      <c r="S724" s="11">
        <f>(((J724/60)/60)/24)+DATE(1970,1,1)</f>
        <v>40977.805300925924</v>
      </c>
      <c r="T724" s="11">
        <f>(((I724/60)/60)/24)+DATE(1970,1,1)</f>
        <v>41007.76363425926</v>
      </c>
      <c r="U724">
        <f>YEAR(S724)</f>
        <v>2012</v>
      </c>
      <c r="V724">
        <f>YEAR(T724)</f>
        <v>2012</v>
      </c>
      <c r="W724" t="str">
        <f>IF(V724=U724, "Yes"," No")</f>
        <v>Yes</v>
      </c>
    </row>
    <row r="725" spans="1:23" ht="28.8" x14ac:dyDescent="0.3">
      <c r="A725">
        <v>723</v>
      </c>
      <c r="B725" s="1" t="s">
        <v>1497</v>
      </c>
      <c r="C725" s="1" t="s">
        <v>1498</v>
      </c>
      <c r="D725">
        <v>5000</v>
      </c>
      <c r="E725">
        <v>5469</v>
      </c>
      <c r="F725" t="s">
        <v>16</v>
      </c>
      <c r="G725" t="s">
        <v>17</v>
      </c>
      <c r="H725" t="s">
        <v>18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1492</v>
      </c>
      <c r="O725" s="7">
        <f>(E725/D725)*100</f>
        <v>109.38000000000001</v>
      </c>
      <c r="P725" s="5">
        <f>IFERROR((E725/L725),0)</f>
        <v>54.69</v>
      </c>
      <c r="Q725" s="5" t="str">
        <f>LEFT(N725,SEARCH("/", N725)-1)</f>
        <v>publishing</v>
      </c>
      <c r="R725" s="5" t="str">
        <f>RIGHT(N725,LEN(N725)-SEARCH("/",N725))</f>
        <v>nonfiction</v>
      </c>
      <c r="S725" s="11">
        <f>(((J725/60)/60)/24)+DATE(1970,1,1)</f>
        <v>42184.816539351858</v>
      </c>
      <c r="T725" s="11">
        <f>(((I725/60)/60)/24)+DATE(1970,1,1)</f>
        <v>42215.165972222225</v>
      </c>
      <c r="U725">
        <f>YEAR(S725)</f>
        <v>2015</v>
      </c>
      <c r="V725">
        <f>YEAR(T725)</f>
        <v>2015</v>
      </c>
      <c r="W725" t="str">
        <f>IF(V725=U725, "Yes"," No")</f>
        <v>Yes</v>
      </c>
    </row>
    <row r="726" spans="1:23" ht="57.6" x14ac:dyDescent="0.3">
      <c r="A726">
        <v>724</v>
      </c>
      <c r="B726" s="1" t="s">
        <v>1499</v>
      </c>
      <c r="C726" s="1" t="s">
        <v>1500</v>
      </c>
      <c r="D726">
        <v>7000</v>
      </c>
      <c r="E726">
        <v>7383.01</v>
      </c>
      <c r="F726" t="s">
        <v>16</v>
      </c>
      <c r="G726" t="s">
        <v>17</v>
      </c>
      <c r="H726" t="s">
        <v>18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1492</v>
      </c>
      <c r="O726" s="7">
        <f>(E726/D726)*100</f>
        <v>105.47157142857144</v>
      </c>
      <c r="P726" s="5">
        <f>IFERROR((E726/L726),0)</f>
        <v>51.62944055944056</v>
      </c>
      <c r="Q726" s="5" t="str">
        <f>LEFT(N726,SEARCH("/", N726)-1)</f>
        <v>publishing</v>
      </c>
      <c r="R726" s="5" t="str">
        <f>RIGHT(N726,LEN(N726)-SEARCH("/",N726))</f>
        <v>nonfiction</v>
      </c>
      <c r="S726" s="11">
        <f>(((J726/60)/60)/24)+DATE(1970,1,1)</f>
        <v>40694.638460648144</v>
      </c>
      <c r="T726" s="11">
        <f>(((I726/60)/60)/24)+DATE(1970,1,1)</f>
        <v>40724.638460648144</v>
      </c>
      <c r="U726">
        <f>YEAR(S726)</f>
        <v>2011</v>
      </c>
      <c r="V726">
        <f>YEAR(T726)</f>
        <v>2011</v>
      </c>
      <c r="W726" t="str">
        <f>IF(V726=U726, "Yes"," No")</f>
        <v>Yes</v>
      </c>
    </row>
    <row r="727" spans="1:23" ht="43.2" x14ac:dyDescent="0.3">
      <c r="A727">
        <v>725</v>
      </c>
      <c r="B727" s="1" t="s">
        <v>1501</v>
      </c>
      <c r="C727" s="1" t="s">
        <v>1502</v>
      </c>
      <c r="D727">
        <v>20000</v>
      </c>
      <c r="E727">
        <v>20070</v>
      </c>
      <c r="F727" t="s">
        <v>16</v>
      </c>
      <c r="G727" t="s">
        <v>17</v>
      </c>
      <c r="H727" t="s">
        <v>18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1492</v>
      </c>
      <c r="O727" s="7">
        <f>(E727/D727)*100</f>
        <v>100.35000000000001</v>
      </c>
      <c r="P727" s="5">
        <f>IFERROR((E727/L727),0)</f>
        <v>143.35714285714286</v>
      </c>
      <c r="Q727" s="5" t="str">
        <f>LEFT(N727,SEARCH("/", N727)-1)</f>
        <v>publishing</v>
      </c>
      <c r="R727" s="5" t="str">
        <f>RIGHT(N727,LEN(N727)-SEARCH("/",N727))</f>
        <v>nonfiction</v>
      </c>
      <c r="S727" s="11">
        <f>(((J727/60)/60)/24)+DATE(1970,1,1)</f>
        <v>42321.626296296294</v>
      </c>
      <c r="T727" s="11">
        <f>(((I727/60)/60)/24)+DATE(1970,1,1)</f>
        <v>42351.626296296294</v>
      </c>
      <c r="U727">
        <f>YEAR(S727)</f>
        <v>2015</v>
      </c>
      <c r="V727">
        <f>YEAR(T727)</f>
        <v>2015</v>
      </c>
      <c r="W727" t="str">
        <f>IF(V727=U727, "Yes"," No")</f>
        <v>Yes</v>
      </c>
    </row>
    <row r="728" spans="1:23" ht="43.2" x14ac:dyDescent="0.3">
      <c r="A728">
        <v>726</v>
      </c>
      <c r="B728" s="1" t="s">
        <v>1503</v>
      </c>
      <c r="C728" s="1" t="s">
        <v>1504</v>
      </c>
      <c r="D728">
        <v>2500</v>
      </c>
      <c r="E728">
        <v>2535</v>
      </c>
      <c r="F728" t="s">
        <v>16</v>
      </c>
      <c r="G728" t="s">
        <v>17</v>
      </c>
      <c r="H728" t="s">
        <v>18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1492</v>
      </c>
      <c r="O728" s="7">
        <f>(E728/D728)*100</f>
        <v>101.4</v>
      </c>
      <c r="P728" s="5">
        <f>IFERROR((E728/L728),0)</f>
        <v>72.428571428571431</v>
      </c>
      <c r="Q728" s="5" t="str">
        <f>LEFT(N728,SEARCH("/", N728)-1)</f>
        <v>publishing</v>
      </c>
      <c r="R728" s="5" t="str">
        <f>RIGHT(N728,LEN(N728)-SEARCH("/",N728))</f>
        <v>nonfiction</v>
      </c>
      <c r="S728" s="11">
        <f>(((J728/60)/60)/24)+DATE(1970,1,1)</f>
        <v>41346.042673611111</v>
      </c>
      <c r="T728" s="11">
        <f>(((I728/60)/60)/24)+DATE(1970,1,1)</f>
        <v>41376.042673611111</v>
      </c>
      <c r="U728">
        <f>YEAR(S728)</f>
        <v>2013</v>
      </c>
      <c r="V728">
        <f>YEAR(T728)</f>
        <v>2013</v>
      </c>
      <c r="W728" t="str">
        <f>IF(V728=U728, "Yes"," No")</f>
        <v>Yes</v>
      </c>
    </row>
    <row r="729" spans="1:23" ht="57.6" x14ac:dyDescent="0.3">
      <c r="A729">
        <v>727</v>
      </c>
      <c r="B729" s="1" t="s">
        <v>1505</v>
      </c>
      <c r="C729" s="1" t="s">
        <v>1506</v>
      </c>
      <c r="D729">
        <v>3500</v>
      </c>
      <c r="E729">
        <v>5443</v>
      </c>
      <c r="F729" t="s">
        <v>16</v>
      </c>
      <c r="G729" t="s">
        <v>17</v>
      </c>
      <c r="H729" t="s">
        <v>18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1492</v>
      </c>
      <c r="O729" s="7">
        <f>(E729/D729)*100</f>
        <v>155.51428571428571</v>
      </c>
      <c r="P729" s="5">
        <f>IFERROR((E729/L729),0)</f>
        <v>36.530201342281877</v>
      </c>
      <c r="Q729" s="5" t="str">
        <f>LEFT(N729,SEARCH("/", N729)-1)</f>
        <v>publishing</v>
      </c>
      <c r="R729" s="5" t="str">
        <f>RIGHT(N729,LEN(N729)-SEARCH("/",N729))</f>
        <v>nonfiction</v>
      </c>
      <c r="S729" s="11">
        <f>(((J729/60)/60)/24)+DATE(1970,1,1)</f>
        <v>41247.020243055551</v>
      </c>
      <c r="T729" s="11">
        <f>(((I729/60)/60)/24)+DATE(1970,1,1)</f>
        <v>41288.888888888891</v>
      </c>
      <c r="U729">
        <f>YEAR(S729)</f>
        <v>2012</v>
      </c>
      <c r="V729">
        <f>YEAR(T729)</f>
        <v>2013</v>
      </c>
      <c r="W729" t="str">
        <f>IF(V729=U729, "Yes"," No")</f>
        <v xml:space="preserve"> No</v>
      </c>
    </row>
    <row r="730" spans="1:23" ht="43.2" x14ac:dyDescent="0.3">
      <c r="A730">
        <v>728</v>
      </c>
      <c r="B730" s="1" t="s">
        <v>1507</v>
      </c>
      <c r="C730" s="1" t="s">
        <v>1508</v>
      </c>
      <c r="D730">
        <v>7500</v>
      </c>
      <c r="E730">
        <v>7917.45</v>
      </c>
      <c r="F730" t="s">
        <v>16</v>
      </c>
      <c r="G730" t="s">
        <v>17</v>
      </c>
      <c r="H730" t="s">
        <v>18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1492</v>
      </c>
      <c r="O730" s="7">
        <f>(E730/D730)*100</f>
        <v>105.566</v>
      </c>
      <c r="P730" s="5">
        <f>IFERROR((E730/L730),0)</f>
        <v>60.903461538461535</v>
      </c>
      <c r="Q730" s="5" t="str">
        <f>LEFT(N730,SEARCH("/", N730)-1)</f>
        <v>publishing</v>
      </c>
      <c r="R730" s="5" t="str">
        <f>RIGHT(N730,LEN(N730)-SEARCH("/",N730))</f>
        <v>nonfiction</v>
      </c>
      <c r="S730" s="11">
        <f>(((J730/60)/60)/24)+DATE(1970,1,1)</f>
        <v>40731.837465277778</v>
      </c>
      <c r="T730" s="11">
        <f>(((I730/60)/60)/24)+DATE(1970,1,1)</f>
        <v>40776.837465277778</v>
      </c>
      <c r="U730">
        <f>YEAR(S730)</f>
        <v>2011</v>
      </c>
      <c r="V730">
        <f>YEAR(T730)</f>
        <v>2011</v>
      </c>
      <c r="W730" t="str">
        <f>IF(V730=U730, "Yes"," No")</f>
        <v>Yes</v>
      </c>
    </row>
    <row r="731" spans="1:23" ht="43.2" x14ac:dyDescent="0.3">
      <c r="A731">
        <v>729</v>
      </c>
      <c r="B731" s="1" t="s">
        <v>1509</v>
      </c>
      <c r="C731" s="1" t="s">
        <v>1510</v>
      </c>
      <c r="D731">
        <v>4000</v>
      </c>
      <c r="E731">
        <v>5226</v>
      </c>
      <c r="F731" t="s">
        <v>16</v>
      </c>
      <c r="G731" t="s">
        <v>17</v>
      </c>
      <c r="H731" t="s">
        <v>18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1492</v>
      </c>
      <c r="O731" s="7">
        <f>(E731/D731)*100</f>
        <v>130.65</v>
      </c>
      <c r="P731" s="5">
        <f>IFERROR((E731/L731),0)</f>
        <v>43.55</v>
      </c>
      <c r="Q731" s="5" t="str">
        <f>LEFT(N731,SEARCH("/", N731)-1)</f>
        <v>publishing</v>
      </c>
      <c r="R731" s="5" t="str">
        <f>RIGHT(N731,LEN(N731)-SEARCH("/",N731))</f>
        <v>nonfiction</v>
      </c>
      <c r="S731" s="11">
        <f>(((J731/60)/60)/24)+DATE(1970,1,1)</f>
        <v>41111.185891203706</v>
      </c>
      <c r="T731" s="11">
        <f>(((I731/60)/60)/24)+DATE(1970,1,1)</f>
        <v>41171.185891203706</v>
      </c>
      <c r="U731">
        <f>YEAR(S731)</f>
        <v>2012</v>
      </c>
      <c r="V731">
        <f>YEAR(T731)</f>
        <v>2012</v>
      </c>
      <c r="W731" t="str">
        <f>IF(V731=U731, "Yes"," No")</f>
        <v>Yes</v>
      </c>
    </row>
    <row r="732" spans="1:23" ht="28.8" x14ac:dyDescent="0.3">
      <c r="A732">
        <v>730</v>
      </c>
      <c r="B732" s="1" t="s">
        <v>1511</v>
      </c>
      <c r="C732" s="1" t="s">
        <v>1512</v>
      </c>
      <c r="D732">
        <v>20000</v>
      </c>
      <c r="E732">
        <v>26438</v>
      </c>
      <c r="F732" t="s">
        <v>16</v>
      </c>
      <c r="G732" t="s">
        <v>17</v>
      </c>
      <c r="H732" t="s">
        <v>18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1492</v>
      </c>
      <c r="O732" s="7">
        <f>(E732/D732)*100</f>
        <v>132.19</v>
      </c>
      <c r="P732" s="5">
        <f>IFERROR((E732/L732),0)</f>
        <v>99.766037735849054</v>
      </c>
      <c r="Q732" s="5" t="str">
        <f>LEFT(N732,SEARCH("/", N732)-1)</f>
        <v>publishing</v>
      </c>
      <c r="R732" s="5" t="str">
        <f>RIGHT(N732,LEN(N732)-SEARCH("/",N732))</f>
        <v>nonfiction</v>
      </c>
      <c r="S732" s="11">
        <f>(((J732/60)/60)/24)+DATE(1970,1,1)</f>
        <v>40854.745266203703</v>
      </c>
      <c r="T732" s="11">
        <f>(((I732/60)/60)/24)+DATE(1970,1,1)</f>
        <v>40884.745266203703</v>
      </c>
      <c r="U732">
        <f>YEAR(S732)</f>
        <v>2011</v>
      </c>
      <c r="V732">
        <f>YEAR(T732)</f>
        <v>2011</v>
      </c>
      <c r="W732" t="str">
        <f>IF(V732=U732, "Yes"," No")</f>
        <v>Yes</v>
      </c>
    </row>
    <row r="733" spans="1:23" ht="43.2" x14ac:dyDescent="0.3">
      <c r="A733">
        <v>731</v>
      </c>
      <c r="B733" s="1" t="s">
        <v>1513</v>
      </c>
      <c r="C733" s="1" t="s">
        <v>1514</v>
      </c>
      <c r="D733">
        <v>5000</v>
      </c>
      <c r="E733">
        <v>6300</v>
      </c>
      <c r="F733" t="s">
        <v>16</v>
      </c>
      <c r="G733" t="s">
        <v>17</v>
      </c>
      <c r="H733" t="s">
        <v>18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1492</v>
      </c>
      <c r="O733" s="7">
        <f>(E733/D733)*100</f>
        <v>126</v>
      </c>
      <c r="P733" s="5">
        <f>IFERROR((E733/L733),0)</f>
        <v>88.732394366197184</v>
      </c>
      <c r="Q733" s="5" t="str">
        <f>LEFT(N733,SEARCH("/", N733)-1)</f>
        <v>publishing</v>
      </c>
      <c r="R733" s="5" t="str">
        <f>RIGHT(N733,LEN(N733)-SEARCH("/",N733))</f>
        <v>nonfiction</v>
      </c>
      <c r="S733" s="11">
        <f>(((J733/60)/60)/24)+DATE(1970,1,1)</f>
        <v>40879.795682870368</v>
      </c>
      <c r="T733" s="11">
        <f>(((I733/60)/60)/24)+DATE(1970,1,1)</f>
        <v>40930.25</v>
      </c>
      <c r="U733">
        <f>YEAR(S733)</f>
        <v>2011</v>
      </c>
      <c r="V733">
        <f>YEAR(T733)</f>
        <v>2012</v>
      </c>
      <c r="W733" t="str">
        <f>IF(V733=U733, "Yes"," No")</f>
        <v xml:space="preserve"> No</v>
      </c>
    </row>
    <row r="734" spans="1:23" ht="43.2" x14ac:dyDescent="0.3">
      <c r="A734">
        <v>732</v>
      </c>
      <c r="B734" s="1" t="s">
        <v>1515</v>
      </c>
      <c r="C734" s="1" t="s">
        <v>1516</v>
      </c>
      <c r="D734">
        <v>40</v>
      </c>
      <c r="E734">
        <v>64</v>
      </c>
      <c r="F734" t="s">
        <v>16</v>
      </c>
      <c r="G734" t="s">
        <v>24</v>
      </c>
      <c r="H734" t="s">
        <v>25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1492</v>
      </c>
      <c r="O734" s="7">
        <f>(E734/D734)*100</f>
        <v>160</v>
      </c>
      <c r="P734" s="5">
        <f>IFERROR((E734/L734),0)</f>
        <v>4.9230769230769234</v>
      </c>
      <c r="Q734" s="5" t="str">
        <f>LEFT(N734,SEARCH("/", N734)-1)</f>
        <v>publishing</v>
      </c>
      <c r="R734" s="5" t="str">
        <f>RIGHT(N734,LEN(N734)-SEARCH("/",N734))</f>
        <v>nonfiction</v>
      </c>
      <c r="S734" s="11">
        <f>(((J734/60)/60)/24)+DATE(1970,1,1)</f>
        <v>41486.424317129626</v>
      </c>
      <c r="T734" s="11">
        <f>(((I734/60)/60)/24)+DATE(1970,1,1)</f>
        <v>41546.424317129626</v>
      </c>
      <c r="U734">
        <f>YEAR(S734)</f>
        <v>2013</v>
      </c>
      <c r="V734">
        <f>YEAR(T734)</f>
        <v>2013</v>
      </c>
      <c r="W734" t="str">
        <f>IF(V734=U734, "Yes"," No")</f>
        <v>Yes</v>
      </c>
    </row>
    <row r="735" spans="1:23" ht="57.6" x14ac:dyDescent="0.3">
      <c r="A735">
        <v>733</v>
      </c>
      <c r="B735" s="1" t="s">
        <v>1517</v>
      </c>
      <c r="C735" s="1" t="s">
        <v>1518</v>
      </c>
      <c r="D735">
        <v>2500</v>
      </c>
      <c r="E735">
        <v>3012</v>
      </c>
      <c r="F735" t="s">
        <v>16</v>
      </c>
      <c r="G735" t="s">
        <v>24</v>
      </c>
      <c r="H735" t="s">
        <v>25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1492</v>
      </c>
      <c r="O735" s="7">
        <f>(E735/D735)*100</f>
        <v>120.48</v>
      </c>
      <c r="P735" s="5">
        <f>IFERROR((E735/L735),0)</f>
        <v>17.822485207100591</v>
      </c>
      <c r="Q735" s="5" t="str">
        <f>LEFT(N735,SEARCH("/", N735)-1)</f>
        <v>publishing</v>
      </c>
      <c r="R735" s="5" t="str">
        <f>RIGHT(N735,LEN(N735)-SEARCH("/",N735))</f>
        <v>nonfiction</v>
      </c>
      <c r="S735" s="11">
        <f>(((J735/60)/60)/24)+DATE(1970,1,1)</f>
        <v>41598.420046296298</v>
      </c>
      <c r="T735" s="11">
        <f>(((I735/60)/60)/24)+DATE(1970,1,1)</f>
        <v>41628.420046296298</v>
      </c>
      <c r="U735">
        <f>YEAR(S735)</f>
        <v>2013</v>
      </c>
      <c r="V735">
        <f>YEAR(T735)</f>
        <v>2013</v>
      </c>
      <c r="W735" t="str">
        <f>IF(V735=U735, "Yes"," No")</f>
        <v>Yes</v>
      </c>
    </row>
    <row r="736" spans="1:23" ht="43.2" x14ac:dyDescent="0.3">
      <c r="A736">
        <v>734</v>
      </c>
      <c r="B736" s="1" t="s">
        <v>1519</v>
      </c>
      <c r="C736" s="1" t="s">
        <v>1520</v>
      </c>
      <c r="D736">
        <v>8500</v>
      </c>
      <c r="E736">
        <v>10670</v>
      </c>
      <c r="F736" t="s">
        <v>16</v>
      </c>
      <c r="G736" t="s">
        <v>159</v>
      </c>
      <c r="H736" t="s">
        <v>160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1492</v>
      </c>
      <c r="O736" s="7">
        <f>(E736/D736)*100</f>
        <v>125.52941176470588</v>
      </c>
      <c r="P736" s="5">
        <f>IFERROR((E736/L736),0)</f>
        <v>187.19298245614036</v>
      </c>
      <c r="Q736" s="5" t="str">
        <f>LEFT(N736,SEARCH("/", N736)-1)</f>
        <v>publishing</v>
      </c>
      <c r="R736" s="5" t="str">
        <f>RIGHT(N736,LEN(N736)-SEARCH("/",N736))</f>
        <v>nonfiction</v>
      </c>
      <c r="S736" s="11">
        <f>(((J736/60)/60)/24)+DATE(1970,1,1)</f>
        <v>42102.164583333331</v>
      </c>
      <c r="T736" s="11">
        <f>(((I736/60)/60)/24)+DATE(1970,1,1)</f>
        <v>42133.208333333328</v>
      </c>
      <c r="U736">
        <f>YEAR(S736)</f>
        <v>2015</v>
      </c>
      <c r="V736">
        <f>YEAR(T736)</f>
        <v>2015</v>
      </c>
      <c r="W736" t="str">
        <f>IF(V736=U736, "Yes"," No")</f>
        <v>Yes</v>
      </c>
    </row>
    <row r="737" spans="1:23" ht="43.2" x14ac:dyDescent="0.3">
      <c r="A737">
        <v>735</v>
      </c>
      <c r="B737" s="1" t="s">
        <v>1521</v>
      </c>
      <c r="C737" s="1" t="s">
        <v>1522</v>
      </c>
      <c r="D737">
        <v>47000</v>
      </c>
      <c r="E737">
        <v>53771</v>
      </c>
      <c r="F737" t="s">
        <v>16</v>
      </c>
      <c r="G737" t="s">
        <v>17</v>
      </c>
      <c r="H737" t="s">
        <v>18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1492</v>
      </c>
      <c r="O737" s="7">
        <f>(E737/D737)*100</f>
        <v>114.40638297872341</v>
      </c>
      <c r="P737" s="5">
        <f>IFERROR((E737/L737),0)</f>
        <v>234.80786026200875</v>
      </c>
      <c r="Q737" s="5" t="str">
        <f>LEFT(N737,SEARCH("/", N737)-1)</f>
        <v>publishing</v>
      </c>
      <c r="R737" s="5" t="str">
        <f>RIGHT(N737,LEN(N737)-SEARCH("/",N737))</f>
        <v>nonfiction</v>
      </c>
      <c r="S737" s="11">
        <f>(((J737/60)/60)/24)+DATE(1970,1,1)</f>
        <v>41946.029467592591</v>
      </c>
      <c r="T737" s="11">
        <f>(((I737/60)/60)/24)+DATE(1970,1,1)</f>
        <v>41977.027083333334</v>
      </c>
      <c r="U737">
        <f>YEAR(S737)</f>
        <v>2014</v>
      </c>
      <c r="V737">
        <f>YEAR(T737)</f>
        <v>2014</v>
      </c>
      <c r="W737" t="str">
        <f>IF(V737=U737, "Yes"," No")</f>
        <v>Yes</v>
      </c>
    </row>
    <row r="738" spans="1:23" ht="43.2" x14ac:dyDescent="0.3">
      <c r="A738">
        <v>736</v>
      </c>
      <c r="B738" s="1" t="s">
        <v>1523</v>
      </c>
      <c r="C738" s="1" t="s">
        <v>1524</v>
      </c>
      <c r="D738">
        <v>3600</v>
      </c>
      <c r="E738">
        <v>11345</v>
      </c>
      <c r="F738" t="s">
        <v>16</v>
      </c>
      <c r="G738" t="s">
        <v>17</v>
      </c>
      <c r="H738" t="s">
        <v>18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1492</v>
      </c>
      <c r="O738" s="7">
        <f>(E738/D738)*100</f>
        <v>315.13888888888891</v>
      </c>
      <c r="P738" s="5">
        <f>IFERROR((E738/L738),0)</f>
        <v>105.04629629629629</v>
      </c>
      <c r="Q738" s="5" t="str">
        <f>LEFT(N738,SEARCH("/", N738)-1)</f>
        <v>publishing</v>
      </c>
      <c r="R738" s="5" t="str">
        <f>RIGHT(N738,LEN(N738)-SEARCH("/",N738))</f>
        <v>nonfiction</v>
      </c>
      <c r="S738" s="11">
        <f>(((J738/60)/60)/24)+DATE(1970,1,1)</f>
        <v>41579.734259259261</v>
      </c>
      <c r="T738" s="11">
        <f>(((I738/60)/60)/24)+DATE(1970,1,1)</f>
        <v>41599.207638888889</v>
      </c>
      <c r="U738">
        <f>YEAR(S738)</f>
        <v>2013</v>
      </c>
      <c r="V738">
        <f>YEAR(T738)</f>
        <v>2013</v>
      </c>
      <c r="W738" t="str">
        <f>IF(V738=U738, "Yes"," No")</f>
        <v>Yes</v>
      </c>
    </row>
    <row r="739" spans="1:23" ht="43.2" x14ac:dyDescent="0.3">
      <c r="A739">
        <v>737</v>
      </c>
      <c r="B739" s="1" t="s">
        <v>1525</v>
      </c>
      <c r="C739" s="1" t="s">
        <v>1526</v>
      </c>
      <c r="D739">
        <v>5000</v>
      </c>
      <c r="E739">
        <v>6120</v>
      </c>
      <c r="F739" t="s">
        <v>16</v>
      </c>
      <c r="G739" t="s">
        <v>17</v>
      </c>
      <c r="H739" t="s">
        <v>18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1492</v>
      </c>
      <c r="O739" s="7">
        <f>(E739/D739)*100</f>
        <v>122.39999999999999</v>
      </c>
      <c r="P739" s="5">
        <f>IFERROR((E739/L739),0)</f>
        <v>56.666666666666664</v>
      </c>
      <c r="Q739" s="5" t="str">
        <f>LEFT(N739,SEARCH("/", N739)-1)</f>
        <v>publishing</v>
      </c>
      <c r="R739" s="5" t="str">
        <f>RIGHT(N739,LEN(N739)-SEARCH("/",N739))</f>
        <v>nonfiction</v>
      </c>
      <c r="S739" s="11">
        <f>(((J739/60)/60)/24)+DATE(1970,1,1)</f>
        <v>41667.275312500002</v>
      </c>
      <c r="T739" s="11">
        <f>(((I739/60)/60)/24)+DATE(1970,1,1)</f>
        <v>41684.833333333336</v>
      </c>
      <c r="U739">
        <f>YEAR(S739)</f>
        <v>2014</v>
      </c>
      <c r="V739">
        <f>YEAR(T739)</f>
        <v>2014</v>
      </c>
      <c r="W739" t="str">
        <f>IF(V739=U739, "Yes"," No")</f>
        <v>Yes</v>
      </c>
    </row>
    <row r="740" spans="1:23" ht="28.8" x14ac:dyDescent="0.3">
      <c r="A740">
        <v>738</v>
      </c>
      <c r="B740" s="1" t="s">
        <v>1527</v>
      </c>
      <c r="C740" s="1" t="s">
        <v>1528</v>
      </c>
      <c r="D740">
        <v>1500</v>
      </c>
      <c r="E740">
        <v>1601</v>
      </c>
      <c r="F740" t="s">
        <v>16</v>
      </c>
      <c r="G740" t="s">
        <v>17</v>
      </c>
      <c r="H740" t="s">
        <v>18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1492</v>
      </c>
      <c r="O740" s="7">
        <f>(E740/D740)*100</f>
        <v>106.73333333333332</v>
      </c>
      <c r="P740" s="5">
        <f>IFERROR((E740/L740),0)</f>
        <v>39.048780487804876</v>
      </c>
      <c r="Q740" s="5" t="str">
        <f>LEFT(N740,SEARCH("/", N740)-1)</f>
        <v>publishing</v>
      </c>
      <c r="R740" s="5" t="str">
        <f>RIGHT(N740,LEN(N740)-SEARCH("/",N740))</f>
        <v>nonfiction</v>
      </c>
      <c r="S740" s="11">
        <f>(((J740/60)/60)/24)+DATE(1970,1,1)</f>
        <v>41943.604097222218</v>
      </c>
      <c r="T740" s="11">
        <f>(((I740/60)/60)/24)+DATE(1970,1,1)</f>
        <v>41974.207638888889</v>
      </c>
      <c r="U740">
        <f>YEAR(S740)</f>
        <v>2014</v>
      </c>
      <c r="V740">
        <f>YEAR(T740)</f>
        <v>2014</v>
      </c>
      <c r="W740" t="str">
        <f>IF(V740=U740, "Yes"," No")</f>
        <v>Yes</v>
      </c>
    </row>
    <row r="741" spans="1:23" ht="43.2" x14ac:dyDescent="0.3">
      <c r="A741">
        <v>739</v>
      </c>
      <c r="B741" s="1" t="s">
        <v>1529</v>
      </c>
      <c r="C741" s="1" t="s">
        <v>1530</v>
      </c>
      <c r="D741">
        <v>6000</v>
      </c>
      <c r="E741">
        <v>9500</v>
      </c>
      <c r="F741" t="s">
        <v>16</v>
      </c>
      <c r="G741" t="s">
        <v>17</v>
      </c>
      <c r="H741" t="s">
        <v>18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1492</v>
      </c>
      <c r="O741" s="7">
        <f>(E741/D741)*100</f>
        <v>158.33333333333331</v>
      </c>
      <c r="P741" s="5">
        <f>IFERROR((E741/L741),0)</f>
        <v>68.345323741007192</v>
      </c>
      <c r="Q741" s="5" t="str">
        <f>LEFT(N741,SEARCH("/", N741)-1)</f>
        <v>publishing</v>
      </c>
      <c r="R741" s="5" t="str">
        <f>RIGHT(N741,LEN(N741)-SEARCH("/",N741))</f>
        <v>nonfiction</v>
      </c>
      <c r="S741" s="11">
        <f>(((J741/60)/60)/24)+DATE(1970,1,1)</f>
        <v>41829.502650462964</v>
      </c>
      <c r="T741" s="11">
        <f>(((I741/60)/60)/24)+DATE(1970,1,1)</f>
        <v>41862.502650462964</v>
      </c>
      <c r="U741">
        <f>YEAR(S741)</f>
        <v>2014</v>
      </c>
      <c r="V741">
        <f>YEAR(T741)</f>
        <v>2014</v>
      </c>
      <c r="W741" t="str">
        <f>IF(V741=U741, "Yes"," No")</f>
        <v>Yes</v>
      </c>
    </row>
    <row r="742" spans="1:23" ht="57.6" x14ac:dyDescent="0.3">
      <c r="A742">
        <v>740</v>
      </c>
      <c r="B742" s="1" t="s">
        <v>1531</v>
      </c>
      <c r="C742" s="1" t="s">
        <v>1532</v>
      </c>
      <c r="D742">
        <v>3000</v>
      </c>
      <c r="E742">
        <v>3222</v>
      </c>
      <c r="F742" t="s">
        <v>16</v>
      </c>
      <c r="G742" t="s">
        <v>17</v>
      </c>
      <c r="H742" t="s">
        <v>18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1492</v>
      </c>
      <c r="O742" s="7">
        <f>(E742/D742)*100</f>
        <v>107.4</v>
      </c>
      <c r="P742" s="5">
        <f>IFERROR((E742/L742),0)</f>
        <v>169.57894736842104</v>
      </c>
      <c r="Q742" s="5" t="str">
        <f>LEFT(N742,SEARCH("/", N742)-1)</f>
        <v>publishing</v>
      </c>
      <c r="R742" s="5" t="str">
        <f>RIGHT(N742,LEN(N742)-SEARCH("/",N742))</f>
        <v>nonfiction</v>
      </c>
      <c r="S742" s="11">
        <f>(((J742/60)/60)/24)+DATE(1970,1,1)</f>
        <v>42162.146782407406</v>
      </c>
      <c r="T742" s="11">
        <f>(((I742/60)/60)/24)+DATE(1970,1,1)</f>
        <v>42176.146782407406</v>
      </c>
      <c r="U742">
        <f>YEAR(S742)</f>
        <v>2015</v>
      </c>
      <c r="V742">
        <f>YEAR(T742)</f>
        <v>2015</v>
      </c>
      <c r="W742" t="str">
        <f>IF(V742=U742, "Yes"," No")</f>
        <v>Yes</v>
      </c>
    </row>
    <row r="743" spans="1:23" ht="28.8" x14ac:dyDescent="0.3">
      <c r="A743">
        <v>741</v>
      </c>
      <c r="B743" s="1" t="s">
        <v>1533</v>
      </c>
      <c r="C743" s="1" t="s">
        <v>1534</v>
      </c>
      <c r="D743">
        <v>13000</v>
      </c>
      <c r="E743">
        <v>13293.8</v>
      </c>
      <c r="F743" t="s">
        <v>16</v>
      </c>
      <c r="G743" t="s">
        <v>17</v>
      </c>
      <c r="H743" t="s">
        <v>18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1492</v>
      </c>
      <c r="O743" s="7">
        <f>(E743/D743)*100</f>
        <v>102.25999999999999</v>
      </c>
      <c r="P743" s="5">
        <f>IFERROR((E743/L743),0)</f>
        <v>141.42340425531913</v>
      </c>
      <c r="Q743" s="5" t="str">
        <f>LEFT(N743,SEARCH("/", N743)-1)</f>
        <v>publishing</v>
      </c>
      <c r="R743" s="5" t="str">
        <f>RIGHT(N743,LEN(N743)-SEARCH("/",N743))</f>
        <v>nonfiction</v>
      </c>
      <c r="S743" s="11">
        <f>(((J743/60)/60)/24)+DATE(1970,1,1)</f>
        <v>41401.648217592592</v>
      </c>
      <c r="T743" s="11">
        <f>(((I743/60)/60)/24)+DATE(1970,1,1)</f>
        <v>41436.648217592592</v>
      </c>
      <c r="U743">
        <f>YEAR(S743)</f>
        <v>2013</v>
      </c>
      <c r="V743">
        <f>YEAR(T743)</f>
        <v>2013</v>
      </c>
      <c r="W743" t="str">
        <f>IF(V743=U743, "Yes"," No")</f>
        <v>Yes</v>
      </c>
    </row>
    <row r="744" spans="1:23" ht="57.6" x14ac:dyDescent="0.3">
      <c r="A744">
        <v>742</v>
      </c>
      <c r="B744" s="1" t="s">
        <v>1535</v>
      </c>
      <c r="C744" s="1" t="s">
        <v>1536</v>
      </c>
      <c r="D744">
        <v>1400</v>
      </c>
      <c r="E744">
        <v>1550</v>
      </c>
      <c r="F744" t="s">
        <v>16</v>
      </c>
      <c r="G744" t="s">
        <v>17</v>
      </c>
      <c r="H744" t="s">
        <v>18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1492</v>
      </c>
      <c r="O744" s="7">
        <f>(E744/D744)*100</f>
        <v>110.71428571428572</v>
      </c>
      <c r="P744" s="5">
        <f>IFERROR((E744/L744),0)</f>
        <v>67.391304347826093</v>
      </c>
      <c r="Q744" s="5" t="str">
        <f>LEFT(N744,SEARCH("/", N744)-1)</f>
        <v>publishing</v>
      </c>
      <c r="R744" s="5" t="str">
        <f>RIGHT(N744,LEN(N744)-SEARCH("/",N744))</f>
        <v>nonfiction</v>
      </c>
      <c r="S744" s="11">
        <f>(((J744/60)/60)/24)+DATE(1970,1,1)</f>
        <v>41689.917962962965</v>
      </c>
      <c r="T744" s="11">
        <f>(((I744/60)/60)/24)+DATE(1970,1,1)</f>
        <v>41719.876296296294</v>
      </c>
      <c r="U744">
        <f>YEAR(S744)</f>
        <v>2014</v>
      </c>
      <c r="V744">
        <f>YEAR(T744)</f>
        <v>2014</v>
      </c>
      <c r="W744" t="str">
        <f>IF(V744=U744, "Yes"," No")</f>
        <v>Yes</v>
      </c>
    </row>
    <row r="745" spans="1:23" ht="43.2" x14ac:dyDescent="0.3">
      <c r="A745">
        <v>743</v>
      </c>
      <c r="B745" s="1" t="s">
        <v>1537</v>
      </c>
      <c r="C745" s="1" t="s">
        <v>1538</v>
      </c>
      <c r="D745">
        <v>550</v>
      </c>
      <c r="E745">
        <v>814</v>
      </c>
      <c r="F745" t="s">
        <v>16</v>
      </c>
      <c r="G745" t="s">
        <v>17</v>
      </c>
      <c r="H745" t="s">
        <v>18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1492</v>
      </c>
      <c r="O745" s="7">
        <f>(E745/D745)*100</f>
        <v>148</v>
      </c>
      <c r="P745" s="5">
        <f>IFERROR((E745/L745),0)</f>
        <v>54.266666666666666</v>
      </c>
      <c r="Q745" s="5" t="str">
        <f>LEFT(N745,SEARCH("/", N745)-1)</f>
        <v>publishing</v>
      </c>
      <c r="R745" s="5" t="str">
        <f>RIGHT(N745,LEN(N745)-SEARCH("/",N745))</f>
        <v>nonfiction</v>
      </c>
      <c r="S745" s="11">
        <f>(((J745/60)/60)/24)+DATE(1970,1,1)</f>
        <v>40990.709317129629</v>
      </c>
      <c r="T745" s="11">
        <f>(((I745/60)/60)/24)+DATE(1970,1,1)</f>
        <v>41015.875</v>
      </c>
      <c r="U745">
        <f>YEAR(S745)</f>
        <v>2012</v>
      </c>
      <c r="V745">
        <f>YEAR(T745)</f>
        <v>2012</v>
      </c>
      <c r="W745" t="str">
        <f>IF(V745=U745, "Yes"," No")</f>
        <v>Yes</v>
      </c>
    </row>
    <row r="746" spans="1:23" ht="43.2" x14ac:dyDescent="0.3">
      <c r="A746">
        <v>744</v>
      </c>
      <c r="B746" s="1" t="s">
        <v>1539</v>
      </c>
      <c r="C746" s="1" t="s">
        <v>1540</v>
      </c>
      <c r="D746">
        <v>5000</v>
      </c>
      <c r="E746">
        <v>5116</v>
      </c>
      <c r="F746" t="s">
        <v>16</v>
      </c>
      <c r="G746" t="s">
        <v>17</v>
      </c>
      <c r="H746" t="s">
        <v>18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1492</v>
      </c>
      <c r="O746" s="7">
        <f>(E746/D746)*100</f>
        <v>102.32000000000001</v>
      </c>
      <c r="P746" s="5">
        <f>IFERROR((E746/L746),0)</f>
        <v>82.516129032258064</v>
      </c>
      <c r="Q746" s="5" t="str">
        <f>LEFT(N746,SEARCH("/", N746)-1)</f>
        <v>publishing</v>
      </c>
      <c r="R746" s="5" t="str">
        <f>RIGHT(N746,LEN(N746)-SEARCH("/",N746))</f>
        <v>nonfiction</v>
      </c>
      <c r="S746" s="11">
        <f>(((J746/60)/60)/24)+DATE(1970,1,1)</f>
        <v>41226.95721064815</v>
      </c>
      <c r="T746" s="11">
        <f>(((I746/60)/60)/24)+DATE(1970,1,1)</f>
        <v>41256.95721064815</v>
      </c>
      <c r="U746">
        <f>YEAR(S746)</f>
        <v>2012</v>
      </c>
      <c r="V746">
        <f>YEAR(T746)</f>
        <v>2012</v>
      </c>
      <c r="W746" t="str">
        <f>IF(V746=U746, "Yes"," No")</f>
        <v>Yes</v>
      </c>
    </row>
    <row r="747" spans="1:23" ht="43.2" x14ac:dyDescent="0.3">
      <c r="A747">
        <v>745</v>
      </c>
      <c r="B747" s="1" t="s">
        <v>1541</v>
      </c>
      <c r="C747" s="1" t="s">
        <v>1542</v>
      </c>
      <c r="D747">
        <v>2220</v>
      </c>
      <c r="E747">
        <v>3976</v>
      </c>
      <c r="F747" t="s">
        <v>16</v>
      </c>
      <c r="G747" t="s">
        <v>17</v>
      </c>
      <c r="H747" t="s">
        <v>18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1492</v>
      </c>
      <c r="O747" s="7">
        <f>(E747/D747)*100</f>
        <v>179.09909909909908</v>
      </c>
      <c r="P747" s="5">
        <f>IFERROR((E747/L747),0)</f>
        <v>53.729729729729726</v>
      </c>
      <c r="Q747" s="5" t="str">
        <f>LEFT(N747,SEARCH("/", N747)-1)</f>
        <v>publishing</v>
      </c>
      <c r="R747" s="5" t="str">
        <f>RIGHT(N747,LEN(N747)-SEARCH("/",N747))</f>
        <v>nonfiction</v>
      </c>
      <c r="S747" s="11">
        <f>(((J747/60)/60)/24)+DATE(1970,1,1)</f>
        <v>41367.572280092594</v>
      </c>
      <c r="T747" s="11">
        <f>(((I747/60)/60)/24)+DATE(1970,1,1)</f>
        <v>41397.572280092594</v>
      </c>
      <c r="U747">
        <f>YEAR(S747)</f>
        <v>2013</v>
      </c>
      <c r="V747">
        <f>YEAR(T747)</f>
        <v>2013</v>
      </c>
      <c r="W747" t="str">
        <f>IF(V747=U747, "Yes"," No")</f>
        <v>Yes</v>
      </c>
    </row>
    <row r="748" spans="1:23" ht="28.8" x14ac:dyDescent="0.3">
      <c r="A748">
        <v>746</v>
      </c>
      <c r="B748" s="1" t="s">
        <v>1543</v>
      </c>
      <c r="C748" s="1" t="s">
        <v>1544</v>
      </c>
      <c r="D748">
        <v>2987</v>
      </c>
      <c r="E748">
        <v>3318</v>
      </c>
      <c r="F748" t="s">
        <v>16</v>
      </c>
      <c r="G748" t="s">
        <v>17</v>
      </c>
      <c r="H748" t="s">
        <v>18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1492</v>
      </c>
      <c r="O748" s="7">
        <f>(E748/D748)*100</f>
        <v>111.08135252761969</v>
      </c>
      <c r="P748" s="5">
        <f>IFERROR((E748/L748),0)</f>
        <v>34.206185567010309</v>
      </c>
      <c r="Q748" s="5" t="str">
        <f>LEFT(N748,SEARCH("/", N748)-1)</f>
        <v>publishing</v>
      </c>
      <c r="R748" s="5" t="str">
        <f>RIGHT(N748,LEN(N748)-SEARCH("/",N748))</f>
        <v>nonfiction</v>
      </c>
      <c r="S748" s="11">
        <f>(((J748/60)/60)/24)+DATE(1970,1,1)</f>
        <v>41157.042928240742</v>
      </c>
      <c r="T748" s="11">
        <f>(((I748/60)/60)/24)+DATE(1970,1,1)</f>
        <v>41175.165972222225</v>
      </c>
      <c r="U748">
        <f>YEAR(S748)</f>
        <v>2012</v>
      </c>
      <c r="V748">
        <f>YEAR(T748)</f>
        <v>2012</v>
      </c>
      <c r="W748" t="str">
        <f>IF(V748=U748, "Yes"," No")</f>
        <v>Yes</v>
      </c>
    </row>
    <row r="749" spans="1:23" ht="43.2" x14ac:dyDescent="0.3">
      <c r="A749">
        <v>747</v>
      </c>
      <c r="B749" s="1" t="s">
        <v>1545</v>
      </c>
      <c r="C749" s="1" t="s">
        <v>1546</v>
      </c>
      <c r="D749">
        <v>7000</v>
      </c>
      <c r="E749">
        <v>7003</v>
      </c>
      <c r="F749" t="s">
        <v>16</v>
      </c>
      <c r="G749" t="s">
        <v>387</v>
      </c>
      <c r="H749" t="s">
        <v>55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1492</v>
      </c>
      <c r="O749" s="7">
        <f>(E749/D749)*100</f>
        <v>100.04285714285714</v>
      </c>
      <c r="P749" s="5">
        <f>IFERROR((E749/L749),0)</f>
        <v>127.32727272727273</v>
      </c>
      <c r="Q749" s="5" t="str">
        <f>LEFT(N749,SEARCH("/", N749)-1)</f>
        <v>publishing</v>
      </c>
      <c r="R749" s="5" t="str">
        <f>RIGHT(N749,LEN(N749)-SEARCH("/",N749))</f>
        <v>nonfiction</v>
      </c>
      <c r="S749" s="11">
        <f>(((J749/60)/60)/24)+DATE(1970,1,1)</f>
        <v>41988.548831018517</v>
      </c>
      <c r="T749" s="11">
        <f>(((I749/60)/60)/24)+DATE(1970,1,1)</f>
        <v>42019.454166666663</v>
      </c>
      <c r="U749">
        <f>YEAR(S749)</f>
        <v>2014</v>
      </c>
      <c r="V749">
        <f>YEAR(T749)</f>
        <v>2015</v>
      </c>
      <c r="W749" t="str">
        <f>IF(V749=U749, "Yes"," No")</f>
        <v xml:space="preserve"> No</v>
      </c>
    </row>
    <row r="750" spans="1:23" ht="43.2" x14ac:dyDescent="0.3">
      <c r="A750">
        <v>748</v>
      </c>
      <c r="B750" s="1" t="s">
        <v>1547</v>
      </c>
      <c r="C750" s="1" t="s">
        <v>1548</v>
      </c>
      <c r="D750">
        <v>2000</v>
      </c>
      <c r="E750">
        <v>2005</v>
      </c>
      <c r="F750" t="s">
        <v>16</v>
      </c>
      <c r="G750" t="s">
        <v>17</v>
      </c>
      <c r="H750" t="s">
        <v>18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1492</v>
      </c>
      <c r="O750" s="7">
        <f>(E750/D750)*100</f>
        <v>100.25</v>
      </c>
      <c r="P750" s="5">
        <f>IFERROR((E750/L750),0)</f>
        <v>45.56818181818182</v>
      </c>
      <c r="Q750" s="5" t="str">
        <f>LEFT(N750,SEARCH("/", N750)-1)</f>
        <v>publishing</v>
      </c>
      <c r="R750" s="5" t="str">
        <f>RIGHT(N750,LEN(N750)-SEARCH("/",N750))</f>
        <v>nonfiction</v>
      </c>
      <c r="S750" s="11">
        <f>(((J750/60)/60)/24)+DATE(1970,1,1)</f>
        <v>41831.846828703703</v>
      </c>
      <c r="T750" s="11">
        <f>(((I750/60)/60)/24)+DATE(1970,1,1)</f>
        <v>41861.846828703703</v>
      </c>
      <c r="U750">
        <f>YEAR(S750)</f>
        <v>2014</v>
      </c>
      <c r="V750">
        <f>YEAR(T750)</f>
        <v>2014</v>
      </c>
      <c r="W750" t="str">
        <f>IF(V750=U750, "Yes"," No")</f>
        <v>Yes</v>
      </c>
    </row>
    <row r="751" spans="1:23" ht="43.2" x14ac:dyDescent="0.3">
      <c r="A751">
        <v>749</v>
      </c>
      <c r="B751" s="1" t="s">
        <v>1549</v>
      </c>
      <c r="C751" s="1" t="s">
        <v>1550</v>
      </c>
      <c r="D751">
        <v>10000</v>
      </c>
      <c r="E751">
        <v>10556</v>
      </c>
      <c r="F751" t="s">
        <v>16</v>
      </c>
      <c r="G751" t="s">
        <v>17</v>
      </c>
      <c r="H751" t="s">
        <v>18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1492</v>
      </c>
      <c r="O751" s="7">
        <f>(E751/D751)*100</f>
        <v>105.56</v>
      </c>
      <c r="P751" s="5">
        <f>IFERROR((E751/L751),0)</f>
        <v>95.963636363636368</v>
      </c>
      <c r="Q751" s="5" t="str">
        <f>LEFT(N751,SEARCH("/", N751)-1)</f>
        <v>publishing</v>
      </c>
      <c r="R751" s="5" t="str">
        <f>RIGHT(N751,LEN(N751)-SEARCH("/",N751))</f>
        <v>nonfiction</v>
      </c>
      <c r="S751" s="11">
        <f>(((J751/60)/60)/24)+DATE(1970,1,1)</f>
        <v>42733.94131944445</v>
      </c>
      <c r="T751" s="11">
        <f>(((I751/60)/60)/24)+DATE(1970,1,1)</f>
        <v>42763.94131944445</v>
      </c>
      <c r="U751">
        <f>YEAR(S751)</f>
        <v>2016</v>
      </c>
      <c r="V751">
        <f>YEAR(T751)</f>
        <v>2017</v>
      </c>
      <c r="W751" t="str">
        <f>IF(V751=U751, "Yes"," No")</f>
        <v xml:space="preserve"> No</v>
      </c>
    </row>
    <row r="752" spans="1:23" ht="43.2" x14ac:dyDescent="0.3">
      <c r="A752">
        <v>750</v>
      </c>
      <c r="B752" s="1" t="s">
        <v>1551</v>
      </c>
      <c r="C752" s="1" t="s">
        <v>1552</v>
      </c>
      <c r="D752">
        <v>4444</v>
      </c>
      <c r="E752">
        <v>4559</v>
      </c>
      <c r="F752" t="s">
        <v>16</v>
      </c>
      <c r="G752" t="s">
        <v>17</v>
      </c>
      <c r="H752" t="s">
        <v>18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1492</v>
      </c>
      <c r="O752" s="7">
        <f>(E752/D752)*100</f>
        <v>102.58775877587757</v>
      </c>
      <c r="P752" s="5">
        <f>IFERROR((E752/L752),0)</f>
        <v>77.271186440677965</v>
      </c>
      <c r="Q752" s="5" t="str">
        <f>LEFT(N752,SEARCH("/", N752)-1)</f>
        <v>publishing</v>
      </c>
      <c r="R752" s="5" t="str">
        <f>RIGHT(N752,LEN(N752)-SEARCH("/",N752))</f>
        <v>nonfiction</v>
      </c>
      <c r="S752" s="11">
        <f>(((J752/60)/60)/24)+DATE(1970,1,1)</f>
        <v>41299.878148148149</v>
      </c>
      <c r="T752" s="11">
        <f>(((I752/60)/60)/24)+DATE(1970,1,1)</f>
        <v>41329.878148148149</v>
      </c>
      <c r="U752">
        <f>YEAR(S752)</f>
        <v>2013</v>
      </c>
      <c r="V752">
        <f>YEAR(T752)</f>
        <v>2013</v>
      </c>
      <c r="W752" t="str">
        <f>IF(V752=U752, "Yes"," No")</f>
        <v>Yes</v>
      </c>
    </row>
    <row r="753" spans="1:23" ht="43.2" x14ac:dyDescent="0.3">
      <c r="A753">
        <v>751</v>
      </c>
      <c r="B753" s="1" t="s">
        <v>1553</v>
      </c>
      <c r="C753" s="1" t="s">
        <v>1554</v>
      </c>
      <c r="D753">
        <v>3000</v>
      </c>
      <c r="E753">
        <v>3555</v>
      </c>
      <c r="F753" t="s">
        <v>16</v>
      </c>
      <c r="G753" t="s">
        <v>17</v>
      </c>
      <c r="H753" t="s">
        <v>18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1492</v>
      </c>
      <c r="O753" s="7">
        <f>(E753/D753)*100</f>
        <v>118.5</v>
      </c>
      <c r="P753" s="5">
        <f>IFERROR((E753/L753),0)</f>
        <v>57.338709677419352</v>
      </c>
      <c r="Q753" s="5" t="str">
        <f>LEFT(N753,SEARCH("/", N753)-1)</f>
        <v>publishing</v>
      </c>
      <c r="R753" s="5" t="str">
        <f>RIGHT(N753,LEN(N753)-SEARCH("/",N753))</f>
        <v>nonfiction</v>
      </c>
      <c r="S753" s="11">
        <f>(((J753/60)/60)/24)+DATE(1970,1,1)</f>
        <v>40713.630497685182</v>
      </c>
      <c r="T753" s="11">
        <f>(((I753/60)/60)/24)+DATE(1970,1,1)</f>
        <v>40759.630497685182</v>
      </c>
      <c r="U753">
        <f>YEAR(S753)</f>
        <v>2011</v>
      </c>
      <c r="V753">
        <f>YEAR(T753)</f>
        <v>2011</v>
      </c>
      <c r="W753" t="str">
        <f>IF(V753=U753, "Yes"," No")</f>
        <v>Yes</v>
      </c>
    </row>
    <row r="754" spans="1:23" ht="57.6" x14ac:dyDescent="0.3">
      <c r="A754">
        <v>752</v>
      </c>
      <c r="B754" s="1" t="s">
        <v>1555</v>
      </c>
      <c r="C754" s="1" t="s">
        <v>1556</v>
      </c>
      <c r="D754">
        <v>5000</v>
      </c>
      <c r="E754">
        <v>5585</v>
      </c>
      <c r="F754" t="s">
        <v>16</v>
      </c>
      <c r="G754" t="s">
        <v>50</v>
      </c>
      <c r="H754" t="s">
        <v>51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1492</v>
      </c>
      <c r="O754" s="7">
        <f>(E754/D754)*100</f>
        <v>111.7</v>
      </c>
      <c r="P754" s="5">
        <f>IFERROR((E754/L754),0)</f>
        <v>53.19047619047619</v>
      </c>
      <c r="Q754" s="5" t="str">
        <f>LEFT(N754,SEARCH("/", N754)-1)</f>
        <v>publishing</v>
      </c>
      <c r="R754" s="5" t="str">
        <f>RIGHT(N754,LEN(N754)-SEARCH("/",N754))</f>
        <v>nonfiction</v>
      </c>
      <c r="S754" s="11">
        <f>(((J754/60)/60)/24)+DATE(1970,1,1)</f>
        <v>42639.421493055561</v>
      </c>
      <c r="T754" s="11">
        <f>(((I754/60)/60)/24)+DATE(1970,1,1)</f>
        <v>42659.458333333328</v>
      </c>
      <c r="U754">
        <f>YEAR(S754)</f>
        <v>2016</v>
      </c>
      <c r="V754">
        <f>YEAR(T754)</f>
        <v>2016</v>
      </c>
      <c r="W754" t="str">
        <f>IF(V754=U754, "Yes"," No")</f>
        <v>Yes</v>
      </c>
    </row>
    <row r="755" spans="1:23" ht="43.2" x14ac:dyDescent="0.3">
      <c r="A755">
        <v>753</v>
      </c>
      <c r="B755" s="1" t="s">
        <v>1557</v>
      </c>
      <c r="C755" s="1" t="s">
        <v>1558</v>
      </c>
      <c r="D755">
        <v>10000</v>
      </c>
      <c r="E755">
        <v>12800</v>
      </c>
      <c r="F755" t="s">
        <v>16</v>
      </c>
      <c r="G755" t="s">
        <v>17</v>
      </c>
      <c r="H755" t="s">
        <v>18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1492</v>
      </c>
      <c r="O755" s="7">
        <f>(E755/D755)*100</f>
        <v>128</v>
      </c>
      <c r="P755" s="5">
        <f>IFERROR((E755/L755),0)</f>
        <v>492.30769230769232</v>
      </c>
      <c r="Q755" s="5" t="str">
        <f>LEFT(N755,SEARCH("/", N755)-1)</f>
        <v>publishing</v>
      </c>
      <c r="R755" s="5" t="str">
        <f>RIGHT(N755,LEN(N755)-SEARCH("/",N755))</f>
        <v>nonfiction</v>
      </c>
      <c r="S755" s="11">
        <f>(((J755/60)/60)/24)+DATE(1970,1,1)</f>
        <v>42019.590173611112</v>
      </c>
      <c r="T755" s="11">
        <f>(((I755/60)/60)/24)+DATE(1970,1,1)</f>
        <v>42049.590173611112</v>
      </c>
      <c r="U755">
        <f>YEAR(S755)</f>
        <v>2015</v>
      </c>
      <c r="V755">
        <f>YEAR(T755)</f>
        <v>2015</v>
      </c>
      <c r="W755" t="str">
        <f>IF(V755=U755, "Yes"," No")</f>
        <v>Yes</v>
      </c>
    </row>
    <row r="756" spans="1:23" ht="43.2" x14ac:dyDescent="0.3">
      <c r="A756">
        <v>754</v>
      </c>
      <c r="B756" s="1" t="s">
        <v>1559</v>
      </c>
      <c r="C756" s="1" t="s">
        <v>1560</v>
      </c>
      <c r="D756">
        <v>2000</v>
      </c>
      <c r="E756">
        <v>2075</v>
      </c>
      <c r="F756" t="s">
        <v>16</v>
      </c>
      <c r="G756" t="s">
        <v>17</v>
      </c>
      <c r="H756" t="s">
        <v>18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1492</v>
      </c>
      <c r="O756" s="7">
        <f>(E756/D756)*100</f>
        <v>103.75000000000001</v>
      </c>
      <c r="P756" s="5">
        <f>IFERROR((E756/L756),0)</f>
        <v>42.346938775510203</v>
      </c>
      <c r="Q756" s="5" t="str">
        <f>LEFT(N756,SEARCH("/", N756)-1)</f>
        <v>publishing</v>
      </c>
      <c r="R756" s="5" t="str">
        <f>RIGHT(N756,LEN(N756)-SEARCH("/",N756))</f>
        <v>nonfiction</v>
      </c>
      <c r="S756" s="11">
        <f>(((J756/60)/60)/24)+DATE(1970,1,1)</f>
        <v>41249.749085648145</v>
      </c>
      <c r="T756" s="11">
        <f>(((I756/60)/60)/24)+DATE(1970,1,1)</f>
        <v>41279.749085648145</v>
      </c>
      <c r="U756">
        <f>YEAR(S756)</f>
        <v>2012</v>
      </c>
      <c r="V756">
        <f>YEAR(T756)</f>
        <v>2013</v>
      </c>
      <c r="W756" t="str">
        <f>IF(V756=U756, "Yes"," No")</f>
        <v xml:space="preserve"> No</v>
      </c>
    </row>
    <row r="757" spans="1:23" ht="43.2" x14ac:dyDescent="0.3">
      <c r="A757">
        <v>755</v>
      </c>
      <c r="B757" s="1" t="s">
        <v>1561</v>
      </c>
      <c r="C757" s="1" t="s">
        <v>1562</v>
      </c>
      <c r="D757">
        <v>2500</v>
      </c>
      <c r="E757">
        <v>2547.69</v>
      </c>
      <c r="F757" t="s">
        <v>16</v>
      </c>
      <c r="G757" t="s">
        <v>17</v>
      </c>
      <c r="H757" t="s">
        <v>18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1492</v>
      </c>
      <c r="O757" s="7">
        <f>(E757/D757)*100</f>
        <v>101.9076</v>
      </c>
      <c r="P757" s="5">
        <f>IFERROR((E757/L757),0)</f>
        <v>37.466029411764708</v>
      </c>
      <c r="Q757" s="5" t="str">
        <f>LEFT(N757,SEARCH("/", N757)-1)</f>
        <v>publishing</v>
      </c>
      <c r="R757" s="5" t="str">
        <f>RIGHT(N757,LEN(N757)-SEARCH("/",N757))</f>
        <v>nonfiction</v>
      </c>
      <c r="S757" s="11">
        <f>(((J757/60)/60)/24)+DATE(1970,1,1)</f>
        <v>41383.605057870373</v>
      </c>
      <c r="T757" s="11">
        <f>(((I757/60)/60)/24)+DATE(1970,1,1)</f>
        <v>41414.02847222222</v>
      </c>
      <c r="U757">
        <f>YEAR(S757)</f>
        <v>2013</v>
      </c>
      <c r="V757">
        <f>YEAR(T757)</f>
        <v>2013</v>
      </c>
      <c r="W757" t="str">
        <f>IF(V757=U757, "Yes"," No")</f>
        <v>Yes</v>
      </c>
    </row>
    <row r="758" spans="1:23" ht="43.2" x14ac:dyDescent="0.3">
      <c r="A758">
        <v>756</v>
      </c>
      <c r="B758" s="1" t="s">
        <v>1563</v>
      </c>
      <c r="C758" s="1" t="s">
        <v>1564</v>
      </c>
      <c r="D758">
        <v>700</v>
      </c>
      <c r="E758">
        <v>824</v>
      </c>
      <c r="F758" t="s">
        <v>16</v>
      </c>
      <c r="G758" t="s">
        <v>17</v>
      </c>
      <c r="H758" t="s">
        <v>18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1492</v>
      </c>
      <c r="O758" s="7">
        <f>(E758/D758)*100</f>
        <v>117.71428571428571</v>
      </c>
      <c r="P758" s="5">
        <f>IFERROR((E758/L758),0)</f>
        <v>37.454545454545453</v>
      </c>
      <c r="Q758" s="5" t="str">
        <f>LEFT(N758,SEARCH("/", N758)-1)</f>
        <v>publishing</v>
      </c>
      <c r="R758" s="5" t="str">
        <f>RIGHT(N758,LEN(N758)-SEARCH("/",N758))</f>
        <v>nonfiction</v>
      </c>
      <c r="S758" s="11">
        <f>(((J758/60)/60)/24)+DATE(1970,1,1)</f>
        <v>40590.766886574071</v>
      </c>
      <c r="T758" s="11">
        <f>(((I758/60)/60)/24)+DATE(1970,1,1)</f>
        <v>40651.725219907406</v>
      </c>
      <c r="U758">
        <f>YEAR(S758)</f>
        <v>2011</v>
      </c>
      <c r="V758">
        <f>YEAR(T758)</f>
        <v>2011</v>
      </c>
      <c r="W758" t="str">
        <f>IF(V758=U758, "Yes"," No")</f>
        <v>Yes</v>
      </c>
    </row>
    <row r="759" spans="1:23" ht="43.2" x14ac:dyDescent="0.3">
      <c r="A759">
        <v>757</v>
      </c>
      <c r="B759" s="1" t="s">
        <v>1565</v>
      </c>
      <c r="C759" s="1" t="s">
        <v>1566</v>
      </c>
      <c r="D759">
        <v>250</v>
      </c>
      <c r="E759">
        <v>595</v>
      </c>
      <c r="F759" t="s">
        <v>16</v>
      </c>
      <c r="G759" t="s">
        <v>17</v>
      </c>
      <c r="H759" t="s">
        <v>18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1492</v>
      </c>
      <c r="O759" s="7">
        <f>(E759/D759)*100</f>
        <v>238</v>
      </c>
      <c r="P759" s="5">
        <f>IFERROR((E759/L759),0)</f>
        <v>33.055555555555557</v>
      </c>
      <c r="Q759" s="5" t="str">
        <f>LEFT(N759,SEARCH("/", N759)-1)</f>
        <v>publishing</v>
      </c>
      <c r="R759" s="5" t="str">
        <f>RIGHT(N759,LEN(N759)-SEARCH("/",N759))</f>
        <v>nonfiction</v>
      </c>
      <c r="S759" s="11">
        <f>(((J759/60)/60)/24)+DATE(1970,1,1)</f>
        <v>41235.054560185185</v>
      </c>
      <c r="T759" s="11">
        <f>(((I759/60)/60)/24)+DATE(1970,1,1)</f>
        <v>41249.054560185185</v>
      </c>
      <c r="U759">
        <f>YEAR(S759)</f>
        <v>2012</v>
      </c>
      <c r="V759">
        <f>YEAR(T759)</f>
        <v>2012</v>
      </c>
      <c r="W759" t="str">
        <f>IF(V759=U759, "Yes"," No")</f>
        <v>Yes</v>
      </c>
    </row>
    <row r="760" spans="1:23" ht="28.8" x14ac:dyDescent="0.3">
      <c r="A760">
        <v>758</v>
      </c>
      <c r="B760" s="1" t="s">
        <v>1567</v>
      </c>
      <c r="C760" s="1" t="s">
        <v>1568</v>
      </c>
      <c r="D760">
        <v>2500</v>
      </c>
      <c r="E760">
        <v>2550</v>
      </c>
      <c r="F760" t="s">
        <v>16</v>
      </c>
      <c r="G760" t="s">
        <v>17</v>
      </c>
      <c r="H760" t="s">
        <v>18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1492</v>
      </c>
      <c r="O760" s="7">
        <f>(E760/D760)*100</f>
        <v>102</v>
      </c>
      <c r="P760" s="5">
        <f>IFERROR((E760/L760),0)</f>
        <v>134.21052631578948</v>
      </c>
      <c r="Q760" s="5" t="str">
        <f>LEFT(N760,SEARCH("/", N760)-1)</f>
        <v>publishing</v>
      </c>
      <c r="R760" s="5" t="str">
        <f>RIGHT(N760,LEN(N760)-SEARCH("/",N760))</f>
        <v>nonfiction</v>
      </c>
      <c r="S760" s="11">
        <f>(((J760/60)/60)/24)+DATE(1970,1,1)</f>
        <v>40429.836435185185</v>
      </c>
      <c r="T760" s="11">
        <f>(((I760/60)/60)/24)+DATE(1970,1,1)</f>
        <v>40459.836435185185</v>
      </c>
      <c r="U760">
        <f>YEAR(S760)</f>
        <v>2010</v>
      </c>
      <c r="V760">
        <f>YEAR(T760)</f>
        <v>2010</v>
      </c>
      <c r="W760" t="str">
        <f>IF(V760=U760, "Yes"," No")</f>
        <v>Yes</v>
      </c>
    </row>
    <row r="761" spans="1:23" ht="43.2" x14ac:dyDescent="0.3">
      <c r="A761">
        <v>759</v>
      </c>
      <c r="B761" s="1" t="s">
        <v>1569</v>
      </c>
      <c r="C761" s="1" t="s">
        <v>1570</v>
      </c>
      <c r="D761">
        <v>5000</v>
      </c>
      <c r="E761">
        <v>5096</v>
      </c>
      <c r="F761" t="s">
        <v>16</v>
      </c>
      <c r="G761" t="s">
        <v>24</v>
      </c>
      <c r="H761" t="s">
        <v>25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1492</v>
      </c>
      <c r="O761" s="7">
        <f>(E761/D761)*100</f>
        <v>101.92000000000002</v>
      </c>
      <c r="P761" s="5">
        <f>IFERROR((E761/L761),0)</f>
        <v>51.474747474747474</v>
      </c>
      <c r="Q761" s="5" t="str">
        <f>LEFT(N761,SEARCH("/", N761)-1)</f>
        <v>publishing</v>
      </c>
      <c r="R761" s="5" t="str">
        <f>RIGHT(N761,LEN(N761)-SEARCH("/",N761))</f>
        <v>nonfiction</v>
      </c>
      <c r="S761" s="11">
        <f>(((J761/60)/60)/24)+DATE(1970,1,1)</f>
        <v>41789.330312500002</v>
      </c>
      <c r="T761" s="11">
        <f>(((I761/60)/60)/24)+DATE(1970,1,1)</f>
        <v>41829.330312500002</v>
      </c>
      <c r="U761">
        <f>YEAR(S761)</f>
        <v>2014</v>
      </c>
      <c r="V761">
        <f>YEAR(T761)</f>
        <v>2014</v>
      </c>
      <c r="W761" t="str">
        <f>IF(V761=U761, "Yes"," No")</f>
        <v>Yes</v>
      </c>
    </row>
    <row r="762" spans="1:23" ht="43.2" x14ac:dyDescent="0.3">
      <c r="A762">
        <v>760</v>
      </c>
      <c r="B762" s="1" t="s">
        <v>1571</v>
      </c>
      <c r="C762" s="1" t="s">
        <v>1572</v>
      </c>
      <c r="D762">
        <v>2200</v>
      </c>
      <c r="E762">
        <v>0</v>
      </c>
      <c r="F762" t="s">
        <v>357</v>
      </c>
      <c r="G762" t="s">
        <v>17</v>
      </c>
      <c r="H762" t="s">
        <v>18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1573</v>
      </c>
      <c r="O762" s="7">
        <f>(E762/D762)*100</f>
        <v>0</v>
      </c>
      <c r="P762" s="5">
        <f>IFERROR((E762/L762),0)</f>
        <v>0</v>
      </c>
      <c r="Q762" s="5" t="str">
        <f>LEFT(N762,SEARCH("/", N762)-1)</f>
        <v>publishing</v>
      </c>
      <c r="R762" s="5" t="str">
        <f>RIGHT(N762,LEN(N762)-SEARCH("/",N762))</f>
        <v>fiction</v>
      </c>
      <c r="S762" s="11">
        <f>(((J762/60)/60)/24)+DATE(1970,1,1)</f>
        <v>42670.764039351852</v>
      </c>
      <c r="T762" s="11">
        <f>(((I762/60)/60)/24)+DATE(1970,1,1)</f>
        <v>42700.805706018517</v>
      </c>
      <c r="U762">
        <f>YEAR(S762)</f>
        <v>2016</v>
      </c>
      <c r="V762">
        <f>YEAR(T762)</f>
        <v>2016</v>
      </c>
      <c r="W762" t="str">
        <f>IF(V762=U762, "Yes"," No")</f>
        <v>Yes</v>
      </c>
    </row>
    <row r="763" spans="1:23" ht="43.2" x14ac:dyDescent="0.3">
      <c r="A763">
        <v>761</v>
      </c>
      <c r="B763" s="1" t="s">
        <v>1574</v>
      </c>
      <c r="C763" s="1" t="s">
        <v>1575</v>
      </c>
      <c r="D763">
        <v>5000</v>
      </c>
      <c r="E763">
        <v>235</v>
      </c>
      <c r="F763" t="s">
        <v>357</v>
      </c>
      <c r="G763" t="s">
        <v>17</v>
      </c>
      <c r="H763" t="s">
        <v>18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1573</v>
      </c>
      <c r="O763" s="7">
        <f>(E763/D763)*100</f>
        <v>4.7</v>
      </c>
      <c r="P763" s="5">
        <f>IFERROR((E763/L763),0)</f>
        <v>39.166666666666664</v>
      </c>
      <c r="Q763" s="5" t="str">
        <f>LEFT(N763,SEARCH("/", N763)-1)</f>
        <v>publishing</v>
      </c>
      <c r="R763" s="5" t="str">
        <f>RIGHT(N763,LEN(N763)-SEARCH("/",N763))</f>
        <v>fiction</v>
      </c>
      <c r="S763" s="11">
        <f>(((J763/60)/60)/24)+DATE(1970,1,1)</f>
        <v>41642.751458333332</v>
      </c>
      <c r="T763" s="11">
        <f>(((I763/60)/60)/24)+DATE(1970,1,1)</f>
        <v>41672.751458333332</v>
      </c>
      <c r="U763">
        <f>YEAR(S763)</f>
        <v>2014</v>
      </c>
      <c r="V763">
        <f>YEAR(T763)</f>
        <v>2014</v>
      </c>
      <c r="W763" t="str">
        <f>IF(V763=U763, "Yes"," No")</f>
        <v>Yes</v>
      </c>
    </row>
    <row r="764" spans="1:23" ht="43.2" x14ac:dyDescent="0.3">
      <c r="A764">
        <v>762</v>
      </c>
      <c r="B764" s="1" t="s">
        <v>1576</v>
      </c>
      <c r="C764" s="1" t="s">
        <v>1577</v>
      </c>
      <c r="D764">
        <v>3500</v>
      </c>
      <c r="E764">
        <v>0</v>
      </c>
      <c r="F764" t="s">
        <v>357</v>
      </c>
      <c r="G764" t="s">
        <v>1424</v>
      </c>
      <c r="H764" t="s">
        <v>1425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1573</v>
      </c>
      <c r="O764" s="7">
        <f>(E764/D764)*100</f>
        <v>0</v>
      </c>
      <c r="P764" s="5">
        <f>IFERROR((E764/L764),0)</f>
        <v>0</v>
      </c>
      <c r="Q764" s="5" t="str">
        <f>LEFT(N764,SEARCH("/", N764)-1)</f>
        <v>publishing</v>
      </c>
      <c r="R764" s="5" t="str">
        <f>RIGHT(N764,LEN(N764)-SEARCH("/",N764))</f>
        <v>fiction</v>
      </c>
      <c r="S764" s="11">
        <f>(((J764/60)/60)/24)+DATE(1970,1,1)</f>
        <v>42690.858449074076</v>
      </c>
      <c r="T764" s="11">
        <f>(((I764/60)/60)/24)+DATE(1970,1,1)</f>
        <v>42708.25</v>
      </c>
      <c r="U764">
        <f>YEAR(S764)</f>
        <v>2016</v>
      </c>
      <c r="V764">
        <f>YEAR(T764)</f>
        <v>2016</v>
      </c>
      <c r="W764" t="str">
        <f>IF(V764=U764, "Yes"," No")</f>
        <v>Yes</v>
      </c>
    </row>
    <row r="765" spans="1:23" ht="43.2" x14ac:dyDescent="0.3">
      <c r="A765">
        <v>763</v>
      </c>
      <c r="B765" s="1" t="s">
        <v>1578</v>
      </c>
      <c r="C765" s="1" t="s">
        <v>1579</v>
      </c>
      <c r="D765">
        <v>4290</v>
      </c>
      <c r="E765">
        <v>5</v>
      </c>
      <c r="F765" t="s">
        <v>357</v>
      </c>
      <c r="G765" t="s">
        <v>24</v>
      </c>
      <c r="H765" t="s">
        <v>25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1573</v>
      </c>
      <c r="O765" s="7">
        <f>(E765/D765)*100</f>
        <v>0.11655011655011654</v>
      </c>
      <c r="P765" s="5">
        <f>IFERROR((E765/L765),0)</f>
        <v>5</v>
      </c>
      <c r="Q765" s="5" t="str">
        <f>LEFT(N765,SEARCH("/", N765)-1)</f>
        <v>publishing</v>
      </c>
      <c r="R765" s="5" t="str">
        <f>RIGHT(N765,LEN(N765)-SEARCH("/",N765))</f>
        <v>fiction</v>
      </c>
      <c r="S765" s="11">
        <f>(((J765/60)/60)/24)+DATE(1970,1,1)</f>
        <v>41471.446851851848</v>
      </c>
      <c r="T765" s="11">
        <f>(((I765/60)/60)/24)+DATE(1970,1,1)</f>
        <v>41501.446851851848</v>
      </c>
      <c r="U765">
        <f>YEAR(S765)</f>
        <v>2013</v>
      </c>
      <c r="V765">
        <f>YEAR(T765)</f>
        <v>2013</v>
      </c>
      <c r="W765" t="str">
        <f>IF(V765=U765, "Yes"," No")</f>
        <v>Yes</v>
      </c>
    </row>
    <row r="766" spans="1:23" ht="43.2" x14ac:dyDescent="0.3">
      <c r="A766">
        <v>764</v>
      </c>
      <c r="B766" s="1" t="s">
        <v>1580</v>
      </c>
      <c r="C766" s="1" t="s">
        <v>1581</v>
      </c>
      <c r="D766">
        <v>5000</v>
      </c>
      <c r="E766">
        <v>0</v>
      </c>
      <c r="F766" t="s">
        <v>357</v>
      </c>
      <c r="G766" t="s">
        <v>17</v>
      </c>
      <c r="H766" t="s">
        <v>18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1573</v>
      </c>
      <c r="O766" s="7">
        <f>(E766/D766)*100</f>
        <v>0</v>
      </c>
      <c r="P766" s="5">
        <f>IFERROR((E766/L766),0)</f>
        <v>0</v>
      </c>
      <c r="Q766" s="5" t="str">
        <f>LEFT(N766,SEARCH("/", N766)-1)</f>
        <v>publishing</v>
      </c>
      <c r="R766" s="5" t="str">
        <f>RIGHT(N766,LEN(N766)-SEARCH("/",N766))</f>
        <v>fiction</v>
      </c>
      <c r="S766" s="11">
        <f>(((J766/60)/60)/24)+DATE(1970,1,1)</f>
        <v>42227.173159722224</v>
      </c>
      <c r="T766" s="11">
        <f>(((I766/60)/60)/24)+DATE(1970,1,1)</f>
        <v>42257.173159722224</v>
      </c>
      <c r="U766">
        <f>YEAR(S766)</f>
        <v>2015</v>
      </c>
      <c r="V766">
        <f>YEAR(T766)</f>
        <v>2015</v>
      </c>
      <c r="W766" t="str">
        <f>IF(V766=U766, "Yes"," No")</f>
        <v>Yes</v>
      </c>
    </row>
    <row r="767" spans="1:23" ht="43.2" x14ac:dyDescent="0.3">
      <c r="A767">
        <v>765</v>
      </c>
      <c r="B767" s="1" t="s">
        <v>1582</v>
      </c>
      <c r="C767" s="1" t="s">
        <v>1583</v>
      </c>
      <c r="D767">
        <v>7000</v>
      </c>
      <c r="E767">
        <v>2521</v>
      </c>
      <c r="F767" t="s">
        <v>357</v>
      </c>
      <c r="G767" t="s">
        <v>17</v>
      </c>
      <c r="H767" t="s">
        <v>18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1573</v>
      </c>
      <c r="O767" s="7">
        <f>(E767/D767)*100</f>
        <v>36.014285714285712</v>
      </c>
      <c r="P767" s="5">
        <f>IFERROR((E767/L767),0)</f>
        <v>57.295454545454547</v>
      </c>
      <c r="Q767" s="5" t="str">
        <f>LEFT(N767,SEARCH("/", N767)-1)</f>
        <v>publishing</v>
      </c>
      <c r="R767" s="5" t="str">
        <f>RIGHT(N767,LEN(N767)-SEARCH("/",N767))</f>
        <v>fiction</v>
      </c>
      <c r="S767" s="11">
        <f>(((J767/60)/60)/24)+DATE(1970,1,1)</f>
        <v>41901.542638888888</v>
      </c>
      <c r="T767" s="11">
        <f>(((I767/60)/60)/24)+DATE(1970,1,1)</f>
        <v>41931.542638888888</v>
      </c>
      <c r="U767">
        <f>YEAR(S767)</f>
        <v>2014</v>
      </c>
      <c r="V767">
        <f>YEAR(T767)</f>
        <v>2014</v>
      </c>
      <c r="W767" t="str">
        <f>IF(V767=U767, "Yes"," No")</f>
        <v>Yes</v>
      </c>
    </row>
    <row r="768" spans="1:23" ht="43.2" x14ac:dyDescent="0.3">
      <c r="A768">
        <v>766</v>
      </c>
      <c r="B768" s="1" t="s">
        <v>1584</v>
      </c>
      <c r="C768" s="1" t="s">
        <v>1585</v>
      </c>
      <c r="D768">
        <v>4000</v>
      </c>
      <c r="E768">
        <v>0</v>
      </c>
      <c r="F768" t="s">
        <v>357</v>
      </c>
      <c r="G768" t="s">
        <v>159</v>
      </c>
      <c r="H768" t="s">
        <v>160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1573</v>
      </c>
      <c r="O768" s="7">
        <f>(E768/D768)*100</f>
        <v>0</v>
      </c>
      <c r="P768" s="5">
        <f>IFERROR((E768/L768),0)</f>
        <v>0</v>
      </c>
      <c r="Q768" s="5" t="str">
        <f>LEFT(N768,SEARCH("/", N768)-1)</f>
        <v>publishing</v>
      </c>
      <c r="R768" s="5" t="str">
        <f>RIGHT(N768,LEN(N768)-SEARCH("/",N768))</f>
        <v>fiction</v>
      </c>
      <c r="S768" s="11">
        <f>(((J768/60)/60)/24)+DATE(1970,1,1)</f>
        <v>42021.783368055556</v>
      </c>
      <c r="T768" s="11">
        <f>(((I768/60)/60)/24)+DATE(1970,1,1)</f>
        <v>42051.783368055556</v>
      </c>
      <c r="U768">
        <f>YEAR(S768)</f>
        <v>2015</v>
      </c>
      <c r="V768">
        <f>YEAR(T768)</f>
        <v>2015</v>
      </c>
      <c r="W768" t="str">
        <f>IF(V768=U768, "Yes"," No")</f>
        <v>Yes</v>
      </c>
    </row>
    <row r="769" spans="1:23" ht="72" x14ac:dyDescent="0.3">
      <c r="A769">
        <v>767</v>
      </c>
      <c r="B769" s="1" t="s">
        <v>1586</v>
      </c>
      <c r="C769" s="1" t="s">
        <v>1587</v>
      </c>
      <c r="D769">
        <v>5000</v>
      </c>
      <c r="E769">
        <v>177</v>
      </c>
      <c r="F769" t="s">
        <v>357</v>
      </c>
      <c r="G769" t="s">
        <v>17</v>
      </c>
      <c r="H769" t="s">
        <v>18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1573</v>
      </c>
      <c r="O769" s="7">
        <f>(E769/D769)*100</f>
        <v>3.54</v>
      </c>
      <c r="P769" s="5">
        <f>IFERROR((E769/L769),0)</f>
        <v>59</v>
      </c>
      <c r="Q769" s="5" t="str">
        <f>LEFT(N769,SEARCH("/", N769)-1)</f>
        <v>publishing</v>
      </c>
      <c r="R769" s="5" t="str">
        <f>RIGHT(N769,LEN(N769)-SEARCH("/",N769))</f>
        <v>fiction</v>
      </c>
      <c r="S769" s="11">
        <f>(((J769/60)/60)/24)+DATE(1970,1,1)</f>
        <v>42115.143634259264</v>
      </c>
      <c r="T769" s="11">
        <f>(((I769/60)/60)/24)+DATE(1970,1,1)</f>
        <v>42145.143634259264</v>
      </c>
      <c r="U769">
        <f>YEAR(S769)</f>
        <v>2015</v>
      </c>
      <c r="V769">
        <f>YEAR(T769)</f>
        <v>2015</v>
      </c>
      <c r="W769" t="str">
        <f>IF(V769=U769, "Yes"," No")</f>
        <v>Yes</v>
      </c>
    </row>
    <row r="770" spans="1:23" ht="43.2" x14ac:dyDescent="0.3">
      <c r="A770">
        <v>768</v>
      </c>
      <c r="B770" s="1" t="s">
        <v>1588</v>
      </c>
      <c r="C770" s="1" t="s">
        <v>1589</v>
      </c>
      <c r="D770">
        <v>2500</v>
      </c>
      <c r="E770">
        <v>0</v>
      </c>
      <c r="F770" t="s">
        <v>357</v>
      </c>
      <c r="G770" t="s">
        <v>17</v>
      </c>
      <c r="H770" t="s">
        <v>18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1573</v>
      </c>
      <c r="O770" s="7">
        <f>(E770/D770)*100</f>
        <v>0</v>
      </c>
      <c r="P770" s="5">
        <f>IFERROR((E770/L770),0)</f>
        <v>0</v>
      </c>
      <c r="Q770" s="5" t="str">
        <f>LEFT(N770,SEARCH("/", N770)-1)</f>
        <v>publishing</v>
      </c>
      <c r="R770" s="5" t="str">
        <f>RIGHT(N770,LEN(N770)-SEARCH("/",N770))</f>
        <v>fiction</v>
      </c>
      <c r="S770" s="11">
        <f>(((J770/60)/60)/24)+DATE(1970,1,1)</f>
        <v>41594.207060185188</v>
      </c>
      <c r="T770" s="11">
        <f>(((I770/60)/60)/24)+DATE(1970,1,1)</f>
        <v>41624.207060185188</v>
      </c>
      <c r="U770">
        <f>YEAR(S770)</f>
        <v>2013</v>
      </c>
      <c r="V770">
        <f>YEAR(T770)</f>
        <v>2013</v>
      </c>
      <c r="W770" t="str">
        <f>IF(V770=U770, "Yes"," No")</f>
        <v>Yes</v>
      </c>
    </row>
    <row r="771" spans="1:23" ht="57.6" x14ac:dyDescent="0.3">
      <c r="A771">
        <v>769</v>
      </c>
      <c r="B771" s="1" t="s">
        <v>1590</v>
      </c>
      <c r="C771" s="1" t="s">
        <v>1591</v>
      </c>
      <c r="D771">
        <v>4000</v>
      </c>
      <c r="E771">
        <v>1656</v>
      </c>
      <c r="F771" t="s">
        <v>357</v>
      </c>
      <c r="G771" t="s">
        <v>17</v>
      </c>
      <c r="H771" t="s">
        <v>18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1573</v>
      </c>
      <c r="O771" s="7">
        <f>(E771/D771)*100</f>
        <v>41.4</v>
      </c>
      <c r="P771" s="5">
        <f>IFERROR((E771/L771),0)</f>
        <v>31.846153846153847</v>
      </c>
      <c r="Q771" s="5" t="str">
        <f>LEFT(N771,SEARCH("/", N771)-1)</f>
        <v>publishing</v>
      </c>
      <c r="R771" s="5" t="str">
        <f>RIGHT(N771,LEN(N771)-SEARCH("/",N771))</f>
        <v>fiction</v>
      </c>
      <c r="S771" s="11">
        <f>(((J771/60)/60)/24)+DATE(1970,1,1)</f>
        <v>41604.996458333335</v>
      </c>
      <c r="T771" s="11">
        <f>(((I771/60)/60)/24)+DATE(1970,1,1)</f>
        <v>41634.996458333335</v>
      </c>
      <c r="U771">
        <f>YEAR(S771)</f>
        <v>2013</v>
      </c>
      <c r="V771">
        <f>YEAR(T771)</f>
        <v>2013</v>
      </c>
      <c r="W771" t="str">
        <f>IF(V771=U771, "Yes"," No")</f>
        <v>Yes</v>
      </c>
    </row>
    <row r="772" spans="1:23" ht="43.2" x14ac:dyDescent="0.3">
      <c r="A772">
        <v>770</v>
      </c>
      <c r="B772" s="1" t="s">
        <v>1592</v>
      </c>
      <c r="C772" s="1" t="s">
        <v>1593</v>
      </c>
      <c r="D772">
        <v>17500</v>
      </c>
      <c r="E772">
        <v>0</v>
      </c>
      <c r="F772" t="s">
        <v>357</v>
      </c>
      <c r="G772" t="s">
        <v>17</v>
      </c>
      <c r="H772" t="s">
        <v>18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1573</v>
      </c>
      <c r="O772" s="7">
        <f>(E772/D772)*100</f>
        <v>0</v>
      </c>
      <c r="P772" s="5">
        <f>IFERROR((E772/L772),0)</f>
        <v>0</v>
      </c>
      <c r="Q772" s="5" t="str">
        <f>LEFT(N772,SEARCH("/", N772)-1)</f>
        <v>publishing</v>
      </c>
      <c r="R772" s="5" t="str">
        <f>RIGHT(N772,LEN(N772)-SEARCH("/",N772))</f>
        <v>fiction</v>
      </c>
      <c r="S772" s="11">
        <f>(((J772/60)/60)/24)+DATE(1970,1,1)</f>
        <v>41289.999641203707</v>
      </c>
      <c r="T772" s="11">
        <f>(((I772/60)/60)/24)+DATE(1970,1,1)</f>
        <v>41329.999641203707</v>
      </c>
      <c r="U772">
        <f>YEAR(S772)</f>
        <v>2013</v>
      </c>
      <c r="V772">
        <f>YEAR(T772)</f>
        <v>2013</v>
      </c>
      <c r="W772" t="str">
        <f>IF(V772=U772, "Yes"," No")</f>
        <v>Yes</v>
      </c>
    </row>
    <row r="773" spans="1:23" ht="43.2" x14ac:dyDescent="0.3">
      <c r="A773">
        <v>771</v>
      </c>
      <c r="B773" s="1" t="s">
        <v>1594</v>
      </c>
      <c r="C773" s="1" t="s">
        <v>1595</v>
      </c>
      <c r="D773">
        <v>38000</v>
      </c>
      <c r="E773">
        <v>10</v>
      </c>
      <c r="F773" t="s">
        <v>357</v>
      </c>
      <c r="G773" t="s">
        <v>17</v>
      </c>
      <c r="H773" t="s">
        <v>18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1573</v>
      </c>
      <c r="O773" s="7">
        <f>(E773/D773)*100</f>
        <v>2.6315789473684209E-2</v>
      </c>
      <c r="P773" s="5">
        <f>IFERROR((E773/L773),0)</f>
        <v>10</v>
      </c>
      <c r="Q773" s="5" t="str">
        <f>LEFT(N773,SEARCH("/", N773)-1)</f>
        <v>publishing</v>
      </c>
      <c r="R773" s="5" t="str">
        <f>RIGHT(N773,LEN(N773)-SEARCH("/",N773))</f>
        <v>fiction</v>
      </c>
      <c r="S773" s="11">
        <f>(((J773/60)/60)/24)+DATE(1970,1,1)</f>
        <v>42349.824097222227</v>
      </c>
      <c r="T773" s="11">
        <f>(((I773/60)/60)/24)+DATE(1970,1,1)</f>
        <v>42399.824097222227</v>
      </c>
      <c r="U773">
        <f>YEAR(S773)</f>
        <v>2015</v>
      </c>
      <c r="V773">
        <f>YEAR(T773)</f>
        <v>2016</v>
      </c>
      <c r="W773" t="str">
        <f>IF(V773=U773, "Yes"," No")</f>
        <v xml:space="preserve"> No</v>
      </c>
    </row>
    <row r="774" spans="1:23" ht="57.6" x14ac:dyDescent="0.3">
      <c r="A774">
        <v>772</v>
      </c>
      <c r="B774" s="1" t="s">
        <v>1596</v>
      </c>
      <c r="C774" s="1" t="s">
        <v>1597</v>
      </c>
      <c r="D774">
        <v>1500</v>
      </c>
      <c r="E774">
        <v>50</v>
      </c>
      <c r="F774" t="s">
        <v>357</v>
      </c>
      <c r="G774" t="s">
        <v>17</v>
      </c>
      <c r="H774" t="s">
        <v>18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1573</v>
      </c>
      <c r="O774" s="7">
        <f>(E774/D774)*100</f>
        <v>3.3333333333333335</v>
      </c>
      <c r="P774" s="5">
        <f>IFERROR((E774/L774),0)</f>
        <v>50</v>
      </c>
      <c r="Q774" s="5" t="str">
        <f>LEFT(N774,SEARCH("/", N774)-1)</f>
        <v>publishing</v>
      </c>
      <c r="R774" s="5" t="str">
        <f>RIGHT(N774,LEN(N774)-SEARCH("/",N774))</f>
        <v>fiction</v>
      </c>
      <c r="S774" s="11">
        <f>(((J774/60)/60)/24)+DATE(1970,1,1)</f>
        <v>40068.056932870371</v>
      </c>
      <c r="T774" s="11">
        <f>(((I774/60)/60)/24)+DATE(1970,1,1)</f>
        <v>40118.165972222225</v>
      </c>
      <c r="U774">
        <f>YEAR(S774)</f>
        <v>2009</v>
      </c>
      <c r="V774">
        <f>YEAR(T774)</f>
        <v>2009</v>
      </c>
      <c r="W774" t="str">
        <f>IF(V774=U774, "Yes"," No")</f>
        <v>Yes</v>
      </c>
    </row>
    <row r="775" spans="1:23" ht="43.2" x14ac:dyDescent="0.3">
      <c r="A775">
        <v>773</v>
      </c>
      <c r="B775" s="1" t="s">
        <v>1598</v>
      </c>
      <c r="C775" s="1" t="s">
        <v>1599</v>
      </c>
      <c r="D775">
        <v>3759</v>
      </c>
      <c r="E775">
        <v>32</v>
      </c>
      <c r="F775" t="s">
        <v>357</v>
      </c>
      <c r="G775" t="s">
        <v>24</v>
      </c>
      <c r="H775" t="s">
        <v>25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1573</v>
      </c>
      <c r="O775" s="7">
        <f>(E775/D775)*100</f>
        <v>0.85129023676509719</v>
      </c>
      <c r="P775" s="5">
        <f>IFERROR((E775/L775),0)</f>
        <v>16</v>
      </c>
      <c r="Q775" s="5" t="str">
        <f>LEFT(N775,SEARCH("/", N775)-1)</f>
        <v>publishing</v>
      </c>
      <c r="R775" s="5" t="str">
        <f>RIGHT(N775,LEN(N775)-SEARCH("/",N775))</f>
        <v>fiction</v>
      </c>
      <c r="S775" s="11">
        <f>(((J775/60)/60)/24)+DATE(1970,1,1)</f>
        <v>42100.735937499994</v>
      </c>
      <c r="T775" s="11">
        <f>(((I775/60)/60)/24)+DATE(1970,1,1)</f>
        <v>42134.959027777775</v>
      </c>
      <c r="U775">
        <f>YEAR(S775)</f>
        <v>2015</v>
      </c>
      <c r="V775">
        <f>YEAR(T775)</f>
        <v>2015</v>
      </c>
      <c r="W775" t="str">
        <f>IF(V775=U775, "Yes"," No")</f>
        <v>Yes</v>
      </c>
    </row>
    <row r="776" spans="1:23" ht="43.2" x14ac:dyDescent="0.3">
      <c r="A776">
        <v>774</v>
      </c>
      <c r="B776" s="1" t="s">
        <v>1600</v>
      </c>
      <c r="C776" s="1" t="s">
        <v>1601</v>
      </c>
      <c r="D776">
        <v>500</v>
      </c>
      <c r="E776">
        <v>351</v>
      </c>
      <c r="F776" t="s">
        <v>357</v>
      </c>
      <c r="G776" t="s">
        <v>17</v>
      </c>
      <c r="H776" t="s">
        <v>18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1573</v>
      </c>
      <c r="O776" s="7">
        <f>(E776/D776)*100</f>
        <v>70.199999999999989</v>
      </c>
      <c r="P776" s="5">
        <f>IFERROR((E776/L776),0)</f>
        <v>39</v>
      </c>
      <c r="Q776" s="5" t="str">
        <f>LEFT(N776,SEARCH("/", N776)-1)</f>
        <v>publishing</v>
      </c>
      <c r="R776" s="5" t="str">
        <f>RIGHT(N776,LEN(N776)-SEARCH("/",N776))</f>
        <v>fiction</v>
      </c>
      <c r="S776" s="11">
        <f>(((J776/60)/60)/24)+DATE(1970,1,1)</f>
        <v>41663.780300925922</v>
      </c>
      <c r="T776" s="11">
        <f>(((I776/60)/60)/24)+DATE(1970,1,1)</f>
        <v>41693.780300925922</v>
      </c>
      <c r="U776">
        <f>YEAR(S776)</f>
        <v>2014</v>
      </c>
      <c r="V776">
        <f>YEAR(T776)</f>
        <v>2014</v>
      </c>
      <c r="W776" t="str">
        <f>IF(V776=U776, "Yes"," No")</f>
        <v>Yes</v>
      </c>
    </row>
    <row r="777" spans="1:23" ht="43.2" x14ac:dyDescent="0.3">
      <c r="A777">
        <v>775</v>
      </c>
      <c r="B777" s="1" t="s">
        <v>1602</v>
      </c>
      <c r="C777" s="1" t="s">
        <v>1603</v>
      </c>
      <c r="D777">
        <v>10000</v>
      </c>
      <c r="E777">
        <v>170</v>
      </c>
      <c r="F777" t="s">
        <v>357</v>
      </c>
      <c r="G777" t="s">
        <v>17</v>
      </c>
      <c r="H777" t="s">
        <v>18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1573</v>
      </c>
      <c r="O777" s="7">
        <f>(E777/D777)*100</f>
        <v>1.7000000000000002</v>
      </c>
      <c r="P777" s="5">
        <f>IFERROR((E777/L777),0)</f>
        <v>34</v>
      </c>
      <c r="Q777" s="5" t="str">
        <f>LEFT(N777,SEARCH("/", N777)-1)</f>
        <v>publishing</v>
      </c>
      <c r="R777" s="5" t="str">
        <f>RIGHT(N777,LEN(N777)-SEARCH("/",N777))</f>
        <v>fiction</v>
      </c>
      <c r="S777" s="11">
        <f>(((J777/60)/60)/24)+DATE(1970,1,1)</f>
        <v>40863.060127314813</v>
      </c>
      <c r="T777" s="11">
        <f>(((I777/60)/60)/24)+DATE(1970,1,1)</f>
        <v>40893.060127314813</v>
      </c>
      <c r="U777">
        <f>YEAR(S777)</f>
        <v>2011</v>
      </c>
      <c r="V777">
        <f>YEAR(T777)</f>
        <v>2011</v>
      </c>
      <c r="W777" t="str">
        <f>IF(V777=U777, "Yes"," No")</f>
        <v>Yes</v>
      </c>
    </row>
    <row r="778" spans="1:23" ht="43.2" x14ac:dyDescent="0.3">
      <c r="A778">
        <v>776</v>
      </c>
      <c r="B778" s="1" t="s">
        <v>1604</v>
      </c>
      <c r="C778" s="1" t="s">
        <v>1605</v>
      </c>
      <c r="D778">
        <v>7000</v>
      </c>
      <c r="E778">
        <v>3598</v>
      </c>
      <c r="F778" t="s">
        <v>357</v>
      </c>
      <c r="G778" t="s">
        <v>17</v>
      </c>
      <c r="H778" t="s">
        <v>18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1573</v>
      </c>
      <c r="O778" s="7">
        <f>(E778/D778)*100</f>
        <v>51.4</v>
      </c>
      <c r="P778" s="5">
        <f>IFERROR((E778/L778),0)</f>
        <v>63.122807017543863</v>
      </c>
      <c r="Q778" s="5" t="str">
        <f>LEFT(N778,SEARCH("/", N778)-1)</f>
        <v>publishing</v>
      </c>
      <c r="R778" s="5" t="str">
        <f>RIGHT(N778,LEN(N778)-SEARCH("/",N778))</f>
        <v>fiction</v>
      </c>
      <c r="S778" s="11">
        <f>(((J778/60)/60)/24)+DATE(1970,1,1)</f>
        <v>42250.685706018514</v>
      </c>
      <c r="T778" s="11">
        <f>(((I778/60)/60)/24)+DATE(1970,1,1)</f>
        <v>42288.208333333328</v>
      </c>
      <c r="U778">
        <f>YEAR(S778)</f>
        <v>2015</v>
      </c>
      <c r="V778">
        <f>YEAR(T778)</f>
        <v>2015</v>
      </c>
      <c r="W778" t="str">
        <f>IF(V778=U778, "Yes"," No")</f>
        <v>Yes</v>
      </c>
    </row>
    <row r="779" spans="1:23" ht="57.6" x14ac:dyDescent="0.3">
      <c r="A779">
        <v>777</v>
      </c>
      <c r="B779" s="1" t="s">
        <v>1606</v>
      </c>
      <c r="C779" s="1" t="s">
        <v>1607</v>
      </c>
      <c r="D779">
        <v>3000</v>
      </c>
      <c r="E779">
        <v>21</v>
      </c>
      <c r="F779" t="s">
        <v>357</v>
      </c>
      <c r="G779" t="s">
        <v>17</v>
      </c>
      <c r="H779" t="s">
        <v>18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1573</v>
      </c>
      <c r="O779" s="7">
        <f>(E779/D779)*100</f>
        <v>0.70000000000000007</v>
      </c>
      <c r="P779" s="5">
        <f>IFERROR((E779/L779),0)</f>
        <v>7</v>
      </c>
      <c r="Q779" s="5" t="str">
        <f>LEFT(N779,SEARCH("/", N779)-1)</f>
        <v>publishing</v>
      </c>
      <c r="R779" s="5" t="str">
        <f>RIGHT(N779,LEN(N779)-SEARCH("/",N779))</f>
        <v>fiction</v>
      </c>
      <c r="S779" s="11">
        <f>(((J779/60)/60)/24)+DATE(1970,1,1)</f>
        <v>41456.981215277774</v>
      </c>
      <c r="T779" s="11">
        <f>(((I779/60)/60)/24)+DATE(1970,1,1)</f>
        <v>41486.981215277774</v>
      </c>
      <c r="U779">
        <f>YEAR(S779)</f>
        <v>2013</v>
      </c>
      <c r="V779">
        <f>YEAR(T779)</f>
        <v>2013</v>
      </c>
      <c r="W779" t="str">
        <f>IF(V779=U779, "Yes"," No")</f>
        <v>Yes</v>
      </c>
    </row>
    <row r="780" spans="1:23" ht="43.2" x14ac:dyDescent="0.3">
      <c r="A780">
        <v>778</v>
      </c>
      <c r="B780" s="1" t="s">
        <v>1608</v>
      </c>
      <c r="C780" s="1" t="s">
        <v>1609</v>
      </c>
      <c r="D780">
        <v>500</v>
      </c>
      <c r="E780">
        <v>2</v>
      </c>
      <c r="F780" t="s">
        <v>357</v>
      </c>
      <c r="G780" t="s">
        <v>17</v>
      </c>
      <c r="H780" t="s">
        <v>18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1573</v>
      </c>
      <c r="O780" s="7">
        <f>(E780/D780)*100</f>
        <v>0.4</v>
      </c>
      <c r="P780" s="5">
        <f>IFERROR((E780/L780),0)</f>
        <v>2</v>
      </c>
      <c r="Q780" s="5" t="str">
        <f>LEFT(N780,SEARCH("/", N780)-1)</f>
        <v>publishing</v>
      </c>
      <c r="R780" s="5" t="str">
        <f>RIGHT(N780,LEN(N780)-SEARCH("/",N780))</f>
        <v>fiction</v>
      </c>
      <c r="S780" s="11">
        <f>(((J780/60)/60)/24)+DATE(1970,1,1)</f>
        <v>41729.702314814815</v>
      </c>
      <c r="T780" s="11">
        <f>(((I780/60)/60)/24)+DATE(1970,1,1)</f>
        <v>41759.702314814815</v>
      </c>
      <c r="U780">
        <f>YEAR(S780)</f>
        <v>2014</v>
      </c>
      <c r="V780">
        <f>YEAR(T780)</f>
        <v>2014</v>
      </c>
      <c r="W780" t="str">
        <f>IF(V780=U780, "Yes"," No")</f>
        <v>Yes</v>
      </c>
    </row>
    <row r="781" spans="1:23" ht="57.6" x14ac:dyDescent="0.3">
      <c r="A781">
        <v>779</v>
      </c>
      <c r="B781" s="1" t="s">
        <v>1610</v>
      </c>
      <c r="C781" s="1" t="s">
        <v>1611</v>
      </c>
      <c r="D781">
        <v>15000</v>
      </c>
      <c r="E781">
        <v>400</v>
      </c>
      <c r="F781" t="s">
        <v>357</v>
      </c>
      <c r="G781" t="s">
        <v>17</v>
      </c>
      <c r="H781" t="s">
        <v>18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1573</v>
      </c>
      <c r="O781" s="7">
        <f>(E781/D781)*100</f>
        <v>2.666666666666667</v>
      </c>
      <c r="P781" s="5">
        <f>IFERROR((E781/L781),0)</f>
        <v>66.666666666666671</v>
      </c>
      <c r="Q781" s="5" t="str">
        <f>LEFT(N781,SEARCH("/", N781)-1)</f>
        <v>publishing</v>
      </c>
      <c r="R781" s="5" t="str">
        <f>RIGHT(N781,LEN(N781)-SEARCH("/",N781))</f>
        <v>fiction</v>
      </c>
      <c r="S781" s="11">
        <f>(((J781/60)/60)/24)+DATE(1970,1,1)</f>
        <v>40436.68408564815</v>
      </c>
      <c r="T781" s="11">
        <f>(((I781/60)/60)/24)+DATE(1970,1,1)</f>
        <v>40466.166666666664</v>
      </c>
      <c r="U781">
        <f>YEAR(S781)</f>
        <v>2010</v>
      </c>
      <c r="V781">
        <f>YEAR(T781)</f>
        <v>2010</v>
      </c>
      <c r="W781" t="str">
        <f>IF(V781=U781, "Yes"," No")</f>
        <v>Yes</v>
      </c>
    </row>
    <row r="782" spans="1:23" ht="43.2" x14ac:dyDescent="0.3">
      <c r="A782">
        <v>780</v>
      </c>
      <c r="B782" s="1" t="s">
        <v>1612</v>
      </c>
      <c r="C782" s="1" t="s">
        <v>1613</v>
      </c>
      <c r="D782">
        <v>1000</v>
      </c>
      <c r="E782">
        <v>1040</v>
      </c>
      <c r="F782" t="s">
        <v>16</v>
      </c>
      <c r="G782" t="s">
        <v>17</v>
      </c>
      <c r="H782" t="s">
        <v>18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1614</v>
      </c>
      <c r="O782" s="7">
        <f>(E782/D782)*100</f>
        <v>104</v>
      </c>
      <c r="P782" s="5">
        <f>IFERROR((E782/L782),0)</f>
        <v>38.518518518518519</v>
      </c>
      <c r="Q782" s="5" t="str">
        <f>LEFT(N782,SEARCH("/", N782)-1)</f>
        <v>music</v>
      </c>
      <c r="R782" s="5" t="str">
        <f>RIGHT(N782,LEN(N782)-SEARCH("/",N782))</f>
        <v>rock</v>
      </c>
      <c r="S782" s="11">
        <f>(((J782/60)/60)/24)+DATE(1970,1,1)</f>
        <v>40636.673900462964</v>
      </c>
      <c r="T782" s="11">
        <f>(((I782/60)/60)/24)+DATE(1970,1,1)</f>
        <v>40666.673900462964</v>
      </c>
      <c r="U782">
        <f>YEAR(S782)</f>
        <v>2011</v>
      </c>
      <c r="V782">
        <f>YEAR(T782)</f>
        <v>2011</v>
      </c>
      <c r="W782" t="str">
        <f>IF(V782=U782, "Yes"," No")</f>
        <v>Yes</v>
      </c>
    </row>
    <row r="783" spans="1:23" ht="43.2" x14ac:dyDescent="0.3">
      <c r="A783">
        <v>781</v>
      </c>
      <c r="B783" s="1" t="s">
        <v>1615</v>
      </c>
      <c r="C783" s="1" t="s">
        <v>1616</v>
      </c>
      <c r="D783">
        <v>800</v>
      </c>
      <c r="E783">
        <v>1065.23</v>
      </c>
      <c r="F783" t="s">
        <v>16</v>
      </c>
      <c r="G783" t="s">
        <v>17</v>
      </c>
      <c r="H783" t="s">
        <v>18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1614</v>
      </c>
      <c r="O783" s="7">
        <f>(E783/D783)*100</f>
        <v>133.15375</v>
      </c>
      <c r="P783" s="5">
        <f>IFERROR((E783/L783),0)</f>
        <v>42.609200000000001</v>
      </c>
      <c r="Q783" s="5" t="str">
        <f>LEFT(N783,SEARCH("/", N783)-1)</f>
        <v>music</v>
      </c>
      <c r="R783" s="5" t="str">
        <f>RIGHT(N783,LEN(N783)-SEARCH("/",N783))</f>
        <v>rock</v>
      </c>
      <c r="S783" s="11">
        <f>(((J783/60)/60)/24)+DATE(1970,1,1)</f>
        <v>41403.000856481485</v>
      </c>
      <c r="T783" s="11">
        <f>(((I783/60)/60)/24)+DATE(1970,1,1)</f>
        <v>41433.000856481485</v>
      </c>
      <c r="U783">
        <f>YEAR(S783)</f>
        <v>2013</v>
      </c>
      <c r="V783">
        <f>YEAR(T783)</f>
        <v>2013</v>
      </c>
      <c r="W783" t="str">
        <f>IF(V783=U783, "Yes"," No")</f>
        <v>Yes</v>
      </c>
    </row>
    <row r="784" spans="1:23" ht="43.2" x14ac:dyDescent="0.3">
      <c r="A784">
        <v>782</v>
      </c>
      <c r="B784" s="1" t="s">
        <v>1617</v>
      </c>
      <c r="C784" s="1" t="s">
        <v>1618</v>
      </c>
      <c r="D784">
        <v>700</v>
      </c>
      <c r="E784">
        <v>700</v>
      </c>
      <c r="F784" t="s">
        <v>16</v>
      </c>
      <c r="G784" t="s">
        <v>17</v>
      </c>
      <c r="H784" t="s">
        <v>18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1614</v>
      </c>
      <c r="O784" s="7">
        <f>(E784/D784)*100</f>
        <v>100</v>
      </c>
      <c r="P784" s="5">
        <f>IFERROR((E784/L784),0)</f>
        <v>50</v>
      </c>
      <c r="Q784" s="5" t="str">
        <f>LEFT(N784,SEARCH("/", N784)-1)</f>
        <v>music</v>
      </c>
      <c r="R784" s="5" t="str">
        <f>RIGHT(N784,LEN(N784)-SEARCH("/",N784))</f>
        <v>rock</v>
      </c>
      <c r="S784" s="11">
        <f>(((J784/60)/60)/24)+DATE(1970,1,1)</f>
        <v>41116.758125</v>
      </c>
      <c r="T784" s="11">
        <f>(((I784/60)/60)/24)+DATE(1970,1,1)</f>
        <v>41146.758125</v>
      </c>
      <c r="U784">
        <f>YEAR(S784)</f>
        <v>2012</v>
      </c>
      <c r="V784">
        <f>YEAR(T784)</f>
        <v>2012</v>
      </c>
      <c r="W784" t="str">
        <f>IF(V784=U784, "Yes"," No")</f>
        <v>Yes</v>
      </c>
    </row>
    <row r="785" spans="1:23" ht="43.2" x14ac:dyDescent="0.3">
      <c r="A785">
        <v>783</v>
      </c>
      <c r="B785" s="1" t="s">
        <v>1619</v>
      </c>
      <c r="C785" s="1" t="s">
        <v>1620</v>
      </c>
      <c r="D785">
        <v>1500</v>
      </c>
      <c r="E785">
        <v>2222</v>
      </c>
      <c r="F785" t="s">
        <v>16</v>
      </c>
      <c r="G785" t="s">
        <v>17</v>
      </c>
      <c r="H785" t="s">
        <v>18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1614</v>
      </c>
      <c r="O785" s="7">
        <f>(E785/D785)*100</f>
        <v>148.13333333333333</v>
      </c>
      <c r="P785" s="5">
        <f>IFERROR((E785/L785),0)</f>
        <v>63.485714285714288</v>
      </c>
      <c r="Q785" s="5" t="str">
        <f>LEFT(N785,SEARCH("/", N785)-1)</f>
        <v>music</v>
      </c>
      <c r="R785" s="5" t="str">
        <f>RIGHT(N785,LEN(N785)-SEARCH("/",N785))</f>
        <v>rock</v>
      </c>
      <c r="S785" s="11">
        <f>(((J785/60)/60)/24)+DATE(1970,1,1)</f>
        <v>40987.773715277777</v>
      </c>
      <c r="T785" s="11">
        <f>(((I785/60)/60)/24)+DATE(1970,1,1)</f>
        <v>41026.916666666664</v>
      </c>
      <c r="U785">
        <f>YEAR(S785)</f>
        <v>2012</v>
      </c>
      <c r="V785">
        <f>YEAR(T785)</f>
        <v>2012</v>
      </c>
      <c r="W785" t="str">
        <f>IF(V785=U785, "Yes"," No")</f>
        <v>Yes</v>
      </c>
    </row>
    <row r="786" spans="1:23" ht="43.2" x14ac:dyDescent="0.3">
      <c r="A786">
        <v>784</v>
      </c>
      <c r="B786" s="1" t="s">
        <v>1621</v>
      </c>
      <c r="C786" s="1" t="s">
        <v>1622</v>
      </c>
      <c r="D786">
        <v>1000</v>
      </c>
      <c r="E786">
        <v>1025</v>
      </c>
      <c r="F786" t="s">
        <v>16</v>
      </c>
      <c r="G786" t="s">
        <v>17</v>
      </c>
      <c r="H786" t="s">
        <v>18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1614</v>
      </c>
      <c r="O786" s="7">
        <f>(E786/D786)*100</f>
        <v>102.49999999999999</v>
      </c>
      <c r="P786" s="5">
        <f>IFERROR((E786/L786),0)</f>
        <v>102.5</v>
      </c>
      <c r="Q786" s="5" t="str">
        <f>LEFT(N786,SEARCH("/", N786)-1)</f>
        <v>music</v>
      </c>
      <c r="R786" s="5" t="str">
        <f>RIGHT(N786,LEN(N786)-SEARCH("/",N786))</f>
        <v>rock</v>
      </c>
      <c r="S786" s="11">
        <f>(((J786/60)/60)/24)+DATE(1970,1,1)</f>
        <v>41675.149525462963</v>
      </c>
      <c r="T786" s="11">
        <f>(((I786/60)/60)/24)+DATE(1970,1,1)</f>
        <v>41715.107858796298</v>
      </c>
      <c r="U786">
        <f>YEAR(S786)</f>
        <v>2014</v>
      </c>
      <c r="V786">
        <f>YEAR(T786)</f>
        <v>2014</v>
      </c>
      <c r="W786" t="str">
        <f>IF(V786=U786, "Yes"," No")</f>
        <v>Yes</v>
      </c>
    </row>
    <row r="787" spans="1:23" ht="57.6" x14ac:dyDescent="0.3">
      <c r="A787">
        <v>785</v>
      </c>
      <c r="B787" s="1" t="s">
        <v>1623</v>
      </c>
      <c r="C787" s="1" t="s">
        <v>1624</v>
      </c>
      <c r="D787">
        <v>500</v>
      </c>
      <c r="E787">
        <v>903.14</v>
      </c>
      <c r="F787" t="s">
        <v>16</v>
      </c>
      <c r="G787" t="s">
        <v>17</v>
      </c>
      <c r="H787" t="s">
        <v>18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1614</v>
      </c>
      <c r="O787" s="7">
        <f>(E787/D787)*100</f>
        <v>180.62799999999999</v>
      </c>
      <c r="P787" s="5">
        <f>IFERROR((E787/L787),0)</f>
        <v>31.142758620689655</v>
      </c>
      <c r="Q787" s="5" t="str">
        <f>LEFT(N787,SEARCH("/", N787)-1)</f>
        <v>music</v>
      </c>
      <c r="R787" s="5" t="str">
        <f>RIGHT(N787,LEN(N787)-SEARCH("/",N787))</f>
        <v>rock</v>
      </c>
      <c r="S787" s="11">
        <f>(((J787/60)/60)/24)+DATE(1970,1,1)</f>
        <v>41303.593923611108</v>
      </c>
      <c r="T787" s="11">
        <f>(((I787/60)/60)/24)+DATE(1970,1,1)</f>
        <v>41333.593923611108</v>
      </c>
      <c r="U787">
        <f>YEAR(S787)</f>
        <v>2013</v>
      </c>
      <c r="V787">
        <f>YEAR(T787)</f>
        <v>2013</v>
      </c>
      <c r="W787" t="str">
        <f>IF(V787=U787, "Yes"," No")</f>
        <v>Yes</v>
      </c>
    </row>
    <row r="788" spans="1:23" ht="43.2" x14ac:dyDescent="0.3">
      <c r="A788">
        <v>786</v>
      </c>
      <c r="B788" s="1" t="s">
        <v>1625</v>
      </c>
      <c r="C788" s="1" t="s">
        <v>1626</v>
      </c>
      <c r="D788">
        <v>5000</v>
      </c>
      <c r="E788">
        <v>7140</v>
      </c>
      <c r="F788" t="s">
        <v>16</v>
      </c>
      <c r="G788" t="s">
        <v>17</v>
      </c>
      <c r="H788" t="s">
        <v>18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1614</v>
      </c>
      <c r="O788" s="7">
        <f>(E788/D788)*100</f>
        <v>142.79999999999998</v>
      </c>
      <c r="P788" s="5">
        <f>IFERROR((E788/L788),0)</f>
        <v>162.27272727272728</v>
      </c>
      <c r="Q788" s="5" t="str">
        <f>LEFT(N788,SEARCH("/", N788)-1)</f>
        <v>music</v>
      </c>
      <c r="R788" s="5" t="str">
        <f>RIGHT(N788,LEN(N788)-SEARCH("/",N788))</f>
        <v>rock</v>
      </c>
      <c r="S788" s="11">
        <f>(((J788/60)/60)/24)+DATE(1970,1,1)</f>
        <v>40983.055949074071</v>
      </c>
      <c r="T788" s="11">
        <f>(((I788/60)/60)/24)+DATE(1970,1,1)</f>
        <v>41040.657638888886</v>
      </c>
      <c r="U788">
        <f>YEAR(S788)</f>
        <v>2012</v>
      </c>
      <c r="V788">
        <f>YEAR(T788)</f>
        <v>2012</v>
      </c>
      <c r="W788" t="str">
        <f>IF(V788=U788, "Yes"," No")</f>
        <v>Yes</v>
      </c>
    </row>
    <row r="789" spans="1:23" ht="43.2" x14ac:dyDescent="0.3">
      <c r="A789">
        <v>787</v>
      </c>
      <c r="B789" s="1" t="s">
        <v>1627</v>
      </c>
      <c r="C789" s="1" t="s">
        <v>1628</v>
      </c>
      <c r="D789">
        <v>1200</v>
      </c>
      <c r="E789">
        <v>1370</v>
      </c>
      <c r="F789" t="s">
        <v>16</v>
      </c>
      <c r="G789" t="s">
        <v>17</v>
      </c>
      <c r="H789" t="s">
        <v>18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1614</v>
      </c>
      <c r="O789" s="7">
        <f>(E789/D789)*100</f>
        <v>114.16666666666666</v>
      </c>
      <c r="P789" s="5">
        <f>IFERROR((E789/L789),0)</f>
        <v>80.588235294117652</v>
      </c>
      <c r="Q789" s="5" t="str">
        <f>LEFT(N789,SEARCH("/", N789)-1)</f>
        <v>music</v>
      </c>
      <c r="R789" s="5" t="str">
        <f>RIGHT(N789,LEN(N789)-SEARCH("/",N789))</f>
        <v>rock</v>
      </c>
      <c r="S789" s="11">
        <f>(((J789/60)/60)/24)+DATE(1970,1,1)</f>
        <v>41549.627615740741</v>
      </c>
      <c r="T789" s="11">
        <f>(((I789/60)/60)/24)+DATE(1970,1,1)</f>
        <v>41579.627615740741</v>
      </c>
      <c r="U789">
        <f>YEAR(S789)</f>
        <v>2013</v>
      </c>
      <c r="V789">
        <f>YEAR(T789)</f>
        <v>2013</v>
      </c>
      <c r="W789" t="str">
        <f>IF(V789=U789, "Yes"," No")</f>
        <v>Yes</v>
      </c>
    </row>
    <row r="790" spans="1:23" ht="43.2" x14ac:dyDescent="0.3">
      <c r="A790">
        <v>788</v>
      </c>
      <c r="B790" s="1" t="s">
        <v>1629</v>
      </c>
      <c r="C790" s="1" t="s">
        <v>1630</v>
      </c>
      <c r="D790">
        <v>1000</v>
      </c>
      <c r="E790">
        <v>2035.05</v>
      </c>
      <c r="F790" t="s">
        <v>16</v>
      </c>
      <c r="G790" t="s">
        <v>17</v>
      </c>
      <c r="H790" t="s">
        <v>18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1614</v>
      </c>
      <c r="O790" s="7">
        <f>(E790/D790)*100</f>
        <v>203.505</v>
      </c>
      <c r="P790" s="5">
        <f>IFERROR((E790/L790),0)</f>
        <v>59.85441176470588</v>
      </c>
      <c r="Q790" s="5" t="str">
        <f>LEFT(N790,SEARCH("/", N790)-1)</f>
        <v>music</v>
      </c>
      <c r="R790" s="5" t="str">
        <f>RIGHT(N790,LEN(N790)-SEARCH("/",N790))</f>
        <v>rock</v>
      </c>
      <c r="S790" s="11">
        <f>(((J790/60)/60)/24)+DATE(1970,1,1)</f>
        <v>41059.006805555553</v>
      </c>
      <c r="T790" s="11">
        <f>(((I790/60)/60)/24)+DATE(1970,1,1)</f>
        <v>41097.165972222225</v>
      </c>
      <c r="U790">
        <f>YEAR(S790)</f>
        <v>2012</v>
      </c>
      <c r="V790">
        <f>YEAR(T790)</f>
        <v>2012</v>
      </c>
      <c r="W790" t="str">
        <f>IF(V790=U790, "Yes"," No")</f>
        <v>Yes</v>
      </c>
    </row>
    <row r="791" spans="1:23" ht="43.2" x14ac:dyDescent="0.3">
      <c r="A791">
        <v>789</v>
      </c>
      <c r="B791" s="1" t="s">
        <v>1631</v>
      </c>
      <c r="C791" s="1" t="s">
        <v>1632</v>
      </c>
      <c r="D791">
        <v>1700</v>
      </c>
      <c r="E791">
        <v>1860</v>
      </c>
      <c r="F791" t="s">
        <v>16</v>
      </c>
      <c r="G791" t="s">
        <v>17</v>
      </c>
      <c r="H791" t="s">
        <v>18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1614</v>
      </c>
      <c r="O791" s="7">
        <f>(E791/D791)*100</f>
        <v>109.41176470588236</v>
      </c>
      <c r="P791" s="5">
        <f>IFERROR((E791/L791),0)</f>
        <v>132.85714285714286</v>
      </c>
      <c r="Q791" s="5" t="str">
        <f>LEFT(N791,SEARCH("/", N791)-1)</f>
        <v>music</v>
      </c>
      <c r="R791" s="5" t="str">
        <f>RIGHT(N791,LEN(N791)-SEARCH("/",N791))</f>
        <v>rock</v>
      </c>
      <c r="S791" s="11">
        <f>(((J791/60)/60)/24)+DATE(1970,1,1)</f>
        <v>41277.186111111114</v>
      </c>
      <c r="T791" s="11">
        <f>(((I791/60)/60)/24)+DATE(1970,1,1)</f>
        <v>41295.332638888889</v>
      </c>
      <c r="U791">
        <f>YEAR(S791)</f>
        <v>2013</v>
      </c>
      <c r="V791">
        <f>YEAR(T791)</f>
        <v>2013</v>
      </c>
      <c r="W791" t="str">
        <f>IF(V791=U791, "Yes"," No")</f>
        <v>Yes</v>
      </c>
    </row>
    <row r="792" spans="1:23" ht="43.2" x14ac:dyDescent="0.3">
      <c r="A792">
        <v>790</v>
      </c>
      <c r="B792" s="1" t="s">
        <v>1633</v>
      </c>
      <c r="C792" s="1" t="s">
        <v>1634</v>
      </c>
      <c r="D792">
        <v>10000</v>
      </c>
      <c r="E792">
        <v>14437.46</v>
      </c>
      <c r="F792" t="s">
        <v>16</v>
      </c>
      <c r="G792" t="s">
        <v>17</v>
      </c>
      <c r="H792" t="s">
        <v>18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1614</v>
      </c>
      <c r="O792" s="7">
        <f>(E792/D792)*100</f>
        <v>144.37459999999999</v>
      </c>
      <c r="P792" s="5">
        <f>IFERROR((E792/L792),0)</f>
        <v>92.547820512820508</v>
      </c>
      <c r="Q792" s="5" t="str">
        <f>LEFT(N792,SEARCH("/", N792)-1)</f>
        <v>music</v>
      </c>
      <c r="R792" s="5" t="str">
        <f>RIGHT(N792,LEN(N792)-SEARCH("/",N792))</f>
        <v>rock</v>
      </c>
      <c r="S792" s="11">
        <f>(((J792/60)/60)/24)+DATE(1970,1,1)</f>
        <v>41276.047905092593</v>
      </c>
      <c r="T792" s="11">
        <f>(((I792/60)/60)/24)+DATE(1970,1,1)</f>
        <v>41306.047905092593</v>
      </c>
      <c r="U792">
        <f>YEAR(S792)</f>
        <v>2013</v>
      </c>
      <c r="V792">
        <f>YEAR(T792)</f>
        <v>2013</v>
      </c>
      <c r="W792" t="str">
        <f>IF(V792=U792, "Yes"," No")</f>
        <v>Yes</v>
      </c>
    </row>
    <row r="793" spans="1:23" ht="43.2" x14ac:dyDescent="0.3">
      <c r="A793">
        <v>791</v>
      </c>
      <c r="B793" s="1" t="s">
        <v>1635</v>
      </c>
      <c r="C793" s="1" t="s">
        <v>1636</v>
      </c>
      <c r="D793">
        <v>7500</v>
      </c>
      <c r="E793">
        <v>7790</v>
      </c>
      <c r="F793" t="s">
        <v>16</v>
      </c>
      <c r="G793" t="s">
        <v>17</v>
      </c>
      <c r="H793" t="s">
        <v>18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1614</v>
      </c>
      <c r="O793" s="7">
        <f>(E793/D793)*100</f>
        <v>103.86666666666666</v>
      </c>
      <c r="P793" s="5">
        <f>IFERROR((E793/L793),0)</f>
        <v>60.859375</v>
      </c>
      <c r="Q793" s="5" t="str">
        <f>LEFT(N793,SEARCH("/", N793)-1)</f>
        <v>music</v>
      </c>
      <c r="R793" s="5" t="str">
        <f>RIGHT(N793,LEN(N793)-SEARCH("/",N793))</f>
        <v>rock</v>
      </c>
      <c r="S793" s="11">
        <f>(((J793/60)/60)/24)+DATE(1970,1,1)</f>
        <v>41557.780624999999</v>
      </c>
      <c r="T793" s="11">
        <f>(((I793/60)/60)/24)+DATE(1970,1,1)</f>
        <v>41591.249305555553</v>
      </c>
      <c r="U793">
        <f>YEAR(S793)</f>
        <v>2013</v>
      </c>
      <c r="V793">
        <f>YEAR(T793)</f>
        <v>2013</v>
      </c>
      <c r="W793" t="str">
        <f>IF(V793=U793, "Yes"," No")</f>
        <v>Yes</v>
      </c>
    </row>
    <row r="794" spans="1:23" ht="28.8" x14ac:dyDescent="0.3">
      <c r="A794">
        <v>792</v>
      </c>
      <c r="B794" s="1" t="s">
        <v>1637</v>
      </c>
      <c r="C794" s="1" t="s">
        <v>1638</v>
      </c>
      <c r="D794">
        <v>2500</v>
      </c>
      <c r="E794">
        <v>2511.11</v>
      </c>
      <c r="F794" t="s">
        <v>16</v>
      </c>
      <c r="G794" t="s">
        <v>17</v>
      </c>
      <c r="H794" t="s">
        <v>18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1614</v>
      </c>
      <c r="O794" s="7">
        <f>(E794/D794)*100</f>
        <v>100.44440000000002</v>
      </c>
      <c r="P794" s="5">
        <f>IFERROR((E794/L794),0)</f>
        <v>41.851833333333339</v>
      </c>
      <c r="Q794" s="5" t="str">
        <f>LEFT(N794,SEARCH("/", N794)-1)</f>
        <v>music</v>
      </c>
      <c r="R794" s="5" t="str">
        <f>RIGHT(N794,LEN(N794)-SEARCH("/",N794))</f>
        <v>rock</v>
      </c>
      <c r="S794" s="11">
        <f>(((J794/60)/60)/24)+DATE(1970,1,1)</f>
        <v>41555.873645833337</v>
      </c>
      <c r="T794" s="11">
        <f>(((I794/60)/60)/24)+DATE(1970,1,1)</f>
        <v>41585.915312500001</v>
      </c>
      <c r="U794">
        <f>YEAR(S794)</f>
        <v>2013</v>
      </c>
      <c r="V794">
        <f>YEAR(T794)</f>
        <v>2013</v>
      </c>
      <c r="W794" t="str">
        <f>IF(V794=U794, "Yes"," No")</f>
        <v>Yes</v>
      </c>
    </row>
    <row r="795" spans="1:23" ht="43.2" x14ac:dyDescent="0.3">
      <c r="A795">
        <v>793</v>
      </c>
      <c r="B795" s="1" t="s">
        <v>1639</v>
      </c>
      <c r="C795" s="1" t="s">
        <v>1640</v>
      </c>
      <c r="D795">
        <v>2750</v>
      </c>
      <c r="E795">
        <v>2826.43</v>
      </c>
      <c r="F795" t="s">
        <v>16</v>
      </c>
      <c r="G795" t="s">
        <v>17</v>
      </c>
      <c r="H795" t="s">
        <v>18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1614</v>
      </c>
      <c r="O795" s="7">
        <f>(E795/D795)*100</f>
        <v>102.77927272727271</v>
      </c>
      <c r="P795" s="5">
        <f>IFERROR((E795/L795),0)</f>
        <v>88.325937499999995</v>
      </c>
      <c r="Q795" s="5" t="str">
        <f>LEFT(N795,SEARCH("/", N795)-1)</f>
        <v>music</v>
      </c>
      <c r="R795" s="5" t="str">
        <f>RIGHT(N795,LEN(N795)-SEARCH("/",N795))</f>
        <v>rock</v>
      </c>
      <c r="S795" s="11">
        <f>(((J795/60)/60)/24)+DATE(1970,1,1)</f>
        <v>41442.741249999999</v>
      </c>
      <c r="T795" s="11">
        <f>(((I795/60)/60)/24)+DATE(1970,1,1)</f>
        <v>41458.207638888889</v>
      </c>
      <c r="U795">
        <f>YEAR(S795)</f>
        <v>2013</v>
      </c>
      <c r="V795">
        <f>YEAR(T795)</f>
        <v>2013</v>
      </c>
      <c r="W795" t="str">
        <f>IF(V795=U795, "Yes"," No")</f>
        <v>Yes</v>
      </c>
    </row>
    <row r="796" spans="1:23" ht="43.2" x14ac:dyDescent="0.3">
      <c r="A796">
        <v>794</v>
      </c>
      <c r="B796" s="1" t="s">
        <v>1641</v>
      </c>
      <c r="C796" s="1" t="s">
        <v>1642</v>
      </c>
      <c r="D796">
        <v>8000</v>
      </c>
      <c r="E796">
        <v>8425</v>
      </c>
      <c r="F796" t="s">
        <v>16</v>
      </c>
      <c r="G796" t="s">
        <v>17</v>
      </c>
      <c r="H796" t="s">
        <v>18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1614</v>
      </c>
      <c r="O796" s="7">
        <f>(E796/D796)*100</f>
        <v>105.31250000000001</v>
      </c>
      <c r="P796" s="5">
        <f>IFERROR((E796/L796),0)</f>
        <v>158.96226415094338</v>
      </c>
      <c r="Q796" s="5" t="str">
        <f>LEFT(N796,SEARCH("/", N796)-1)</f>
        <v>music</v>
      </c>
      <c r="R796" s="5" t="str">
        <f>RIGHT(N796,LEN(N796)-SEARCH("/",N796))</f>
        <v>rock</v>
      </c>
      <c r="S796" s="11">
        <f>(((J796/60)/60)/24)+DATE(1970,1,1)</f>
        <v>40736.115011574075</v>
      </c>
      <c r="T796" s="11">
        <f>(((I796/60)/60)/24)+DATE(1970,1,1)</f>
        <v>40791.712500000001</v>
      </c>
      <c r="U796">
        <f>YEAR(S796)</f>
        <v>2011</v>
      </c>
      <c r="V796">
        <f>YEAR(T796)</f>
        <v>2011</v>
      </c>
      <c r="W796" t="str">
        <f>IF(V796=U796, "Yes"," No")</f>
        <v>Yes</v>
      </c>
    </row>
    <row r="797" spans="1:23" ht="43.2" x14ac:dyDescent="0.3">
      <c r="A797">
        <v>795</v>
      </c>
      <c r="B797" s="1" t="s">
        <v>1643</v>
      </c>
      <c r="C797" s="1" t="s">
        <v>1644</v>
      </c>
      <c r="D797">
        <v>14000</v>
      </c>
      <c r="E797">
        <v>15650</v>
      </c>
      <c r="F797" t="s">
        <v>16</v>
      </c>
      <c r="G797" t="s">
        <v>17</v>
      </c>
      <c r="H797" t="s">
        <v>18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1614</v>
      </c>
      <c r="O797" s="7">
        <f>(E797/D797)*100</f>
        <v>111.78571428571429</v>
      </c>
      <c r="P797" s="5">
        <f>IFERROR((E797/L797),0)</f>
        <v>85.054347826086953</v>
      </c>
      <c r="Q797" s="5" t="str">
        <f>LEFT(N797,SEARCH("/", N797)-1)</f>
        <v>music</v>
      </c>
      <c r="R797" s="5" t="str">
        <f>RIGHT(N797,LEN(N797)-SEARCH("/",N797))</f>
        <v>rock</v>
      </c>
      <c r="S797" s="11">
        <f>(((J797/60)/60)/24)+DATE(1970,1,1)</f>
        <v>40963.613032407404</v>
      </c>
      <c r="T797" s="11">
        <f>(((I797/60)/60)/24)+DATE(1970,1,1)</f>
        <v>41006.207638888889</v>
      </c>
      <c r="U797">
        <f>YEAR(S797)</f>
        <v>2012</v>
      </c>
      <c r="V797">
        <f>YEAR(T797)</f>
        <v>2012</v>
      </c>
      <c r="W797" t="str">
        <f>IF(V797=U797, "Yes"," No")</f>
        <v>Yes</v>
      </c>
    </row>
    <row r="798" spans="1:23" ht="57.6" x14ac:dyDescent="0.3">
      <c r="A798">
        <v>796</v>
      </c>
      <c r="B798" s="1" t="s">
        <v>1645</v>
      </c>
      <c r="C798" s="1" t="s">
        <v>1646</v>
      </c>
      <c r="D798">
        <v>10000</v>
      </c>
      <c r="E798">
        <v>10135</v>
      </c>
      <c r="F798" t="s">
        <v>16</v>
      </c>
      <c r="G798" t="s">
        <v>17</v>
      </c>
      <c r="H798" t="s">
        <v>18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1614</v>
      </c>
      <c r="O798" s="7">
        <f>(E798/D798)*100</f>
        <v>101.35000000000001</v>
      </c>
      <c r="P798" s="5">
        <f>IFERROR((E798/L798),0)</f>
        <v>112.61111111111111</v>
      </c>
      <c r="Q798" s="5" t="str">
        <f>LEFT(N798,SEARCH("/", N798)-1)</f>
        <v>music</v>
      </c>
      <c r="R798" s="5" t="str">
        <f>RIGHT(N798,LEN(N798)-SEARCH("/",N798))</f>
        <v>rock</v>
      </c>
      <c r="S798" s="11">
        <f>(((J798/60)/60)/24)+DATE(1970,1,1)</f>
        <v>41502.882928240739</v>
      </c>
      <c r="T798" s="11">
        <f>(((I798/60)/60)/24)+DATE(1970,1,1)</f>
        <v>41532.881944444445</v>
      </c>
      <c r="U798">
        <f>YEAR(S798)</f>
        <v>2013</v>
      </c>
      <c r="V798">
        <f>YEAR(T798)</f>
        <v>2013</v>
      </c>
      <c r="W798" t="str">
        <f>IF(V798=U798, "Yes"," No")</f>
        <v>Yes</v>
      </c>
    </row>
    <row r="799" spans="1:23" ht="43.2" x14ac:dyDescent="0.3">
      <c r="A799">
        <v>797</v>
      </c>
      <c r="B799" s="1" t="s">
        <v>1647</v>
      </c>
      <c r="C799" s="1" t="s">
        <v>1648</v>
      </c>
      <c r="D799">
        <v>3000</v>
      </c>
      <c r="E799">
        <v>3226</v>
      </c>
      <c r="F799" t="s">
        <v>16</v>
      </c>
      <c r="G799" t="s">
        <v>17</v>
      </c>
      <c r="H799" t="s">
        <v>18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1614</v>
      </c>
      <c r="O799" s="7">
        <f>(E799/D799)*100</f>
        <v>107.53333333333333</v>
      </c>
      <c r="P799" s="5">
        <f>IFERROR((E799/L799),0)</f>
        <v>45.436619718309856</v>
      </c>
      <c r="Q799" s="5" t="str">
        <f>LEFT(N799,SEARCH("/", N799)-1)</f>
        <v>music</v>
      </c>
      <c r="R799" s="5" t="str">
        <f>RIGHT(N799,LEN(N799)-SEARCH("/",N799))</f>
        <v>rock</v>
      </c>
      <c r="S799" s="11">
        <f>(((J799/60)/60)/24)+DATE(1970,1,1)</f>
        <v>40996.994074074071</v>
      </c>
      <c r="T799" s="11">
        <f>(((I799/60)/60)/24)+DATE(1970,1,1)</f>
        <v>41028.166666666664</v>
      </c>
      <c r="U799">
        <f>YEAR(S799)</f>
        <v>2012</v>
      </c>
      <c r="V799">
        <f>YEAR(T799)</f>
        <v>2012</v>
      </c>
      <c r="W799" t="str">
        <f>IF(V799=U799, "Yes"," No")</f>
        <v>Yes</v>
      </c>
    </row>
    <row r="800" spans="1:23" ht="43.2" x14ac:dyDescent="0.3">
      <c r="A800">
        <v>798</v>
      </c>
      <c r="B800" s="1" t="s">
        <v>1649</v>
      </c>
      <c r="C800" s="1" t="s">
        <v>1650</v>
      </c>
      <c r="D800">
        <v>3500</v>
      </c>
      <c r="E800">
        <v>4021</v>
      </c>
      <c r="F800" t="s">
        <v>16</v>
      </c>
      <c r="G800" t="s">
        <v>17</v>
      </c>
      <c r="H800" t="s">
        <v>18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1614</v>
      </c>
      <c r="O800" s="7">
        <f>(E800/D800)*100</f>
        <v>114.88571428571429</v>
      </c>
      <c r="P800" s="5">
        <f>IFERROR((E800/L800),0)</f>
        <v>46.218390804597703</v>
      </c>
      <c r="Q800" s="5" t="str">
        <f>LEFT(N800,SEARCH("/", N800)-1)</f>
        <v>music</v>
      </c>
      <c r="R800" s="5" t="str">
        <f>RIGHT(N800,LEN(N800)-SEARCH("/",N800))</f>
        <v>rock</v>
      </c>
      <c r="S800" s="11">
        <f>(((J800/60)/60)/24)+DATE(1970,1,1)</f>
        <v>41882.590127314819</v>
      </c>
      <c r="T800" s="11">
        <f>(((I800/60)/60)/24)+DATE(1970,1,1)</f>
        <v>41912.590127314819</v>
      </c>
      <c r="U800">
        <f>YEAR(S800)</f>
        <v>2014</v>
      </c>
      <c r="V800">
        <f>YEAR(T800)</f>
        <v>2014</v>
      </c>
      <c r="W800" t="str">
        <f>IF(V800=U800, "Yes"," No")</f>
        <v>Yes</v>
      </c>
    </row>
    <row r="801" spans="1:23" ht="57.6" x14ac:dyDescent="0.3">
      <c r="A801">
        <v>799</v>
      </c>
      <c r="B801" s="1" t="s">
        <v>1651</v>
      </c>
      <c r="C801" s="1" t="s">
        <v>1652</v>
      </c>
      <c r="D801">
        <v>5000</v>
      </c>
      <c r="E801">
        <v>5001</v>
      </c>
      <c r="F801" t="s">
        <v>16</v>
      </c>
      <c r="G801" t="s">
        <v>17</v>
      </c>
      <c r="H801" t="s">
        <v>18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1614</v>
      </c>
      <c r="O801" s="7">
        <f>(E801/D801)*100</f>
        <v>100.02</v>
      </c>
      <c r="P801" s="5">
        <f>IFERROR((E801/L801),0)</f>
        <v>178.60714285714286</v>
      </c>
      <c r="Q801" s="5" t="str">
        <f>LEFT(N801,SEARCH("/", N801)-1)</f>
        <v>music</v>
      </c>
      <c r="R801" s="5" t="str">
        <f>RIGHT(N801,LEN(N801)-SEARCH("/",N801))</f>
        <v>rock</v>
      </c>
      <c r="S801" s="11">
        <f>(((J801/60)/60)/24)+DATE(1970,1,1)</f>
        <v>40996.667199074072</v>
      </c>
      <c r="T801" s="11">
        <f>(((I801/60)/60)/24)+DATE(1970,1,1)</f>
        <v>41026.667199074072</v>
      </c>
      <c r="U801">
        <f>YEAR(S801)</f>
        <v>2012</v>
      </c>
      <c r="V801">
        <f>YEAR(T801)</f>
        <v>2012</v>
      </c>
      <c r="W801" t="str">
        <f>IF(V801=U801, "Yes"," No")</f>
        <v>Yes</v>
      </c>
    </row>
    <row r="802" spans="1:23" ht="43.2" x14ac:dyDescent="0.3">
      <c r="A802">
        <v>800</v>
      </c>
      <c r="B802" s="1" t="s">
        <v>1653</v>
      </c>
      <c r="C802" s="1" t="s">
        <v>1654</v>
      </c>
      <c r="D802">
        <v>1500</v>
      </c>
      <c r="E802">
        <v>2282</v>
      </c>
      <c r="F802" t="s">
        <v>16</v>
      </c>
      <c r="G802" t="s">
        <v>24</v>
      </c>
      <c r="H802" t="s">
        <v>25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1614</v>
      </c>
      <c r="O802" s="7">
        <f>(E802/D802)*100</f>
        <v>152.13333333333335</v>
      </c>
      <c r="P802" s="5">
        <f>IFERROR((E802/L802),0)</f>
        <v>40.75</v>
      </c>
      <c r="Q802" s="5" t="str">
        <f>LEFT(N802,SEARCH("/", N802)-1)</f>
        <v>music</v>
      </c>
      <c r="R802" s="5" t="str">
        <f>RIGHT(N802,LEN(N802)-SEARCH("/",N802))</f>
        <v>rock</v>
      </c>
      <c r="S802" s="11">
        <f>(((J802/60)/60)/24)+DATE(1970,1,1)</f>
        <v>41863.433495370373</v>
      </c>
      <c r="T802" s="11">
        <f>(((I802/60)/60)/24)+DATE(1970,1,1)</f>
        <v>41893.433495370373</v>
      </c>
      <c r="U802">
        <f>YEAR(S802)</f>
        <v>2014</v>
      </c>
      <c r="V802">
        <f>YEAR(T802)</f>
        <v>2014</v>
      </c>
      <c r="W802" t="str">
        <f>IF(V802=U802, "Yes"," No")</f>
        <v>Yes</v>
      </c>
    </row>
    <row r="803" spans="1:23" ht="43.2" x14ac:dyDescent="0.3">
      <c r="A803">
        <v>801</v>
      </c>
      <c r="B803" s="1" t="s">
        <v>1655</v>
      </c>
      <c r="C803" s="1" t="s">
        <v>1656</v>
      </c>
      <c r="D803">
        <v>2000</v>
      </c>
      <c r="E803">
        <v>2230.4299999999998</v>
      </c>
      <c r="F803" t="s">
        <v>16</v>
      </c>
      <c r="G803" t="s">
        <v>17</v>
      </c>
      <c r="H803" t="s">
        <v>18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1614</v>
      </c>
      <c r="O803" s="7">
        <f>(E803/D803)*100</f>
        <v>111.52149999999999</v>
      </c>
      <c r="P803" s="5">
        <f>IFERROR((E803/L803),0)</f>
        <v>43.733921568627444</v>
      </c>
      <c r="Q803" s="5" t="str">
        <f>LEFT(N803,SEARCH("/", N803)-1)</f>
        <v>music</v>
      </c>
      <c r="R803" s="5" t="str">
        <f>RIGHT(N803,LEN(N803)-SEARCH("/",N803))</f>
        <v>rock</v>
      </c>
      <c r="S803" s="11">
        <f>(((J803/60)/60)/24)+DATE(1970,1,1)</f>
        <v>40695.795370370368</v>
      </c>
      <c r="T803" s="11">
        <f>(((I803/60)/60)/24)+DATE(1970,1,1)</f>
        <v>40725.795370370368</v>
      </c>
      <c r="U803">
        <f>YEAR(S803)</f>
        <v>2011</v>
      </c>
      <c r="V803">
        <f>YEAR(T803)</f>
        <v>2011</v>
      </c>
      <c r="W803" t="str">
        <f>IF(V803=U803, "Yes"," No")</f>
        <v>Yes</v>
      </c>
    </row>
    <row r="804" spans="1:23" ht="57.6" x14ac:dyDescent="0.3">
      <c r="A804">
        <v>802</v>
      </c>
      <c r="B804" s="1" t="s">
        <v>1657</v>
      </c>
      <c r="C804" s="1" t="s">
        <v>1658</v>
      </c>
      <c r="D804">
        <v>6000</v>
      </c>
      <c r="E804">
        <v>6080</v>
      </c>
      <c r="F804" t="s">
        <v>16</v>
      </c>
      <c r="G804" t="s">
        <v>17</v>
      </c>
      <c r="H804" t="s">
        <v>18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1614</v>
      </c>
      <c r="O804" s="7">
        <f>(E804/D804)*100</f>
        <v>101.33333333333334</v>
      </c>
      <c r="P804" s="5">
        <f>IFERROR((E804/L804),0)</f>
        <v>81.066666666666663</v>
      </c>
      <c r="Q804" s="5" t="str">
        <f>LEFT(N804,SEARCH("/", N804)-1)</f>
        <v>music</v>
      </c>
      <c r="R804" s="5" t="str">
        <f>RIGHT(N804,LEN(N804)-SEARCH("/",N804))</f>
        <v>rock</v>
      </c>
      <c r="S804" s="11">
        <f>(((J804/60)/60)/24)+DATE(1970,1,1)</f>
        <v>41123.022268518522</v>
      </c>
      <c r="T804" s="11">
        <f>(((I804/60)/60)/24)+DATE(1970,1,1)</f>
        <v>41169.170138888891</v>
      </c>
      <c r="U804">
        <f>YEAR(S804)</f>
        <v>2012</v>
      </c>
      <c r="V804">
        <f>YEAR(T804)</f>
        <v>2012</v>
      </c>
      <c r="W804" t="str">
        <f>IF(V804=U804, "Yes"," No")</f>
        <v>Yes</v>
      </c>
    </row>
    <row r="805" spans="1:23" ht="43.2" x14ac:dyDescent="0.3">
      <c r="A805">
        <v>803</v>
      </c>
      <c r="B805" s="1" t="s">
        <v>1659</v>
      </c>
      <c r="C805" s="1" t="s">
        <v>1660</v>
      </c>
      <c r="D805">
        <v>2300</v>
      </c>
      <c r="E805">
        <v>2835</v>
      </c>
      <c r="F805" t="s">
        <v>16</v>
      </c>
      <c r="G805" t="s">
        <v>17</v>
      </c>
      <c r="H805" t="s">
        <v>18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1614</v>
      </c>
      <c r="O805" s="7">
        <f>(E805/D805)*100</f>
        <v>123.2608695652174</v>
      </c>
      <c r="P805" s="5">
        <f>IFERROR((E805/L805),0)</f>
        <v>74.60526315789474</v>
      </c>
      <c r="Q805" s="5" t="str">
        <f>LEFT(N805,SEARCH("/", N805)-1)</f>
        <v>music</v>
      </c>
      <c r="R805" s="5" t="str">
        <f>RIGHT(N805,LEN(N805)-SEARCH("/",N805))</f>
        <v>rock</v>
      </c>
      <c r="S805" s="11">
        <f>(((J805/60)/60)/24)+DATE(1970,1,1)</f>
        <v>40665.949976851851</v>
      </c>
      <c r="T805" s="11">
        <f>(((I805/60)/60)/24)+DATE(1970,1,1)</f>
        <v>40692.041666666664</v>
      </c>
      <c r="U805">
        <f>YEAR(S805)</f>
        <v>2011</v>
      </c>
      <c r="V805">
        <f>YEAR(T805)</f>
        <v>2011</v>
      </c>
      <c r="W805" t="str">
        <f>IF(V805=U805, "Yes"," No")</f>
        <v>Yes</v>
      </c>
    </row>
    <row r="806" spans="1:23" ht="43.2" x14ac:dyDescent="0.3">
      <c r="A806">
        <v>804</v>
      </c>
      <c r="B806" s="1" t="s">
        <v>1661</v>
      </c>
      <c r="C806" s="1" t="s">
        <v>1662</v>
      </c>
      <c r="D806">
        <v>5500</v>
      </c>
      <c r="E806">
        <v>5500</v>
      </c>
      <c r="F806" t="s">
        <v>16</v>
      </c>
      <c r="G806" t="s">
        <v>17</v>
      </c>
      <c r="H806" t="s">
        <v>18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1614</v>
      </c>
      <c r="O806" s="7">
        <f>(E806/D806)*100</f>
        <v>100</v>
      </c>
      <c r="P806" s="5">
        <f>IFERROR((E806/L806),0)</f>
        <v>305.55555555555554</v>
      </c>
      <c r="Q806" s="5" t="str">
        <f>LEFT(N806,SEARCH("/", N806)-1)</f>
        <v>music</v>
      </c>
      <c r="R806" s="5" t="str">
        <f>RIGHT(N806,LEN(N806)-SEARCH("/",N806))</f>
        <v>rock</v>
      </c>
      <c r="S806" s="11">
        <f>(((J806/60)/60)/24)+DATE(1970,1,1)</f>
        <v>40730.105625000004</v>
      </c>
      <c r="T806" s="11">
        <f>(((I806/60)/60)/24)+DATE(1970,1,1)</f>
        <v>40747.165972222225</v>
      </c>
      <c r="U806">
        <f>YEAR(S806)</f>
        <v>2011</v>
      </c>
      <c r="V806">
        <f>YEAR(T806)</f>
        <v>2011</v>
      </c>
      <c r="W806" t="str">
        <f>IF(V806=U806, "Yes"," No")</f>
        <v>Yes</v>
      </c>
    </row>
    <row r="807" spans="1:23" ht="43.2" x14ac:dyDescent="0.3">
      <c r="A807">
        <v>805</v>
      </c>
      <c r="B807" s="1" t="s">
        <v>1663</v>
      </c>
      <c r="C807" s="1" t="s">
        <v>1664</v>
      </c>
      <c r="D807">
        <v>3000</v>
      </c>
      <c r="E807">
        <v>3150</v>
      </c>
      <c r="F807" t="s">
        <v>16</v>
      </c>
      <c r="G807" t="s">
        <v>17</v>
      </c>
      <c r="H807" t="s">
        <v>18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1614</v>
      </c>
      <c r="O807" s="7">
        <f>(E807/D807)*100</f>
        <v>105</v>
      </c>
      <c r="P807" s="5">
        <f>IFERROR((E807/L807),0)</f>
        <v>58.333333333333336</v>
      </c>
      <c r="Q807" s="5" t="str">
        <f>LEFT(N807,SEARCH("/", N807)-1)</f>
        <v>music</v>
      </c>
      <c r="R807" s="5" t="str">
        <f>RIGHT(N807,LEN(N807)-SEARCH("/",N807))</f>
        <v>rock</v>
      </c>
      <c r="S807" s="11">
        <f>(((J807/60)/60)/24)+DATE(1970,1,1)</f>
        <v>40690.823055555556</v>
      </c>
      <c r="T807" s="11">
        <f>(((I807/60)/60)/24)+DATE(1970,1,1)</f>
        <v>40740.958333333336</v>
      </c>
      <c r="U807">
        <f>YEAR(S807)</f>
        <v>2011</v>
      </c>
      <c r="V807">
        <f>YEAR(T807)</f>
        <v>2011</v>
      </c>
      <c r="W807" t="str">
        <f>IF(V807=U807, "Yes"," No")</f>
        <v>Yes</v>
      </c>
    </row>
    <row r="808" spans="1:23" x14ac:dyDescent="0.3">
      <c r="A808">
        <v>806</v>
      </c>
      <c r="B808" s="1" t="s">
        <v>1665</v>
      </c>
      <c r="C808" s="1" t="s">
        <v>1666</v>
      </c>
      <c r="D808">
        <v>8000</v>
      </c>
      <c r="E808">
        <v>8355</v>
      </c>
      <c r="F808" t="s">
        <v>16</v>
      </c>
      <c r="G808" t="s">
        <v>17</v>
      </c>
      <c r="H808" t="s">
        <v>18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1614</v>
      </c>
      <c r="O808" s="7">
        <f>(E808/D808)*100</f>
        <v>104.4375</v>
      </c>
      <c r="P808" s="5">
        <f>IFERROR((E808/L808),0)</f>
        <v>117.67605633802818</v>
      </c>
      <c r="Q808" s="5" t="str">
        <f>LEFT(N808,SEARCH("/", N808)-1)</f>
        <v>music</v>
      </c>
      <c r="R808" s="5" t="str">
        <f>RIGHT(N808,LEN(N808)-SEARCH("/",N808))</f>
        <v>rock</v>
      </c>
      <c r="S808" s="11">
        <f>(((J808/60)/60)/24)+DATE(1970,1,1)</f>
        <v>40763.691423611112</v>
      </c>
      <c r="T808" s="11">
        <f>(((I808/60)/60)/24)+DATE(1970,1,1)</f>
        <v>40793.691423611112</v>
      </c>
      <c r="U808">
        <f>YEAR(S808)</f>
        <v>2011</v>
      </c>
      <c r="V808">
        <f>YEAR(T808)</f>
        <v>2011</v>
      </c>
      <c r="W808" t="str">
        <f>IF(V808=U808, "Yes"," No")</f>
        <v>Yes</v>
      </c>
    </row>
    <row r="809" spans="1:23" ht="28.8" x14ac:dyDescent="0.3">
      <c r="A809">
        <v>807</v>
      </c>
      <c r="B809" s="1" t="s">
        <v>1667</v>
      </c>
      <c r="C809" s="1" t="s">
        <v>1668</v>
      </c>
      <c r="D809">
        <v>4000</v>
      </c>
      <c r="E809">
        <v>4205</v>
      </c>
      <c r="F809" t="s">
        <v>16</v>
      </c>
      <c r="G809" t="s">
        <v>17</v>
      </c>
      <c r="H809" t="s">
        <v>18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1614</v>
      </c>
      <c r="O809" s="7">
        <f>(E809/D809)*100</f>
        <v>105.125</v>
      </c>
      <c r="P809" s="5">
        <f>IFERROR((E809/L809),0)</f>
        <v>73.771929824561397</v>
      </c>
      <c r="Q809" s="5" t="str">
        <f>LEFT(N809,SEARCH("/", N809)-1)</f>
        <v>music</v>
      </c>
      <c r="R809" s="5" t="str">
        <f>RIGHT(N809,LEN(N809)-SEARCH("/",N809))</f>
        <v>rock</v>
      </c>
      <c r="S809" s="11">
        <f>(((J809/60)/60)/24)+DATE(1970,1,1)</f>
        <v>42759.628599537042</v>
      </c>
      <c r="T809" s="11">
        <f>(((I809/60)/60)/24)+DATE(1970,1,1)</f>
        <v>42795.083333333328</v>
      </c>
      <c r="U809">
        <f>YEAR(S809)</f>
        <v>2017</v>
      </c>
      <c r="V809">
        <f>YEAR(T809)</f>
        <v>2017</v>
      </c>
      <c r="W809" t="str">
        <f>IF(V809=U809, "Yes"," No")</f>
        <v>Yes</v>
      </c>
    </row>
    <row r="810" spans="1:23" ht="43.2" x14ac:dyDescent="0.3">
      <c r="A810">
        <v>808</v>
      </c>
      <c r="B810" s="1" t="s">
        <v>1669</v>
      </c>
      <c r="C810" s="1" t="s">
        <v>1670</v>
      </c>
      <c r="D810">
        <v>4500</v>
      </c>
      <c r="E810">
        <v>4500</v>
      </c>
      <c r="F810" t="s">
        <v>16</v>
      </c>
      <c r="G810" t="s">
        <v>159</v>
      </c>
      <c r="H810" t="s">
        <v>160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1614</v>
      </c>
      <c r="O810" s="7">
        <f>(E810/D810)*100</f>
        <v>100</v>
      </c>
      <c r="P810" s="5">
        <f>IFERROR((E810/L810),0)</f>
        <v>104.65116279069767</v>
      </c>
      <c r="Q810" s="5" t="str">
        <f>LEFT(N810,SEARCH("/", N810)-1)</f>
        <v>music</v>
      </c>
      <c r="R810" s="5" t="str">
        <f>RIGHT(N810,LEN(N810)-SEARCH("/",N810))</f>
        <v>rock</v>
      </c>
      <c r="S810" s="11">
        <f>(((J810/60)/60)/24)+DATE(1970,1,1)</f>
        <v>41962.100532407407</v>
      </c>
      <c r="T810" s="11">
        <f>(((I810/60)/60)/24)+DATE(1970,1,1)</f>
        <v>41995.207638888889</v>
      </c>
      <c r="U810">
        <f>YEAR(S810)</f>
        <v>2014</v>
      </c>
      <c r="V810">
        <f>YEAR(T810)</f>
        <v>2014</v>
      </c>
      <c r="W810" t="str">
        <f>IF(V810=U810, "Yes"," No")</f>
        <v>Yes</v>
      </c>
    </row>
    <row r="811" spans="1:23" ht="43.2" x14ac:dyDescent="0.3">
      <c r="A811">
        <v>809</v>
      </c>
      <c r="B811" s="1" t="s">
        <v>1671</v>
      </c>
      <c r="C811" s="1" t="s">
        <v>1672</v>
      </c>
      <c r="D811">
        <v>4000</v>
      </c>
      <c r="E811">
        <v>4151</v>
      </c>
      <c r="F811" t="s">
        <v>16</v>
      </c>
      <c r="G811" t="s">
        <v>17</v>
      </c>
      <c r="H811" t="s">
        <v>18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1614</v>
      </c>
      <c r="O811" s="7">
        <f>(E811/D811)*100</f>
        <v>103.77499999999999</v>
      </c>
      <c r="P811" s="5">
        <f>IFERROR((E811/L811),0)</f>
        <v>79.82692307692308</v>
      </c>
      <c r="Q811" s="5" t="str">
        <f>LEFT(N811,SEARCH("/", N811)-1)</f>
        <v>music</v>
      </c>
      <c r="R811" s="5" t="str">
        <f>RIGHT(N811,LEN(N811)-SEARCH("/",N811))</f>
        <v>rock</v>
      </c>
      <c r="S811" s="11">
        <f>(((J811/60)/60)/24)+DATE(1970,1,1)</f>
        <v>41628.833680555559</v>
      </c>
      <c r="T811" s="11">
        <f>(((I811/60)/60)/24)+DATE(1970,1,1)</f>
        <v>41658.833680555559</v>
      </c>
      <c r="U811">
        <f>YEAR(S811)</f>
        <v>2013</v>
      </c>
      <c r="V811">
        <f>YEAR(T811)</f>
        <v>2014</v>
      </c>
      <c r="W811" t="str">
        <f>IF(V811=U811, "Yes"," No")</f>
        <v xml:space="preserve"> No</v>
      </c>
    </row>
    <row r="812" spans="1:23" ht="43.2" x14ac:dyDescent="0.3">
      <c r="A812">
        <v>810</v>
      </c>
      <c r="B812" s="1" t="s">
        <v>1673</v>
      </c>
      <c r="C812" s="1" t="s">
        <v>1674</v>
      </c>
      <c r="D812">
        <v>1500</v>
      </c>
      <c r="E812">
        <v>1575</v>
      </c>
      <c r="F812" t="s">
        <v>16</v>
      </c>
      <c r="G812" t="s">
        <v>17</v>
      </c>
      <c r="H812" t="s">
        <v>18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1614</v>
      </c>
      <c r="O812" s="7">
        <f>(E812/D812)*100</f>
        <v>105</v>
      </c>
      <c r="P812" s="5">
        <f>IFERROR((E812/L812),0)</f>
        <v>58.333333333333336</v>
      </c>
      <c r="Q812" s="5" t="str">
        <f>LEFT(N812,SEARCH("/", N812)-1)</f>
        <v>music</v>
      </c>
      <c r="R812" s="5" t="str">
        <f>RIGHT(N812,LEN(N812)-SEARCH("/",N812))</f>
        <v>rock</v>
      </c>
      <c r="S812" s="11">
        <f>(((J812/60)/60)/24)+DATE(1970,1,1)</f>
        <v>41123.056273148148</v>
      </c>
      <c r="T812" s="11">
        <f>(((I812/60)/60)/24)+DATE(1970,1,1)</f>
        <v>41153.056273148148</v>
      </c>
      <c r="U812">
        <f>YEAR(S812)</f>
        <v>2012</v>
      </c>
      <c r="V812">
        <f>YEAR(T812)</f>
        <v>2012</v>
      </c>
      <c r="W812" t="str">
        <f>IF(V812=U812, "Yes"," No")</f>
        <v>Yes</v>
      </c>
    </row>
    <row r="813" spans="1:23" ht="28.8" x14ac:dyDescent="0.3">
      <c r="A813">
        <v>811</v>
      </c>
      <c r="B813" s="1" t="s">
        <v>1675</v>
      </c>
      <c r="C813" s="1" t="s">
        <v>1676</v>
      </c>
      <c r="D813">
        <v>1000</v>
      </c>
      <c r="E813">
        <v>1040</v>
      </c>
      <c r="F813" t="s">
        <v>16</v>
      </c>
      <c r="G813" t="s">
        <v>17</v>
      </c>
      <c r="H813" t="s">
        <v>18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1614</v>
      </c>
      <c r="O813" s="7">
        <f>(E813/D813)*100</f>
        <v>104</v>
      </c>
      <c r="P813" s="5">
        <f>IFERROR((E813/L813),0)</f>
        <v>86.666666666666671</v>
      </c>
      <c r="Q813" s="5" t="str">
        <f>LEFT(N813,SEARCH("/", N813)-1)</f>
        <v>music</v>
      </c>
      <c r="R813" s="5" t="str">
        <f>RIGHT(N813,LEN(N813)-SEARCH("/",N813))</f>
        <v>rock</v>
      </c>
      <c r="S813" s="11">
        <f>(((J813/60)/60)/24)+DATE(1970,1,1)</f>
        <v>41443.643541666665</v>
      </c>
      <c r="T813" s="11">
        <f>(((I813/60)/60)/24)+DATE(1970,1,1)</f>
        <v>41465.702777777777</v>
      </c>
      <c r="U813">
        <f>YEAR(S813)</f>
        <v>2013</v>
      </c>
      <c r="V813">
        <f>YEAR(T813)</f>
        <v>2013</v>
      </c>
      <c r="W813" t="str">
        <f>IF(V813=U813, "Yes"," No")</f>
        <v>Yes</v>
      </c>
    </row>
    <row r="814" spans="1:23" ht="43.2" x14ac:dyDescent="0.3">
      <c r="A814">
        <v>812</v>
      </c>
      <c r="B814" s="1" t="s">
        <v>1677</v>
      </c>
      <c r="C814" s="1" t="s">
        <v>1678</v>
      </c>
      <c r="D814">
        <v>600</v>
      </c>
      <c r="E814">
        <v>911</v>
      </c>
      <c r="F814" t="s">
        <v>16</v>
      </c>
      <c r="G814" t="s">
        <v>17</v>
      </c>
      <c r="H814" t="s">
        <v>18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1614</v>
      </c>
      <c r="O814" s="7">
        <f>(E814/D814)*100</f>
        <v>151.83333333333334</v>
      </c>
      <c r="P814" s="5">
        <f>IFERROR((E814/L814),0)</f>
        <v>27.606060606060606</v>
      </c>
      <c r="Q814" s="5" t="str">
        <f>LEFT(N814,SEARCH("/", N814)-1)</f>
        <v>music</v>
      </c>
      <c r="R814" s="5" t="str">
        <f>RIGHT(N814,LEN(N814)-SEARCH("/",N814))</f>
        <v>rock</v>
      </c>
      <c r="S814" s="11">
        <f>(((J814/60)/60)/24)+DATE(1970,1,1)</f>
        <v>41282.017962962964</v>
      </c>
      <c r="T814" s="11">
        <f>(((I814/60)/60)/24)+DATE(1970,1,1)</f>
        <v>41334.581944444442</v>
      </c>
      <c r="U814">
        <f>YEAR(S814)</f>
        <v>2013</v>
      </c>
      <c r="V814">
        <f>YEAR(T814)</f>
        <v>2013</v>
      </c>
      <c r="W814" t="str">
        <f>IF(V814=U814, "Yes"," No")</f>
        <v>Yes</v>
      </c>
    </row>
    <row r="815" spans="1:23" ht="28.8" x14ac:dyDescent="0.3">
      <c r="A815">
        <v>813</v>
      </c>
      <c r="B815" s="1" t="s">
        <v>1679</v>
      </c>
      <c r="C815" s="1" t="s">
        <v>1680</v>
      </c>
      <c r="D815">
        <v>1500</v>
      </c>
      <c r="E815">
        <v>2399.94</v>
      </c>
      <c r="F815" t="s">
        <v>16</v>
      </c>
      <c r="G815" t="s">
        <v>17</v>
      </c>
      <c r="H815" t="s">
        <v>18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1614</v>
      </c>
      <c r="O815" s="7">
        <f>(E815/D815)*100</f>
        <v>159.99600000000001</v>
      </c>
      <c r="P815" s="5">
        <f>IFERROR((E815/L815),0)</f>
        <v>24.999375000000001</v>
      </c>
      <c r="Q815" s="5" t="str">
        <f>LEFT(N815,SEARCH("/", N815)-1)</f>
        <v>music</v>
      </c>
      <c r="R815" s="5" t="str">
        <f>RIGHT(N815,LEN(N815)-SEARCH("/",N815))</f>
        <v>rock</v>
      </c>
      <c r="S815" s="11">
        <f>(((J815/60)/60)/24)+DATE(1970,1,1)</f>
        <v>41080.960243055553</v>
      </c>
      <c r="T815" s="11">
        <f>(((I815/60)/60)/24)+DATE(1970,1,1)</f>
        <v>41110.960243055553</v>
      </c>
      <c r="U815">
        <f>YEAR(S815)</f>
        <v>2012</v>
      </c>
      <c r="V815">
        <f>YEAR(T815)</f>
        <v>2012</v>
      </c>
      <c r="W815" t="str">
        <f>IF(V815=U815, "Yes"," No")</f>
        <v>Yes</v>
      </c>
    </row>
    <row r="816" spans="1:23" ht="43.2" x14ac:dyDescent="0.3">
      <c r="A816">
        <v>814</v>
      </c>
      <c r="B816" s="1" t="s">
        <v>1681</v>
      </c>
      <c r="C816" s="1" t="s">
        <v>1682</v>
      </c>
      <c r="D816">
        <v>1000</v>
      </c>
      <c r="E816">
        <v>1273</v>
      </c>
      <c r="F816" t="s">
        <v>16</v>
      </c>
      <c r="G816" t="s">
        <v>17</v>
      </c>
      <c r="H816" t="s">
        <v>18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1614</v>
      </c>
      <c r="O816" s="7">
        <f>(E816/D816)*100</f>
        <v>127.3</v>
      </c>
      <c r="P816" s="5">
        <f>IFERROR((E816/L816),0)</f>
        <v>45.464285714285715</v>
      </c>
      <c r="Q816" s="5" t="str">
        <f>LEFT(N816,SEARCH("/", N816)-1)</f>
        <v>music</v>
      </c>
      <c r="R816" s="5" t="str">
        <f>RIGHT(N816,LEN(N816)-SEARCH("/",N816))</f>
        <v>rock</v>
      </c>
      <c r="S816" s="11">
        <f>(((J816/60)/60)/24)+DATE(1970,1,1)</f>
        <v>40679.743067129632</v>
      </c>
      <c r="T816" s="11">
        <f>(((I816/60)/60)/24)+DATE(1970,1,1)</f>
        <v>40694.75277777778</v>
      </c>
      <c r="U816">
        <f>YEAR(S816)</f>
        <v>2011</v>
      </c>
      <c r="V816">
        <f>YEAR(T816)</f>
        <v>2011</v>
      </c>
      <c r="W816" t="str">
        <f>IF(V816=U816, "Yes"," No")</f>
        <v>Yes</v>
      </c>
    </row>
    <row r="817" spans="1:23" ht="28.8" x14ac:dyDescent="0.3">
      <c r="A817">
        <v>815</v>
      </c>
      <c r="B817" s="1" t="s">
        <v>1683</v>
      </c>
      <c r="C817" s="1" t="s">
        <v>1684</v>
      </c>
      <c r="D817">
        <v>4000</v>
      </c>
      <c r="E817">
        <v>4280</v>
      </c>
      <c r="F817" t="s">
        <v>16</v>
      </c>
      <c r="G817" t="s">
        <v>17</v>
      </c>
      <c r="H817" t="s">
        <v>18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1614</v>
      </c>
      <c r="O817" s="7">
        <f>(E817/D817)*100</f>
        <v>107</v>
      </c>
      <c r="P817" s="5">
        <f>IFERROR((E817/L817),0)</f>
        <v>99.534883720930239</v>
      </c>
      <c r="Q817" s="5" t="str">
        <f>LEFT(N817,SEARCH("/", N817)-1)</f>
        <v>music</v>
      </c>
      <c r="R817" s="5" t="str">
        <f>RIGHT(N817,LEN(N817)-SEARCH("/",N817))</f>
        <v>rock</v>
      </c>
      <c r="S817" s="11">
        <f>(((J817/60)/60)/24)+DATE(1970,1,1)</f>
        <v>41914.917858796296</v>
      </c>
      <c r="T817" s="11">
        <f>(((I817/60)/60)/24)+DATE(1970,1,1)</f>
        <v>41944.917858796296</v>
      </c>
      <c r="U817">
        <f>YEAR(S817)</f>
        <v>2014</v>
      </c>
      <c r="V817">
        <f>YEAR(T817)</f>
        <v>2014</v>
      </c>
      <c r="W817" t="str">
        <f>IF(V817=U817, "Yes"," No")</f>
        <v>Yes</v>
      </c>
    </row>
    <row r="818" spans="1:23" ht="28.8" x14ac:dyDescent="0.3">
      <c r="A818">
        <v>816</v>
      </c>
      <c r="B818" s="1" t="s">
        <v>1685</v>
      </c>
      <c r="C818" s="1" t="s">
        <v>1686</v>
      </c>
      <c r="D818">
        <v>7000</v>
      </c>
      <c r="E818">
        <v>8058.55</v>
      </c>
      <c r="F818" t="s">
        <v>16</v>
      </c>
      <c r="G818" t="s">
        <v>17</v>
      </c>
      <c r="H818" t="s">
        <v>18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1614</v>
      </c>
      <c r="O818" s="7">
        <f>(E818/D818)*100</f>
        <v>115.12214285714286</v>
      </c>
      <c r="P818" s="5">
        <f>IFERROR((E818/L818),0)</f>
        <v>39.31</v>
      </c>
      <c r="Q818" s="5" t="str">
        <f>LEFT(N818,SEARCH("/", N818)-1)</f>
        <v>music</v>
      </c>
      <c r="R818" s="5" t="str">
        <f>RIGHT(N818,LEN(N818)-SEARCH("/",N818))</f>
        <v>rock</v>
      </c>
      <c r="S818" s="11">
        <f>(((J818/60)/60)/24)+DATE(1970,1,1)</f>
        <v>41341.870868055557</v>
      </c>
      <c r="T818" s="11">
        <f>(((I818/60)/60)/24)+DATE(1970,1,1)</f>
        <v>41373.270833333336</v>
      </c>
      <c r="U818">
        <f>YEAR(S818)</f>
        <v>2013</v>
      </c>
      <c r="V818">
        <f>YEAR(T818)</f>
        <v>2013</v>
      </c>
      <c r="W818" t="str">
        <f>IF(V818=U818, "Yes"," No")</f>
        <v>Yes</v>
      </c>
    </row>
    <row r="819" spans="1:23" ht="43.2" x14ac:dyDescent="0.3">
      <c r="A819">
        <v>817</v>
      </c>
      <c r="B819" s="1" t="s">
        <v>1687</v>
      </c>
      <c r="C819" s="1" t="s">
        <v>1688</v>
      </c>
      <c r="D819">
        <v>1500</v>
      </c>
      <c r="E819">
        <v>2056.66</v>
      </c>
      <c r="F819" t="s">
        <v>16</v>
      </c>
      <c r="G819" t="s">
        <v>17</v>
      </c>
      <c r="H819" t="s">
        <v>18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1614</v>
      </c>
      <c r="O819" s="7">
        <f>(E819/D819)*100</f>
        <v>137.11066666666665</v>
      </c>
      <c r="P819" s="5">
        <f>IFERROR((E819/L819),0)</f>
        <v>89.419999999999987</v>
      </c>
      <c r="Q819" s="5" t="str">
        <f>LEFT(N819,SEARCH("/", N819)-1)</f>
        <v>music</v>
      </c>
      <c r="R819" s="5" t="str">
        <f>RIGHT(N819,LEN(N819)-SEARCH("/",N819))</f>
        <v>rock</v>
      </c>
      <c r="S819" s="11">
        <f>(((J819/60)/60)/24)+DATE(1970,1,1)</f>
        <v>40925.599664351852</v>
      </c>
      <c r="T819" s="11">
        <f>(((I819/60)/60)/24)+DATE(1970,1,1)</f>
        <v>40979.207638888889</v>
      </c>
      <c r="U819">
        <f>YEAR(S819)</f>
        <v>2012</v>
      </c>
      <c r="V819">
        <f>YEAR(T819)</f>
        <v>2012</v>
      </c>
      <c r="W819" t="str">
        <f>IF(V819=U819, "Yes"," No")</f>
        <v>Yes</v>
      </c>
    </row>
    <row r="820" spans="1:23" ht="43.2" x14ac:dyDescent="0.3">
      <c r="A820">
        <v>818</v>
      </c>
      <c r="B820" s="1" t="s">
        <v>1689</v>
      </c>
      <c r="C820" s="1" t="s">
        <v>1690</v>
      </c>
      <c r="D820">
        <v>350</v>
      </c>
      <c r="E820">
        <v>545</v>
      </c>
      <c r="F820" t="s">
        <v>16</v>
      </c>
      <c r="G820" t="s">
        <v>17</v>
      </c>
      <c r="H820" t="s">
        <v>18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1614</v>
      </c>
      <c r="O820" s="7">
        <f>(E820/D820)*100</f>
        <v>155.71428571428572</v>
      </c>
      <c r="P820" s="5">
        <f>IFERROR((E820/L820),0)</f>
        <v>28.684210526315791</v>
      </c>
      <c r="Q820" s="5" t="str">
        <f>LEFT(N820,SEARCH("/", N820)-1)</f>
        <v>music</v>
      </c>
      <c r="R820" s="5" t="str">
        <f>RIGHT(N820,LEN(N820)-SEARCH("/",N820))</f>
        <v>rock</v>
      </c>
      <c r="S820" s="11">
        <f>(((J820/60)/60)/24)+DATE(1970,1,1)</f>
        <v>41120.882881944446</v>
      </c>
      <c r="T820" s="11">
        <f>(((I820/60)/60)/24)+DATE(1970,1,1)</f>
        <v>41128.709027777775</v>
      </c>
      <c r="U820">
        <f>YEAR(S820)</f>
        <v>2012</v>
      </c>
      <c r="V820">
        <f>YEAR(T820)</f>
        <v>2012</v>
      </c>
      <c r="W820" t="str">
        <f>IF(V820=U820, "Yes"," No")</f>
        <v>Yes</v>
      </c>
    </row>
    <row r="821" spans="1:23" ht="28.8" x14ac:dyDescent="0.3">
      <c r="A821">
        <v>819</v>
      </c>
      <c r="B821" s="1" t="s">
        <v>1691</v>
      </c>
      <c r="C821" s="1" t="s">
        <v>1692</v>
      </c>
      <c r="D821">
        <v>400</v>
      </c>
      <c r="E821">
        <v>435</v>
      </c>
      <c r="F821" t="s">
        <v>16</v>
      </c>
      <c r="G821" t="s">
        <v>17</v>
      </c>
      <c r="H821" t="s">
        <v>18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1614</v>
      </c>
      <c r="O821" s="7">
        <f>(E821/D821)*100</f>
        <v>108.74999999999999</v>
      </c>
      <c r="P821" s="5">
        <f>IFERROR((E821/L821),0)</f>
        <v>31.071428571428573</v>
      </c>
      <c r="Q821" s="5" t="str">
        <f>LEFT(N821,SEARCH("/", N821)-1)</f>
        <v>music</v>
      </c>
      <c r="R821" s="5" t="str">
        <f>RIGHT(N821,LEN(N821)-SEARCH("/",N821))</f>
        <v>rock</v>
      </c>
      <c r="S821" s="11">
        <f>(((J821/60)/60)/24)+DATE(1970,1,1)</f>
        <v>41619.998310185183</v>
      </c>
      <c r="T821" s="11">
        <f>(((I821/60)/60)/24)+DATE(1970,1,1)</f>
        <v>41629.197222222225</v>
      </c>
      <c r="U821">
        <f>YEAR(S821)</f>
        <v>2013</v>
      </c>
      <c r="V821">
        <f>YEAR(T821)</f>
        <v>2013</v>
      </c>
      <c r="W821" t="str">
        <f>IF(V821=U821, "Yes"," No")</f>
        <v>Yes</v>
      </c>
    </row>
    <row r="822" spans="1:23" ht="43.2" x14ac:dyDescent="0.3">
      <c r="A822">
        <v>820</v>
      </c>
      <c r="B822" s="1" t="s">
        <v>1693</v>
      </c>
      <c r="C822" s="1" t="s">
        <v>1694</v>
      </c>
      <c r="D822">
        <v>2000</v>
      </c>
      <c r="E822">
        <v>2681</v>
      </c>
      <c r="F822" t="s">
        <v>16</v>
      </c>
      <c r="G822" t="s">
        <v>17</v>
      </c>
      <c r="H822" t="s">
        <v>18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1614</v>
      </c>
      <c r="O822" s="7">
        <f>(E822/D822)*100</f>
        <v>134.05000000000001</v>
      </c>
      <c r="P822" s="5">
        <f>IFERROR((E822/L822),0)</f>
        <v>70.55263157894737</v>
      </c>
      <c r="Q822" s="5" t="str">
        <f>LEFT(N822,SEARCH("/", N822)-1)</f>
        <v>music</v>
      </c>
      <c r="R822" s="5" t="str">
        <f>RIGHT(N822,LEN(N822)-SEARCH("/",N822))</f>
        <v>rock</v>
      </c>
      <c r="S822" s="11">
        <f>(((J822/60)/60)/24)+DATE(1970,1,1)</f>
        <v>41768.841921296298</v>
      </c>
      <c r="T822" s="11">
        <f>(((I822/60)/60)/24)+DATE(1970,1,1)</f>
        <v>41799.208333333336</v>
      </c>
      <c r="U822">
        <f>YEAR(S822)</f>
        <v>2014</v>
      </c>
      <c r="V822">
        <f>YEAR(T822)</f>
        <v>2014</v>
      </c>
      <c r="W822" t="str">
        <f>IF(V822=U822, "Yes"," No")</f>
        <v>Yes</v>
      </c>
    </row>
    <row r="823" spans="1:23" ht="43.2" x14ac:dyDescent="0.3">
      <c r="A823">
        <v>821</v>
      </c>
      <c r="B823" s="1" t="s">
        <v>1695</v>
      </c>
      <c r="C823" s="1" t="s">
        <v>1696</v>
      </c>
      <c r="D823">
        <v>17482</v>
      </c>
      <c r="E823">
        <v>17482</v>
      </c>
      <c r="F823" t="s">
        <v>16</v>
      </c>
      <c r="G823" t="s">
        <v>17</v>
      </c>
      <c r="H823" t="s">
        <v>18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1614</v>
      </c>
      <c r="O823" s="7">
        <f>(E823/D823)*100</f>
        <v>100</v>
      </c>
      <c r="P823" s="5">
        <f>IFERROR((E823/L823),0)</f>
        <v>224.12820512820514</v>
      </c>
      <c r="Q823" s="5" t="str">
        <f>LEFT(N823,SEARCH("/", N823)-1)</f>
        <v>music</v>
      </c>
      <c r="R823" s="5" t="str">
        <f>RIGHT(N823,LEN(N823)-SEARCH("/",N823))</f>
        <v>rock</v>
      </c>
      <c r="S823" s="11">
        <f>(((J823/60)/60)/24)+DATE(1970,1,1)</f>
        <v>42093.922048611115</v>
      </c>
      <c r="T823" s="11">
        <f>(((I823/60)/60)/24)+DATE(1970,1,1)</f>
        <v>42128.167361111111</v>
      </c>
      <c r="U823">
        <f>YEAR(S823)</f>
        <v>2015</v>
      </c>
      <c r="V823">
        <f>YEAR(T823)</f>
        <v>2015</v>
      </c>
      <c r="W823" t="str">
        <f>IF(V823=U823, "Yes"," No")</f>
        <v>Yes</v>
      </c>
    </row>
    <row r="824" spans="1:23" ht="43.2" x14ac:dyDescent="0.3">
      <c r="A824">
        <v>822</v>
      </c>
      <c r="B824" s="1" t="s">
        <v>1697</v>
      </c>
      <c r="C824" s="1" t="s">
        <v>1698</v>
      </c>
      <c r="D824">
        <v>3000</v>
      </c>
      <c r="E824">
        <v>3575</v>
      </c>
      <c r="F824" t="s">
        <v>16</v>
      </c>
      <c r="G824" t="s">
        <v>17</v>
      </c>
      <c r="H824" t="s">
        <v>18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1614</v>
      </c>
      <c r="O824" s="7">
        <f>(E824/D824)*100</f>
        <v>119.16666666666667</v>
      </c>
      <c r="P824" s="5">
        <f>IFERROR((E824/L824),0)</f>
        <v>51.811594202898547</v>
      </c>
      <c r="Q824" s="5" t="str">
        <f>LEFT(N824,SEARCH("/", N824)-1)</f>
        <v>music</v>
      </c>
      <c r="R824" s="5" t="str">
        <f>RIGHT(N824,LEN(N824)-SEARCH("/",N824))</f>
        <v>rock</v>
      </c>
      <c r="S824" s="11">
        <f>(((J824/60)/60)/24)+DATE(1970,1,1)</f>
        <v>41157.947337962964</v>
      </c>
      <c r="T824" s="11">
        <f>(((I824/60)/60)/24)+DATE(1970,1,1)</f>
        <v>41187.947337962964</v>
      </c>
      <c r="U824">
        <f>YEAR(S824)</f>
        <v>2012</v>
      </c>
      <c r="V824">
        <f>YEAR(T824)</f>
        <v>2012</v>
      </c>
      <c r="W824" t="str">
        <f>IF(V824=U824, "Yes"," No")</f>
        <v>Yes</v>
      </c>
    </row>
    <row r="825" spans="1:23" ht="43.2" x14ac:dyDescent="0.3">
      <c r="A825">
        <v>823</v>
      </c>
      <c r="B825" s="1" t="s">
        <v>1699</v>
      </c>
      <c r="C825" s="1" t="s">
        <v>1700</v>
      </c>
      <c r="D825">
        <v>800</v>
      </c>
      <c r="E825">
        <v>1436</v>
      </c>
      <c r="F825" t="s">
        <v>16</v>
      </c>
      <c r="G825" t="s">
        <v>17</v>
      </c>
      <c r="H825" t="s">
        <v>18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1614</v>
      </c>
      <c r="O825" s="7">
        <f>(E825/D825)*100</f>
        <v>179.5</v>
      </c>
      <c r="P825" s="5">
        <f>IFERROR((E825/L825),0)</f>
        <v>43.515151515151516</v>
      </c>
      <c r="Q825" s="5" t="str">
        <f>LEFT(N825,SEARCH("/", N825)-1)</f>
        <v>music</v>
      </c>
      <c r="R825" s="5" t="str">
        <f>RIGHT(N825,LEN(N825)-SEARCH("/",N825))</f>
        <v>rock</v>
      </c>
      <c r="S825" s="11">
        <f>(((J825/60)/60)/24)+DATE(1970,1,1)</f>
        <v>42055.972824074073</v>
      </c>
      <c r="T825" s="11">
        <f>(((I825/60)/60)/24)+DATE(1970,1,1)</f>
        <v>42085.931157407409</v>
      </c>
      <c r="U825">
        <f>YEAR(S825)</f>
        <v>2015</v>
      </c>
      <c r="V825">
        <f>YEAR(T825)</f>
        <v>2015</v>
      </c>
      <c r="W825" t="str">
        <f>IF(V825=U825, "Yes"," No")</f>
        <v>Yes</v>
      </c>
    </row>
    <row r="826" spans="1:23" ht="57.6" x14ac:dyDescent="0.3">
      <c r="A826">
        <v>824</v>
      </c>
      <c r="B826" s="1" t="s">
        <v>1701</v>
      </c>
      <c r="C826" s="1" t="s">
        <v>1702</v>
      </c>
      <c r="D826">
        <v>1600</v>
      </c>
      <c r="E826">
        <v>2150.1</v>
      </c>
      <c r="F826" t="s">
        <v>16</v>
      </c>
      <c r="G826" t="s">
        <v>17</v>
      </c>
      <c r="H826" t="s">
        <v>18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1614</v>
      </c>
      <c r="O826" s="7">
        <f>(E826/D826)*100</f>
        <v>134.38124999999999</v>
      </c>
      <c r="P826" s="5">
        <f>IFERROR((E826/L826),0)</f>
        <v>39.816666666666663</v>
      </c>
      <c r="Q826" s="5" t="str">
        <f>LEFT(N826,SEARCH("/", N826)-1)</f>
        <v>music</v>
      </c>
      <c r="R826" s="5" t="str">
        <f>RIGHT(N826,LEN(N826)-SEARCH("/",N826))</f>
        <v>rock</v>
      </c>
      <c r="S826" s="11">
        <f>(((J826/60)/60)/24)+DATE(1970,1,1)</f>
        <v>40250.242106481484</v>
      </c>
      <c r="T826" s="11">
        <f>(((I826/60)/60)/24)+DATE(1970,1,1)</f>
        <v>40286.290972222225</v>
      </c>
      <c r="U826">
        <f>YEAR(S826)</f>
        <v>2010</v>
      </c>
      <c r="V826">
        <f>YEAR(T826)</f>
        <v>2010</v>
      </c>
      <c r="W826" t="str">
        <f>IF(V826=U826, "Yes"," No")</f>
        <v>Yes</v>
      </c>
    </row>
    <row r="827" spans="1:23" ht="28.8" x14ac:dyDescent="0.3">
      <c r="A827">
        <v>825</v>
      </c>
      <c r="B827" s="1" t="s">
        <v>1703</v>
      </c>
      <c r="C827" s="1" t="s">
        <v>1704</v>
      </c>
      <c r="D827">
        <v>12500</v>
      </c>
      <c r="E827">
        <v>12554</v>
      </c>
      <c r="F827" t="s">
        <v>16</v>
      </c>
      <c r="G827" t="s">
        <v>17</v>
      </c>
      <c r="H827" t="s">
        <v>18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1614</v>
      </c>
      <c r="O827" s="7">
        <f>(E827/D827)*100</f>
        <v>100.43200000000002</v>
      </c>
      <c r="P827" s="5">
        <f>IFERROR((E827/L827),0)</f>
        <v>126.8080808080808</v>
      </c>
      <c r="Q827" s="5" t="str">
        <f>LEFT(N827,SEARCH("/", N827)-1)</f>
        <v>music</v>
      </c>
      <c r="R827" s="5" t="str">
        <f>RIGHT(N827,LEN(N827)-SEARCH("/",N827))</f>
        <v>rock</v>
      </c>
      <c r="S827" s="11">
        <f>(((J827/60)/60)/24)+DATE(1970,1,1)</f>
        <v>41186.306527777779</v>
      </c>
      <c r="T827" s="11">
        <f>(((I827/60)/60)/24)+DATE(1970,1,1)</f>
        <v>41211.306527777779</v>
      </c>
      <c r="U827">
        <f>YEAR(S827)</f>
        <v>2012</v>
      </c>
      <c r="V827">
        <f>YEAR(T827)</f>
        <v>2012</v>
      </c>
      <c r="W827" t="str">
        <f>IF(V827=U827, "Yes"," No")</f>
        <v>Yes</v>
      </c>
    </row>
    <row r="828" spans="1:23" ht="43.2" x14ac:dyDescent="0.3">
      <c r="A828">
        <v>826</v>
      </c>
      <c r="B828" s="1" t="s">
        <v>1705</v>
      </c>
      <c r="C828" s="1" t="s">
        <v>1706</v>
      </c>
      <c r="D828">
        <v>5500</v>
      </c>
      <c r="E828">
        <v>5580</v>
      </c>
      <c r="F828" t="s">
        <v>16</v>
      </c>
      <c r="G828" t="s">
        <v>17</v>
      </c>
      <c r="H828" t="s">
        <v>18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1614</v>
      </c>
      <c r="O828" s="7">
        <f>(E828/D828)*100</f>
        <v>101.45454545454547</v>
      </c>
      <c r="P828" s="5">
        <f>IFERROR((E828/L828),0)</f>
        <v>113.87755102040816</v>
      </c>
      <c r="Q828" s="5" t="str">
        <f>LEFT(N828,SEARCH("/", N828)-1)</f>
        <v>music</v>
      </c>
      <c r="R828" s="5" t="str">
        <f>RIGHT(N828,LEN(N828)-SEARCH("/",N828))</f>
        <v>rock</v>
      </c>
      <c r="S828" s="11">
        <f>(((J828/60)/60)/24)+DATE(1970,1,1)</f>
        <v>40973.038541666669</v>
      </c>
      <c r="T828" s="11">
        <f>(((I828/60)/60)/24)+DATE(1970,1,1)</f>
        <v>40993.996874999997</v>
      </c>
      <c r="U828">
        <f>YEAR(S828)</f>
        <v>2012</v>
      </c>
      <c r="V828">
        <f>YEAR(T828)</f>
        <v>2012</v>
      </c>
      <c r="W828" t="str">
        <f>IF(V828=U828, "Yes"," No")</f>
        <v>Yes</v>
      </c>
    </row>
    <row r="829" spans="1:23" ht="57.6" x14ac:dyDescent="0.3">
      <c r="A829">
        <v>827</v>
      </c>
      <c r="B829" s="1" t="s">
        <v>1707</v>
      </c>
      <c r="C829" s="1" t="s">
        <v>1708</v>
      </c>
      <c r="D829">
        <v>300</v>
      </c>
      <c r="E829">
        <v>310</v>
      </c>
      <c r="F829" t="s">
        <v>16</v>
      </c>
      <c r="G829" t="s">
        <v>17</v>
      </c>
      <c r="H829" t="s">
        <v>18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1614</v>
      </c>
      <c r="O829" s="7">
        <f>(E829/D829)*100</f>
        <v>103.33333333333334</v>
      </c>
      <c r="P829" s="5">
        <f>IFERROR((E829/L829),0)</f>
        <v>28.181818181818183</v>
      </c>
      <c r="Q829" s="5" t="str">
        <f>LEFT(N829,SEARCH("/", N829)-1)</f>
        <v>music</v>
      </c>
      <c r="R829" s="5" t="str">
        <f>RIGHT(N829,LEN(N829)-SEARCH("/",N829))</f>
        <v>rock</v>
      </c>
      <c r="S829" s="11">
        <f>(((J829/60)/60)/24)+DATE(1970,1,1)</f>
        <v>40927.473460648151</v>
      </c>
      <c r="T829" s="11">
        <f>(((I829/60)/60)/24)+DATE(1970,1,1)</f>
        <v>40953.825694444444</v>
      </c>
      <c r="U829">
        <f>YEAR(S829)</f>
        <v>2012</v>
      </c>
      <c r="V829">
        <f>YEAR(T829)</f>
        <v>2012</v>
      </c>
      <c r="W829" t="str">
        <f>IF(V829=U829, "Yes"," No")</f>
        <v>Yes</v>
      </c>
    </row>
    <row r="830" spans="1:23" ht="57.6" x14ac:dyDescent="0.3">
      <c r="A830">
        <v>828</v>
      </c>
      <c r="B830" s="1" t="s">
        <v>1709</v>
      </c>
      <c r="C830" s="1" t="s">
        <v>1710</v>
      </c>
      <c r="D830">
        <v>1300</v>
      </c>
      <c r="E830">
        <v>1391</v>
      </c>
      <c r="F830" t="s">
        <v>16</v>
      </c>
      <c r="G830" t="s">
        <v>17</v>
      </c>
      <c r="H830" t="s">
        <v>18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1614</v>
      </c>
      <c r="O830" s="7">
        <f>(E830/D830)*100</f>
        <v>107</v>
      </c>
      <c r="P830" s="5">
        <f>IFERROR((E830/L830),0)</f>
        <v>36.60526315789474</v>
      </c>
      <c r="Q830" s="5" t="str">
        <f>LEFT(N830,SEARCH("/", N830)-1)</f>
        <v>music</v>
      </c>
      <c r="R830" s="5" t="str">
        <f>RIGHT(N830,LEN(N830)-SEARCH("/",N830))</f>
        <v>rock</v>
      </c>
      <c r="S830" s="11">
        <f>(((J830/60)/60)/24)+DATE(1970,1,1)</f>
        <v>41073.050717592596</v>
      </c>
      <c r="T830" s="11">
        <f>(((I830/60)/60)/24)+DATE(1970,1,1)</f>
        <v>41085.683333333334</v>
      </c>
      <c r="U830">
        <f>YEAR(S830)</f>
        <v>2012</v>
      </c>
      <c r="V830">
        <f>YEAR(T830)</f>
        <v>2012</v>
      </c>
      <c r="W830" t="str">
        <f>IF(V830=U830, "Yes"," No")</f>
        <v>Yes</v>
      </c>
    </row>
    <row r="831" spans="1:23" ht="57.6" x14ac:dyDescent="0.3">
      <c r="A831">
        <v>829</v>
      </c>
      <c r="B831" s="1" t="s">
        <v>1711</v>
      </c>
      <c r="C831" s="1" t="s">
        <v>1712</v>
      </c>
      <c r="D831">
        <v>500</v>
      </c>
      <c r="E831">
        <v>520</v>
      </c>
      <c r="F831" t="s">
        <v>16</v>
      </c>
      <c r="G831" t="s">
        <v>24</v>
      </c>
      <c r="H831" t="s">
        <v>25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1614</v>
      </c>
      <c r="O831" s="7">
        <f>(E831/D831)*100</f>
        <v>104</v>
      </c>
      <c r="P831" s="5">
        <f>IFERROR((E831/L831),0)</f>
        <v>32.5</v>
      </c>
      <c r="Q831" s="5" t="str">
        <f>LEFT(N831,SEARCH("/", N831)-1)</f>
        <v>music</v>
      </c>
      <c r="R831" s="5" t="str">
        <f>RIGHT(N831,LEN(N831)-SEARCH("/",N831))</f>
        <v>rock</v>
      </c>
      <c r="S831" s="11">
        <f>(((J831/60)/60)/24)+DATE(1970,1,1)</f>
        <v>42504.801388888889</v>
      </c>
      <c r="T831" s="11">
        <f>(((I831/60)/60)/24)+DATE(1970,1,1)</f>
        <v>42564.801388888889</v>
      </c>
      <c r="U831">
        <f>YEAR(S831)</f>
        <v>2016</v>
      </c>
      <c r="V831">
        <f>YEAR(T831)</f>
        <v>2016</v>
      </c>
      <c r="W831" t="str">
        <f>IF(V831=U831, "Yes"," No")</f>
        <v>Yes</v>
      </c>
    </row>
    <row r="832" spans="1:23" ht="43.2" x14ac:dyDescent="0.3">
      <c r="A832">
        <v>830</v>
      </c>
      <c r="B832" s="1" t="s">
        <v>1713</v>
      </c>
      <c r="C832" s="1" t="s">
        <v>1714</v>
      </c>
      <c r="D832">
        <v>1800</v>
      </c>
      <c r="E832">
        <v>1941</v>
      </c>
      <c r="F832" t="s">
        <v>16</v>
      </c>
      <c r="G832" t="s">
        <v>17</v>
      </c>
      <c r="H832" t="s">
        <v>18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1614</v>
      </c>
      <c r="O832" s="7">
        <f>(E832/D832)*100</f>
        <v>107.83333333333334</v>
      </c>
      <c r="P832" s="5">
        <f>IFERROR((E832/L832),0)</f>
        <v>60.65625</v>
      </c>
      <c r="Q832" s="5" t="str">
        <f>LEFT(N832,SEARCH("/", N832)-1)</f>
        <v>music</v>
      </c>
      <c r="R832" s="5" t="str">
        <f>RIGHT(N832,LEN(N832)-SEARCH("/",N832))</f>
        <v>rock</v>
      </c>
      <c r="S832" s="11">
        <f>(((J832/60)/60)/24)+DATE(1970,1,1)</f>
        <v>41325.525752314818</v>
      </c>
      <c r="T832" s="11">
        <f>(((I832/60)/60)/24)+DATE(1970,1,1)</f>
        <v>41355.484085648146</v>
      </c>
      <c r="U832">
        <f>YEAR(S832)</f>
        <v>2013</v>
      </c>
      <c r="V832">
        <f>YEAR(T832)</f>
        <v>2013</v>
      </c>
      <c r="W832" t="str">
        <f>IF(V832=U832, "Yes"," No")</f>
        <v>Yes</v>
      </c>
    </row>
    <row r="833" spans="1:23" ht="28.8" x14ac:dyDescent="0.3">
      <c r="A833">
        <v>831</v>
      </c>
      <c r="B833" s="1" t="s">
        <v>1715</v>
      </c>
      <c r="C833" s="1" t="s">
        <v>1716</v>
      </c>
      <c r="D833">
        <v>1500</v>
      </c>
      <c r="E833">
        <v>3500</v>
      </c>
      <c r="F833" t="s">
        <v>16</v>
      </c>
      <c r="G833" t="s">
        <v>17</v>
      </c>
      <c r="H833" t="s">
        <v>18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1614</v>
      </c>
      <c r="O833" s="7">
        <f>(E833/D833)*100</f>
        <v>233.33333333333334</v>
      </c>
      <c r="P833" s="5">
        <f>IFERROR((E833/L833),0)</f>
        <v>175</v>
      </c>
      <c r="Q833" s="5" t="str">
        <f>LEFT(N833,SEARCH("/", N833)-1)</f>
        <v>music</v>
      </c>
      <c r="R833" s="5" t="str">
        <f>RIGHT(N833,LEN(N833)-SEARCH("/",N833))</f>
        <v>rock</v>
      </c>
      <c r="S833" s="11">
        <f>(((J833/60)/60)/24)+DATE(1970,1,1)</f>
        <v>40996.646921296298</v>
      </c>
      <c r="T833" s="11">
        <f>(((I833/60)/60)/24)+DATE(1970,1,1)</f>
        <v>41026.646921296298</v>
      </c>
      <c r="U833">
        <f>YEAR(S833)</f>
        <v>2012</v>
      </c>
      <c r="V833">
        <f>YEAR(T833)</f>
        <v>2012</v>
      </c>
      <c r="W833" t="str">
        <f>IF(V833=U833, "Yes"," No")</f>
        <v>Yes</v>
      </c>
    </row>
    <row r="834" spans="1:23" ht="43.2" x14ac:dyDescent="0.3">
      <c r="A834">
        <v>832</v>
      </c>
      <c r="B834" s="1" t="s">
        <v>1717</v>
      </c>
      <c r="C834" s="1" t="s">
        <v>1718</v>
      </c>
      <c r="D834">
        <v>15000</v>
      </c>
      <c r="E834">
        <v>15091.06</v>
      </c>
      <c r="F834" t="s">
        <v>16</v>
      </c>
      <c r="G834" t="s">
        <v>17</v>
      </c>
      <c r="H834" t="s">
        <v>18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1614</v>
      </c>
      <c r="O834" s="7">
        <f>(E834/D834)*100</f>
        <v>100.60706666666665</v>
      </c>
      <c r="P834" s="5">
        <f>IFERROR((E834/L834),0)</f>
        <v>97.993896103896105</v>
      </c>
      <c r="Q834" s="5" t="str">
        <f>LEFT(N834,SEARCH("/", N834)-1)</f>
        <v>music</v>
      </c>
      <c r="R834" s="5" t="str">
        <f>RIGHT(N834,LEN(N834)-SEARCH("/",N834))</f>
        <v>rock</v>
      </c>
      <c r="S834" s="11">
        <f>(((J834/60)/60)/24)+DATE(1970,1,1)</f>
        <v>40869.675173611111</v>
      </c>
      <c r="T834" s="11">
        <f>(((I834/60)/60)/24)+DATE(1970,1,1)</f>
        <v>40929.342361111114</v>
      </c>
      <c r="U834">
        <f>YEAR(S834)</f>
        <v>2011</v>
      </c>
      <c r="V834">
        <f>YEAR(T834)</f>
        <v>2012</v>
      </c>
      <c r="W834" t="str">
        <f>IF(V834=U834, "Yes"," No")</f>
        <v xml:space="preserve"> No</v>
      </c>
    </row>
    <row r="835" spans="1:23" x14ac:dyDescent="0.3">
      <c r="A835">
        <v>833</v>
      </c>
      <c r="B835" s="1" t="s">
        <v>1719</v>
      </c>
      <c r="C835" s="1" t="s">
        <v>1720</v>
      </c>
      <c r="D835">
        <v>6000</v>
      </c>
      <c r="E835">
        <v>6100</v>
      </c>
      <c r="F835" t="s">
        <v>16</v>
      </c>
      <c r="G835" t="s">
        <v>17</v>
      </c>
      <c r="H835" t="s">
        <v>18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1614</v>
      </c>
      <c r="O835" s="7">
        <f>(E835/D835)*100</f>
        <v>101.66666666666666</v>
      </c>
      <c r="P835" s="5">
        <f>IFERROR((E835/L835),0)</f>
        <v>148.78048780487805</v>
      </c>
      <c r="Q835" s="5" t="str">
        <f>LEFT(N835,SEARCH("/", N835)-1)</f>
        <v>music</v>
      </c>
      <c r="R835" s="5" t="str">
        <f>RIGHT(N835,LEN(N835)-SEARCH("/",N835))</f>
        <v>rock</v>
      </c>
      <c r="S835" s="11">
        <f>(((J835/60)/60)/24)+DATE(1970,1,1)</f>
        <v>41718.878182870372</v>
      </c>
      <c r="T835" s="11">
        <f>(((I835/60)/60)/24)+DATE(1970,1,1)</f>
        <v>41748.878182870372</v>
      </c>
      <c r="U835">
        <f>YEAR(S835)</f>
        <v>2014</v>
      </c>
      <c r="V835">
        <f>YEAR(T835)</f>
        <v>2014</v>
      </c>
      <c r="W835" t="str">
        <f>IF(V835=U835, "Yes"," No")</f>
        <v>Yes</v>
      </c>
    </row>
    <row r="836" spans="1:23" ht="57.6" x14ac:dyDescent="0.3">
      <c r="A836">
        <v>834</v>
      </c>
      <c r="B836" s="1" t="s">
        <v>1721</v>
      </c>
      <c r="C836" s="1" t="s">
        <v>1722</v>
      </c>
      <c r="D836">
        <v>5500</v>
      </c>
      <c r="E836">
        <v>7206</v>
      </c>
      <c r="F836" t="s">
        <v>16</v>
      </c>
      <c r="G836" t="s">
        <v>17</v>
      </c>
      <c r="H836" t="s">
        <v>18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1614</v>
      </c>
      <c r="O836" s="7">
        <f>(E836/D836)*100</f>
        <v>131.0181818181818</v>
      </c>
      <c r="P836" s="5">
        <f>IFERROR((E836/L836),0)</f>
        <v>96.08</v>
      </c>
      <c r="Q836" s="5" t="str">
        <f>LEFT(N836,SEARCH("/", N836)-1)</f>
        <v>music</v>
      </c>
      <c r="R836" s="5" t="str">
        <f>RIGHT(N836,LEN(N836)-SEARCH("/",N836))</f>
        <v>rock</v>
      </c>
      <c r="S836" s="11">
        <f>(((J836/60)/60)/24)+DATE(1970,1,1)</f>
        <v>41422.822824074072</v>
      </c>
      <c r="T836" s="11">
        <f>(((I836/60)/60)/24)+DATE(1970,1,1)</f>
        <v>41456.165972222225</v>
      </c>
      <c r="U836">
        <f>YEAR(S836)</f>
        <v>2013</v>
      </c>
      <c r="V836">
        <f>YEAR(T836)</f>
        <v>2013</v>
      </c>
      <c r="W836" t="str">
        <f>IF(V836=U836, "Yes"," No")</f>
        <v>Yes</v>
      </c>
    </row>
    <row r="837" spans="1:23" ht="43.2" x14ac:dyDescent="0.3">
      <c r="A837">
        <v>835</v>
      </c>
      <c r="B837" s="1" t="s">
        <v>1723</v>
      </c>
      <c r="C837" s="1" t="s">
        <v>1724</v>
      </c>
      <c r="D837">
        <v>2000</v>
      </c>
      <c r="E837">
        <v>2345</v>
      </c>
      <c r="F837" t="s">
        <v>16</v>
      </c>
      <c r="G837" t="s">
        <v>17</v>
      </c>
      <c r="H837" t="s">
        <v>18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1614</v>
      </c>
      <c r="O837" s="7">
        <f>(E837/D837)*100</f>
        <v>117.25000000000001</v>
      </c>
      <c r="P837" s="5">
        <f>IFERROR((E837/L837),0)</f>
        <v>58.625</v>
      </c>
      <c r="Q837" s="5" t="str">
        <f>LEFT(N837,SEARCH("/", N837)-1)</f>
        <v>music</v>
      </c>
      <c r="R837" s="5" t="str">
        <f>RIGHT(N837,LEN(N837)-SEARCH("/",N837))</f>
        <v>rock</v>
      </c>
      <c r="S837" s="11">
        <f>(((J837/60)/60)/24)+DATE(1970,1,1)</f>
        <v>41005.45784722222</v>
      </c>
      <c r="T837" s="11">
        <f>(((I837/60)/60)/24)+DATE(1970,1,1)</f>
        <v>41048.125</v>
      </c>
      <c r="U837">
        <f>YEAR(S837)</f>
        <v>2012</v>
      </c>
      <c r="V837">
        <f>YEAR(T837)</f>
        <v>2012</v>
      </c>
      <c r="W837" t="str">
        <f>IF(V837=U837, "Yes"," No")</f>
        <v>Yes</v>
      </c>
    </row>
    <row r="838" spans="1:23" ht="28.8" x14ac:dyDescent="0.3">
      <c r="A838">
        <v>836</v>
      </c>
      <c r="B838" s="1" t="s">
        <v>1725</v>
      </c>
      <c r="C838" s="1" t="s">
        <v>1726</v>
      </c>
      <c r="D838">
        <v>5000</v>
      </c>
      <c r="E838">
        <v>5046.5200000000004</v>
      </c>
      <c r="F838" t="s">
        <v>16</v>
      </c>
      <c r="G838" t="s">
        <v>17</v>
      </c>
      <c r="H838" t="s">
        <v>18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1614</v>
      </c>
      <c r="O838" s="7">
        <f>(E838/D838)*100</f>
        <v>100.93039999999999</v>
      </c>
      <c r="P838" s="5">
        <f>IFERROR((E838/L838),0)</f>
        <v>109.70695652173914</v>
      </c>
      <c r="Q838" s="5" t="str">
        <f>LEFT(N838,SEARCH("/", N838)-1)</f>
        <v>music</v>
      </c>
      <c r="R838" s="5" t="str">
        <f>RIGHT(N838,LEN(N838)-SEARCH("/",N838))</f>
        <v>rock</v>
      </c>
      <c r="S838" s="11">
        <f>(((J838/60)/60)/24)+DATE(1970,1,1)</f>
        <v>41524.056921296295</v>
      </c>
      <c r="T838" s="11">
        <f>(((I838/60)/60)/24)+DATE(1970,1,1)</f>
        <v>41554.056921296295</v>
      </c>
      <c r="U838">
        <f>YEAR(S838)</f>
        <v>2013</v>
      </c>
      <c r="V838">
        <f>YEAR(T838)</f>
        <v>2013</v>
      </c>
      <c r="W838" t="str">
        <f>IF(V838=U838, "Yes"," No")</f>
        <v>Yes</v>
      </c>
    </row>
    <row r="839" spans="1:23" ht="43.2" x14ac:dyDescent="0.3">
      <c r="A839">
        <v>837</v>
      </c>
      <c r="B839" s="1" t="s">
        <v>1727</v>
      </c>
      <c r="C839" s="1" t="s">
        <v>1728</v>
      </c>
      <c r="D839">
        <v>2500</v>
      </c>
      <c r="E839">
        <v>3045</v>
      </c>
      <c r="F839" t="s">
        <v>16</v>
      </c>
      <c r="G839" t="s">
        <v>17</v>
      </c>
      <c r="H839" t="s">
        <v>18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1614</v>
      </c>
      <c r="O839" s="7">
        <f>(E839/D839)*100</f>
        <v>121.8</v>
      </c>
      <c r="P839" s="5">
        <f>IFERROR((E839/L839),0)</f>
        <v>49.112903225806448</v>
      </c>
      <c r="Q839" s="5" t="str">
        <f>LEFT(N839,SEARCH("/", N839)-1)</f>
        <v>music</v>
      </c>
      <c r="R839" s="5" t="str">
        <f>RIGHT(N839,LEN(N839)-SEARCH("/",N839))</f>
        <v>rock</v>
      </c>
      <c r="S839" s="11">
        <f>(((J839/60)/60)/24)+DATE(1970,1,1)</f>
        <v>41730.998402777775</v>
      </c>
      <c r="T839" s="11">
        <f>(((I839/60)/60)/24)+DATE(1970,1,1)</f>
        <v>41760.998402777775</v>
      </c>
      <c r="U839">
        <f>YEAR(S839)</f>
        <v>2014</v>
      </c>
      <c r="V839">
        <f>YEAR(T839)</f>
        <v>2014</v>
      </c>
      <c r="W839" t="str">
        <f>IF(V839=U839, "Yes"," No")</f>
        <v>Yes</v>
      </c>
    </row>
    <row r="840" spans="1:23" ht="43.2" x14ac:dyDescent="0.3">
      <c r="A840">
        <v>838</v>
      </c>
      <c r="B840" s="1" t="s">
        <v>1729</v>
      </c>
      <c r="C840" s="1" t="s">
        <v>1730</v>
      </c>
      <c r="D840">
        <v>2000</v>
      </c>
      <c r="E840">
        <v>2908</v>
      </c>
      <c r="F840" t="s">
        <v>16</v>
      </c>
      <c r="G840" t="s">
        <v>17</v>
      </c>
      <c r="H840" t="s">
        <v>18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1614</v>
      </c>
      <c r="O840" s="7">
        <f>(E840/D840)*100</f>
        <v>145.4</v>
      </c>
      <c r="P840" s="5">
        <f>IFERROR((E840/L840),0)</f>
        <v>47.672131147540981</v>
      </c>
      <c r="Q840" s="5" t="str">
        <f>LEFT(N840,SEARCH("/", N840)-1)</f>
        <v>music</v>
      </c>
      <c r="R840" s="5" t="str">
        <f>RIGHT(N840,LEN(N840)-SEARCH("/",N840))</f>
        <v>rock</v>
      </c>
      <c r="S840" s="11">
        <f>(((J840/60)/60)/24)+DATE(1970,1,1)</f>
        <v>40895.897974537038</v>
      </c>
      <c r="T840" s="11">
        <f>(((I840/60)/60)/24)+DATE(1970,1,1)</f>
        <v>40925.897974537038</v>
      </c>
      <c r="U840">
        <f>YEAR(S840)</f>
        <v>2011</v>
      </c>
      <c r="V840">
        <f>YEAR(T840)</f>
        <v>2012</v>
      </c>
      <c r="W840" t="str">
        <f>IF(V840=U840, "Yes"," No")</f>
        <v xml:space="preserve"> No</v>
      </c>
    </row>
    <row r="841" spans="1:23" ht="43.2" x14ac:dyDescent="0.3">
      <c r="A841">
        <v>839</v>
      </c>
      <c r="B841" s="1" t="s">
        <v>1731</v>
      </c>
      <c r="C841" s="1" t="s">
        <v>1732</v>
      </c>
      <c r="D841">
        <v>5000</v>
      </c>
      <c r="E841">
        <v>5830.83</v>
      </c>
      <c r="F841" t="s">
        <v>16</v>
      </c>
      <c r="G841" t="s">
        <v>17</v>
      </c>
      <c r="H841" t="s">
        <v>18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1614</v>
      </c>
      <c r="O841" s="7">
        <f>(E841/D841)*100</f>
        <v>116.61660000000001</v>
      </c>
      <c r="P841" s="5">
        <f>IFERROR((E841/L841),0)</f>
        <v>60.737812499999997</v>
      </c>
      <c r="Q841" s="5" t="str">
        <f>LEFT(N841,SEARCH("/", N841)-1)</f>
        <v>music</v>
      </c>
      <c r="R841" s="5" t="str">
        <f>RIGHT(N841,LEN(N841)-SEARCH("/",N841))</f>
        <v>rock</v>
      </c>
      <c r="S841" s="11">
        <f>(((J841/60)/60)/24)+DATE(1970,1,1)</f>
        <v>41144.763379629629</v>
      </c>
      <c r="T841" s="11">
        <f>(((I841/60)/60)/24)+DATE(1970,1,1)</f>
        <v>41174.763379629629</v>
      </c>
      <c r="U841">
        <f>YEAR(S841)</f>
        <v>2012</v>
      </c>
      <c r="V841">
        <f>YEAR(T841)</f>
        <v>2012</v>
      </c>
      <c r="W841" t="str">
        <f>IF(V841=U841, "Yes"," No")</f>
        <v>Yes</v>
      </c>
    </row>
    <row r="842" spans="1:23" ht="43.2" x14ac:dyDescent="0.3">
      <c r="A842">
        <v>840</v>
      </c>
      <c r="B842" s="1" t="s">
        <v>1733</v>
      </c>
      <c r="C842" s="1" t="s">
        <v>1734</v>
      </c>
      <c r="D842">
        <v>10000</v>
      </c>
      <c r="E842">
        <v>12041.66</v>
      </c>
      <c r="F842" t="s">
        <v>16</v>
      </c>
      <c r="G842" t="s">
        <v>17</v>
      </c>
      <c r="H842" t="s">
        <v>18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1735</v>
      </c>
      <c r="O842" s="7">
        <f>(E842/D842)*100</f>
        <v>120.4166</v>
      </c>
      <c r="P842" s="5">
        <f>IFERROR((E842/L842),0)</f>
        <v>63.37715789473684</v>
      </c>
      <c r="Q842" s="5" t="str">
        <f>LEFT(N842,SEARCH("/", N842)-1)</f>
        <v>music</v>
      </c>
      <c r="R842" s="5" t="str">
        <f>RIGHT(N842,LEN(N842)-SEARCH("/",N842))</f>
        <v>metal</v>
      </c>
      <c r="S842" s="11">
        <f>(((J842/60)/60)/24)+DATE(1970,1,1)</f>
        <v>42607.226701388892</v>
      </c>
      <c r="T842" s="11">
        <f>(((I842/60)/60)/24)+DATE(1970,1,1)</f>
        <v>42637.226701388892</v>
      </c>
      <c r="U842">
        <f>YEAR(S842)</f>
        <v>2016</v>
      </c>
      <c r="V842">
        <f>YEAR(T842)</f>
        <v>2016</v>
      </c>
      <c r="W842" t="str">
        <f>IF(V842=U842, "Yes"," No")</f>
        <v>Yes</v>
      </c>
    </row>
    <row r="843" spans="1:23" ht="57.6" x14ac:dyDescent="0.3">
      <c r="A843">
        <v>841</v>
      </c>
      <c r="B843" s="1" t="s">
        <v>1736</v>
      </c>
      <c r="C843" s="1" t="s">
        <v>1737</v>
      </c>
      <c r="D843">
        <v>5000</v>
      </c>
      <c r="E843">
        <v>5066</v>
      </c>
      <c r="F843" t="s">
        <v>16</v>
      </c>
      <c r="G843" t="s">
        <v>17</v>
      </c>
      <c r="H843" t="s">
        <v>18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1735</v>
      </c>
      <c r="O843" s="7">
        <f>(E843/D843)*100</f>
        <v>101.32000000000001</v>
      </c>
      <c r="P843" s="5">
        <f>IFERROR((E843/L843),0)</f>
        <v>53.893617021276597</v>
      </c>
      <c r="Q843" s="5" t="str">
        <f>LEFT(N843,SEARCH("/", N843)-1)</f>
        <v>music</v>
      </c>
      <c r="R843" s="5" t="str">
        <f>RIGHT(N843,LEN(N843)-SEARCH("/",N843))</f>
        <v>metal</v>
      </c>
      <c r="S843" s="11">
        <f>(((J843/60)/60)/24)+DATE(1970,1,1)</f>
        <v>41923.838692129626</v>
      </c>
      <c r="T843" s="11">
        <f>(((I843/60)/60)/24)+DATE(1970,1,1)</f>
        <v>41953.88035879629</v>
      </c>
      <c r="U843">
        <f>YEAR(S843)</f>
        <v>2014</v>
      </c>
      <c r="V843">
        <f>YEAR(T843)</f>
        <v>2014</v>
      </c>
      <c r="W843" t="str">
        <f>IF(V843=U843, "Yes"," No")</f>
        <v>Yes</v>
      </c>
    </row>
    <row r="844" spans="1:23" ht="43.2" x14ac:dyDescent="0.3">
      <c r="A844">
        <v>842</v>
      </c>
      <c r="B844" s="1" t="s">
        <v>1738</v>
      </c>
      <c r="C844" s="1" t="s">
        <v>1739</v>
      </c>
      <c r="D844">
        <v>2500</v>
      </c>
      <c r="E844">
        <v>2608</v>
      </c>
      <c r="F844" t="s">
        <v>16</v>
      </c>
      <c r="G844" t="s">
        <v>159</v>
      </c>
      <c r="H844" t="s">
        <v>160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1735</v>
      </c>
      <c r="O844" s="7">
        <f>(E844/D844)*100</f>
        <v>104.32</v>
      </c>
      <c r="P844" s="5">
        <f>IFERROR((E844/L844),0)</f>
        <v>66.871794871794876</v>
      </c>
      <c r="Q844" s="5" t="str">
        <f>LEFT(N844,SEARCH("/", N844)-1)</f>
        <v>music</v>
      </c>
      <c r="R844" s="5" t="str">
        <f>RIGHT(N844,LEN(N844)-SEARCH("/",N844))</f>
        <v>metal</v>
      </c>
      <c r="S844" s="11">
        <f>(((J844/60)/60)/24)+DATE(1970,1,1)</f>
        <v>41526.592395833337</v>
      </c>
      <c r="T844" s="11">
        <f>(((I844/60)/60)/24)+DATE(1970,1,1)</f>
        <v>41561.165972222225</v>
      </c>
      <c r="U844">
        <f>YEAR(S844)</f>
        <v>2013</v>
      </c>
      <c r="V844">
        <f>YEAR(T844)</f>
        <v>2013</v>
      </c>
      <c r="W844" t="str">
        <f>IF(V844=U844, "Yes"," No")</f>
        <v>Yes</v>
      </c>
    </row>
    <row r="845" spans="1:23" ht="43.2" x14ac:dyDescent="0.3">
      <c r="A845">
        <v>843</v>
      </c>
      <c r="B845" s="1" t="s">
        <v>1740</v>
      </c>
      <c r="C845" s="1" t="s">
        <v>1741</v>
      </c>
      <c r="D845">
        <v>3000</v>
      </c>
      <c r="E845">
        <v>8014</v>
      </c>
      <c r="F845" t="s">
        <v>16</v>
      </c>
      <c r="G845" t="s">
        <v>17</v>
      </c>
      <c r="H845" t="s">
        <v>18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1735</v>
      </c>
      <c r="O845" s="7">
        <f>(E845/D845)*100</f>
        <v>267.13333333333333</v>
      </c>
      <c r="P845" s="5">
        <f>IFERROR((E845/L845),0)</f>
        <v>63.102362204724407</v>
      </c>
      <c r="Q845" s="5" t="str">
        <f>LEFT(N845,SEARCH("/", N845)-1)</f>
        <v>music</v>
      </c>
      <c r="R845" s="5" t="str">
        <f>RIGHT(N845,LEN(N845)-SEARCH("/",N845))</f>
        <v>metal</v>
      </c>
      <c r="S845" s="11">
        <f>(((J845/60)/60)/24)+DATE(1970,1,1)</f>
        <v>42695.257870370369</v>
      </c>
      <c r="T845" s="11">
        <f>(((I845/60)/60)/24)+DATE(1970,1,1)</f>
        <v>42712.333333333328</v>
      </c>
      <c r="U845">
        <f>YEAR(S845)</f>
        <v>2016</v>
      </c>
      <c r="V845">
        <f>YEAR(T845)</f>
        <v>2016</v>
      </c>
      <c r="W845" t="str">
        <f>IF(V845=U845, "Yes"," No")</f>
        <v>Yes</v>
      </c>
    </row>
    <row r="846" spans="1:23" ht="57.6" x14ac:dyDescent="0.3">
      <c r="A846">
        <v>844</v>
      </c>
      <c r="B846" s="1" t="s">
        <v>1742</v>
      </c>
      <c r="C846" s="1" t="s">
        <v>1743</v>
      </c>
      <c r="D846">
        <v>3000</v>
      </c>
      <c r="E846">
        <v>5824</v>
      </c>
      <c r="F846" t="s">
        <v>16</v>
      </c>
      <c r="G846" t="s">
        <v>17</v>
      </c>
      <c r="H846" t="s">
        <v>18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1735</v>
      </c>
      <c r="O846" s="7">
        <f>(E846/D846)*100</f>
        <v>194.13333333333333</v>
      </c>
      <c r="P846" s="5">
        <f>IFERROR((E846/L846),0)</f>
        <v>36.628930817610062</v>
      </c>
      <c r="Q846" s="5" t="str">
        <f>LEFT(N846,SEARCH("/", N846)-1)</f>
        <v>music</v>
      </c>
      <c r="R846" s="5" t="str">
        <f>RIGHT(N846,LEN(N846)-SEARCH("/",N846))</f>
        <v>metal</v>
      </c>
      <c r="S846" s="11">
        <f>(((J846/60)/60)/24)+DATE(1970,1,1)</f>
        <v>41905.684629629628</v>
      </c>
      <c r="T846" s="11">
        <f>(((I846/60)/60)/24)+DATE(1970,1,1)</f>
        <v>41944.207638888889</v>
      </c>
      <c r="U846">
        <f>YEAR(S846)</f>
        <v>2014</v>
      </c>
      <c r="V846">
        <f>YEAR(T846)</f>
        <v>2014</v>
      </c>
      <c r="W846" t="str">
        <f>IF(V846=U846, "Yes"," No")</f>
        <v>Yes</v>
      </c>
    </row>
    <row r="847" spans="1:23" ht="43.2" x14ac:dyDescent="0.3">
      <c r="A847">
        <v>845</v>
      </c>
      <c r="B847" s="1" t="s">
        <v>1744</v>
      </c>
      <c r="C847" s="1" t="s">
        <v>1745</v>
      </c>
      <c r="D847">
        <v>5000</v>
      </c>
      <c r="E847">
        <v>6019.01</v>
      </c>
      <c r="F847" t="s">
        <v>16</v>
      </c>
      <c r="G847" t="s">
        <v>17</v>
      </c>
      <c r="H847" t="s">
        <v>18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1735</v>
      </c>
      <c r="O847" s="7">
        <f>(E847/D847)*100</f>
        <v>120.3802</v>
      </c>
      <c r="P847" s="5">
        <f>IFERROR((E847/L847),0)</f>
        <v>34.005706214689269</v>
      </c>
      <c r="Q847" s="5" t="str">
        <f>LEFT(N847,SEARCH("/", N847)-1)</f>
        <v>music</v>
      </c>
      <c r="R847" s="5" t="str">
        <f>RIGHT(N847,LEN(N847)-SEARCH("/",N847))</f>
        <v>metal</v>
      </c>
      <c r="S847" s="11">
        <f>(((J847/60)/60)/24)+DATE(1970,1,1)</f>
        <v>42578.205972222218</v>
      </c>
      <c r="T847" s="11">
        <f>(((I847/60)/60)/24)+DATE(1970,1,1)</f>
        <v>42618.165972222225</v>
      </c>
      <c r="U847">
        <f>YEAR(S847)</f>
        <v>2016</v>
      </c>
      <c r="V847">
        <f>YEAR(T847)</f>
        <v>2016</v>
      </c>
      <c r="W847" t="str">
        <f>IF(V847=U847, "Yes"," No")</f>
        <v>Yes</v>
      </c>
    </row>
    <row r="848" spans="1:23" ht="43.2" x14ac:dyDescent="0.3">
      <c r="A848">
        <v>846</v>
      </c>
      <c r="B848" s="1" t="s">
        <v>1746</v>
      </c>
      <c r="C848" s="1" t="s">
        <v>1747</v>
      </c>
      <c r="D848">
        <v>1100</v>
      </c>
      <c r="E848">
        <v>1342.01</v>
      </c>
      <c r="F848" t="s">
        <v>16</v>
      </c>
      <c r="G848" t="s">
        <v>24</v>
      </c>
      <c r="H848" t="s">
        <v>25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1735</v>
      </c>
      <c r="O848" s="7">
        <f>(E848/D848)*100</f>
        <v>122.00090909090908</v>
      </c>
      <c r="P848" s="5">
        <f>IFERROR((E848/L848),0)</f>
        <v>28.553404255319148</v>
      </c>
      <c r="Q848" s="5" t="str">
        <f>LEFT(N848,SEARCH("/", N848)-1)</f>
        <v>music</v>
      </c>
      <c r="R848" s="5" t="str">
        <f>RIGHT(N848,LEN(N848)-SEARCH("/",N848))</f>
        <v>metal</v>
      </c>
      <c r="S848" s="11">
        <f>(((J848/60)/60)/24)+DATE(1970,1,1)</f>
        <v>41694.391840277778</v>
      </c>
      <c r="T848" s="11">
        <f>(((I848/60)/60)/24)+DATE(1970,1,1)</f>
        <v>41708.583333333336</v>
      </c>
      <c r="U848">
        <f>YEAR(S848)</f>
        <v>2014</v>
      </c>
      <c r="V848">
        <f>YEAR(T848)</f>
        <v>2014</v>
      </c>
      <c r="W848" t="str">
        <f>IF(V848=U848, "Yes"," No")</f>
        <v>Yes</v>
      </c>
    </row>
    <row r="849" spans="1:23" ht="28.8" x14ac:dyDescent="0.3">
      <c r="A849">
        <v>847</v>
      </c>
      <c r="B849" s="1" t="s">
        <v>1748</v>
      </c>
      <c r="C849" s="1" t="s">
        <v>1749</v>
      </c>
      <c r="D849">
        <v>10</v>
      </c>
      <c r="E849">
        <v>10</v>
      </c>
      <c r="F849" t="s">
        <v>16</v>
      </c>
      <c r="G849" t="s">
        <v>17</v>
      </c>
      <c r="H849" t="s">
        <v>18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1735</v>
      </c>
      <c r="O849" s="7">
        <f>(E849/D849)*100</f>
        <v>100</v>
      </c>
      <c r="P849" s="5">
        <f>IFERROR((E849/L849),0)</f>
        <v>10</v>
      </c>
      <c r="Q849" s="5" t="str">
        <f>LEFT(N849,SEARCH("/", N849)-1)</f>
        <v>music</v>
      </c>
      <c r="R849" s="5" t="str">
        <f>RIGHT(N849,LEN(N849)-SEARCH("/",N849))</f>
        <v>metal</v>
      </c>
      <c r="S849" s="11">
        <f>(((J849/60)/60)/24)+DATE(1970,1,1)</f>
        <v>42165.79833333334</v>
      </c>
      <c r="T849" s="11">
        <f>(((I849/60)/60)/24)+DATE(1970,1,1)</f>
        <v>42195.79833333334</v>
      </c>
      <c r="U849">
        <f>YEAR(S849)</f>
        <v>2015</v>
      </c>
      <c r="V849">
        <f>YEAR(T849)</f>
        <v>2015</v>
      </c>
      <c r="W849" t="str">
        <f>IF(V849=U849, "Yes"," No")</f>
        <v>Yes</v>
      </c>
    </row>
    <row r="850" spans="1:23" ht="43.2" x14ac:dyDescent="0.3">
      <c r="A850">
        <v>848</v>
      </c>
      <c r="B850" s="1" t="s">
        <v>1750</v>
      </c>
      <c r="C850" s="1" t="s">
        <v>1751</v>
      </c>
      <c r="D850">
        <v>300</v>
      </c>
      <c r="E850">
        <v>300</v>
      </c>
      <c r="F850" t="s">
        <v>16</v>
      </c>
      <c r="G850" t="s">
        <v>17</v>
      </c>
      <c r="H850" t="s">
        <v>18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1735</v>
      </c>
      <c r="O850" s="7">
        <f>(E850/D850)*100</f>
        <v>100</v>
      </c>
      <c r="P850" s="5">
        <f>IFERROR((E850/L850),0)</f>
        <v>18.75</v>
      </c>
      <c r="Q850" s="5" t="str">
        <f>LEFT(N850,SEARCH("/", N850)-1)</f>
        <v>music</v>
      </c>
      <c r="R850" s="5" t="str">
        <f>RIGHT(N850,LEN(N850)-SEARCH("/",N850))</f>
        <v>metal</v>
      </c>
      <c r="S850" s="11">
        <f>(((J850/60)/60)/24)+DATE(1970,1,1)</f>
        <v>42078.792048611111</v>
      </c>
      <c r="T850" s="11">
        <f>(((I850/60)/60)/24)+DATE(1970,1,1)</f>
        <v>42108.792048611111</v>
      </c>
      <c r="U850">
        <f>YEAR(S850)</f>
        <v>2015</v>
      </c>
      <c r="V850">
        <f>YEAR(T850)</f>
        <v>2015</v>
      </c>
      <c r="W850" t="str">
        <f>IF(V850=U850, "Yes"," No")</f>
        <v>Yes</v>
      </c>
    </row>
    <row r="851" spans="1:23" ht="57.6" x14ac:dyDescent="0.3">
      <c r="A851">
        <v>849</v>
      </c>
      <c r="B851" s="1" t="s">
        <v>1752</v>
      </c>
      <c r="C851" s="1" t="s">
        <v>1753</v>
      </c>
      <c r="D851">
        <v>4000</v>
      </c>
      <c r="E851">
        <v>4796</v>
      </c>
      <c r="F851" t="s">
        <v>16</v>
      </c>
      <c r="G851" t="s">
        <v>17</v>
      </c>
      <c r="H851" t="s">
        <v>18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1735</v>
      </c>
      <c r="O851" s="7">
        <f>(E851/D851)*100</f>
        <v>119.9</v>
      </c>
      <c r="P851" s="5">
        <f>IFERROR((E851/L851),0)</f>
        <v>41.704347826086959</v>
      </c>
      <c r="Q851" s="5" t="str">
        <f>LEFT(N851,SEARCH("/", N851)-1)</f>
        <v>music</v>
      </c>
      <c r="R851" s="5" t="str">
        <f>RIGHT(N851,LEN(N851)-SEARCH("/",N851))</f>
        <v>metal</v>
      </c>
      <c r="S851" s="11">
        <f>(((J851/60)/60)/24)+DATE(1970,1,1)</f>
        <v>42051.148888888885</v>
      </c>
      <c r="T851" s="11">
        <f>(((I851/60)/60)/24)+DATE(1970,1,1)</f>
        <v>42079.107222222221</v>
      </c>
      <c r="U851">
        <f>YEAR(S851)</f>
        <v>2015</v>
      </c>
      <c r="V851">
        <f>YEAR(T851)</f>
        <v>2015</v>
      </c>
      <c r="W851" t="str">
        <f>IF(V851=U851, "Yes"," No")</f>
        <v>Yes</v>
      </c>
    </row>
    <row r="852" spans="1:23" ht="43.2" x14ac:dyDescent="0.3">
      <c r="A852">
        <v>850</v>
      </c>
      <c r="B852" s="1" t="s">
        <v>1754</v>
      </c>
      <c r="C852" s="1" t="s">
        <v>1755</v>
      </c>
      <c r="D852">
        <v>4000</v>
      </c>
      <c r="E852">
        <v>6207</v>
      </c>
      <c r="F852" t="s">
        <v>16</v>
      </c>
      <c r="G852" t="s">
        <v>17</v>
      </c>
      <c r="H852" t="s">
        <v>18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1735</v>
      </c>
      <c r="O852" s="7">
        <f>(E852/D852)*100</f>
        <v>155.17499999999998</v>
      </c>
      <c r="P852" s="5">
        <f>IFERROR((E852/L852),0)</f>
        <v>46.669172932330824</v>
      </c>
      <c r="Q852" s="5" t="str">
        <f>LEFT(N852,SEARCH("/", N852)-1)</f>
        <v>music</v>
      </c>
      <c r="R852" s="5" t="str">
        <f>RIGHT(N852,LEN(N852)-SEARCH("/",N852))</f>
        <v>metal</v>
      </c>
      <c r="S852" s="11">
        <f>(((J852/60)/60)/24)+DATE(1970,1,1)</f>
        <v>42452.827743055561</v>
      </c>
      <c r="T852" s="11">
        <f>(((I852/60)/60)/24)+DATE(1970,1,1)</f>
        <v>42485.207638888889</v>
      </c>
      <c r="U852">
        <f>YEAR(S852)</f>
        <v>2016</v>
      </c>
      <c r="V852">
        <f>YEAR(T852)</f>
        <v>2016</v>
      </c>
      <c r="W852" t="str">
        <f>IF(V852=U852, "Yes"," No")</f>
        <v>Yes</v>
      </c>
    </row>
    <row r="853" spans="1:23" ht="43.2" x14ac:dyDescent="0.3">
      <c r="A853">
        <v>851</v>
      </c>
      <c r="B853" s="1" t="s">
        <v>1756</v>
      </c>
      <c r="C853" s="1" t="s">
        <v>1757</v>
      </c>
      <c r="D853">
        <v>2000</v>
      </c>
      <c r="E853">
        <v>2609</v>
      </c>
      <c r="F853" t="s">
        <v>16</v>
      </c>
      <c r="G853" t="s">
        <v>179</v>
      </c>
      <c r="H853" t="s">
        <v>55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1735</v>
      </c>
      <c r="O853" s="7">
        <f>(E853/D853)*100</f>
        <v>130.44999999999999</v>
      </c>
      <c r="P853" s="5">
        <f>IFERROR((E853/L853),0)</f>
        <v>37.271428571428572</v>
      </c>
      <c r="Q853" s="5" t="str">
        <f>LEFT(N853,SEARCH("/", N853)-1)</f>
        <v>music</v>
      </c>
      <c r="R853" s="5" t="str">
        <f>RIGHT(N853,LEN(N853)-SEARCH("/",N853))</f>
        <v>metal</v>
      </c>
      <c r="S853" s="11">
        <f>(((J853/60)/60)/24)+DATE(1970,1,1)</f>
        <v>42522.880243055552</v>
      </c>
      <c r="T853" s="11">
        <f>(((I853/60)/60)/24)+DATE(1970,1,1)</f>
        <v>42582.822916666672</v>
      </c>
      <c r="U853">
        <f>YEAR(S853)</f>
        <v>2016</v>
      </c>
      <c r="V853">
        <f>YEAR(T853)</f>
        <v>2016</v>
      </c>
      <c r="W853" t="str">
        <f>IF(V853=U853, "Yes"," No")</f>
        <v>Yes</v>
      </c>
    </row>
    <row r="854" spans="1:23" ht="28.8" x14ac:dyDescent="0.3">
      <c r="A854">
        <v>852</v>
      </c>
      <c r="B854" s="1" t="s">
        <v>1758</v>
      </c>
      <c r="C854" s="1" t="s">
        <v>1759</v>
      </c>
      <c r="D854">
        <v>3500</v>
      </c>
      <c r="E854">
        <v>3674</v>
      </c>
      <c r="F854" t="s">
        <v>16</v>
      </c>
      <c r="G854" t="s">
        <v>17</v>
      </c>
      <c r="H854" t="s">
        <v>18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1735</v>
      </c>
      <c r="O854" s="7">
        <f>(E854/D854)*100</f>
        <v>104.97142857142859</v>
      </c>
      <c r="P854" s="5">
        <f>IFERROR((E854/L854),0)</f>
        <v>59.258064516129032</v>
      </c>
      <c r="Q854" s="5" t="str">
        <f>LEFT(N854,SEARCH("/", N854)-1)</f>
        <v>music</v>
      </c>
      <c r="R854" s="5" t="str">
        <f>RIGHT(N854,LEN(N854)-SEARCH("/",N854))</f>
        <v>metal</v>
      </c>
      <c r="S854" s="11">
        <f>(((J854/60)/60)/24)+DATE(1970,1,1)</f>
        <v>42656.805497685185</v>
      </c>
      <c r="T854" s="11">
        <f>(((I854/60)/60)/24)+DATE(1970,1,1)</f>
        <v>42667.875</v>
      </c>
      <c r="U854">
        <f>YEAR(S854)</f>
        <v>2016</v>
      </c>
      <c r="V854">
        <f>YEAR(T854)</f>
        <v>2016</v>
      </c>
      <c r="W854" t="str">
        <f>IF(V854=U854, "Yes"," No")</f>
        <v>Yes</v>
      </c>
    </row>
    <row r="855" spans="1:23" ht="43.2" x14ac:dyDescent="0.3">
      <c r="A855">
        <v>853</v>
      </c>
      <c r="B855" s="1" t="s">
        <v>1760</v>
      </c>
      <c r="C855" s="1" t="s">
        <v>1761</v>
      </c>
      <c r="D855">
        <v>300</v>
      </c>
      <c r="E855">
        <v>300</v>
      </c>
      <c r="F855" t="s">
        <v>16</v>
      </c>
      <c r="G855" t="s">
        <v>17</v>
      </c>
      <c r="H855" t="s">
        <v>18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1735</v>
      </c>
      <c r="O855" s="7">
        <f>(E855/D855)*100</f>
        <v>100</v>
      </c>
      <c r="P855" s="5">
        <f>IFERROR((E855/L855),0)</f>
        <v>30</v>
      </c>
      <c r="Q855" s="5" t="str">
        <f>LEFT(N855,SEARCH("/", N855)-1)</f>
        <v>music</v>
      </c>
      <c r="R855" s="5" t="str">
        <f>RIGHT(N855,LEN(N855)-SEARCH("/",N855))</f>
        <v>metal</v>
      </c>
      <c r="S855" s="11">
        <f>(((J855/60)/60)/24)+DATE(1970,1,1)</f>
        <v>42021.832280092596</v>
      </c>
      <c r="T855" s="11">
        <f>(((I855/60)/60)/24)+DATE(1970,1,1)</f>
        <v>42051.832280092596</v>
      </c>
      <c r="U855">
        <f>YEAR(S855)</f>
        <v>2015</v>
      </c>
      <c r="V855">
        <f>YEAR(T855)</f>
        <v>2015</v>
      </c>
      <c r="W855" t="str">
        <f>IF(V855=U855, "Yes"," No")</f>
        <v>Yes</v>
      </c>
    </row>
    <row r="856" spans="1:23" ht="43.2" x14ac:dyDescent="0.3">
      <c r="A856">
        <v>854</v>
      </c>
      <c r="B856" s="1" t="s">
        <v>1762</v>
      </c>
      <c r="C856" s="1" t="s">
        <v>1763</v>
      </c>
      <c r="D856">
        <v>27800</v>
      </c>
      <c r="E856">
        <v>32865.300000000003</v>
      </c>
      <c r="F856" t="s">
        <v>16</v>
      </c>
      <c r="G856" t="s">
        <v>17</v>
      </c>
      <c r="H856" t="s">
        <v>18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1735</v>
      </c>
      <c r="O856" s="7">
        <f>(E856/D856)*100</f>
        <v>118.2205035971223</v>
      </c>
      <c r="P856" s="5">
        <f>IFERROR((E856/L856),0)</f>
        <v>65.8623246492986</v>
      </c>
      <c r="Q856" s="5" t="str">
        <f>LEFT(N856,SEARCH("/", N856)-1)</f>
        <v>music</v>
      </c>
      <c r="R856" s="5" t="str">
        <f>RIGHT(N856,LEN(N856)-SEARCH("/",N856))</f>
        <v>metal</v>
      </c>
      <c r="S856" s="11">
        <f>(((J856/60)/60)/24)+DATE(1970,1,1)</f>
        <v>42702.212337962963</v>
      </c>
      <c r="T856" s="11">
        <f>(((I856/60)/60)/24)+DATE(1970,1,1)</f>
        <v>42732.212337962963</v>
      </c>
      <c r="U856">
        <f>YEAR(S856)</f>
        <v>2016</v>
      </c>
      <c r="V856">
        <f>YEAR(T856)</f>
        <v>2016</v>
      </c>
      <c r="W856" t="str">
        <f>IF(V856=U856, "Yes"," No")</f>
        <v>Yes</v>
      </c>
    </row>
    <row r="857" spans="1:23" ht="28.8" x14ac:dyDescent="0.3">
      <c r="A857">
        <v>855</v>
      </c>
      <c r="B857" s="1" t="s">
        <v>1764</v>
      </c>
      <c r="C857" s="1" t="s">
        <v>1765</v>
      </c>
      <c r="D857">
        <v>1450</v>
      </c>
      <c r="E857">
        <v>1500</v>
      </c>
      <c r="F857" t="s">
        <v>16</v>
      </c>
      <c r="G857" t="s">
        <v>17</v>
      </c>
      <c r="H857" t="s">
        <v>18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1735</v>
      </c>
      <c r="O857" s="7">
        <f>(E857/D857)*100</f>
        <v>103.44827586206897</v>
      </c>
      <c r="P857" s="5">
        <f>IFERROR((E857/L857),0)</f>
        <v>31.914893617021278</v>
      </c>
      <c r="Q857" s="5" t="str">
        <f>LEFT(N857,SEARCH("/", N857)-1)</f>
        <v>music</v>
      </c>
      <c r="R857" s="5" t="str">
        <f>RIGHT(N857,LEN(N857)-SEARCH("/",N857))</f>
        <v>metal</v>
      </c>
      <c r="S857" s="11">
        <f>(((J857/60)/60)/24)+DATE(1970,1,1)</f>
        <v>42545.125196759262</v>
      </c>
      <c r="T857" s="11">
        <f>(((I857/60)/60)/24)+DATE(1970,1,1)</f>
        <v>42575.125196759262</v>
      </c>
      <c r="U857">
        <f>YEAR(S857)</f>
        <v>2016</v>
      </c>
      <c r="V857">
        <f>YEAR(T857)</f>
        <v>2016</v>
      </c>
      <c r="W857" t="str">
        <f>IF(V857=U857, "Yes"," No")</f>
        <v>Yes</v>
      </c>
    </row>
    <row r="858" spans="1:23" ht="57.6" x14ac:dyDescent="0.3">
      <c r="A858">
        <v>856</v>
      </c>
      <c r="B858" s="1" t="s">
        <v>1766</v>
      </c>
      <c r="C858" s="1" t="s">
        <v>1767</v>
      </c>
      <c r="D858">
        <v>250</v>
      </c>
      <c r="E858">
        <v>545</v>
      </c>
      <c r="F858" t="s">
        <v>16</v>
      </c>
      <c r="G858" t="s">
        <v>502</v>
      </c>
      <c r="H858" t="s">
        <v>55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1735</v>
      </c>
      <c r="O858" s="7">
        <f>(E858/D858)*100</f>
        <v>218.00000000000003</v>
      </c>
      <c r="P858" s="5">
        <f>IFERROR((E858/L858),0)</f>
        <v>19.464285714285715</v>
      </c>
      <c r="Q858" s="5" t="str">
        <f>LEFT(N858,SEARCH("/", N858)-1)</f>
        <v>music</v>
      </c>
      <c r="R858" s="5" t="str">
        <f>RIGHT(N858,LEN(N858)-SEARCH("/",N858))</f>
        <v>metal</v>
      </c>
      <c r="S858" s="11">
        <f>(((J858/60)/60)/24)+DATE(1970,1,1)</f>
        <v>42609.311990740738</v>
      </c>
      <c r="T858" s="11">
        <f>(((I858/60)/60)/24)+DATE(1970,1,1)</f>
        <v>42668.791666666672</v>
      </c>
      <c r="U858">
        <f>YEAR(S858)</f>
        <v>2016</v>
      </c>
      <c r="V858">
        <f>YEAR(T858)</f>
        <v>2016</v>
      </c>
      <c r="W858" t="str">
        <f>IF(V858=U858, "Yes"," No")</f>
        <v>Yes</v>
      </c>
    </row>
    <row r="859" spans="1:23" ht="43.2" x14ac:dyDescent="0.3">
      <c r="A859">
        <v>857</v>
      </c>
      <c r="B859" s="1" t="s">
        <v>1768</v>
      </c>
      <c r="C859" s="1" t="s">
        <v>1769</v>
      </c>
      <c r="D859">
        <v>1200</v>
      </c>
      <c r="E859">
        <v>1200</v>
      </c>
      <c r="F859" t="s">
        <v>16</v>
      </c>
      <c r="G859" t="s">
        <v>54</v>
      </c>
      <c r="H859" t="s">
        <v>55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1735</v>
      </c>
      <c r="O859" s="7">
        <f>(E859/D859)*100</f>
        <v>100</v>
      </c>
      <c r="P859" s="5">
        <f>IFERROR((E859/L859),0)</f>
        <v>50</v>
      </c>
      <c r="Q859" s="5" t="str">
        <f>LEFT(N859,SEARCH("/", N859)-1)</f>
        <v>music</v>
      </c>
      <c r="R859" s="5" t="str">
        <f>RIGHT(N859,LEN(N859)-SEARCH("/",N859))</f>
        <v>metal</v>
      </c>
      <c r="S859" s="11">
        <f>(((J859/60)/60)/24)+DATE(1970,1,1)</f>
        <v>42291.581377314811</v>
      </c>
      <c r="T859" s="11">
        <f>(((I859/60)/60)/24)+DATE(1970,1,1)</f>
        <v>42333.623043981483</v>
      </c>
      <c r="U859">
        <f>YEAR(S859)</f>
        <v>2015</v>
      </c>
      <c r="V859">
        <f>YEAR(T859)</f>
        <v>2015</v>
      </c>
      <c r="W859" t="str">
        <f>IF(V859=U859, "Yes"," No")</f>
        <v>Yes</v>
      </c>
    </row>
    <row r="860" spans="1:23" ht="43.2" x14ac:dyDescent="0.3">
      <c r="A860">
        <v>858</v>
      </c>
      <c r="B860" s="1" t="s">
        <v>1770</v>
      </c>
      <c r="C860" s="1" t="s">
        <v>1771</v>
      </c>
      <c r="D860">
        <v>1200</v>
      </c>
      <c r="E860">
        <v>1728.07</v>
      </c>
      <c r="F860" t="s">
        <v>16</v>
      </c>
      <c r="G860" t="s">
        <v>24</v>
      </c>
      <c r="H860" t="s">
        <v>25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1735</v>
      </c>
      <c r="O860" s="7">
        <f>(E860/D860)*100</f>
        <v>144.00583333333333</v>
      </c>
      <c r="P860" s="5">
        <f>IFERROR((E860/L860),0)</f>
        <v>22.737763157894737</v>
      </c>
      <c r="Q860" s="5" t="str">
        <f>LEFT(N860,SEARCH("/", N860)-1)</f>
        <v>music</v>
      </c>
      <c r="R860" s="5" t="str">
        <f>RIGHT(N860,LEN(N860)-SEARCH("/",N860))</f>
        <v>metal</v>
      </c>
      <c r="S860" s="11">
        <f>(((J860/60)/60)/24)+DATE(1970,1,1)</f>
        <v>42079.745578703703</v>
      </c>
      <c r="T860" s="11">
        <f>(((I860/60)/60)/24)+DATE(1970,1,1)</f>
        <v>42109.957638888889</v>
      </c>
      <c r="U860">
        <f>YEAR(S860)</f>
        <v>2015</v>
      </c>
      <c r="V860">
        <f>YEAR(T860)</f>
        <v>2015</v>
      </c>
      <c r="W860" t="str">
        <f>IF(V860=U860, "Yes"," No")</f>
        <v>Yes</v>
      </c>
    </row>
    <row r="861" spans="1:23" ht="43.2" x14ac:dyDescent="0.3">
      <c r="A861">
        <v>859</v>
      </c>
      <c r="B861" s="1" t="s">
        <v>1772</v>
      </c>
      <c r="C861" s="1" t="s">
        <v>1773</v>
      </c>
      <c r="D861">
        <v>4000</v>
      </c>
      <c r="E861">
        <v>4187</v>
      </c>
      <c r="F861" t="s">
        <v>16</v>
      </c>
      <c r="G861" t="s">
        <v>17</v>
      </c>
      <c r="H861" t="s">
        <v>18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1735</v>
      </c>
      <c r="O861" s="7">
        <f>(E861/D861)*100</f>
        <v>104.67500000000001</v>
      </c>
      <c r="P861" s="5">
        <f>IFERROR((E861/L861),0)</f>
        <v>42.724489795918366</v>
      </c>
      <c r="Q861" s="5" t="str">
        <f>LEFT(N861,SEARCH("/", N861)-1)</f>
        <v>music</v>
      </c>
      <c r="R861" s="5" t="str">
        <f>RIGHT(N861,LEN(N861)-SEARCH("/",N861))</f>
        <v>metal</v>
      </c>
      <c r="S861" s="11">
        <f>(((J861/60)/60)/24)+DATE(1970,1,1)</f>
        <v>42128.820231481484</v>
      </c>
      <c r="T861" s="11">
        <f>(((I861/60)/60)/24)+DATE(1970,1,1)</f>
        <v>42159</v>
      </c>
      <c r="U861">
        <f>YEAR(S861)</f>
        <v>2015</v>
      </c>
      <c r="V861">
        <f>YEAR(T861)</f>
        <v>2015</v>
      </c>
      <c r="W861" t="str">
        <f>IF(V861=U861, "Yes"," No")</f>
        <v>Yes</v>
      </c>
    </row>
    <row r="862" spans="1:23" ht="43.2" x14ac:dyDescent="0.3">
      <c r="A862">
        <v>860</v>
      </c>
      <c r="B862" s="1" t="s">
        <v>1774</v>
      </c>
      <c r="C862" s="1" t="s">
        <v>1775</v>
      </c>
      <c r="D862">
        <v>14000</v>
      </c>
      <c r="E862">
        <v>2540</v>
      </c>
      <c r="F862" t="s">
        <v>357</v>
      </c>
      <c r="G862" t="s">
        <v>17</v>
      </c>
      <c r="H862" t="s">
        <v>18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1776</v>
      </c>
      <c r="O862" s="7">
        <f>(E862/D862)*100</f>
        <v>18.142857142857142</v>
      </c>
      <c r="P862" s="5">
        <f>IFERROR((E862/L862),0)</f>
        <v>52.916666666666664</v>
      </c>
      <c r="Q862" s="5" t="str">
        <f>LEFT(N862,SEARCH("/", N862)-1)</f>
        <v>music</v>
      </c>
      <c r="R862" s="5" t="str">
        <f>RIGHT(N862,LEN(N862)-SEARCH("/",N862))</f>
        <v>jazz</v>
      </c>
      <c r="S862" s="11">
        <f>(((J862/60)/60)/24)+DATE(1970,1,1)</f>
        <v>41570.482789351852</v>
      </c>
      <c r="T862" s="11">
        <f>(((I862/60)/60)/24)+DATE(1970,1,1)</f>
        <v>41600.524456018517</v>
      </c>
      <c r="U862">
        <f>YEAR(S862)</f>
        <v>2013</v>
      </c>
      <c r="V862">
        <f>YEAR(T862)</f>
        <v>2013</v>
      </c>
      <c r="W862" t="str">
        <f>IF(V862=U862, "Yes"," No")</f>
        <v>Yes</v>
      </c>
    </row>
    <row r="863" spans="1:23" ht="43.2" x14ac:dyDescent="0.3">
      <c r="A863">
        <v>861</v>
      </c>
      <c r="B863" s="1" t="s">
        <v>1777</v>
      </c>
      <c r="C863" s="1" t="s">
        <v>1778</v>
      </c>
      <c r="D863">
        <v>4500</v>
      </c>
      <c r="E863">
        <v>101</v>
      </c>
      <c r="F863" t="s">
        <v>357</v>
      </c>
      <c r="G863" t="s">
        <v>17</v>
      </c>
      <c r="H863" t="s">
        <v>18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1776</v>
      </c>
      <c r="O863" s="7">
        <f>(E863/D863)*100</f>
        <v>2.2444444444444445</v>
      </c>
      <c r="P863" s="5">
        <f>IFERROR((E863/L863),0)</f>
        <v>50.5</v>
      </c>
      <c r="Q863" s="5" t="str">
        <f>LEFT(N863,SEARCH("/", N863)-1)</f>
        <v>music</v>
      </c>
      <c r="R863" s="5" t="str">
        <f>RIGHT(N863,LEN(N863)-SEARCH("/",N863))</f>
        <v>jazz</v>
      </c>
      <c r="S863" s="11">
        <f>(((J863/60)/60)/24)+DATE(1970,1,1)</f>
        <v>42599.965324074074</v>
      </c>
      <c r="T863" s="11">
        <f>(((I863/60)/60)/24)+DATE(1970,1,1)</f>
        <v>42629.965324074074</v>
      </c>
      <c r="U863">
        <f>YEAR(S863)</f>
        <v>2016</v>
      </c>
      <c r="V863">
        <f>YEAR(T863)</f>
        <v>2016</v>
      </c>
      <c r="W863" t="str">
        <f>IF(V863=U863, "Yes"," No")</f>
        <v>Yes</v>
      </c>
    </row>
    <row r="864" spans="1:23" ht="43.2" x14ac:dyDescent="0.3">
      <c r="A864">
        <v>862</v>
      </c>
      <c r="B864" s="1" t="s">
        <v>1779</v>
      </c>
      <c r="C864" s="1" t="s">
        <v>1780</v>
      </c>
      <c r="D864">
        <v>50000</v>
      </c>
      <c r="E864">
        <v>170</v>
      </c>
      <c r="F864" t="s">
        <v>357</v>
      </c>
      <c r="G864" t="s">
        <v>24</v>
      </c>
      <c r="H864" t="s">
        <v>25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1776</v>
      </c>
      <c r="O864" s="7">
        <f>(E864/D864)*100</f>
        <v>0.33999999999999997</v>
      </c>
      <c r="P864" s="5">
        <f>IFERROR((E864/L864),0)</f>
        <v>42.5</v>
      </c>
      <c r="Q864" s="5" t="str">
        <f>LEFT(N864,SEARCH("/", N864)-1)</f>
        <v>music</v>
      </c>
      <c r="R864" s="5" t="str">
        <f>RIGHT(N864,LEN(N864)-SEARCH("/",N864))</f>
        <v>jazz</v>
      </c>
      <c r="S864" s="11">
        <f>(((J864/60)/60)/24)+DATE(1970,1,1)</f>
        <v>41559.5549537037</v>
      </c>
      <c r="T864" s="11">
        <f>(((I864/60)/60)/24)+DATE(1970,1,1)</f>
        <v>41589.596620370372</v>
      </c>
      <c r="U864">
        <f>YEAR(S864)</f>
        <v>2013</v>
      </c>
      <c r="V864">
        <f>YEAR(T864)</f>
        <v>2013</v>
      </c>
      <c r="W864" t="str">
        <f>IF(V864=U864, "Yes"," No")</f>
        <v>Yes</v>
      </c>
    </row>
    <row r="865" spans="1:23" ht="43.2" x14ac:dyDescent="0.3">
      <c r="A865">
        <v>863</v>
      </c>
      <c r="B865" s="1" t="s">
        <v>1781</v>
      </c>
      <c r="C865" s="1" t="s">
        <v>1782</v>
      </c>
      <c r="D865">
        <v>2000</v>
      </c>
      <c r="E865">
        <v>90</v>
      </c>
      <c r="F865" t="s">
        <v>357</v>
      </c>
      <c r="G865" t="s">
        <v>17</v>
      </c>
      <c r="H865" t="s">
        <v>18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1776</v>
      </c>
      <c r="O865" s="7">
        <f>(E865/D865)*100</f>
        <v>4.5</v>
      </c>
      <c r="P865" s="5">
        <f>IFERROR((E865/L865),0)</f>
        <v>18</v>
      </c>
      <c r="Q865" s="5" t="str">
        <f>LEFT(N865,SEARCH("/", N865)-1)</f>
        <v>music</v>
      </c>
      <c r="R865" s="5" t="str">
        <f>RIGHT(N865,LEN(N865)-SEARCH("/",N865))</f>
        <v>jazz</v>
      </c>
      <c r="S865" s="11">
        <f>(((J865/60)/60)/24)+DATE(1970,1,1)</f>
        <v>40921.117662037039</v>
      </c>
      <c r="T865" s="11">
        <f>(((I865/60)/60)/24)+DATE(1970,1,1)</f>
        <v>40951.117662037039</v>
      </c>
      <c r="U865">
        <f>YEAR(S865)</f>
        <v>2012</v>
      </c>
      <c r="V865">
        <f>YEAR(T865)</f>
        <v>2012</v>
      </c>
      <c r="W865" t="str">
        <f>IF(V865=U865, "Yes"," No")</f>
        <v>Yes</v>
      </c>
    </row>
    <row r="866" spans="1:23" ht="43.2" x14ac:dyDescent="0.3">
      <c r="A866">
        <v>864</v>
      </c>
      <c r="B866" s="1" t="s">
        <v>1783</v>
      </c>
      <c r="C866" s="1" t="s">
        <v>1784</v>
      </c>
      <c r="D866">
        <v>6500</v>
      </c>
      <c r="E866">
        <v>2700</v>
      </c>
      <c r="F866" t="s">
        <v>357</v>
      </c>
      <c r="G866" t="s">
        <v>17</v>
      </c>
      <c r="H866" t="s">
        <v>18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1776</v>
      </c>
      <c r="O866" s="7">
        <f>(E866/D866)*100</f>
        <v>41.53846153846154</v>
      </c>
      <c r="P866" s="5">
        <f>IFERROR((E866/L866),0)</f>
        <v>34.177215189873415</v>
      </c>
      <c r="Q866" s="5" t="str">
        <f>LEFT(N866,SEARCH("/", N866)-1)</f>
        <v>music</v>
      </c>
      <c r="R866" s="5" t="str">
        <f>RIGHT(N866,LEN(N866)-SEARCH("/",N866))</f>
        <v>jazz</v>
      </c>
      <c r="S866" s="11">
        <f>(((J866/60)/60)/24)+DATE(1970,1,1)</f>
        <v>41541.106921296298</v>
      </c>
      <c r="T866" s="11">
        <f>(((I866/60)/60)/24)+DATE(1970,1,1)</f>
        <v>41563.415972222225</v>
      </c>
      <c r="U866">
        <f>YEAR(S866)</f>
        <v>2013</v>
      </c>
      <c r="V866">
        <f>YEAR(T866)</f>
        <v>2013</v>
      </c>
      <c r="W866" t="str">
        <f>IF(V866=U866, "Yes"," No")</f>
        <v>Yes</v>
      </c>
    </row>
    <row r="867" spans="1:23" ht="43.2" x14ac:dyDescent="0.3">
      <c r="A867">
        <v>865</v>
      </c>
      <c r="B867" s="1" t="s">
        <v>1785</v>
      </c>
      <c r="C867" s="1" t="s">
        <v>1786</v>
      </c>
      <c r="D867">
        <v>2200</v>
      </c>
      <c r="E867">
        <v>45</v>
      </c>
      <c r="F867" t="s">
        <v>357</v>
      </c>
      <c r="G867" t="s">
        <v>17</v>
      </c>
      <c r="H867" t="s">
        <v>18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1776</v>
      </c>
      <c r="O867" s="7">
        <f>(E867/D867)*100</f>
        <v>2.0454545454545454</v>
      </c>
      <c r="P867" s="5">
        <f>IFERROR((E867/L867),0)</f>
        <v>22.5</v>
      </c>
      <c r="Q867" s="5" t="str">
        <f>LEFT(N867,SEARCH("/", N867)-1)</f>
        <v>music</v>
      </c>
      <c r="R867" s="5" t="str">
        <f>RIGHT(N867,LEN(N867)-SEARCH("/",N867))</f>
        <v>jazz</v>
      </c>
      <c r="S867" s="11">
        <f>(((J867/60)/60)/24)+DATE(1970,1,1)</f>
        <v>41230.77311342593</v>
      </c>
      <c r="T867" s="11">
        <f>(((I867/60)/60)/24)+DATE(1970,1,1)</f>
        <v>41290.77311342593</v>
      </c>
      <c r="U867">
        <f>YEAR(S867)</f>
        <v>2012</v>
      </c>
      <c r="V867">
        <f>YEAR(T867)</f>
        <v>2013</v>
      </c>
      <c r="W867" t="str">
        <f>IF(V867=U867, "Yes"," No")</f>
        <v xml:space="preserve"> No</v>
      </c>
    </row>
    <row r="868" spans="1:23" ht="43.2" x14ac:dyDescent="0.3">
      <c r="A868">
        <v>866</v>
      </c>
      <c r="B868" s="1" t="s">
        <v>1787</v>
      </c>
      <c r="C868" s="1" t="s">
        <v>1788</v>
      </c>
      <c r="D868">
        <v>3500</v>
      </c>
      <c r="E868">
        <v>640</v>
      </c>
      <c r="F868" t="s">
        <v>357</v>
      </c>
      <c r="G868" t="s">
        <v>17</v>
      </c>
      <c r="H868" t="s">
        <v>18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1776</v>
      </c>
      <c r="O868" s="7">
        <f>(E868/D868)*100</f>
        <v>18.285714285714285</v>
      </c>
      <c r="P868" s="5">
        <f>IFERROR((E868/L868),0)</f>
        <v>58.18181818181818</v>
      </c>
      <c r="Q868" s="5" t="str">
        <f>LEFT(N868,SEARCH("/", N868)-1)</f>
        <v>music</v>
      </c>
      <c r="R868" s="5" t="str">
        <f>RIGHT(N868,LEN(N868)-SEARCH("/",N868))</f>
        <v>jazz</v>
      </c>
      <c r="S868" s="11">
        <f>(((J868/60)/60)/24)+DATE(1970,1,1)</f>
        <v>42025.637939814813</v>
      </c>
      <c r="T868" s="11">
        <f>(((I868/60)/60)/24)+DATE(1970,1,1)</f>
        <v>42063.631944444445</v>
      </c>
      <c r="U868">
        <f>YEAR(S868)</f>
        <v>2015</v>
      </c>
      <c r="V868">
        <f>YEAR(T868)</f>
        <v>2015</v>
      </c>
      <c r="W868" t="str">
        <f>IF(V868=U868, "Yes"," No")</f>
        <v>Yes</v>
      </c>
    </row>
    <row r="869" spans="1:23" ht="57.6" x14ac:dyDescent="0.3">
      <c r="A869">
        <v>867</v>
      </c>
      <c r="B869" s="1" t="s">
        <v>1789</v>
      </c>
      <c r="C869" s="1" t="s">
        <v>1790</v>
      </c>
      <c r="D869">
        <v>5000</v>
      </c>
      <c r="E869">
        <v>1201</v>
      </c>
      <c r="F869" t="s">
        <v>357</v>
      </c>
      <c r="G869" t="s">
        <v>17</v>
      </c>
      <c r="H869" t="s">
        <v>18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1776</v>
      </c>
      <c r="O869" s="7">
        <f>(E869/D869)*100</f>
        <v>24.02</v>
      </c>
      <c r="P869" s="5">
        <f>IFERROR((E869/L869),0)</f>
        <v>109.18181818181819</v>
      </c>
      <c r="Q869" s="5" t="str">
        <f>LEFT(N869,SEARCH("/", N869)-1)</f>
        <v>music</v>
      </c>
      <c r="R869" s="5" t="str">
        <f>RIGHT(N869,LEN(N869)-SEARCH("/",N869))</f>
        <v>jazz</v>
      </c>
      <c r="S869" s="11">
        <f>(((J869/60)/60)/24)+DATE(1970,1,1)</f>
        <v>40088.105393518519</v>
      </c>
      <c r="T869" s="11">
        <f>(((I869/60)/60)/24)+DATE(1970,1,1)</f>
        <v>40148.207638888889</v>
      </c>
      <c r="U869">
        <f>YEAR(S869)</f>
        <v>2009</v>
      </c>
      <c r="V869">
        <f>YEAR(T869)</f>
        <v>2009</v>
      </c>
      <c r="W869" t="str">
        <f>IF(V869=U869, "Yes"," No")</f>
        <v>Yes</v>
      </c>
    </row>
    <row r="870" spans="1:23" ht="57.6" x14ac:dyDescent="0.3">
      <c r="A870">
        <v>868</v>
      </c>
      <c r="B870" s="1" t="s">
        <v>1791</v>
      </c>
      <c r="C870" s="1" t="s">
        <v>1792</v>
      </c>
      <c r="D870">
        <v>45000</v>
      </c>
      <c r="E870">
        <v>50</v>
      </c>
      <c r="F870" t="s">
        <v>357</v>
      </c>
      <c r="G870" t="s">
        <v>17</v>
      </c>
      <c r="H870" t="s">
        <v>18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1776</v>
      </c>
      <c r="O870" s="7">
        <f>(E870/D870)*100</f>
        <v>0.1111111111111111</v>
      </c>
      <c r="P870" s="5">
        <f>IFERROR((E870/L870),0)</f>
        <v>50</v>
      </c>
      <c r="Q870" s="5" t="str">
        <f>LEFT(N870,SEARCH("/", N870)-1)</f>
        <v>music</v>
      </c>
      <c r="R870" s="5" t="str">
        <f>RIGHT(N870,LEN(N870)-SEARCH("/",N870))</f>
        <v>jazz</v>
      </c>
      <c r="S870" s="11">
        <f>(((J870/60)/60)/24)+DATE(1970,1,1)</f>
        <v>41616.027754629627</v>
      </c>
      <c r="T870" s="11">
        <f>(((I870/60)/60)/24)+DATE(1970,1,1)</f>
        <v>41646.027754629627</v>
      </c>
      <c r="U870">
        <f>YEAR(S870)</f>
        <v>2013</v>
      </c>
      <c r="V870">
        <f>YEAR(T870)</f>
        <v>2014</v>
      </c>
      <c r="W870" t="str">
        <f>IF(V870=U870, "Yes"," No")</f>
        <v xml:space="preserve"> No</v>
      </c>
    </row>
    <row r="871" spans="1:23" ht="57.6" x14ac:dyDescent="0.3">
      <c r="A871">
        <v>869</v>
      </c>
      <c r="B871" s="1" t="s">
        <v>1793</v>
      </c>
      <c r="C871" s="1" t="s">
        <v>1794</v>
      </c>
      <c r="D871">
        <v>8800</v>
      </c>
      <c r="E871">
        <v>1040</v>
      </c>
      <c r="F871" t="s">
        <v>357</v>
      </c>
      <c r="G871" t="s">
        <v>17</v>
      </c>
      <c r="H871" t="s">
        <v>18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1776</v>
      </c>
      <c r="O871" s="7">
        <f>(E871/D871)*100</f>
        <v>11.818181818181818</v>
      </c>
      <c r="P871" s="5">
        <f>IFERROR((E871/L871),0)</f>
        <v>346.66666666666669</v>
      </c>
      <c r="Q871" s="5" t="str">
        <f>LEFT(N871,SEARCH("/", N871)-1)</f>
        <v>music</v>
      </c>
      <c r="R871" s="5" t="str">
        <f>RIGHT(N871,LEN(N871)-SEARCH("/",N871))</f>
        <v>jazz</v>
      </c>
      <c r="S871" s="11">
        <f>(((J871/60)/60)/24)+DATE(1970,1,1)</f>
        <v>41342.845567129632</v>
      </c>
      <c r="T871" s="11">
        <f>(((I871/60)/60)/24)+DATE(1970,1,1)</f>
        <v>41372.803900462961</v>
      </c>
      <c r="U871">
        <f>YEAR(S871)</f>
        <v>2013</v>
      </c>
      <c r="V871">
        <f>YEAR(T871)</f>
        <v>2013</v>
      </c>
      <c r="W871" t="str">
        <f>IF(V871=U871, "Yes"," No")</f>
        <v>Yes</v>
      </c>
    </row>
    <row r="872" spans="1:23" ht="43.2" x14ac:dyDescent="0.3">
      <c r="A872">
        <v>870</v>
      </c>
      <c r="B872" s="1" t="s">
        <v>1795</v>
      </c>
      <c r="C872" s="1" t="s">
        <v>1796</v>
      </c>
      <c r="D872">
        <v>20000</v>
      </c>
      <c r="E872">
        <v>62</v>
      </c>
      <c r="F872" t="s">
        <v>357</v>
      </c>
      <c r="G872" t="s">
        <v>24</v>
      </c>
      <c r="H872" t="s">
        <v>25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1776</v>
      </c>
      <c r="O872" s="7">
        <f>(E872/D872)*100</f>
        <v>0.31</v>
      </c>
      <c r="P872" s="5">
        <f>IFERROR((E872/L872),0)</f>
        <v>12.4</v>
      </c>
      <c r="Q872" s="5" t="str">
        <f>LEFT(N872,SEARCH("/", N872)-1)</f>
        <v>music</v>
      </c>
      <c r="R872" s="5" t="str">
        <f>RIGHT(N872,LEN(N872)-SEARCH("/",N872))</f>
        <v>jazz</v>
      </c>
      <c r="S872" s="11">
        <f>(((J872/60)/60)/24)+DATE(1970,1,1)</f>
        <v>41488.022256944445</v>
      </c>
      <c r="T872" s="11">
        <f>(((I872/60)/60)/24)+DATE(1970,1,1)</f>
        <v>41518.022256944445</v>
      </c>
      <c r="U872">
        <f>YEAR(S872)</f>
        <v>2013</v>
      </c>
      <c r="V872">
        <f>YEAR(T872)</f>
        <v>2013</v>
      </c>
      <c r="W872" t="str">
        <f>IF(V872=U872, "Yes"," No")</f>
        <v>Yes</v>
      </c>
    </row>
    <row r="873" spans="1:23" ht="43.2" x14ac:dyDescent="0.3">
      <c r="A873">
        <v>871</v>
      </c>
      <c r="B873" s="1" t="s">
        <v>1797</v>
      </c>
      <c r="C873" s="1" t="s">
        <v>1798</v>
      </c>
      <c r="D873">
        <v>6000</v>
      </c>
      <c r="E873">
        <v>325</v>
      </c>
      <c r="F873" t="s">
        <v>357</v>
      </c>
      <c r="G873" t="s">
        <v>17</v>
      </c>
      <c r="H873" t="s">
        <v>18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1776</v>
      </c>
      <c r="O873" s="7">
        <f>(E873/D873)*100</f>
        <v>5.416666666666667</v>
      </c>
      <c r="P873" s="5">
        <f>IFERROR((E873/L873),0)</f>
        <v>27.083333333333332</v>
      </c>
      <c r="Q873" s="5" t="str">
        <f>LEFT(N873,SEARCH("/", N873)-1)</f>
        <v>music</v>
      </c>
      <c r="R873" s="5" t="str">
        <f>RIGHT(N873,LEN(N873)-SEARCH("/",N873))</f>
        <v>jazz</v>
      </c>
      <c r="S873" s="11">
        <f>(((J873/60)/60)/24)+DATE(1970,1,1)</f>
        <v>41577.561284722222</v>
      </c>
      <c r="T873" s="11">
        <f>(((I873/60)/60)/24)+DATE(1970,1,1)</f>
        <v>41607.602951388886</v>
      </c>
      <c r="U873">
        <f>YEAR(S873)</f>
        <v>2013</v>
      </c>
      <c r="V873">
        <f>YEAR(T873)</f>
        <v>2013</v>
      </c>
      <c r="W873" t="str">
        <f>IF(V873=U873, "Yes"," No")</f>
        <v>Yes</v>
      </c>
    </row>
    <row r="874" spans="1:23" ht="43.2" x14ac:dyDescent="0.3">
      <c r="A874">
        <v>872</v>
      </c>
      <c r="B874" s="1" t="s">
        <v>1799</v>
      </c>
      <c r="C874" s="1" t="s">
        <v>1800</v>
      </c>
      <c r="D874">
        <v>8000</v>
      </c>
      <c r="E874">
        <v>65</v>
      </c>
      <c r="F874" t="s">
        <v>357</v>
      </c>
      <c r="G874" t="s">
        <v>17</v>
      </c>
      <c r="H874" t="s">
        <v>18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1776</v>
      </c>
      <c r="O874" s="7">
        <f>(E874/D874)*100</f>
        <v>0.8125</v>
      </c>
      <c r="P874" s="5">
        <f>IFERROR((E874/L874),0)</f>
        <v>32.5</v>
      </c>
      <c r="Q874" s="5" t="str">
        <f>LEFT(N874,SEARCH("/", N874)-1)</f>
        <v>music</v>
      </c>
      <c r="R874" s="5" t="str">
        <f>RIGHT(N874,LEN(N874)-SEARCH("/",N874))</f>
        <v>jazz</v>
      </c>
      <c r="S874" s="11">
        <f>(((J874/60)/60)/24)+DATE(1970,1,1)</f>
        <v>40567.825543981482</v>
      </c>
      <c r="T874" s="11">
        <f>(((I874/60)/60)/24)+DATE(1970,1,1)</f>
        <v>40612.825543981482</v>
      </c>
      <c r="U874">
        <f>YEAR(S874)</f>
        <v>2011</v>
      </c>
      <c r="V874">
        <f>YEAR(T874)</f>
        <v>2011</v>
      </c>
      <c r="W874" t="str">
        <f>IF(V874=U874, "Yes"," No")</f>
        <v>Yes</v>
      </c>
    </row>
    <row r="875" spans="1:23" ht="28.8" x14ac:dyDescent="0.3">
      <c r="A875">
        <v>873</v>
      </c>
      <c r="B875" s="1" t="s">
        <v>1801</v>
      </c>
      <c r="C875" s="1" t="s">
        <v>1802</v>
      </c>
      <c r="D875">
        <v>3500</v>
      </c>
      <c r="E875">
        <v>45</v>
      </c>
      <c r="F875" t="s">
        <v>357</v>
      </c>
      <c r="G875" t="s">
        <v>17</v>
      </c>
      <c r="H875" t="s">
        <v>18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1776</v>
      </c>
      <c r="O875" s="7">
        <f>(E875/D875)*100</f>
        <v>1.2857142857142856</v>
      </c>
      <c r="P875" s="5">
        <f>IFERROR((E875/L875),0)</f>
        <v>9</v>
      </c>
      <c r="Q875" s="5" t="str">
        <f>LEFT(N875,SEARCH("/", N875)-1)</f>
        <v>music</v>
      </c>
      <c r="R875" s="5" t="str">
        <f>RIGHT(N875,LEN(N875)-SEARCH("/",N875))</f>
        <v>jazz</v>
      </c>
      <c r="S875" s="11">
        <f>(((J875/60)/60)/24)+DATE(1970,1,1)</f>
        <v>41184.167129629634</v>
      </c>
      <c r="T875" s="11">
        <f>(((I875/60)/60)/24)+DATE(1970,1,1)</f>
        <v>41224.208796296298</v>
      </c>
      <c r="U875">
        <f>YEAR(S875)</f>
        <v>2012</v>
      </c>
      <c r="V875">
        <f>YEAR(T875)</f>
        <v>2012</v>
      </c>
      <c r="W875" t="str">
        <f>IF(V875=U875, "Yes"," No")</f>
        <v>Yes</v>
      </c>
    </row>
    <row r="876" spans="1:23" ht="57.6" x14ac:dyDescent="0.3">
      <c r="A876">
        <v>874</v>
      </c>
      <c r="B876" s="1" t="s">
        <v>1803</v>
      </c>
      <c r="C876" s="1" t="s">
        <v>1804</v>
      </c>
      <c r="D876">
        <v>3000</v>
      </c>
      <c r="E876">
        <v>730</v>
      </c>
      <c r="F876" t="s">
        <v>357</v>
      </c>
      <c r="G876" t="s">
        <v>17</v>
      </c>
      <c r="H876" t="s">
        <v>18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1776</v>
      </c>
      <c r="O876" s="7">
        <f>(E876/D876)*100</f>
        <v>24.333333333333336</v>
      </c>
      <c r="P876" s="5">
        <f>IFERROR((E876/L876),0)</f>
        <v>34.761904761904759</v>
      </c>
      <c r="Q876" s="5" t="str">
        <f>LEFT(N876,SEARCH("/", N876)-1)</f>
        <v>music</v>
      </c>
      <c r="R876" s="5" t="str">
        <f>RIGHT(N876,LEN(N876)-SEARCH("/",N876))</f>
        <v>jazz</v>
      </c>
      <c r="S876" s="11">
        <f>(((J876/60)/60)/24)+DATE(1970,1,1)</f>
        <v>41368.583726851852</v>
      </c>
      <c r="T876" s="11">
        <f>(((I876/60)/60)/24)+DATE(1970,1,1)</f>
        <v>41398.583726851852</v>
      </c>
      <c r="U876">
        <f>YEAR(S876)</f>
        <v>2013</v>
      </c>
      <c r="V876">
        <f>YEAR(T876)</f>
        <v>2013</v>
      </c>
      <c r="W876" t="str">
        <f>IF(V876=U876, "Yes"," No")</f>
        <v>Yes</v>
      </c>
    </row>
    <row r="877" spans="1:23" ht="57.6" x14ac:dyDescent="0.3">
      <c r="A877">
        <v>875</v>
      </c>
      <c r="B877" s="1" t="s">
        <v>1805</v>
      </c>
      <c r="C877" s="1" t="s">
        <v>1806</v>
      </c>
      <c r="D877">
        <v>5000</v>
      </c>
      <c r="E877">
        <v>0</v>
      </c>
      <c r="F877" t="s">
        <v>357</v>
      </c>
      <c r="G877" t="s">
        <v>17</v>
      </c>
      <c r="H877" t="s">
        <v>18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1776</v>
      </c>
      <c r="O877" s="7">
        <f>(E877/D877)*100</f>
        <v>0</v>
      </c>
      <c r="P877" s="5">
        <f>IFERROR((E877/L877),0)</f>
        <v>0</v>
      </c>
      <c r="Q877" s="5" t="str">
        <f>LEFT(N877,SEARCH("/", N877)-1)</f>
        <v>music</v>
      </c>
      <c r="R877" s="5" t="str">
        <f>RIGHT(N877,LEN(N877)-SEARCH("/",N877))</f>
        <v>jazz</v>
      </c>
      <c r="S877" s="11">
        <f>(((J877/60)/60)/24)+DATE(1970,1,1)</f>
        <v>42248.723738425921</v>
      </c>
      <c r="T877" s="11">
        <f>(((I877/60)/60)/24)+DATE(1970,1,1)</f>
        <v>42268.723738425921</v>
      </c>
      <c r="U877">
        <f>YEAR(S877)</f>
        <v>2015</v>
      </c>
      <c r="V877">
        <f>YEAR(T877)</f>
        <v>2015</v>
      </c>
      <c r="W877" t="str">
        <f>IF(V877=U877, "Yes"," No")</f>
        <v>Yes</v>
      </c>
    </row>
    <row r="878" spans="1:23" ht="28.8" x14ac:dyDescent="0.3">
      <c r="A878">
        <v>876</v>
      </c>
      <c r="B878" s="1" t="s">
        <v>1807</v>
      </c>
      <c r="C878" s="1" t="s">
        <v>1808</v>
      </c>
      <c r="D878">
        <v>3152</v>
      </c>
      <c r="E878">
        <v>1286</v>
      </c>
      <c r="F878" t="s">
        <v>357</v>
      </c>
      <c r="G878" t="s">
        <v>24</v>
      </c>
      <c r="H878" t="s">
        <v>25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1776</v>
      </c>
      <c r="O878" s="7">
        <f>(E878/D878)*100</f>
        <v>40.799492385786799</v>
      </c>
      <c r="P878" s="5">
        <f>IFERROR((E878/L878),0)</f>
        <v>28.577777777777779</v>
      </c>
      <c r="Q878" s="5" t="str">
        <f>LEFT(N878,SEARCH("/", N878)-1)</f>
        <v>music</v>
      </c>
      <c r="R878" s="5" t="str">
        <f>RIGHT(N878,LEN(N878)-SEARCH("/",N878))</f>
        <v>jazz</v>
      </c>
      <c r="S878" s="11">
        <f>(((J878/60)/60)/24)+DATE(1970,1,1)</f>
        <v>41276.496840277774</v>
      </c>
      <c r="T878" s="11">
        <f>(((I878/60)/60)/24)+DATE(1970,1,1)</f>
        <v>41309.496840277774</v>
      </c>
      <c r="U878">
        <f>YEAR(S878)</f>
        <v>2013</v>
      </c>
      <c r="V878">
        <f>YEAR(T878)</f>
        <v>2013</v>
      </c>
      <c r="W878" t="str">
        <f>IF(V878=U878, "Yes"," No")</f>
        <v>Yes</v>
      </c>
    </row>
    <row r="879" spans="1:23" ht="43.2" x14ac:dyDescent="0.3">
      <c r="A879">
        <v>877</v>
      </c>
      <c r="B879" s="1" t="s">
        <v>1809</v>
      </c>
      <c r="C879" s="1" t="s">
        <v>1810</v>
      </c>
      <c r="D879">
        <v>2000</v>
      </c>
      <c r="E879">
        <v>1351</v>
      </c>
      <c r="F879" t="s">
        <v>357</v>
      </c>
      <c r="G879" t="s">
        <v>17</v>
      </c>
      <c r="H879" t="s">
        <v>18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1776</v>
      </c>
      <c r="O879" s="7">
        <f>(E879/D879)*100</f>
        <v>67.55</v>
      </c>
      <c r="P879" s="5">
        <f>IFERROR((E879/L879),0)</f>
        <v>46.586206896551722</v>
      </c>
      <c r="Q879" s="5" t="str">
        <f>LEFT(N879,SEARCH("/", N879)-1)</f>
        <v>music</v>
      </c>
      <c r="R879" s="5" t="str">
        <f>RIGHT(N879,LEN(N879)-SEARCH("/",N879))</f>
        <v>jazz</v>
      </c>
      <c r="S879" s="11">
        <f>(((J879/60)/60)/24)+DATE(1970,1,1)</f>
        <v>41597.788888888892</v>
      </c>
      <c r="T879" s="11">
        <f>(((I879/60)/60)/24)+DATE(1970,1,1)</f>
        <v>41627.788888888892</v>
      </c>
      <c r="U879">
        <f>YEAR(S879)</f>
        <v>2013</v>
      </c>
      <c r="V879">
        <f>YEAR(T879)</f>
        <v>2013</v>
      </c>
      <c r="W879" t="str">
        <f>IF(V879=U879, "Yes"," No")</f>
        <v>Yes</v>
      </c>
    </row>
    <row r="880" spans="1:23" ht="43.2" x14ac:dyDescent="0.3">
      <c r="A880">
        <v>878</v>
      </c>
      <c r="B880" s="1" t="s">
        <v>1811</v>
      </c>
      <c r="C880" s="1" t="s">
        <v>1812</v>
      </c>
      <c r="D880">
        <v>5000</v>
      </c>
      <c r="E880">
        <v>65</v>
      </c>
      <c r="F880" t="s">
        <v>357</v>
      </c>
      <c r="G880" t="s">
        <v>17</v>
      </c>
      <c r="H880" t="s">
        <v>18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1776</v>
      </c>
      <c r="O880" s="7">
        <f>(E880/D880)*100</f>
        <v>1.3</v>
      </c>
      <c r="P880" s="5">
        <f>IFERROR((E880/L880),0)</f>
        <v>32.5</v>
      </c>
      <c r="Q880" s="5" t="str">
        <f>LEFT(N880,SEARCH("/", N880)-1)</f>
        <v>music</v>
      </c>
      <c r="R880" s="5" t="str">
        <f>RIGHT(N880,LEN(N880)-SEARCH("/",N880))</f>
        <v>jazz</v>
      </c>
      <c r="S880" s="11">
        <f>(((J880/60)/60)/24)+DATE(1970,1,1)</f>
        <v>40505.232916666668</v>
      </c>
      <c r="T880" s="11">
        <f>(((I880/60)/60)/24)+DATE(1970,1,1)</f>
        <v>40535.232916666668</v>
      </c>
      <c r="U880">
        <f>YEAR(S880)</f>
        <v>2010</v>
      </c>
      <c r="V880">
        <f>YEAR(T880)</f>
        <v>2010</v>
      </c>
      <c r="W880" t="str">
        <f>IF(V880=U880, "Yes"," No")</f>
        <v>Yes</v>
      </c>
    </row>
    <row r="881" spans="1:23" ht="43.2" x14ac:dyDescent="0.3">
      <c r="A881">
        <v>879</v>
      </c>
      <c r="B881" s="1" t="s">
        <v>1813</v>
      </c>
      <c r="C881" s="1" t="s">
        <v>1814</v>
      </c>
      <c r="D881">
        <v>2100</v>
      </c>
      <c r="E881">
        <v>644</v>
      </c>
      <c r="F881" t="s">
        <v>357</v>
      </c>
      <c r="G881" t="s">
        <v>17</v>
      </c>
      <c r="H881" t="s">
        <v>18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1776</v>
      </c>
      <c r="O881" s="7">
        <f>(E881/D881)*100</f>
        <v>30.666666666666664</v>
      </c>
      <c r="P881" s="5">
        <f>IFERROR((E881/L881),0)</f>
        <v>21.466666666666665</v>
      </c>
      <c r="Q881" s="5" t="str">
        <f>LEFT(N881,SEARCH("/", N881)-1)</f>
        <v>music</v>
      </c>
      <c r="R881" s="5" t="str">
        <f>RIGHT(N881,LEN(N881)-SEARCH("/",N881))</f>
        <v>jazz</v>
      </c>
      <c r="S881" s="11">
        <f>(((J881/60)/60)/24)+DATE(1970,1,1)</f>
        <v>41037.829918981479</v>
      </c>
      <c r="T881" s="11">
        <f>(((I881/60)/60)/24)+DATE(1970,1,1)</f>
        <v>41058.829918981479</v>
      </c>
      <c r="U881">
        <f>YEAR(S881)</f>
        <v>2012</v>
      </c>
      <c r="V881">
        <f>YEAR(T881)</f>
        <v>2012</v>
      </c>
      <c r="W881" t="str">
        <f>IF(V881=U881, "Yes"," No")</f>
        <v>Yes</v>
      </c>
    </row>
    <row r="882" spans="1:23" ht="43.2" x14ac:dyDescent="0.3">
      <c r="A882">
        <v>880</v>
      </c>
      <c r="B882" s="1" t="s">
        <v>1815</v>
      </c>
      <c r="C882" s="1" t="s">
        <v>1816</v>
      </c>
      <c r="D882">
        <v>3780</v>
      </c>
      <c r="E882">
        <v>113</v>
      </c>
      <c r="F882" t="s">
        <v>357</v>
      </c>
      <c r="G882" t="s">
        <v>17</v>
      </c>
      <c r="H882" t="s">
        <v>18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1817</v>
      </c>
      <c r="O882" s="7">
        <f>(E882/D882)*100</f>
        <v>2.9894179894179893</v>
      </c>
      <c r="P882" s="5">
        <f>IFERROR((E882/L882),0)</f>
        <v>14.125</v>
      </c>
      <c r="Q882" s="5" t="str">
        <f>LEFT(N882,SEARCH("/", N882)-1)</f>
        <v>music</v>
      </c>
      <c r="R882" s="5" t="str">
        <f>RIGHT(N882,LEN(N882)-SEARCH("/",N882))</f>
        <v>indie rock</v>
      </c>
      <c r="S882" s="11">
        <f>(((J882/60)/60)/24)+DATE(1970,1,1)</f>
        <v>41179.32104166667</v>
      </c>
      <c r="T882" s="11">
        <f>(((I882/60)/60)/24)+DATE(1970,1,1)</f>
        <v>41212.32104166667</v>
      </c>
      <c r="U882">
        <f>YEAR(S882)</f>
        <v>2012</v>
      </c>
      <c r="V882">
        <f>YEAR(T882)</f>
        <v>2012</v>
      </c>
      <c r="W882" t="str">
        <f>IF(V882=U882, "Yes"," No")</f>
        <v>Yes</v>
      </c>
    </row>
    <row r="883" spans="1:23" ht="43.2" x14ac:dyDescent="0.3">
      <c r="A883">
        <v>881</v>
      </c>
      <c r="B883" s="1" t="s">
        <v>1818</v>
      </c>
      <c r="C883" s="1" t="s">
        <v>1819</v>
      </c>
      <c r="D883">
        <v>3750</v>
      </c>
      <c r="E883">
        <v>30</v>
      </c>
      <c r="F883" t="s">
        <v>357</v>
      </c>
      <c r="G883" t="s">
        <v>17</v>
      </c>
      <c r="H883" t="s">
        <v>18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1817</v>
      </c>
      <c r="O883" s="7">
        <f>(E883/D883)*100</f>
        <v>0.8</v>
      </c>
      <c r="P883" s="5">
        <f>IFERROR((E883/L883),0)</f>
        <v>30</v>
      </c>
      <c r="Q883" s="5" t="str">
        <f>LEFT(N883,SEARCH("/", N883)-1)</f>
        <v>music</v>
      </c>
      <c r="R883" s="5" t="str">
        <f>RIGHT(N883,LEN(N883)-SEARCH("/",N883))</f>
        <v>indie rock</v>
      </c>
      <c r="S883" s="11">
        <f>(((J883/60)/60)/24)+DATE(1970,1,1)</f>
        <v>40877.25099537037</v>
      </c>
      <c r="T883" s="11">
        <f>(((I883/60)/60)/24)+DATE(1970,1,1)</f>
        <v>40922.25099537037</v>
      </c>
      <c r="U883">
        <f>YEAR(S883)</f>
        <v>2011</v>
      </c>
      <c r="V883">
        <f>YEAR(T883)</f>
        <v>2012</v>
      </c>
      <c r="W883" t="str">
        <f>IF(V883=U883, "Yes"," No")</f>
        <v xml:space="preserve"> No</v>
      </c>
    </row>
    <row r="884" spans="1:23" ht="43.2" x14ac:dyDescent="0.3">
      <c r="A884">
        <v>882</v>
      </c>
      <c r="B884" s="1" t="s">
        <v>1820</v>
      </c>
      <c r="C884" s="1" t="s">
        <v>1821</v>
      </c>
      <c r="D884">
        <v>1500</v>
      </c>
      <c r="E884">
        <v>302</v>
      </c>
      <c r="F884" t="s">
        <v>357</v>
      </c>
      <c r="G884" t="s">
        <v>17</v>
      </c>
      <c r="H884" t="s">
        <v>18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1817</v>
      </c>
      <c r="O884" s="7">
        <f>(E884/D884)*100</f>
        <v>20.133333333333333</v>
      </c>
      <c r="P884" s="5">
        <f>IFERROR((E884/L884),0)</f>
        <v>21.571428571428573</v>
      </c>
      <c r="Q884" s="5" t="str">
        <f>LEFT(N884,SEARCH("/", N884)-1)</f>
        <v>music</v>
      </c>
      <c r="R884" s="5" t="str">
        <f>RIGHT(N884,LEN(N884)-SEARCH("/",N884))</f>
        <v>indie rock</v>
      </c>
      <c r="S884" s="11">
        <f>(((J884/60)/60)/24)+DATE(1970,1,1)</f>
        <v>40759.860532407409</v>
      </c>
      <c r="T884" s="11">
        <f>(((I884/60)/60)/24)+DATE(1970,1,1)</f>
        <v>40792.860532407409</v>
      </c>
      <c r="U884">
        <f>YEAR(S884)</f>
        <v>2011</v>
      </c>
      <c r="V884">
        <f>YEAR(T884)</f>
        <v>2011</v>
      </c>
      <c r="W884" t="str">
        <f>IF(V884=U884, "Yes"," No")</f>
        <v>Yes</v>
      </c>
    </row>
    <row r="885" spans="1:23" ht="57.6" x14ac:dyDescent="0.3">
      <c r="A885">
        <v>883</v>
      </c>
      <c r="B885" s="1" t="s">
        <v>1822</v>
      </c>
      <c r="C885" s="1" t="s">
        <v>1823</v>
      </c>
      <c r="D885">
        <v>5000</v>
      </c>
      <c r="E885">
        <v>2001</v>
      </c>
      <c r="F885" t="s">
        <v>357</v>
      </c>
      <c r="G885" t="s">
        <v>17</v>
      </c>
      <c r="H885" t="s">
        <v>18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1817</v>
      </c>
      <c r="O885" s="7">
        <f>(E885/D885)*100</f>
        <v>40.020000000000003</v>
      </c>
      <c r="P885" s="5">
        <f>IFERROR((E885/L885),0)</f>
        <v>83.375</v>
      </c>
      <c r="Q885" s="5" t="str">
        <f>LEFT(N885,SEARCH("/", N885)-1)</f>
        <v>music</v>
      </c>
      <c r="R885" s="5" t="str">
        <f>RIGHT(N885,LEN(N885)-SEARCH("/",N885))</f>
        <v>indie rock</v>
      </c>
      <c r="S885" s="11">
        <f>(((J885/60)/60)/24)+DATE(1970,1,1)</f>
        <v>42371.935590277775</v>
      </c>
      <c r="T885" s="11">
        <f>(((I885/60)/60)/24)+DATE(1970,1,1)</f>
        <v>42431.935590277775</v>
      </c>
      <c r="U885">
        <f>YEAR(S885)</f>
        <v>2016</v>
      </c>
      <c r="V885">
        <f>YEAR(T885)</f>
        <v>2016</v>
      </c>
      <c r="W885" t="str">
        <f>IF(V885=U885, "Yes"," No")</f>
        <v>Yes</v>
      </c>
    </row>
    <row r="886" spans="1:23" ht="43.2" x14ac:dyDescent="0.3">
      <c r="A886">
        <v>884</v>
      </c>
      <c r="B886" s="1" t="s">
        <v>1824</v>
      </c>
      <c r="C886" s="1" t="s">
        <v>1825</v>
      </c>
      <c r="D886">
        <v>2000</v>
      </c>
      <c r="E886">
        <v>20</v>
      </c>
      <c r="F886" t="s">
        <v>357</v>
      </c>
      <c r="G886" t="s">
        <v>17</v>
      </c>
      <c r="H886" t="s">
        <v>18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1817</v>
      </c>
      <c r="O886" s="7">
        <f>(E886/D886)*100</f>
        <v>1</v>
      </c>
      <c r="P886" s="5">
        <f>IFERROR((E886/L886),0)</f>
        <v>10</v>
      </c>
      <c r="Q886" s="5" t="str">
        <f>LEFT(N886,SEARCH("/", N886)-1)</f>
        <v>music</v>
      </c>
      <c r="R886" s="5" t="str">
        <f>RIGHT(N886,LEN(N886)-SEARCH("/",N886))</f>
        <v>indie rock</v>
      </c>
      <c r="S886" s="11">
        <f>(((J886/60)/60)/24)+DATE(1970,1,1)</f>
        <v>40981.802615740737</v>
      </c>
      <c r="T886" s="11">
        <f>(((I886/60)/60)/24)+DATE(1970,1,1)</f>
        <v>41041.104861111111</v>
      </c>
      <c r="U886">
        <f>YEAR(S886)</f>
        <v>2012</v>
      </c>
      <c r="V886">
        <f>YEAR(T886)</f>
        <v>2012</v>
      </c>
      <c r="W886" t="str">
        <f>IF(V886=U886, "Yes"," No")</f>
        <v>Yes</v>
      </c>
    </row>
    <row r="887" spans="1:23" ht="43.2" x14ac:dyDescent="0.3">
      <c r="A887">
        <v>885</v>
      </c>
      <c r="B887" s="1" t="s">
        <v>1826</v>
      </c>
      <c r="C887" s="1" t="s">
        <v>1827</v>
      </c>
      <c r="D887">
        <v>1000</v>
      </c>
      <c r="E887">
        <v>750</v>
      </c>
      <c r="F887" t="s">
        <v>357</v>
      </c>
      <c r="G887" t="s">
        <v>17</v>
      </c>
      <c r="H887" t="s">
        <v>18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1817</v>
      </c>
      <c r="O887" s="7">
        <f>(E887/D887)*100</f>
        <v>75</v>
      </c>
      <c r="P887" s="5">
        <f>IFERROR((E887/L887),0)</f>
        <v>35.714285714285715</v>
      </c>
      <c r="Q887" s="5" t="str">
        <f>LEFT(N887,SEARCH("/", N887)-1)</f>
        <v>music</v>
      </c>
      <c r="R887" s="5" t="str">
        <f>RIGHT(N887,LEN(N887)-SEARCH("/",N887))</f>
        <v>indie rock</v>
      </c>
      <c r="S887" s="11">
        <f>(((J887/60)/60)/24)+DATE(1970,1,1)</f>
        <v>42713.941099537042</v>
      </c>
      <c r="T887" s="11">
        <f>(((I887/60)/60)/24)+DATE(1970,1,1)</f>
        <v>42734.941099537042</v>
      </c>
      <c r="U887">
        <f>YEAR(S887)</f>
        <v>2016</v>
      </c>
      <c r="V887">
        <f>YEAR(T887)</f>
        <v>2016</v>
      </c>
      <c r="W887" t="str">
        <f>IF(V887=U887, "Yes"," No")</f>
        <v>Yes</v>
      </c>
    </row>
    <row r="888" spans="1:23" ht="57.6" x14ac:dyDescent="0.3">
      <c r="A888">
        <v>886</v>
      </c>
      <c r="B888" s="1" t="s">
        <v>1828</v>
      </c>
      <c r="C888" s="1" t="s">
        <v>1829</v>
      </c>
      <c r="D888">
        <v>500</v>
      </c>
      <c r="E888">
        <v>205</v>
      </c>
      <c r="F888" t="s">
        <v>357</v>
      </c>
      <c r="G888" t="s">
        <v>17</v>
      </c>
      <c r="H888" t="s">
        <v>18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1817</v>
      </c>
      <c r="O888" s="7">
        <f>(E888/D888)*100</f>
        <v>41</v>
      </c>
      <c r="P888" s="5">
        <f>IFERROR((E888/L888),0)</f>
        <v>29.285714285714285</v>
      </c>
      <c r="Q888" s="5" t="str">
        <f>LEFT(N888,SEARCH("/", N888)-1)</f>
        <v>music</v>
      </c>
      <c r="R888" s="5" t="str">
        <f>RIGHT(N888,LEN(N888)-SEARCH("/",N888))</f>
        <v>indie rock</v>
      </c>
      <c r="S888" s="11">
        <f>(((J888/60)/60)/24)+DATE(1970,1,1)</f>
        <v>42603.870520833334</v>
      </c>
      <c r="T888" s="11">
        <f>(((I888/60)/60)/24)+DATE(1970,1,1)</f>
        <v>42628.870520833334</v>
      </c>
      <c r="U888">
        <f>YEAR(S888)</f>
        <v>2016</v>
      </c>
      <c r="V888">
        <f>YEAR(T888)</f>
        <v>2016</v>
      </c>
      <c r="W888" t="str">
        <f>IF(V888=U888, "Yes"," No")</f>
        <v>Yes</v>
      </c>
    </row>
    <row r="889" spans="1:23" ht="43.2" x14ac:dyDescent="0.3">
      <c r="A889">
        <v>887</v>
      </c>
      <c r="B889" s="1" t="s">
        <v>1830</v>
      </c>
      <c r="C889" s="1" t="s">
        <v>1831</v>
      </c>
      <c r="D889">
        <v>1000</v>
      </c>
      <c r="E889">
        <v>0</v>
      </c>
      <c r="F889" t="s">
        <v>357</v>
      </c>
      <c r="G889" t="s">
        <v>17</v>
      </c>
      <c r="H889" t="s">
        <v>18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1817</v>
      </c>
      <c r="O889" s="7">
        <f>(E889/D889)*100</f>
        <v>0</v>
      </c>
      <c r="P889" s="5">
        <f>IFERROR((E889/L889),0)</f>
        <v>0</v>
      </c>
      <c r="Q889" s="5" t="str">
        <f>LEFT(N889,SEARCH("/", N889)-1)</f>
        <v>music</v>
      </c>
      <c r="R889" s="5" t="str">
        <f>RIGHT(N889,LEN(N889)-SEARCH("/",N889))</f>
        <v>indie rock</v>
      </c>
      <c r="S889" s="11">
        <f>(((J889/60)/60)/24)+DATE(1970,1,1)</f>
        <v>41026.958969907406</v>
      </c>
      <c r="T889" s="11">
        <f>(((I889/60)/60)/24)+DATE(1970,1,1)</f>
        <v>41056.958969907406</v>
      </c>
      <c r="U889">
        <f>YEAR(S889)</f>
        <v>2012</v>
      </c>
      <c r="V889">
        <f>YEAR(T889)</f>
        <v>2012</v>
      </c>
      <c r="W889" t="str">
        <f>IF(V889=U889, "Yes"," No")</f>
        <v>Yes</v>
      </c>
    </row>
    <row r="890" spans="1:23" ht="57.6" x14ac:dyDescent="0.3">
      <c r="A890">
        <v>888</v>
      </c>
      <c r="B890" s="1" t="s">
        <v>1832</v>
      </c>
      <c r="C890" s="1" t="s">
        <v>1833</v>
      </c>
      <c r="D890">
        <v>1000</v>
      </c>
      <c r="E890">
        <v>72</v>
      </c>
      <c r="F890" t="s">
        <v>357</v>
      </c>
      <c r="G890" t="s">
        <v>17</v>
      </c>
      <c r="H890" t="s">
        <v>18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1817</v>
      </c>
      <c r="O890" s="7">
        <f>(E890/D890)*100</f>
        <v>7.1999999999999993</v>
      </c>
      <c r="P890" s="5">
        <f>IFERROR((E890/L890),0)</f>
        <v>18</v>
      </c>
      <c r="Q890" s="5" t="str">
        <f>LEFT(N890,SEARCH("/", N890)-1)</f>
        <v>music</v>
      </c>
      <c r="R890" s="5" t="str">
        <f>RIGHT(N890,LEN(N890)-SEARCH("/",N890))</f>
        <v>indie rock</v>
      </c>
      <c r="S890" s="11">
        <f>(((J890/60)/60)/24)+DATE(1970,1,1)</f>
        <v>40751.753298611111</v>
      </c>
      <c r="T890" s="11">
        <f>(((I890/60)/60)/24)+DATE(1970,1,1)</f>
        <v>40787.25</v>
      </c>
      <c r="U890">
        <f>YEAR(S890)</f>
        <v>2011</v>
      </c>
      <c r="V890">
        <f>YEAR(T890)</f>
        <v>2011</v>
      </c>
      <c r="W890" t="str">
        <f>IF(V890=U890, "Yes"," No")</f>
        <v>Yes</v>
      </c>
    </row>
    <row r="891" spans="1:23" ht="43.2" x14ac:dyDescent="0.3">
      <c r="A891">
        <v>889</v>
      </c>
      <c r="B891" s="1" t="s">
        <v>1834</v>
      </c>
      <c r="C891" s="1" t="s">
        <v>1835</v>
      </c>
      <c r="D891">
        <v>25000</v>
      </c>
      <c r="E891">
        <v>2360.3200000000002</v>
      </c>
      <c r="F891" t="s">
        <v>357</v>
      </c>
      <c r="G891" t="s">
        <v>17</v>
      </c>
      <c r="H891" t="s">
        <v>18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1817</v>
      </c>
      <c r="O891" s="7">
        <f>(E891/D891)*100</f>
        <v>9.4412800000000008</v>
      </c>
      <c r="P891" s="5">
        <f>IFERROR((E891/L891),0)</f>
        <v>73.760000000000005</v>
      </c>
      <c r="Q891" s="5" t="str">
        <f>LEFT(N891,SEARCH("/", N891)-1)</f>
        <v>music</v>
      </c>
      <c r="R891" s="5" t="str">
        <f>RIGHT(N891,LEN(N891)-SEARCH("/",N891))</f>
        <v>indie rock</v>
      </c>
      <c r="S891" s="11">
        <f>(((J891/60)/60)/24)+DATE(1970,1,1)</f>
        <v>41887.784062500003</v>
      </c>
      <c r="T891" s="11">
        <f>(((I891/60)/60)/24)+DATE(1970,1,1)</f>
        <v>41917.784062500003</v>
      </c>
      <c r="U891">
        <f>YEAR(S891)</f>
        <v>2014</v>
      </c>
      <c r="V891">
        <f>YEAR(T891)</f>
        <v>2014</v>
      </c>
      <c r="W891" t="str">
        <f>IF(V891=U891, "Yes"," No")</f>
        <v>Yes</v>
      </c>
    </row>
    <row r="892" spans="1:23" ht="57.6" x14ac:dyDescent="0.3">
      <c r="A892">
        <v>890</v>
      </c>
      <c r="B892" s="1" t="s">
        <v>1836</v>
      </c>
      <c r="C892" s="1" t="s">
        <v>1837</v>
      </c>
      <c r="D892">
        <v>3000</v>
      </c>
      <c r="E892">
        <v>125</v>
      </c>
      <c r="F892" t="s">
        <v>357</v>
      </c>
      <c r="G892" t="s">
        <v>17</v>
      </c>
      <c r="H892" t="s">
        <v>18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1817</v>
      </c>
      <c r="O892" s="7">
        <f>(E892/D892)*100</f>
        <v>4.1666666666666661</v>
      </c>
      <c r="P892" s="5">
        <f>IFERROR((E892/L892),0)</f>
        <v>31.25</v>
      </c>
      <c r="Q892" s="5" t="str">
        <f>LEFT(N892,SEARCH("/", N892)-1)</f>
        <v>music</v>
      </c>
      <c r="R892" s="5" t="str">
        <f>RIGHT(N892,LEN(N892)-SEARCH("/",N892))</f>
        <v>indie rock</v>
      </c>
      <c r="S892" s="11">
        <f>(((J892/60)/60)/24)+DATE(1970,1,1)</f>
        <v>41569.698831018519</v>
      </c>
      <c r="T892" s="11">
        <f>(((I892/60)/60)/24)+DATE(1970,1,1)</f>
        <v>41599.740497685183</v>
      </c>
      <c r="U892">
        <f>YEAR(S892)</f>
        <v>2013</v>
      </c>
      <c r="V892">
        <f>YEAR(T892)</f>
        <v>2013</v>
      </c>
      <c r="W892" t="str">
        <f>IF(V892=U892, "Yes"," No")</f>
        <v>Yes</v>
      </c>
    </row>
    <row r="893" spans="1:23" ht="43.2" x14ac:dyDescent="0.3">
      <c r="A893">
        <v>891</v>
      </c>
      <c r="B893" s="1" t="s">
        <v>1838</v>
      </c>
      <c r="C893" s="1" t="s">
        <v>1839</v>
      </c>
      <c r="D893">
        <v>8000</v>
      </c>
      <c r="E893">
        <v>260</v>
      </c>
      <c r="F893" t="s">
        <v>357</v>
      </c>
      <c r="G893" t="s">
        <v>17</v>
      </c>
      <c r="H893" t="s">
        <v>18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1817</v>
      </c>
      <c r="O893" s="7">
        <f>(E893/D893)*100</f>
        <v>3.25</v>
      </c>
      <c r="P893" s="5">
        <f>IFERROR((E893/L893),0)</f>
        <v>28.888888888888889</v>
      </c>
      <c r="Q893" s="5" t="str">
        <f>LEFT(N893,SEARCH("/", N893)-1)</f>
        <v>music</v>
      </c>
      <c r="R893" s="5" t="str">
        <f>RIGHT(N893,LEN(N893)-SEARCH("/",N893))</f>
        <v>indie rock</v>
      </c>
      <c r="S893" s="11">
        <f>(((J893/60)/60)/24)+DATE(1970,1,1)</f>
        <v>41842.031597222223</v>
      </c>
      <c r="T893" s="11">
        <f>(((I893/60)/60)/24)+DATE(1970,1,1)</f>
        <v>41872.031597222223</v>
      </c>
      <c r="U893">
        <f>YEAR(S893)</f>
        <v>2014</v>
      </c>
      <c r="V893">
        <f>YEAR(T893)</f>
        <v>2014</v>
      </c>
      <c r="W893" t="str">
        <f>IF(V893=U893, "Yes"," No")</f>
        <v>Yes</v>
      </c>
    </row>
    <row r="894" spans="1:23" ht="43.2" x14ac:dyDescent="0.3">
      <c r="A894">
        <v>892</v>
      </c>
      <c r="B894" s="1" t="s">
        <v>1840</v>
      </c>
      <c r="C894" s="1" t="s">
        <v>1841</v>
      </c>
      <c r="D894">
        <v>6000</v>
      </c>
      <c r="E894">
        <v>2445</v>
      </c>
      <c r="F894" t="s">
        <v>357</v>
      </c>
      <c r="G894" t="s">
        <v>17</v>
      </c>
      <c r="H894" t="s">
        <v>18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1817</v>
      </c>
      <c r="O894" s="7">
        <f>(E894/D894)*100</f>
        <v>40.75</v>
      </c>
      <c r="P894" s="5">
        <f>IFERROR((E894/L894),0)</f>
        <v>143.8235294117647</v>
      </c>
      <c r="Q894" s="5" t="str">
        <f>LEFT(N894,SEARCH("/", N894)-1)</f>
        <v>music</v>
      </c>
      <c r="R894" s="5" t="str">
        <f>RIGHT(N894,LEN(N894)-SEARCH("/",N894))</f>
        <v>indie rock</v>
      </c>
      <c r="S894" s="11">
        <f>(((J894/60)/60)/24)+DATE(1970,1,1)</f>
        <v>40304.20003472222</v>
      </c>
      <c r="T894" s="11">
        <f>(((I894/60)/60)/24)+DATE(1970,1,1)</f>
        <v>40391.166666666664</v>
      </c>
      <c r="U894">
        <f>YEAR(S894)</f>
        <v>2010</v>
      </c>
      <c r="V894">
        <f>YEAR(T894)</f>
        <v>2010</v>
      </c>
      <c r="W894" t="str">
        <f>IF(V894=U894, "Yes"," No")</f>
        <v>Yes</v>
      </c>
    </row>
    <row r="895" spans="1:23" ht="43.2" x14ac:dyDescent="0.3">
      <c r="A895">
        <v>893</v>
      </c>
      <c r="B895" s="1" t="s">
        <v>1842</v>
      </c>
      <c r="C895" s="1" t="s">
        <v>1843</v>
      </c>
      <c r="D895">
        <v>2000</v>
      </c>
      <c r="E895">
        <v>200</v>
      </c>
      <c r="F895" t="s">
        <v>357</v>
      </c>
      <c r="G895" t="s">
        <v>17</v>
      </c>
      <c r="H895" t="s">
        <v>18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1817</v>
      </c>
      <c r="O895" s="7">
        <f>(E895/D895)*100</f>
        <v>10</v>
      </c>
      <c r="P895" s="5">
        <f>IFERROR((E895/L895),0)</f>
        <v>40</v>
      </c>
      <c r="Q895" s="5" t="str">
        <f>LEFT(N895,SEARCH("/", N895)-1)</f>
        <v>music</v>
      </c>
      <c r="R895" s="5" t="str">
        <f>RIGHT(N895,LEN(N895)-SEARCH("/",N895))</f>
        <v>indie rock</v>
      </c>
      <c r="S895" s="11">
        <f>(((J895/60)/60)/24)+DATE(1970,1,1)</f>
        <v>42065.897719907407</v>
      </c>
      <c r="T895" s="11">
        <f>(((I895/60)/60)/24)+DATE(1970,1,1)</f>
        <v>42095.856053240743</v>
      </c>
      <c r="U895">
        <f>YEAR(S895)</f>
        <v>2015</v>
      </c>
      <c r="V895">
        <f>YEAR(T895)</f>
        <v>2015</v>
      </c>
      <c r="W895" t="str">
        <f>IF(V895=U895, "Yes"," No")</f>
        <v>Yes</v>
      </c>
    </row>
    <row r="896" spans="1:23" ht="43.2" x14ac:dyDescent="0.3">
      <c r="A896">
        <v>894</v>
      </c>
      <c r="B896" s="1" t="s">
        <v>1844</v>
      </c>
      <c r="C896" s="1" t="s">
        <v>1845</v>
      </c>
      <c r="D896">
        <v>20000</v>
      </c>
      <c r="E896">
        <v>7834</v>
      </c>
      <c r="F896" t="s">
        <v>357</v>
      </c>
      <c r="G896" t="s">
        <v>17</v>
      </c>
      <c r="H896" t="s">
        <v>18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1817</v>
      </c>
      <c r="O896" s="7">
        <f>(E896/D896)*100</f>
        <v>39.17</v>
      </c>
      <c r="P896" s="5">
        <f>IFERROR((E896/L896),0)</f>
        <v>147.81132075471697</v>
      </c>
      <c r="Q896" s="5" t="str">
        <f>LEFT(N896,SEARCH("/", N896)-1)</f>
        <v>music</v>
      </c>
      <c r="R896" s="5" t="str">
        <f>RIGHT(N896,LEN(N896)-SEARCH("/",N896))</f>
        <v>indie rock</v>
      </c>
      <c r="S896" s="11">
        <f>(((J896/60)/60)/24)+DATE(1970,1,1)</f>
        <v>42496.981597222228</v>
      </c>
      <c r="T896" s="11">
        <f>(((I896/60)/60)/24)+DATE(1970,1,1)</f>
        <v>42526.981597222228</v>
      </c>
      <c r="U896">
        <f>YEAR(S896)</f>
        <v>2016</v>
      </c>
      <c r="V896">
        <f>YEAR(T896)</f>
        <v>2016</v>
      </c>
      <c r="W896" t="str">
        <f>IF(V896=U896, "Yes"," No")</f>
        <v>Yes</v>
      </c>
    </row>
    <row r="897" spans="1:23" ht="57.6" x14ac:dyDescent="0.3">
      <c r="A897">
        <v>895</v>
      </c>
      <c r="B897" s="1" t="s">
        <v>1846</v>
      </c>
      <c r="C897" s="1" t="s">
        <v>1847</v>
      </c>
      <c r="D897">
        <v>8000</v>
      </c>
      <c r="E897">
        <v>195</v>
      </c>
      <c r="F897" t="s">
        <v>357</v>
      </c>
      <c r="G897" t="s">
        <v>17</v>
      </c>
      <c r="H897" t="s">
        <v>18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1817</v>
      </c>
      <c r="O897" s="7">
        <f>(E897/D897)*100</f>
        <v>2.4375</v>
      </c>
      <c r="P897" s="5">
        <f>IFERROR((E897/L897),0)</f>
        <v>27.857142857142858</v>
      </c>
      <c r="Q897" s="5" t="str">
        <f>LEFT(N897,SEARCH("/", N897)-1)</f>
        <v>music</v>
      </c>
      <c r="R897" s="5" t="str">
        <f>RIGHT(N897,LEN(N897)-SEARCH("/",N897))</f>
        <v>indie rock</v>
      </c>
      <c r="S897" s="11">
        <f>(((J897/60)/60)/24)+DATE(1970,1,1)</f>
        <v>40431.127650462964</v>
      </c>
      <c r="T897" s="11">
        <f>(((I897/60)/60)/24)+DATE(1970,1,1)</f>
        <v>40476.127650462964</v>
      </c>
      <c r="U897">
        <f>YEAR(S897)</f>
        <v>2010</v>
      </c>
      <c r="V897">
        <f>YEAR(T897)</f>
        <v>2010</v>
      </c>
      <c r="W897" t="str">
        <f>IF(V897=U897, "Yes"," No")</f>
        <v>Yes</v>
      </c>
    </row>
    <row r="898" spans="1:23" ht="57.6" x14ac:dyDescent="0.3">
      <c r="A898">
        <v>896</v>
      </c>
      <c r="B898" s="1" t="s">
        <v>1848</v>
      </c>
      <c r="C898" s="1" t="s">
        <v>1849</v>
      </c>
      <c r="D898">
        <v>8000</v>
      </c>
      <c r="E898">
        <v>3200</v>
      </c>
      <c r="F898" t="s">
        <v>357</v>
      </c>
      <c r="G898" t="s">
        <v>17</v>
      </c>
      <c r="H898" t="s">
        <v>18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1817</v>
      </c>
      <c r="O898" s="7">
        <f>(E898/D898)*100</f>
        <v>40</v>
      </c>
      <c r="P898" s="5">
        <f>IFERROR((E898/L898),0)</f>
        <v>44.444444444444443</v>
      </c>
      <c r="Q898" s="5" t="str">
        <f>LEFT(N898,SEARCH("/", N898)-1)</f>
        <v>music</v>
      </c>
      <c r="R898" s="5" t="str">
        <f>RIGHT(N898,LEN(N898)-SEARCH("/",N898))</f>
        <v>indie rock</v>
      </c>
      <c r="S898" s="11">
        <f>(((J898/60)/60)/24)+DATE(1970,1,1)</f>
        <v>42218.872986111113</v>
      </c>
      <c r="T898" s="11">
        <f>(((I898/60)/60)/24)+DATE(1970,1,1)</f>
        <v>42244.166666666672</v>
      </c>
      <c r="U898">
        <f>YEAR(S898)</f>
        <v>2015</v>
      </c>
      <c r="V898">
        <f>YEAR(T898)</f>
        <v>2015</v>
      </c>
      <c r="W898" t="str">
        <f>IF(V898=U898, "Yes"," No")</f>
        <v>Yes</v>
      </c>
    </row>
    <row r="899" spans="1:23" ht="43.2" x14ac:dyDescent="0.3">
      <c r="A899">
        <v>897</v>
      </c>
      <c r="B899" s="1" t="s">
        <v>1850</v>
      </c>
      <c r="C899" s="1" t="s">
        <v>1851</v>
      </c>
      <c r="D899">
        <v>3000</v>
      </c>
      <c r="E899">
        <v>0</v>
      </c>
      <c r="F899" t="s">
        <v>357</v>
      </c>
      <c r="G899" t="s">
        <v>17</v>
      </c>
      <c r="H899" t="s">
        <v>18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1817</v>
      </c>
      <c r="O899" s="7">
        <f>(E899/D899)*100</f>
        <v>0</v>
      </c>
      <c r="P899" s="5">
        <f>IFERROR((E899/L899),0)</f>
        <v>0</v>
      </c>
      <c r="Q899" s="5" t="str">
        <f>LEFT(N899,SEARCH("/", N899)-1)</f>
        <v>music</v>
      </c>
      <c r="R899" s="5" t="str">
        <f>RIGHT(N899,LEN(N899)-SEARCH("/",N899))</f>
        <v>indie rock</v>
      </c>
      <c r="S899" s="11">
        <f>(((J899/60)/60)/24)+DATE(1970,1,1)</f>
        <v>41211.688750000001</v>
      </c>
      <c r="T899" s="11">
        <f>(((I899/60)/60)/24)+DATE(1970,1,1)</f>
        <v>41241.730416666665</v>
      </c>
      <c r="U899">
        <f>YEAR(S899)</f>
        <v>2012</v>
      </c>
      <c r="V899">
        <f>YEAR(T899)</f>
        <v>2012</v>
      </c>
      <c r="W899" t="str">
        <f>IF(V899=U899, "Yes"," No")</f>
        <v>Yes</v>
      </c>
    </row>
    <row r="900" spans="1:23" ht="43.2" x14ac:dyDescent="0.3">
      <c r="A900">
        <v>898</v>
      </c>
      <c r="B900" s="1" t="s">
        <v>1852</v>
      </c>
      <c r="C900" s="1" t="s">
        <v>1853</v>
      </c>
      <c r="D900">
        <v>2500</v>
      </c>
      <c r="E900">
        <v>70</v>
      </c>
      <c r="F900" t="s">
        <v>357</v>
      </c>
      <c r="G900" t="s">
        <v>17</v>
      </c>
      <c r="H900" t="s">
        <v>18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1817</v>
      </c>
      <c r="O900" s="7">
        <f>(E900/D900)*100</f>
        <v>2.8000000000000003</v>
      </c>
      <c r="P900" s="5">
        <f>IFERROR((E900/L900),0)</f>
        <v>35</v>
      </c>
      <c r="Q900" s="5" t="str">
        <f>LEFT(N900,SEARCH("/", N900)-1)</f>
        <v>music</v>
      </c>
      <c r="R900" s="5" t="str">
        <f>RIGHT(N900,LEN(N900)-SEARCH("/",N900))</f>
        <v>indie rock</v>
      </c>
      <c r="S900" s="11">
        <f>(((J900/60)/60)/24)+DATE(1970,1,1)</f>
        <v>40878.758217592593</v>
      </c>
      <c r="T900" s="11">
        <f>(((I900/60)/60)/24)+DATE(1970,1,1)</f>
        <v>40923.758217592593</v>
      </c>
      <c r="U900">
        <f>YEAR(S900)</f>
        <v>2011</v>
      </c>
      <c r="V900">
        <f>YEAR(T900)</f>
        <v>2012</v>
      </c>
      <c r="W900" t="str">
        <f>IF(V900=U900, "Yes"," No")</f>
        <v xml:space="preserve"> No</v>
      </c>
    </row>
    <row r="901" spans="1:23" ht="43.2" x14ac:dyDescent="0.3">
      <c r="A901">
        <v>899</v>
      </c>
      <c r="B901" s="1" t="s">
        <v>1854</v>
      </c>
      <c r="C901" s="1" t="s">
        <v>1855</v>
      </c>
      <c r="D901">
        <v>750</v>
      </c>
      <c r="E901">
        <v>280</v>
      </c>
      <c r="F901" t="s">
        <v>357</v>
      </c>
      <c r="G901" t="s">
        <v>17</v>
      </c>
      <c r="H901" t="s">
        <v>18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1817</v>
      </c>
      <c r="O901" s="7">
        <f>(E901/D901)*100</f>
        <v>37.333333333333336</v>
      </c>
      <c r="P901" s="5">
        <f>IFERROR((E901/L901),0)</f>
        <v>35</v>
      </c>
      <c r="Q901" s="5" t="str">
        <f>LEFT(N901,SEARCH("/", N901)-1)</f>
        <v>music</v>
      </c>
      <c r="R901" s="5" t="str">
        <f>RIGHT(N901,LEN(N901)-SEARCH("/",N901))</f>
        <v>indie rock</v>
      </c>
      <c r="S901" s="11">
        <f>(((J901/60)/60)/24)+DATE(1970,1,1)</f>
        <v>40646.099097222221</v>
      </c>
      <c r="T901" s="11">
        <f>(((I901/60)/60)/24)+DATE(1970,1,1)</f>
        <v>40691.099097222221</v>
      </c>
      <c r="U901">
        <f>YEAR(S901)</f>
        <v>2011</v>
      </c>
      <c r="V901">
        <f>YEAR(T901)</f>
        <v>2011</v>
      </c>
      <c r="W901" t="str">
        <f>IF(V901=U901, "Yes"," No")</f>
        <v>Yes</v>
      </c>
    </row>
    <row r="902" spans="1:23" ht="28.8" x14ac:dyDescent="0.3">
      <c r="A902">
        <v>900</v>
      </c>
      <c r="B902" s="1" t="s">
        <v>1856</v>
      </c>
      <c r="C902" s="1" t="s">
        <v>1857</v>
      </c>
      <c r="D902">
        <v>5000</v>
      </c>
      <c r="E902">
        <v>21</v>
      </c>
      <c r="F902" t="s">
        <v>357</v>
      </c>
      <c r="G902" t="s">
        <v>17</v>
      </c>
      <c r="H902" t="s">
        <v>18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1776</v>
      </c>
      <c r="O902" s="7">
        <f>(E902/D902)*100</f>
        <v>0.42</v>
      </c>
      <c r="P902" s="5">
        <f>IFERROR((E902/L902),0)</f>
        <v>10.5</v>
      </c>
      <c r="Q902" s="5" t="str">
        <f>LEFT(N902,SEARCH("/", N902)-1)</f>
        <v>music</v>
      </c>
      <c r="R902" s="5" t="str">
        <f>RIGHT(N902,LEN(N902)-SEARCH("/",N902))</f>
        <v>jazz</v>
      </c>
      <c r="S902" s="11">
        <f>(((J902/60)/60)/24)+DATE(1970,1,1)</f>
        <v>42429.84956018519</v>
      </c>
      <c r="T902" s="11">
        <f>(((I902/60)/60)/24)+DATE(1970,1,1)</f>
        <v>42459.807893518519</v>
      </c>
      <c r="U902">
        <f>YEAR(S902)</f>
        <v>2016</v>
      </c>
      <c r="V902">
        <f>YEAR(T902)</f>
        <v>2016</v>
      </c>
      <c r="W902" t="str">
        <f>IF(V902=U902, "Yes"," No")</f>
        <v>Yes</v>
      </c>
    </row>
    <row r="903" spans="1:23" ht="57.6" x14ac:dyDescent="0.3">
      <c r="A903">
        <v>901</v>
      </c>
      <c r="B903" s="1" t="s">
        <v>1858</v>
      </c>
      <c r="C903" s="1" t="s">
        <v>1859</v>
      </c>
      <c r="D903">
        <v>6500</v>
      </c>
      <c r="E903">
        <v>0</v>
      </c>
      <c r="F903" t="s">
        <v>357</v>
      </c>
      <c r="G903" t="s">
        <v>17</v>
      </c>
      <c r="H903" t="s">
        <v>18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1776</v>
      </c>
      <c r="O903" s="7">
        <f>(E903/D903)*100</f>
        <v>0</v>
      </c>
      <c r="P903" s="5">
        <f>IFERROR((E903/L903),0)</f>
        <v>0</v>
      </c>
      <c r="Q903" s="5" t="str">
        <f>LEFT(N903,SEARCH("/", N903)-1)</f>
        <v>music</v>
      </c>
      <c r="R903" s="5" t="str">
        <f>RIGHT(N903,LEN(N903)-SEARCH("/",N903))</f>
        <v>jazz</v>
      </c>
      <c r="S903" s="11">
        <f>(((J903/60)/60)/24)+DATE(1970,1,1)</f>
        <v>40291.81150462963</v>
      </c>
      <c r="T903" s="11">
        <f>(((I903/60)/60)/24)+DATE(1970,1,1)</f>
        <v>40337.799305555556</v>
      </c>
      <c r="U903">
        <f>YEAR(S903)</f>
        <v>2010</v>
      </c>
      <c r="V903">
        <f>YEAR(T903)</f>
        <v>2010</v>
      </c>
      <c r="W903" t="str">
        <f>IF(V903=U903, "Yes"," No")</f>
        <v>Yes</v>
      </c>
    </row>
    <row r="904" spans="1:23" ht="57.6" x14ac:dyDescent="0.3">
      <c r="A904">
        <v>902</v>
      </c>
      <c r="B904" s="1" t="s">
        <v>1860</v>
      </c>
      <c r="C904" s="1" t="s">
        <v>1861</v>
      </c>
      <c r="D904">
        <v>30000</v>
      </c>
      <c r="E904">
        <v>90</v>
      </c>
      <c r="F904" t="s">
        <v>357</v>
      </c>
      <c r="G904" t="s">
        <v>17</v>
      </c>
      <c r="H904" t="s">
        <v>18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1776</v>
      </c>
      <c r="O904" s="7">
        <f>(E904/D904)*100</f>
        <v>0.3</v>
      </c>
      <c r="P904" s="5">
        <f>IFERROR((E904/L904),0)</f>
        <v>30</v>
      </c>
      <c r="Q904" s="5" t="str">
        <f>LEFT(N904,SEARCH("/", N904)-1)</f>
        <v>music</v>
      </c>
      <c r="R904" s="5" t="str">
        <f>RIGHT(N904,LEN(N904)-SEARCH("/",N904))</f>
        <v>jazz</v>
      </c>
      <c r="S904" s="11">
        <f>(((J904/60)/60)/24)+DATE(1970,1,1)</f>
        <v>41829.965532407405</v>
      </c>
      <c r="T904" s="11">
        <f>(((I904/60)/60)/24)+DATE(1970,1,1)</f>
        <v>41881.645833333336</v>
      </c>
      <c r="U904">
        <f>YEAR(S904)</f>
        <v>2014</v>
      </c>
      <c r="V904">
        <f>YEAR(T904)</f>
        <v>2014</v>
      </c>
      <c r="W904" t="str">
        <f>IF(V904=U904, "Yes"," No")</f>
        <v>Yes</v>
      </c>
    </row>
    <row r="905" spans="1:23" ht="43.2" x14ac:dyDescent="0.3">
      <c r="A905">
        <v>903</v>
      </c>
      <c r="B905" s="1" t="s">
        <v>1862</v>
      </c>
      <c r="C905" s="1" t="s">
        <v>1863</v>
      </c>
      <c r="D905">
        <v>5000</v>
      </c>
      <c r="E905">
        <v>160</v>
      </c>
      <c r="F905" t="s">
        <v>357</v>
      </c>
      <c r="G905" t="s">
        <v>17</v>
      </c>
      <c r="H905" t="s">
        <v>18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1776</v>
      </c>
      <c r="O905" s="7">
        <f>(E905/D905)*100</f>
        <v>3.2</v>
      </c>
      <c r="P905" s="5">
        <f>IFERROR((E905/L905),0)</f>
        <v>40</v>
      </c>
      <c r="Q905" s="5" t="str">
        <f>LEFT(N905,SEARCH("/", N905)-1)</f>
        <v>music</v>
      </c>
      <c r="R905" s="5" t="str">
        <f>RIGHT(N905,LEN(N905)-SEARCH("/",N905))</f>
        <v>jazz</v>
      </c>
      <c r="S905" s="11">
        <f>(((J905/60)/60)/24)+DATE(1970,1,1)</f>
        <v>41149.796064814815</v>
      </c>
      <c r="T905" s="11">
        <f>(((I905/60)/60)/24)+DATE(1970,1,1)</f>
        <v>41175.100694444445</v>
      </c>
      <c r="U905">
        <f>YEAR(S905)</f>
        <v>2012</v>
      </c>
      <c r="V905">
        <f>YEAR(T905)</f>
        <v>2012</v>
      </c>
      <c r="W905" t="str">
        <f>IF(V905=U905, "Yes"," No")</f>
        <v>Yes</v>
      </c>
    </row>
    <row r="906" spans="1:23" ht="43.2" x14ac:dyDescent="0.3">
      <c r="A906">
        <v>904</v>
      </c>
      <c r="B906" s="1" t="s">
        <v>1864</v>
      </c>
      <c r="C906" s="1" t="s">
        <v>1865</v>
      </c>
      <c r="D906">
        <v>50000</v>
      </c>
      <c r="E906">
        <v>151</v>
      </c>
      <c r="F906" t="s">
        <v>357</v>
      </c>
      <c r="G906" t="s">
        <v>17</v>
      </c>
      <c r="H906" t="s">
        <v>18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1776</v>
      </c>
      <c r="O906" s="7">
        <f>(E906/D906)*100</f>
        <v>0.30199999999999999</v>
      </c>
      <c r="P906" s="5">
        <f>IFERROR((E906/L906),0)</f>
        <v>50.333333333333336</v>
      </c>
      <c r="Q906" s="5" t="str">
        <f>LEFT(N906,SEARCH("/", N906)-1)</f>
        <v>music</v>
      </c>
      <c r="R906" s="5" t="str">
        <f>RIGHT(N906,LEN(N906)-SEARCH("/",N906))</f>
        <v>jazz</v>
      </c>
      <c r="S906" s="11">
        <f>(((J906/60)/60)/24)+DATE(1970,1,1)</f>
        <v>42342.080289351856</v>
      </c>
      <c r="T906" s="11">
        <f>(((I906/60)/60)/24)+DATE(1970,1,1)</f>
        <v>42372.080289351856</v>
      </c>
      <c r="U906">
        <f>YEAR(S906)</f>
        <v>2015</v>
      </c>
      <c r="V906">
        <f>YEAR(T906)</f>
        <v>2016</v>
      </c>
      <c r="W906" t="str">
        <f>IF(V906=U906, "Yes"," No")</f>
        <v xml:space="preserve"> No</v>
      </c>
    </row>
    <row r="907" spans="1:23" ht="43.2" x14ac:dyDescent="0.3">
      <c r="A907">
        <v>905</v>
      </c>
      <c r="B907" s="1" t="s">
        <v>1866</v>
      </c>
      <c r="C907" s="1" t="s">
        <v>1867</v>
      </c>
      <c r="D907">
        <v>6500</v>
      </c>
      <c r="E907">
        <v>196</v>
      </c>
      <c r="F907" t="s">
        <v>357</v>
      </c>
      <c r="G907" t="s">
        <v>17</v>
      </c>
      <c r="H907" t="s">
        <v>18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1776</v>
      </c>
      <c r="O907" s="7">
        <f>(E907/D907)*100</f>
        <v>3.0153846153846153</v>
      </c>
      <c r="P907" s="5">
        <f>IFERROR((E907/L907),0)</f>
        <v>32.666666666666664</v>
      </c>
      <c r="Q907" s="5" t="str">
        <f>LEFT(N907,SEARCH("/", N907)-1)</f>
        <v>music</v>
      </c>
      <c r="R907" s="5" t="str">
        <f>RIGHT(N907,LEN(N907)-SEARCH("/",N907))</f>
        <v>jazz</v>
      </c>
      <c r="S907" s="11">
        <f>(((J907/60)/60)/24)+DATE(1970,1,1)</f>
        <v>40507.239884259259</v>
      </c>
      <c r="T907" s="11">
        <f>(((I907/60)/60)/24)+DATE(1970,1,1)</f>
        <v>40567.239884259259</v>
      </c>
      <c r="U907">
        <f>YEAR(S907)</f>
        <v>2010</v>
      </c>
      <c r="V907">
        <f>YEAR(T907)</f>
        <v>2011</v>
      </c>
      <c r="W907" t="str">
        <f>IF(V907=U907, "Yes"," No")</f>
        <v xml:space="preserve"> No</v>
      </c>
    </row>
    <row r="908" spans="1:23" ht="28.8" x14ac:dyDescent="0.3">
      <c r="A908">
        <v>906</v>
      </c>
      <c r="B908" s="1" t="s">
        <v>1868</v>
      </c>
      <c r="C908" s="1" t="s">
        <v>1869</v>
      </c>
      <c r="D908">
        <v>15000</v>
      </c>
      <c r="E908">
        <v>0</v>
      </c>
      <c r="F908" t="s">
        <v>357</v>
      </c>
      <c r="G908" t="s">
        <v>17</v>
      </c>
      <c r="H908" t="s">
        <v>18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1776</v>
      </c>
      <c r="O908" s="7">
        <f>(E908/D908)*100</f>
        <v>0</v>
      </c>
      <c r="P908" s="5">
        <f>IFERROR((E908/L908),0)</f>
        <v>0</v>
      </c>
      <c r="Q908" s="5" t="str">
        <f>LEFT(N908,SEARCH("/", N908)-1)</f>
        <v>music</v>
      </c>
      <c r="R908" s="5" t="str">
        <f>RIGHT(N908,LEN(N908)-SEARCH("/",N908))</f>
        <v>jazz</v>
      </c>
      <c r="S908" s="11">
        <f>(((J908/60)/60)/24)+DATE(1970,1,1)</f>
        <v>41681.189699074072</v>
      </c>
      <c r="T908" s="11">
        <f>(((I908/60)/60)/24)+DATE(1970,1,1)</f>
        <v>41711.148032407407</v>
      </c>
      <c r="U908">
        <f>YEAR(S908)</f>
        <v>2014</v>
      </c>
      <c r="V908">
        <f>YEAR(T908)</f>
        <v>2014</v>
      </c>
      <c r="W908" t="str">
        <f>IF(V908=U908, "Yes"," No")</f>
        <v>Yes</v>
      </c>
    </row>
    <row r="909" spans="1:23" ht="43.2" x14ac:dyDescent="0.3">
      <c r="A909">
        <v>907</v>
      </c>
      <c r="B909" s="1" t="s">
        <v>1870</v>
      </c>
      <c r="C909" s="1" t="s">
        <v>1871</v>
      </c>
      <c r="D909">
        <v>2900</v>
      </c>
      <c r="E909">
        <v>0</v>
      </c>
      <c r="F909" t="s">
        <v>357</v>
      </c>
      <c r="G909" t="s">
        <v>17</v>
      </c>
      <c r="H909" t="s">
        <v>18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1776</v>
      </c>
      <c r="O909" s="7">
        <f>(E909/D909)*100</f>
        <v>0</v>
      </c>
      <c r="P909" s="5">
        <f>IFERROR((E909/L909),0)</f>
        <v>0</v>
      </c>
      <c r="Q909" s="5" t="str">
        <f>LEFT(N909,SEARCH("/", N909)-1)</f>
        <v>music</v>
      </c>
      <c r="R909" s="5" t="str">
        <f>RIGHT(N909,LEN(N909)-SEARCH("/",N909))</f>
        <v>jazz</v>
      </c>
      <c r="S909" s="11">
        <f>(((J909/60)/60)/24)+DATE(1970,1,1)</f>
        <v>40767.192395833335</v>
      </c>
      <c r="T909" s="11">
        <f>(((I909/60)/60)/24)+DATE(1970,1,1)</f>
        <v>40797.192395833335</v>
      </c>
      <c r="U909">
        <f>YEAR(S909)</f>
        <v>2011</v>
      </c>
      <c r="V909">
        <f>YEAR(T909)</f>
        <v>2011</v>
      </c>
      <c r="W909" t="str">
        <f>IF(V909=U909, "Yes"," No")</f>
        <v>Yes</v>
      </c>
    </row>
    <row r="910" spans="1:23" ht="43.2" x14ac:dyDescent="0.3">
      <c r="A910">
        <v>908</v>
      </c>
      <c r="B910" s="1" t="s">
        <v>1872</v>
      </c>
      <c r="C910" s="1" t="s">
        <v>1873</v>
      </c>
      <c r="D910">
        <v>2500</v>
      </c>
      <c r="E910">
        <v>0</v>
      </c>
      <c r="F910" t="s">
        <v>357</v>
      </c>
      <c r="G910" t="s">
        <v>17</v>
      </c>
      <c r="H910" t="s">
        <v>18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1776</v>
      </c>
      <c r="O910" s="7">
        <f>(E910/D910)*100</f>
        <v>0</v>
      </c>
      <c r="P910" s="5">
        <f>IFERROR((E910/L910),0)</f>
        <v>0</v>
      </c>
      <c r="Q910" s="5" t="str">
        <f>LEFT(N910,SEARCH("/", N910)-1)</f>
        <v>music</v>
      </c>
      <c r="R910" s="5" t="str">
        <f>RIGHT(N910,LEN(N910)-SEARCH("/",N910))</f>
        <v>jazz</v>
      </c>
      <c r="S910" s="11">
        <f>(((J910/60)/60)/24)+DATE(1970,1,1)</f>
        <v>40340.801562499997</v>
      </c>
      <c r="T910" s="11">
        <f>(((I910/60)/60)/24)+DATE(1970,1,1)</f>
        <v>40386.207638888889</v>
      </c>
      <c r="U910">
        <f>YEAR(S910)</f>
        <v>2010</v>
      </c>
      <c r="V910">
        <f>YEAR(T910)</f>
        <v>2010</v>
      </c>
      <c r="W910" t="str">
        <f>IF(V910=U910, "Yes"," No")</f>
        <v>Yes</v>
      </c>
    </row>
    <row r="911" spans="1:23" ht="57.6" x14ac:dyDescent="0.3">
      <c r="A911">
        <v>909</v>
      </c>
      <c r="B911" s="1" t="s">
        <v>1874</v>
      </c>
      <c r="C911" s="1" t="s">
        <v>1875</v>
      </c>
      <c r="D911">
        <v>16000</v>
      </c>
      <c r="E911">
        <v>520</v>
      </c>
      <c r="F911" t="s">
        <v>357</v>
      </c>
      <c r="G911" t="s">
        <v>17</v>
      </c>
      <c r="H911" t="s">
        <v>18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1776</v>
      </c>
      <c r="O911" s="7">
        <f>(E911/D911)*100</f>
        <v>3.25</v>
      </c>
      <c r="P911" s="5">
        <f>IFERROR((E911/L911),0)</f>
        <v>65</v>
      </c>
      <c r="Q911" s="5" t="str">
        <f>LEFT(N911,SEARCH("/", N911)-1)</f>
        <v>music</v>
      </c>
      <c r="R911" s="5" t="str">
        <f>RIGHT(N911,LEN(N911)-SEARCH("/",N911))</f>
        <v>jazz</v>
      </c>
      <c r="S911" s="11">
        <f>(((J911/60)/60)/24)+DATE(1970,1,1)</f>
        <v>41081.69027777778</v>
      </c>
      <c r="T911" s="11">
        <f>(((I911/60)/60)/24)+DATE(1970,1,1)</f>
        <v>41113.166666666664</v>
      </c>
      <c r="U911">
        <f>YEAR(S911)</f>
        <v>2012</v>
      </c>
      <c r="V911">
        <f>YEAR(T911)</f>
        <v>2012</v>
      </c>
      <c r="W911" t="str">
        <f>IF(V911=U911, "Yes"," No")</f>
        <v>Yes</v>
      </c>
    </row>
    <row r="912" spans="1:23" ht="43.2" x14ac:dyDescent="0.3">
      <c r="A912">
        <v>910</v>
      </c>
      <c r="B912" s="1" t="s">
        <v>1876</v>
      </c>
      <c r="C912" s="1" t="s">
        <v>1877</v>
      </c>
      <c r="D912">
        <v>550</v>
      </c>
      <c r="E912">
        <v>123</v>
      </c>
      <c r="F912" t="s">
        <v>357</v>
      </c>
      <c r="G912" t="s">
        <v>24</v>
      </c>
      <c r="H912" t="s">
        <v>25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1776</v>
      </c>
      <c r="O912" s="7">
        <f>(E912/D912)*100</f>
        <v>22.363636363636363</v>
      </c>
      <c r="P912" s="5">
        <f>IFERROR((E912/L912),0)</f>
        <v>24.6</v>
      </c>
      <c r="Q912" s="5" t="str">
        <f>LEFT(N912,SEARCH("/", N912)-1)</f>
        <v>music</v>
      </c>
      <c r="R912" s="5" t="str">
        <f>RIGHT(N912,LEN(N912)-SEARCH("/",N912))</f>
        <v>jazz</v>
      </c>
      <c r="S912" s="11">
        <f>(((J912/60)/60)/24)+DATE(1970,1,1)</f>
        <v>42737.545358796298</v>
      </c>
      <c r="T912" s="11">
        <f>(((I912/60)/60)/24)+DATE(1970,1,1)</f>
        <v>42797.545358796298</v>
      </c>
      <c r="U912">
        <f>YEAR(S912)</f>
        <v>2017</v>
      </c>
      <c r="V912">
        <f>YEAR(T912)</f>
        <v>2017</v>
      </c>
      <c r="W912" t="str">
        <f>IF(V912=U912, "Yes"," No")</f>
        <v>Yes</v>
      </c>
    </row>
    <row r="913" spans="1:23" ht="43.2" x14ac:dyDescent="0.3">
      <c r="A913">
        <v>911</v>
      </c>
      <c r="B913" s="1" t="s">
        <v>1878</v>
      </c>
      <c r="C913" s="1" t="s">
        <v>1879</v>
      </c>
      <c r="D913">
        <v>100000</v>
      </c>
      <c r="E913">
        <v>0</v>
      </c>
      <c r="F913" t="s">
        <v>357</v>
      </c>
      <c r="G913" t="s">
        <v>17</v>
      </c>
      <c r="H913" t="s">
        <v>18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1776</v>
      </c>
      <c r="O913" s="7">
        <f>(E913/D913)*100</f>
        <v>0</v>
      </c>
      <c r="P913" s="5">
        <f>IFERROR((E913/L913),0)</f>
        <v>0</v>
      </c>
      <c r="Q913" s="5" t="str">
        <f>LEFT(N913,SEARCH("/", N913)-1)</f>
        <v>music</v>
      </c>
      <c r="R913" s="5" t="str">
        <f>RIGHT(N913,LEN(N913)-SEARCH("/",N913))</f>
        <v>jazz</v>
      </c>
      <c r="S913" s="11">
        <f>(((J913/60)/60)/24)+DATE(1970,1,1)</f>
        <v>41642.005150462966</v>
      </c>
      <c r="T913" s="11">
        <f>(((I913/60)/60)/24)+DATE(1970,1,1)</f>
        <v>41663.005150462966</v>
      </c>
      <c r="U913">
        <f>YEAR(S913)</f>
        <v>2014</v>
      </c>
      <c r="V913">
        <f>YEAR(T913)</f>
        <v>2014</v>
      </c>
      <c r="W913" t="str">
        <f>IF(V913=U913, "Yes"," No")</f>
        <v>Yes</v>
      </c>
    </row>
    <row r="914" spans="1:23" ht="43.2" x14ac:dyDescent="0.3">
      <c r="A914">
        <v>912</v>
      </c>
      <c r="B914" s="1" t="s">
        <v>1880</v>
      </c>
      <c r="C914" s="1" t="s">
        <v>1881</v>
      </c>
      <c r="D914">
        <v>3500</v>
      </c>
      <c r="E914">
        <v>30</v>
      </c>
      <c r="F914" t="s">
        <v>357</v>
      </c>
      <c r="G914" t="s">
        <v>17</v>
      </c>
      <c r="H914" t="s">
        <v>18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1776</v>
      </c>
      <c r="O914" s="7">
        <f>(E914/D914)*100</f>
        <v>0.85714285714285721</v>
      </c>
      <c r="P914" s="5">
        <f>IFERROR((E914/L914),0)</f>
        <v>15</v>
      </c>
      <c r="Q914" s="5" t="str">
        <f>LEFT(N914,SEARCH("/", N914)-1)</f>
        <v>music</v>
      </c>
      <c r="R914" s="5" t="str">
        <f>RIGHT(N914,LEN(N914)-SEARCH("/",N914))</f>
        <v>jazz</v>
      </c>
      <c r="S914" s="11">
        <f>(((J914/60)/60)/24)+DATE(1970,1,1)</f>
        <v>41194.109340277777</v>
      </c>
      <c r="T914" s="11">
        <f>(((I914/60)/60)/24)+DATE(1970,1,1)</f>
        <v>41254.151006944441</v>
      </c>
      <c r="U914">
        <f>YEAR(S914)</f>
        <v>2012</v>
      </c>
      <c r="V914">
        <f>YEAR(T914)</f>
        <v>2012</v>
      </c>
      <c r="W914" t="str">
        <f>IF(V914=U914, "Yes"," No")</f>
        <v>Yes</v>
      </c>
    </row>
    <row r="915" spans="1:23" ht="43.2" x14ac:dyDescent="0.3">
      <c r="A915">
        <v>913</v>
      </c>
      <c r="B915" s="1" t="s">
        <v>1882</v>
      </c>
      <c r="C915" s="1" t="s">
        <v>1883</v>
      </c>
      <c r="D915">
        <v>30000</v>
      </c>
      <c r="E915">
        <v>1982</v>
      </c>
      <c r="F915" t="s">
        <v>357</v>
      </c>
      <c r="G915" t="s">
        <v>17</v>
      </c>
      <c r="H915" t="s">
        <v>18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1776</v>
      </c>
      <c r="O915" s="7">
        <f>(E915/D915)*100</f>
        <v>6.6066666666666665</v>
      </c>
      <c r="P915" s="5">
        <f>IFERROR((E915/L915),0)</f>
        <v>82.583333333333329</v>
      </c>
      <c r="Q915" s="5" t="str">
        <f>LEFT(N915,SEARCH("/", N915)-1)</f>
        <v>music</v>
      </c>
      <c r="R915" s="5" t="str">
        <f>RIGHT(N915,LEN(N915)-SEARCH("/",N915))</f>
        <v>jazz</v>
      </c>
      <c r="S915" s="11">
        <f>(((J915/60)/60)/24)+DATE(1970,1,1)</f>
        <v>41004.139108796298</v>
      </c>
      <c r="T915" s="11">
        <f>(((I915/60)/60)/24)+DATE(1970,1,1)</f>
        <v>41034.139108796298</v>
      </c>
      <c r="U915">
        <f>YEAR(S915)</f>
        <v>2012</v>
      </c>
      <c r="V915">
        <f>YEAR(T915)</f>
        <v>2012</v>
      </c>
      <c r="W915" t="str">
        <f>IF(V915=U915, "Yes"," No")</f>
        <v>Yes</v>
      </c>
    </row>
    <row r="916" spans="1:23" ht="43.2" x14ac:dyDescent="0.3">
      <c r="A916">
        <v>914</v>
      </c>
      <c r="B916" s="1" t="s">
        <v>1884</v>
      </c>
      <c r="C916" s="1" t="s">
        <v>1885</v>
      </c>
      <c r="D916">
        <v>1500</v>
      </c>
      <c r="E916">
        <v>0</v>
      </c>
      <c r="F916" t="s">
        <v>357</v>
      </c>
      <c r="G916" t="s">
        <v>17</v>
      </c>
      <c r="H916" t="s">
        <v>18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1776</v>
      </c>
      <c r="O916" s="7">
        <f>(E916/D916)*100</f>
        <v>0</v>
      </c>
      <c r="P916" s="5">
        <f>IFERROR((E916/L916),0)</f>
        <v>0</v>
      </c>
      <c r="Q916" s="5" t="str">
        <f>LEFT(N916,SEARCH("/", N916)-1)</f>
        <v>music</v>
      </c>
      <c r="R916" s="5" t="str">
        <f>RIGHT(N916,LEN(N916)-SEARCH("/",N916))</f>
        <v>jazz</v>
      </c>
      <c r="S916" s="11">
        <f>(((J916/60)/60)/24)+DATE(1970,1,1)</f>
        <v>41116.763275462967</v>
      </c>
      <c r="T916" s="11">
        <f>(((I916/60)/60)/24)+DATE(1970,1,1)</f>
        <v>41146.763275462967</v>
      </c>
      <c r="U916">
        <f>YEAR(S916)</f>
        <v>2012</v>
      </c>
      <c r="V916">
        <f>YEAR(T916)</f>
        <v>2012</v>
      </c>
      <c r="W916" t="str">
        <f>IF(V916=U916, "Yes"," No")</f>
        <v>Yes</v>
      </c>
    </row>
    <row r="917" spans="1:23" ht="43.2" x14ac:dyDescent="0.3">
      <c r="A917">
        <v>915</v>
      </c>
      <c r="B917" s="1" t="s">
        <v>1886</v>
      </c>
      <c r="C917" s="1" t="s">
        <v>1887</v>
      </c>
      <c r="D917">
        <v>6500</v>
      </c>
      <c r="E917">
        <v>375</v>
      </c>
      <c r="F917" t="s">
        <v>357</v>
      </c>
      <c r="G917" t="s">
        <v>17</v>
      </c>
      <c r="H917" t="s">
        <v>18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1776</v>
      </c>
      <c r="O917" s="7">
        <f>(E917/D917)*100</f>
        <v>5.7692307692307692</v>
      </c>
      <c r="P917" s="5">
        <f>IFERROR((E917/L917),0)</f>
        <v>41.666666666666664</v>
      </c>
      <c r="Q917" s="5" t="str">
        <f>LEFT(N917,SEARCH("/", N917)-1)</f>
        <v>music</v>
      </c>
      <c r="R917" s="5" t="str">
        <f>RIGHT(N917,LEN(N917)-SEARCH("/",N917))</f>
        <v>jazz</v>
      </c>
      <c r="S917" s="11">
        <f>(((J917/60)/60)/24)+DATE(1970,1,1)</f>
        <v>40937.679560185185</v>
      </c>
      <c r="T917" s="11">
        <f>(((I917/60)/60)/24)+DATE(1970,1,1)</f>
        <v>40969.207638888889</v>
      </c>
      <c r="U917">
        <f>YEAR(S917)</f>
        <v>2012</v>
      </c>
      <c r="V917">
        <f>YEAR(T917)</f>
        <v>2012</v>
      </c>
      <c r="W917" t="str">
        <f>IF(V917=U917, "Yes"," No")</f>
        <v>Yes</v>
      </c>
    </row>
    <row r="918" spans="1:23" ht="43.2" x14ac:dyDescent="0.3">
      <c r="A918">
        <v>916</v>
      </c>
      <c r="B918" s="1" t="s">
        <v>1888</v>
      </c>
      <c r="C918" s="1" t="s">
        <v>1889</v>
      </c>
      <c r="D918">
        <v>3300</v>
      </c>
      <c r="E918">
        <v>0</v>
      </c>
      <c r="F918" t="s">
        <v>357</v>
      </c>
      <c r="G918" t="s">
        <v>17</v>
      </c>
      <c r="H918" t="s">
        <v>18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1776</v>
      </c>
      <c r="O918" s="7">
        <f>(E918/D918)*100</f>
        <v>0</v>
      </c>
      <c r="P918" s="5">
        <f>IFERROR((E918/L918),0)</f>
        <v>0</v>
      </c>
      <c r="Q918" s="5" t="str">
        <f>LEFT(N918,SEARCH("/", N918)-1)</f>
        <v>music</v>
      </c>
      <c r="R918" s="5" t="str">
        <f>RIGHT(N918,LEN(N918)-SEARCH("/",N918))</f>
        <v>jazz</v>
      </c>
      <c r="S918" s="11">
        <f>(((J918/60)/60)/24)+DATE(1970,1,1)</f>
        <v>40434.853402777779</v>
      </c>
      <c r="T918" s="11">
        <f>(((I918/60)/60)/24)+DATE(1970,1,1)</f>
        <v>40473.208333333336</v>
      </c>
      <c r="U918">
        <f>YEAR(S918)</f>
        <v>2010</v>
      </c>
      <c r="V918">
        <f>YEAR(T918)</f>
        <v>2010</v>
      </c>
      <c r="W918" t="str">
        <f>IF(V918=U918, "Yes"," No")</f>
        <v>Yes</v>
      </c>
    </row>
    <row r="919" spans="1:23" ht="43.2" x14ac:dyDescent="0.3">
      <c r="A919">
        <v>917</v>
      </c>
      <c r="B919" s="1" t="s">
        <v>1890</v>
      </c>
      <c r="C919" s="1" t="s">
        <v>1891</v>
      </c>
      <c r="D919">
        <v>5000</v>
      </c>
      <c r="E919">
        <v>30</v>
      </c>
      <c r="F919" t="s">
        <v>357</v>
      </c>
      <c r="G919" t="s">
        <v>17</v>
      </c>
      <c r="H919" t="s">
        <v>18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1776</v>
      </c>
      <c r="O919" s="7">
        <f>(E919/D919)*100</f>
        <v>0.6</v>
      </c>
      <c r="P919" s="5">
        <f>IFERROR((E919/L919),0)</f>
        <v>30</v>
      </c>
      <c r="Q919" s="5" t="str">
        <f>LEFT(N919,SEARCH("/", N919)-1)</f>
        <v>music</v>
      </c>
      <c r="R919" s="5" t="str">
        <f>RIGHT(N919,LEN(N919)-SEARCH("/",N919))</f>
        <v>jazz</v>
      </c>
      <c r="S919" s="11">
        <f>(((J919/60)/60)/24)+DATE(1970,1,1)</f>
        <v>41802.94363425926</v>
      </c>
      <c r="T919" s="11">
        <f>(((I919/60)/60)/24)+DATE(1970,1,1)</f>
        <v>41834.104166666664</v>
      </c>
      <c r="U919">
        <f>YEAR(S919)</f>
        <v>2014</v>
      </c>
      <c r="V919">
        <f>YEAR(T919)</f>
        <v>2014</v>
      </c>
      <c r="W919" t="str">
        <f>IF(V919=U919, "Yes"," No")</f>
        <v>Yes</v>
      </c>
    </row>
    <row r="920" spans="1:23" ht="57.6" x14ac:dyDescent="0.3">
      <c r="A920">
        <v>918</v>
      </c>
      <c r="B920" s="1" t="s">
        <v>1892</v>
      </c>
      <c r="C920" s="1" t="s">
        <v>1893</v>
      </c>
      <c r="D920">
        <v>3900</v>
      </c>
      <c r="E920">
        <v>196</v>
      </c>
      <c r="F920" t="s">
        <v>357</v>
      </c>
      <c r="G920" t="s">
        <v>24</v>
      </c>
      <c r="H920" t="s">
        <v>25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1776</v>
      </c>
      <c r="O920" s="7">
        <f>(E920/D920)*100</f>
        <v>5.0256410256410255</v>
      </c>
      <c r="P920" s="5">
        <f>IFERROR((E920/L920),0)</f>
        <v>19.600000000000001</v>
      </c>
      <c r="Q920" s="5" t="str">
        <f>LEFT(N920,SEARCH("/", N920)-1)</f>
        <v>music</v>
      </c>
      <c r="R920" s="5" t="str">
        <f>RIGHT(N920,LEN(N920)-SEARCH("/",N920))</f>
        <v>jazz</v>
      </c>
      <c r="S920" s="11">
        <f>(((J920/60)/60)/24)+DATE(1970,1,1)</f>
        <v>41944.916215277779</v>
      </c>
      <c r="T920" s="11">
        <f>(((I920/60)/60)/24)+DATE(1970,1,1)</f>
        <v>41974.957881944443</v>
      </c>
      <c r="U920">
        <f>YEAR(S920)</f>
        <v>2014</v>
      </c>
      <c r="V920">
        <f>YEAR(T920)</f>
        <v>2014</v>
      </c>
      <c r="W920" t="str">
        <f>IF(V920=U920, "Yes"," No")</f>
        <v>Yes</v>
      </c>
    </row>
    <row r="921" spans="1:23" x14ac:dyDescent="0.3">
      <c r="A921">
        <v>919</v>
      </c>
      <c r="B921" s="1" t="s">
        <v>1894</v>
      </c>
      <c r="C921" s="1" t="s">
        <v>1895</v>
      </c>
      <c r="D921">
        <v>20000</v>
      </c>
      <c r="E921">
        <v>100</v>
      </c>
      <c r="F921" t="s">
        <v>357</v>
      </c>
      <c r="G921" t="s">
        <v>17</v>
      </c>
      <c r="H921" t="s">
        <v>18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1776</v>
      </c>
      <c r="O921" s="7">
        <f>(E921/D921)*100</f>
        <v>0.5</v>
      </c>
      <c r="P921" s="5">
        <f>IFERROR((E921/L921),0)</f>
        <v>100</v>
      </c>
      <c r="Q921" s="5" t="str">
        <f>LEFT(N921,SEARCH("/", N921)-1)</f>
        <v>music</v>
      </c>
      <c r="R921" s="5" t="str">
        <f>RIGHT(N921,LEN(N921)-SEARCH("/",N921))</f>
        <v>jazz</v>
      </c>
      <c r="S921" s="11">
        <f>(((J921/60)/60)/24)+DATE(1970,1,1)</f>
        <v>41227.641724537039</v>
      </c>
      <c r="T921" s="11">
        <f>(((I921/60)/60)/24)+DATE(1970,1,1)</f>
        <v>41262.641724537039</v>
      </c>
      <c r="U921">
        <f>YEAR(S921)</f>
        <v>2012</v>
      </c>
      <c r="V921">
        <f>YEAR(T921)</f>
        <v>2012</v>
      </c>
      <c r="W921" t="str">
        <f>IF(V921=U921, "Yes"," No")</f>
        <v>Yes</v>
      </c>
    </row>
    <row r="922" spans="1:23" ht="43.2" x14ac:dyDescent="0.3">
      <c r="A922">
        <v>920</v>
      </c>
      <c r="B922" s="1" t="s">
        <v>1896</v>
      </c>
      <c r="C922" s="1" t="s">
        <v>1897</v>
      </c>
      <c r="D922">
        <v>5500</v>
      </c>
      <c r="E922">
        <v>0</v>
      </c>
      <c r="F922" t="s">
        <v>357</v>
      </c>
      <c r="G922" t="s">
        <v>17</v>
      </c>
      <c r="H922" t="s">
        <v>18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1776</v>
      </c>
      <c r="O922" s="7">
        <f>(E922/D922)*100</f>
        <v>0</v>
      </c>
      <c r="P922" s="5">
        <f>IFERROR((E922/L922),0)</f>
        <v>0</v>
      </c>
      <c r="Q922" s="5" t="str">
        <f>LEFT(N922,SEARCH("/", N922)-1)</f>
        <v>music</v>
      </c>
      <c r="R922" s="5" t="str">
        <f>RIGHT(N922,LEN(N922)-SEARCH("/",N922))</f>
        <v>jazz</v>
      </c>
      <c r="S922" s="11">
        <f>(((J922/60)/60)/24)+DATE(1970,1,1)</f>
        <v>41562.67155092593</v>
      </c>
      <c r="T922" s="11">
        <f>(((I922/60)/60)/24)+DATE(1970,1,1)</f>
        <v>41592.713217592594</v>
      </c>
      <c r="U922">
        <f>YEAR(S922)</f>
        <v>2013</v>
      </c>
      <c r="V922">
        <f>YEAR(T922)</f>
        <v>2013</v>
      </c>
      <c r="W922" t="str">
        <f>IF(V922=U922, "Yes"," No")</f>
        <v>Yes</v>
      </c>
    </row>
    <row r="923" spans="1:23" ht="43.2" x14ac:dyDescent="0.3">
      <c r="A923">
        <v>921</v>
      </c>
      <c r="B923" s="1" t="s">
        <v>1898</v>
      </c>
      <c r="C923" s="1" t="s">
        <v>1899</v>
      </c>
      <c r="D923">
        <v>15000</v>
      </c>
      <c r="E923">
        <v>4635</v>
      </c>
      <c r="F923" t="s">
        <v>357</v>
      </c>
      <c r="G923" t="s">
        <v>17</v>
      </c>
      <c r="H923" t="s">
        <v>18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1776</v>
      </c>
      <c r="O923" s="7">
        <f>(E923/D923)*100</f>
        <v>30.9</v>
      </c>
      <c r="P923" s="5">
        <f>IFERROR((E923/L923),0)</f>
        <v>231.75</v>
      </c>
      <c r="Q923" s="5" t="str">
        <f>LEFT(N923,SEARCH("/", N923)-1)</f>
        <v>music</v>
      </c>
      <c r="R923" s="5" t="str">
        <f>RIGHT(N923,LEN(N923)-SEARCH("/",N923))</f>
        <v>jazz</v>
      </c>
      <c r="S923" s="11">
        <f>(((J923/60)/60)/24)+DATE(1970,1,1)</f>
        <v>40847.171018518515</v>
      </c>
      <c r="T923" s="11">
        <f>(((I923/60)/60)/24)+DATE(1970,1,1)</f>
        <v>40889.212685185186</v>
      </c>
      <c r="U923">
        <f>YEAR(S923)</f>
        <v>2011</v>
      </c>
      <c r="V923">
        <f>YEAR(T923)</f>
        <v>2011</v>
      </c>
      <c r="W923" t="str">
        <f>IF(V923=U923, "Yes"," No")</f>
        <v>Yes</v>
      </c>
    </row>
    <row r="924" spans="1:23" ht="43.2" x14ac:dyDescent="0.3">
      <c r="A924">
        <v>922</v>
      </c>
      <c r="B924" s="1" t="s">
        <v>1900</v>
      </c>
      <c r="C924" s="1" t="s">
        <v>1901</v>
      </c>
      <c r="D924">
        <v>27000</v>
      </c>
      <c r="E924">
        <v>5680</v>
      </c>
      <c r="F924" t="s">
        <v>357</v>
      </c>
      <c r="G924" t="s">
        <v>17</v>
      </c>
      <c r="H924" t="s">
        <v>18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1776</v>
      </c>
      <c r="O924" s="7">
        <f>(E924/D924)*100</f>
        <v>21.037037037037038</v>
      </c>
      <c r="P924" s="5">
        <f>IFERROR((E924/L924),0)</f>
        <v>189.33333333333334</v>
      </c>
      <c r="Q924" s="5" t="str">
        <f>LEFT(N924,SEARCH("/", N924)-1)</f>
        <v>music</v>
      </c>
      <c r="R924" s="5" t="str">
        <f>RIGHT(N924,LEN(N924)-SEARCH("/",N924))</f>
        <v>jazz</v>
      </c>
      <c r="S924" s="11">
        <f>(((J924/60)/60)/24)+DATE(1970,1,1)</f>
        <v>41878.530011574076</v>
      </c>
      <c r="T924" s="11">
        <f>(((I924/60)/60)/24)+DATE(1970,1,1)</f>
        <v>41913.530011574076</v>
      </c>
      <c r="U924">
        <f>YEAR(S924)</f>
        <v>2014</v>
      </c>
      <c r="V924">
        <f>YEAR(T924)</f>
        <v>2014</v>
      </c>
      <c r="W924" t="str">
        <f>IF(V924=U924, "Yes"," No")</f>
        <v>Yes</v>
      </c>
    </row>
    <row r="925" spans="1:23" ht="43.2" x14ac:dyDescent="0.3">
      <c r="A925">
        <v>923</v>
      </c>
      <c r="B925" s="1" t="s">
        <v>1902</v>
      </c>
      <c r="C925" s="1" t="s">
        <v>1903</v>
      </c>
      <c r="D925">
        <v>15000</v>
      </c>
      <c r="E925">
        <v>330</v>
      </c>
      <c r="F925" t="s">
        <v>357</v>
      </c>
      <c r="G925" t="s">
        <v>17</v>
      </c>
      <c r="H925" t="s">
        <v>18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1776</v>
      </c>
      <c r="O925" s="7">
        <f>(E925/D925)*100</f>
        <v>2.1999999999999997</v>
      </c>
      <c r="P925" s="5">
        <f>IFERROR((E925/L925),0)</f>
        <v>55</v>
      </c>
      <c r="Q925" s="5" t="str">
        <f>LEFT(N925,SEARCH("/", N925)-1)</f>
        <v>music</v>
      </c>
      <c r="R925" s="5" t="str">
        <f>RIGHT(N925,LEN(N925)-SEARCH("/",N925))</f>
        <v>jazz</v>
      </c>
      <c r="S925" s="11">
        <f>(((J925/60)/60)/24)+DATE(1970,1,1)</f>
        <v>41934.959756944445</v>
      </c>
      <c r="T925" s="11">
        <f>(((I925/60)/60)/24)+DATE(1970,1,1)</f>
        <v>41965.001423611116</v>
      </c>
      <c r="U925">
        <f>YEAR(S925)</f>
        <v>2014</v>
      </c>
      <c r="V925">
        <f>YEAR(T925)</f>
        <v>2014</v>
      </c>
      <c r="W925" t="str">
        <f>IF(V925=U925, "Yes"," No")</f>
        <v>Yes</v>
      </c>
    </row>
    <row r="926" spans="1:23" ht="43.2" x14ac:dyDescent="0.3">
      <c r="A926">
        <v>924</v>
      </c>
      <c r="B926" s="1" t="s">
        <v>1904</v>
      </c>
      <c r="C926" s="1" t="s">
        <v>1905</v>
      </c>
      <c r="D926">
        <v>3000</v>
      </c>
      <c r="E926">
        <v>327</v>
      </c>
      <c r="F926" t="s">
        <v>357</v>
      </c>
      <c r="G926" t="s">
        <v>17</v>
      </c>
      <c r="H926" t="s">
        <v>18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1776</v>
      </c>
      <c r="O926" s="7">
        <f>(E926/D926)*100</f>
        <v>10.9</v>
      </c>
      <c r="P926" s="5">
        <f>IFERROR((E926/L926),0)</f>
        <v>21.8</v>
      </c>
      <c r="Q926" s="5" t="str">
        <f>LEFT(N926,SEARCH("/", N926)-1)</f>
        <v>music</v>
      </c>
      <c r="R926" s="5" t="str">
        <f>RIGHT(N926,LEN(N926)-SEARCH("/",N926))</f>
        <v>jazz</v>
      </c>
      <c r="S926" s="11">
        <f>(((J926/60)/60)/24)+DATE(1970,1,1)</f>
        <v>41288.942928240744</v>
      </c>
      <c r="T926" s="11">
        <f>(((I926/60)/60)/24)+DATE(1970,1,1)</f>
        <v>41318.942928240744</v>
      </c>
      <c r="U926">
        <f>YEAR(S926)</f>
        <v>2013</v>
      </c>
      <c r="V926">
        <f>YEAR(T926)</f>
        <v>2013</v>
      </c>
      <c r="W926" t="str">
        <f>IF(V926=U926, "Yes"," No")</f>
        <v>Yes</v>
      </c>
    </row>
    <row r="927" spans="1:23" ht="43.2" x14ac:dyDescent="0.3">
      <c r="A927">
        <v>925</v>
      </c>
      <c r="B927" s="1" t="s">
        <v>1906</v>
      </c>
      <c r="C927" s="1" t="s">
        <v>1907</v>
      </c>
      <c r="D927">
        <v>6000</v>
      </c>
      <c r="E927">
        <v>160</v>
      </c>
      <c r="F927" t="s">
        <v>357</v>
      </c>
      <c r="G927" t="s">
        <v>17</v>
      </c>
      <c r="H927" t="s">
        <v>18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1776</v>
      </c>
      <c r="O927" s="7">
        <f>(E927/D927)*100</f>
        <v>2.666666666666667</v>
      </c>
      <c r="P927" s="5">
        <f>IFERROR((E927/L927),0)</f>
        <v>32</v>
      </c>
      <c r="Q927" s="5" t="str">
        <f>LEFT(N927,SEARCH("/", N927)-1)</f>
        <v>music</v>
      </c>
      <c r="R927" s="5" t="str">
        <f>RIGHT(N927,LEN(N927)-SEARCH("/",N927))</f>
        <v>jazz</v>
      </c>
      <c r="S927" s="11">
        <f>(((J927/60)/60)/24)+DATE(1970,1,1)</f>
        <v>41575.880914351852</v>
      </c>
      <c r="T927" s="11">
        <f>(((I927/60)/60)/24)+DATE(1970,1,1)</f>
        <v>41605.922581018516</v>
      </c>
      <c r="U927">
        <f>YEAR(S927)</f>
        <v>2013</v>
      </c>
      <c r="V927">
        <f>YEAR(T927)</f>
        <v>2013</v>
      </c>
      <c r="W927" t="str">
        <f>IF(V927=U927, "Yes"," No")</f>
        <v>Yes</v>
      </c>
    </row>
    <row r="928" spans="1:23" ht="57.6" x14ac:dyDescent="0.3">
      <c r="A928">
        <v>926</v>
      </c>
      <c r="B928" s="1" t="s">
        <v>1908</v>
      </c>
      <c r="C928" s="1" t="s">
        <v>1909</v>
      </c>
      <c r="D928">
        <v>7000</v>
      </c>
      <c r="E928">
        <v>0</v>
      </c>
      <c r="F928" t="s">
        <v>357</v>
      </c>
      <c r="G928" t="s">
        <v>17</v>
      </c>
      <c r="H928" t="s">
        <v>18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1776</v>
      </c>
      <c r="O928" s="7">
        <f>(E928/D928)*100</f>
        <v>0</v>
      </c>
      <c r="P928" s="5">
        <f>IFERROR((E928/L928),0)</f>
        <v>0</v>
      </c>
      <c r="Q928" s="5" t="str">
        <f>LEFT(N928,SEARCH("/", N928)-1)</f>
        <v>music</v>
      </c>
      <c r="R928" s="5" t="str">
        <f>RIGHT(N928,LEN(N928)-SEARCH("/",N928))</f>
        <v>jazz</v>
      </c>
      <c r="S928" s="11">
        <f>(((J928/60)/60)/24)+DATE(1970,1,1)</f>
        <v>40338.02002314815</v>
      </c>
      <c r="T928" s="11">
        <f>(((I928/60)/60)/24)+DATE(1970,1,1)</f>
        <v>40367.944444444445</v>
      </c>
      <c r="U928">
        <f>YEAR(S928)</f>
        <v>2010</v>
      </c>
      <c r="V928">
        <f>YEAR(T928)</f>
        <v>2010</v>
      </c>
      <c r="W928" t="str">
        <f>IF(V928=U928, "Yes"," No")</f>
        <v>Yes</v>
      </c>
    </row>
    <row r="929" spans="1:23" ht="28.8" x14ac:dyDescent="0.3">
      <c r="A929">
        <v>927</v>
      </c>
      <c r="B929" s="1" t="s">
        <v>1910</v>
      </c>
      <c r="C929" s="1" t="s">
        <v>1911</v>
      </c>
      <c r="D929">
        <v>20000</v>
      </c>
      <c r="E929">
        <v>0</v>
      </c>
      <c r="F929" t="s">
        <v>357</v>
      </c>
      <c r="G929" t="s">
        <v>17</v>
      </c>
      <c r="H929" t="s">
        <v>18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1776</v>
      </c>
      <c r="O929" s="7">
        <f>(E929/D929)*100</f>
        <v>0</v>
      </c>
      <c r="P929" s="5">
        <f>IFERROR((E929/L929),0)</f>
        <v>0</v>
      </c>
      <c r="Q929" s="5" t="str">
        <f>LEFT(N929,SEARCH("/", N929)-1)</f>
        <v>music</v>
      </c>
      <c r="R929" s="5" t="str">
        <f>RIGHT(N929,LEN(N929)-SEARCH("/",N929))</f>
        <v>jazz</v>
      </c>
      <c r="S929" s="11">
        <f>(((J929/60)/60)/24)+DATE(1970,1,1)</f>
        <v>41013.822858796295</v>
      </c>
      <c r="T929" s="11">
        <f>(((I929/60)/60)/24)+DATE(1970,1,1)</f>
        <v>41043.822858796295</v>
      </c>
      <c r="U929">
        <f>YEAR(S929)</f>
        <v>2012</v>
      </c>
      <c r="V929">
        <f>YEAR(T929)</f>
        <v>2012</v>
      </c>
      <c r="W929" t="str">
        <f>IF(V929=U929, "Yes"," No")</f>
        <v>Yes</v>
      </c>
    </row>
    <row r="930" spans="1:23" ht="43.2" x14ac:dyDescent="0.3">
      <c r="A930">
        <v>928</v>
      </c>
      <c r="B930" s="1" t="s">
        <v>1912</v>
      </c>
      <c r="C930" s="1" t="s">
        <v>1913</v>
      </c>
      <c r="D930">
        <v>14500</v>
      </c>
      <c r="E930">
        <v>1575</v>
      </c>
      <c r="F930" t="s">
        <v>357</v>
      </c>
      <c r="G930" t="s">
        <v>17</v>
      </c>
      <c r="H930" t="s">
        <v>18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1776</v>
      </c>
      <c r="O930" s="7">
        <f>(E930/D930)*100</f>
        <v>10.86206896551724</v>
      </c>
      <c r="P930" s="5">
        <f>IFERROR((E930/L930),0)</f>
        <v>56.25</v>
      </c>
      <c r="Q930" s="5" t="str">
        <f>LEFT(N930,SEARCH("/", N930)-1)</f>
        <v>music</v>
      </c>
      <c r="R930" s="5" t="str">
        <f>RIGHT(N930,LEN(N930)-SEARCH("/",N930))</f>
        <v>jazz</v>
      </c>
      <c r="S930" s="11">
        <f>(((J930/60)/60)/24)+DATE(1970,1,1)</f>
        <v>41180.86241898148</v>
      </c>
      <c r="T930" s="11">
        <f>(((I930/60)/60)/24)+DATE(1970,1,1)</f>
        <v>41231</v>
      </c>
      <c r="U930">
        <f>YEAR(S930)</f>
        <v>2012</v>
      </c>
      <c r="V930">
        <f>YEAR(T930)</f>
        <v>2012</v>
      </c>
      <c r="W930" t="str">
        <f>IF(V930=U930, "Yes"," No")</f>
        <v>Yes</v>
      </c>
    </row>
    <row r="931" spans="1:23" ht="43.2" x14ac:dyDescent="0.3">
      <c r="A931">
        <v>929</v>
      </c>
      <c r="B931" s="1" t="s">
        <v>1914</v>
      </c>
      <c r="C931" s="1" t="s">
        <v>1915</v>
      </c>
      <c r="D931">
        <v>500</v>
      </c>
      <c r="E931">
        <v>0</v>
      </c>
      <c r="F931" t="s">
        <v>357</v>
      </c>
      <c r="G931" t="s">
        <v>17</v>
      </c>
      <c r="H931" t="s">
        <v>18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1776</v>
      </c>
      <c r="O931" s="7">
        <f>(E931/D931)*100</f>
        <v>0</v>
      </c>
      <c r="P931" s="5">
        <f>IFERROR((E931/L931),0)</f>
        <v>0</v>
      </c>
      <c r="Q931" s="5" t="str">
        <f>LEFT(N931,SEARCH("/", N931)-1)</f>
        <v>music</v>
      </c>
      <c r="R931" s="5" t="str">
        <f>RIGHT(N931,LEN(N931)-SEARCH("/",N931))</f>
        <v>jazz</v>
      </c>
      <c r="S931" s="11">
        <f>(((J931/60)/60)/24)+DATE(1970,1,1)</f>
        <v>40978.238067129627</v>
      </c>
      <c r="T931" s="11">
        <f>(((I931/60)/60)/24)+DATE(1970,1,1)</f>
        <v>41008.196400462963</v>
      </c>
      <c r="U931">
        <f>YEAR(S931)</f>
        <v>2012</v>
      </c>
      <c r="V931">
        <f>YEAR(T931)</f>
        <v>2012</v>
      </c>
      <c r="W931" t="str">
        <f>IF(V931=U931, "Yes"," No")</f>
        <v>Yes</v>
      </c>
    </row>
    <row r="932" spans="1:23" ht="57.6" x14ac:dyDescent="0.3">
      <c r="A932">
        <v>930</v>
      </c>
      <c r="B932" s="1" t="s">
        <v>1916</v>
      </c>
      <c r="C932" s="1" t="s">
        <v>1917</v>
      </c>
      <c r="D932">
        <v>900</v>
      </c>
      <c r="E932">
        <v>345</v>
      </c>
      <c r="F932" t="s">
        <v>357</v>
      </c>
      <c r="G932" t="s">
        <v>17</v>
      </c>
      <c r="H932" t="s">
        <v>18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1776</v>
      </c>
      <c r="O932" s="7">
        <f>(E932/D932)*100</f>
        <v>38.333333333333336</v>
      </c>
      <c r="P932" s="5">
        <f>IFERROR((E932/L932),0)</f>
        <v>69</v>
      </c>
      <c r="Q932" s="5" t="str">
        <f>LEFT(N932,SEARCH("/", N932)-1)</f>
        <v>music</v>
      </c>
      <c r="R932" s="5" t="str">
        <f>RIGHT(N932,LEN(N932)-SEARCH("/",N932))</f>
        <v>jazz</v>
      </c>
      <c r="S932" s="11">
        <f>(((J932/60)/60)/24)+DATE(1970,1,1)</f>
        <v>40312.915578703702</v>
      </c>
      <c r="T932" s="11">
        <f>(((I932/60)/60)/24)+DATE(1970,1,1)</f>
        <v>40354.897222222222</v>
      </c>
      <c r="U932">
        <f>YEAR(S932)</f>
        <v>2010</v>
      </c>
      <c r="V932">
        <f>YEAR(T932)</f>
        <v>2010</v>
      </c>
      <c r="W932" t="str">
        <f>IF(V932=U932, "Yes"," No")</f>
        <v>Yes</v>
      </c>
    </row>
    <row r="933" spans="1:23" ht="43.2" x14ac:dyDescent="0.3">
      <c r="A933">
        <v>931</v>
      </c>
      <c r="B933" s="1" t="s">
        <v>1918</v>
      </c>
      <c r="C933" s="1" t="s">
        <v>1919</v>
      </c>
      <c r="D933">
        <v>2000</v>
      </c>
      <c r="E933">
        <v>131</v>
      </c>
      <c r="F933" t="s">
        <v>357</v>
      </c>
      <c r="G933" t="s">
        <v>24</v>
      </c>
      <c r="H933" t="s">
        <v>25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1776</v>
      </c>
      <c r="O933" s="7">
        <f>(E933/D933)*100</f>
        <v>6.5500000000000007</v>
      </c>
      <c r="P933" s="5">
        <f>IFERROR((E933/L933),0)</f>
        <v>18.714285714285715</v>
      </c>
      <c r="Q933" s="5" t="str">
        <f>LEFT(N933,SEARCH("/", N933)-1)</f>
        <v>music</v>
      </c>
      <c r="R933" s="5" t="str">
        <f>RIGHT(N933,LEN(N933)-SEARCH("/",N933))</f>
        <v>jazz</v>
      </c>
      <c r="S933" s="11">
        <f>(((J933/60)/60)/24)+DATE(1970,1,1)</f>
        <v>41680.359976851854</v>
      </c>
      <c r="T933" s="11">
        <f>(((I933/60)/60)/24)+DATE(1970,1,1)</f>
        <v>41714.916666666664</v>
      </c>
      <c r="U933">
        <f>YEAR(S933)</f>
        <v>2014</v>
      </c>
      <c r="V933">
        <f>YEAR(T933)</f>
        <v>2014</v>
      </c>
      <c r="W933" t="str">
        <f>IF(V933=U933, "Yes"," No")</f>
        <v>Yes</v>
      </c>
    </row>
    <row r="934" spans="1:23" ht="28.8" x14ac:dyDescent="0.3">
      <c r="A934">
        <v>932</v>
      </c>
      <c r="B934" s="1" t="s">
        <v>1920</v>
      </c>
      <c r="C934" s="1" t="s">
        <v>1921</v>
      </c>
      <c r="D934">
        <v>9500</v>
      </c>
      <c r="E934">
        <v>1381</v>
      </c>
      <c r="F934" t="s">
        <v>357</v>
      </c>
      <c r="G934" t="s">
        <v>17</v>
      </c>
      <c r="H934" t="s">
        <v>18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1776</v>
      </c>
      <c r="O934" s="7">
        <f>(E934/D934)*100</f>
        <v>14.536842105263158</v>
      </c>
      <c r="P934" s="5">
        <f>IFERROR((E934/L934),0)</f>
        <v>46.033333333333331</v>
      </c>
      <c r="Q934" s="5" t="str">
        <f>LEFT(N934,SEARCH("/", N934)-1)</f>
        <v>music</v>
      </c>
      <c r="R934" s="5" t="str">
        <f>RIGHT(N934,LEN(N934)-SEARCH("/",N934))</f>
        <v>jazz</v>
      </c>
      <c r="S934" s="11">
        <f>(((J934/60)/60)/24)+DATE(1970,1,1)</f>
        <v>41310.969270833331</v>
      </c>
      <c r="T934" s="11">
        <f>(((I934/60)/60)/24)+DATE(1970,1,1)</f>
        <v>41355.927604166667</v>
      </c>
      <c r="U934">
        <f>YEAR(S934)</f>
        <v>2013</v>
      </c>
      <c r="V934">
        <f>YEAR(T934)</f>
        <v>2013</v>
      </c>
      <c r="W934" t="str">
        <f>IF(V934=U934, "Yes"," No")</f>
        <v>Yes</v>
      </c>
    </row>
    <row r="935" spans="1:23" ht="43.2" x14ac:dyDescent="0.3">
      <c r="A935">
        <v>933</v>
      </c>
      <c r="B935" s="1" t="s">
        <v>1922</v>
      </c>
      <c r="C935" s="1" t="s">
        <v>1923</v>
      </c>
      <c r="D935">
        <v>2000</v>
      </c>
      <c r="E935">
        <v>120</v>
      </c>
      <c r="F935" t="s">
        <v>357</v>
      </c>
      <c r="G935" t="s">
        <v>17</v>
      </c>
      <c r="H935" t="s">
        <v>18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1776</v>
      </c>
      <c r="O935" s="7">
        <f>(E935/D935)*100</f>
        <v>6</v>
      </c>
      <c r="P935" s="5">
        <f>IFERROR((E935/L935),0)</f>
        <v>60</v>
      </c>
      <c r="Q935" s="5" t="str">
        <f>LEFT(N935,SEARCH("/", N935)-1)</f>
        <v>music</v>
      </c>
      <c r="R935" s="5" t="str">
        <f>RIGHT(N935,LEN(N935)-SEARCH("/",N935))</f>
        <v>jazz</v>
      </c>
      <c r="S935" s="11">
        <f>(((J935/60)/60)/24)+DATE(1970,1,1)</f>
        <v>41711.169085648151</v>
      </c>
      <c r="T935" s="11">
        <f>(((I935/60)/60)/24)+DATE(1970,1,1)</f>
        <v>41771.169085648151</v>
      </c>
      <c r="U935">
        <f>YEAR(S935)</f>
        <v>2014</v>
      </c>
      <c r="V935">
        <f>YEAR(T935)</f>
        <v>2014</v>
      </c>
      <c r="W935" t="str">
        <f>IF(V935=U935, "Yes"," No")</f>
        <v>Yes</v>
      </c>
    </row>
    <row r="936" spans="1:23" ht="43.2" x14ac:dyDescent="0.3">
      <c r="A936">
        <v>934</v>
      </c>
      <c r="B936" s="1" t="s">
        <v>1924</v>
      </c>
      <c r="C936" s="1" t="s">
        <v>1925</v>
      </c>
      <c r="D936">
        <v>5000</v>
      </c>
      <c r="E936">
        <v>1520</v>
      </c>
      <c r="F936" t="s">
        <v>357</v>
      </c>
      <c r="G936" t="s">
        <v>159</v>
      </c>
      <c r="H936" t="s">
        <v>160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1776</v>
      </c>
      <c r="O936" s="7">
        <f>(E936/D936)*100</f>
        <v>30.4</v>
      </c>
      <c r="P936" s="5">
        <f>IFERROR((E936/L936),0)</f>
        <v>50.666666666666664</v>
      </c>
      <c r="Q936" s="5" t="str">
        <f>LEFT(N936,SEARCH("/", N936)-1)</f>
        <v>music</v>
      </c>
      <c r="R936" s="5" t="str">
        <f>RIGHT(N936,LEN(N936)-SEARCH("/",N936))</f>
        <v>jazz</v>
      </c>
      <c r="S936" s="11">
        <f>(((J936/60)/60)/24)+DATE(1970,1,1)</f>
        <v>41733.737083333333</v>
      </c>
      <c r="T936" s="11">
        <f>(((I936/60)/60)/24)+DATE(1970,1,1)</f>
        <v>41763.25</v>
      </c>
      <c r="U936">
        <f>YEAR(S936)</f>
        <v>2014</v>
      </c>
      <c r="V936">
        <f>YEAR(T936)</f>
        <v>2014</v>
      </c>
      <c r="W936" t="str">
        <f>IF(V936=U936, "Yes"," No")</f>
        <v>Yes</v>
      </c>
    </row>
    <row r="937" spans="1:23" ht="43.2" x14ac:dyDescent="0.3">
      <c r="A937">
        <v>935</v>
      </c>
      <c r="B937" s="1" t="s">
        <v>1926</v>
      </c>
      <c r="C937" s="1" t="s">
        <v>1927</v>
      </c>
      <c r="D937">
        <v>3500</v>
      </c>
      <c r="E937">
        <v>50</v>
      </c>
      <c r="F937" t="s">
        <v>357</v>
      </c>
      <c r="G937" t="s">
        <v>17</v>
      </c>
      <c r="H937" t="s">
        <v>18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1776</v>
      </c>
      <c r="O937" s="7">
        <f>(E937/D937)*100</f>
        <v>1.4285714285714286</v>
      </c>
      <c r="P937" s="5">
        <f>IFERROR((E937/L937),0)</f>
        <v>25</v>
      </c>
      <c r="Q937" s="5" t="str">
        <f>LEFT(N937,SEARCH("/", N937)-1)</f>
        <v>music</v>
      </c>
      <c r="R937" s="5" t="str">
        <f>RIGHT(N937,LEN(N937)-SEARCH("/",N937))</f>
        <v>jazz</v>
      </c>
      <c r="S937" s="11">
        <f>(((J937/60)/60)/24)+DATE(1970,1,1)</f>
        <v>42368.333668981482</v>
      </c>
      <c r="T937" s="11">
        <f>(((I937/60)/60)/24)+DATE(1970,1,1)</f>
        <v>42398.333668981482</v>
      </c>
      <c r="U937">
        <f>YEAR(S937)</f>
        <v>2015</v>
      </c>
      <c r="V937">
        <f>YEAR(T937)</f>
        <v>2016</v>
      </c>
      <c r="W937" t="str">
        <f>IF(V937=U937, "Yes"," No")</f>
        <v xml:space="preserve"> No</v>
      </c>
    </row>
    <row r="938" spans="1:23" ht="43.2" x14ac:dyDescent="0.3">
      <c r="A938">
        <v>936</v>
      </c>
      <c r="B938" s="1" t="s">
        <v>1928</v>
      </c>
      <c r="C938" s="1" t="s">
        <v>1929</v>
      </c>
      <c r="D938">
        <v>1400</v>
      </c>
      <c r="E938">
        <v>0</v>
      </c>
      <c r="F938" t="s">
        <v>357</v>
      </c>
      <c r="G938" t="s">
        <v>17</v>
      </c>
      <c r="H938" t="s">
        <v>18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1776</v>
      </c>
      <c r="O938" s="7">
        <f>(E938/D938)*100</f>
        <v>0</v>
      </c>
      <c r="P938" s="5">
        <f>IFERROR((E938/L938),0)</f>
        <v>0</v>
      </c>
      <c r="Q938" s="5" t="str">
        <f>LEFT(N938,SEARCH("/", N938)-1)</f>
        <v>music</v>
      </c>
      <c r="R938" s="5" t="str">
        <f>RIGHT(N938,LEN(N938)-SEARCH("/",N938))</f>
        <v>jazz</v>
      </c>
      <c r="S938" s="11">
        <f>(((J938/60)/60)/24)+DATE(1970,1,1)</f>
        <v>40883.024178240739</v>
      </c>
      <c r="T938" s="11">
        <f>(((I938/60)/60)/24)+DATE(1970,1,1)</f>
        <v>40926.833333333336</v>
      </c>
      <c r="U938">
        <f>YEAR(S938)</f>
        <v>2011</v>
      </c>
      <c r="V938">
        <f>YEAR(T938)</f>
        <v>2012</v>
      </c>
      <c r="W938" t="str">
        <f>IF(V938=U938, "Yes"," No")</f>
        <v xml:space="preserve"> No</v>
      </c>
    </row>
    <row r="939" spans="1:23" ht="43.2" x14ac:dyDescent="0.3">
      <c r="A939">
        <v>937</v>
      </c>
      <c r="B939" s="1" t="s">
        <v>1930</v>
      </c>
      <c r="C939" s="1" t="s">
        <v>1931</v>
      </c>
      <c r="D939">
        <v>3500</v>
      </c>
      <c r="E939">
        <v>40</v>
      </c>
      <c r="F939" t="s">
        <v>357</v>
      </c>
      <c r="G939" t="s">
        <v>17</v>
      </c>
      <c r="H939" t="s">
        <v>18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1776</v>
      </c>
      <c r="O939" s="7">
        <f>(E939/D939)*100</f>
        <v>1.1428571428571428</v>
      </c>
      <c r="P939" s="5">
        <f>IFERROR((E939/L939),0)</f>
        <v>20</v>
      </c>
      <c r="Q939" s="5" t="str">
        <f>LEFT(N939,SEARCH("/", N939)-1)</f>
        <v>music</v>
      </c>
      <c r="R939" s="5" t="str">
        <f>RIGHT(N939,LEN(N939)-SEARCH("/",N939))</f>
        <v>jazz</v>
      </c>
      <c r="S939" s="11">
        <f>(((J939/60)/60)/24)+DATE(1970,1,1)</f>
        <v>41551.798113425924</v>
      </c>
      <c r="T939" s="11">
        <f>(((I939/60)/60)/24)+DATE(1970,1,1)</f>
        <v>41581.839780092596</v>
      </c>
      <c r="U939">
        <f>YEAR(S939)</f>
        <v>2013</v>
      </c>
      <c r="V939">
        <f>YEAR(T939)</f>
        <v>2013</v>
      </c>
      <c r="W939" t="str">
        <f>IF(V939=U939, "Yes"," No")</f>
        <v>Yes</v>
      </c>
    </row>
    <row r="940" spans="1:23" ht="43.2" x14ac:dyDescent="0.3">
      <c r="A940">
        <v>938</v>
      </c>
      <c r="B940" s="1" t="s">
        <v>1932</v>
      </c>
      <c r="C940" s="1" t="s">
        <v>1933</v>
      </c>
      <c r="D940">
        <v>7000</v>
      </c>
      <c r="E940">
        <v>25</v>
      </c>
      <c r="F940" t="s">
        <v>357</v>
      </c>
      <c r="G940" t="s">
        <v>17</v>
      </c>
      <c r="H940" t="s">
        <v>18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1776</v>
      </c>
      <c r="O940" s="7">
        <f>(E940/D940)*100</f>
        <v>0.35714285714285715</v>
      </c>
      <c r="P940" s="5">
        <f>IFERROR((E940/L940),0)</f>
        <v>25</v>
      </c>
      <c r="Q940" s="5" t="str">
        <f>LEFT(N940,SEARCH("/", N940)-1)</f>
        <v>music</v>
      </c>
      <c r="R940" s="5" t="str">
        <f>RIGHT(N940,LEN(N940)-SEARCH("/",N940))</f>
        <v>jazz</v>
      </c>
      <c r="S940" s="11">
        <f>(((J940/60)/60)/24)+DATE(1970,1,1)</f>
        <v>41124.479722222226</v>
      </c>
      <c r="T940" s="11">
        <f>(((I940/60)/60)/24)+DATE(1970,1,1)</f>
        <v>41154.479722222226</v>
      </c>
      <c r="U940">
        <f>YEAR(S940)</f>
        <v>2012</v>
      </c>
      <c r="V940">
        <f>YEAR(T940)</f>
        <v>2012</v>
      </c>
      <c r="W940" t="str">
        <f>IF(V940=U940, "Yes"," No")</f>
        <v>Yes</v>
      </c>
    </row>
    <row r="941" spans="1:23" ht="43.2" x14ac:dyDescent="0.3">
      <c r="A941">
        <v>939</v>
      </c>
      <c r="B941" s="1" t="s">
        <v>1934</v>
      </c>
      <c r="C941" s="1" t="s">
        <v>1935</v>
      </c>
      <c r="D941">
        <v>2750</v>
      </c>
      <c r="E941">
        <v>40</v>
      </c>
      <c r="F941" t="s">
        <v>357</v>
      </c>
      <c r="G941" t="s">
        <v>17</v>
      </c>
      <c r="H941" t="s">
        <v>18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1776</v>
      </c>
      <c r="O941" s="7">
        <f>(E941/D941)*100</f>
        <v>1.4545454545454546</v>
      </c>
      <c r="P941" s="5">
        <f>IFERROR((E941/L941),0)</f>
        <v>20</v>
      </c>
      <c r="Q941" s="5" t="str">
        <f>LEFT(N941,SEARCH("/", N941)-1)</f>
        <v>music</v>
      </c>
      <c r="R941" s="5" t="str">
        <f>RIGHT(N941,LEN(N941)-SEARCH("/",N941))</f>
        <v>jazz</v>
      </c>
      <c r="S941" s="11">
        <f>(((J941/60)/60)/24)+DATE(1970,1,1)</f>
        <v>41416.763171296298</v>
      </c>
      <c r="T941" s="11">
        <f>(((I941/60)/60)/24)+DATE(1970,1,1)</f>
        <v>41455.831944444442</v>
      </c>
      <c r="U941">
        <f>YEAR(S941)</f>
        <v>2013</v>
      </c>
      <c r="V941">
        <f>YEAR(T941)</f>
        <v>2013</v>
      </c>
      <c r="W941" t="str">
        <f>IF(V941=U941, "Yes"," No")</f>
        <v>Yes</v>
      </c>
    </row>
    <row r="942" spans="1:23" ht="43.2" x14ac:dyDescent="0.3">
      <c r="A942">
        <v>940</v>
      </c>
      <c r="B942" s="1" t="s">
        <v>1936</v>
      </c>
      <c r="C942" s="1" t="s">
        <v>1937</v>
      </c>
      <c r="D942">
        <v>9000</v>
      </c>
      <c r="E942">
        <v>1544</v>
      </c>
      <c r="F942" t="s">
        <v>357</v>
      </c>
      <c r="G942" t="s">
        <v>17</v>
      </c>
      <c r="H942" t="s">
        <v>18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1329</v>
      </c>
      <c r="O942" s="7">
        <f>(E942/D942)*100</f>
        <v>17.155555555555555</v>
      </c>
      <c r="P942" s="5">
        <f>IFERROR((E942/L942),0)</f>
        <v>110.28571428571429</v>
      </c>
      <c r="Q942" s="5" t="str">
        <f>LEFT(N942,SEARCH("/", N942)-1)</f>
        <v>technology</v>
      </c>
      <c r="R942" s="5" t="str">
        <f>RIGHT(N942,LEN(N942)-SEARCH("/",N942))</f>
        <v>wearables</v>
      </c>
      <c r="S942" s="11">
        <f>(((J942/60)/60)/24)+DATE(1970,1,1)</f>
        <v>42182.008402777778</v>
      </c>
      <c r="T942" s="11">
        <f>(((I942/60)/60)/24)+DATE(1970,1,1)</f>
        <v>42227.008402777778</v>
      </c>
      <c r="U942">
        <f>YEAR(S942)</f>
        <v>2015</v>
      </c>
      <c r="V942">
        <f>YEAR(T942)</f>
        <v>2015</v>
      </c>
      <c r="W942" t="str">
        <f>IF(V942=U942, "Yes"," No")</f>
        <v>Yes</v>
      </c>
    </row>
    <row r="943" spans="1:23" ht="57.6" x14ac:dyDescent="0.3">
      <c r="A943">
        <v>941</v>
      </c>
      <c r="B943" s="1" t="s">
        <v>1938</v>
      </c>
      <c r="C943" s="1" t="s">
        <v>1939</v>
      </c>
      <c r="D943">
        <v>50000</v>
      </c>
      <c r="E943">
        <v>1161</v>
      </c>
      <c r="F943" t="s">
        <v>357</v>
      </c>
      <c r="G943" t="s">
        <v>17</v>
      </c>
      <c r="H943" t="s">
        <v>18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1329</v>
      </c>
      <c r="O943" s="7">
        <f>(E943/D943)*100</f>
        <v>2.3220000000000001</v>
      </c>
      <c r="P943" s="5">
        <f>IFERROR((E943/L943),0)</f>
        <v>37.451612903225808</v>
      </c>
      <c r="Q943" s="5" t="str">
        <f>LEFT(N943,SEARCH("/", N943)-1)</f>
        <v>technology</v>
      </c>
      <c r="R943" s="5" t="str">
        <f>RIGHT(N943,LEN(N943)-SEARCH("/",N943))</f>
        <v>wearables</v>
      </c>
      <c r="S943" s="11">
        <f>(((J943/60)/60)/24)+DATE(1970,1,1)</f>
        <v>42746.096585648149</v>
      </c>
      <c r="T943" s="11">
        <f>(((I943/60)/60)/24)+DATE(1970,1,1)</f>
        <v>42776.096585648149</v>
      </c>
      <c r="U943">
        <f>YEAR(S943)</f>
        <v>2017</v>
      </c>
      <c r="V943">
        <f>YEAR(T943)</f>
        <v>2017</v>
      </c>
      <c r="W943" t="str">
        <f>IF(V943=U943, "Yes"," No")</f>
        <v>Yes</v>
      </c>
    </row>
    <row r="944" spans="1:23" ht="57.6" x14ac:dyDescent="0.3">
      <c r="A944">
        <v>942</v>
      </c>
      <c r="B944" s="1" t="s">
        <v>1940</v>
      </c>
      <c r="C944" s="1" t="s">
        <v>1941</v>
      </c>
      <c r="D944">
        <v>7500</v>
      </c>
      <c r="E944">
        <v>668</v>
      </c>
      <c r="F944" t="s">
        <v>357</v>
      </c>
      <c r="G944" t="s">
        <v>17</v>
      </c>
      <c r="H944" t="s">
        <v>18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1329</v>
      </c>
      <c r="O944" s="7">
        <f>(E944/D944)*100</f>
        <v>8.9066666666666663</v>
      </c>
      <c r="P944" s="5">
        <f>IFERROR((E944/L944),0)</f>
        <v>41.75</v>
      </c>
      <c r="Q944" s="5" t="str">
        <f>LEFT(N944,SEARCH("/", N944)-1)</f>
        <v>technology</v>
      </c>
      <c r="R944" s="5" t="str">
        <f>RIGHT(N944,LEN(N944)-SEARCH("/",N944))</f>
        <v>wearables</v>
      </c>
      <c r="S944" s="11">
        <f>(((J944/60)/60)/24)+DATE(1970,1,1)</f>
        <v>42382.843287037031</v>
      </c>
      <c r="T944" s="11">
        <f>(((I944/60)/60)/24)+DATE(1970,1,1)</f>
        <v>42418.843287037031</v>
      </c>
      <c r="U944">
        <f>YEAR(S944)</f>
        <v>2016</v>
      </c>
      <c r="V944">
        <f>YEAR(T944)</f>
        <v>2016</v>
      </c>
      <c r="W944" t="str">
        <f>IF(V944=U944, "Yes"," No")</f>
        <v>Yes</v>
      </c>
    </row>
    <row r="945" spans="1:23" ht="28.8" x14ac:dyDescent="0.3">
      <c r="A945">
        <v>943</v>
      </c>
      <c r="B945" s="1" t="s">
        <v>1942</v>
      </c>
      <c r="C945" s="1" t="s">
        <v>1943</v>
      </c>
      <c r="D945">
        <v>3000</v>
      </c>
      <c r="E945">
        <v>289</v>
      </c>
      <c r="F945" t="s">
        <v>357</v>
      </c>
      <c r="G945" t="s">
        <v>17</v>
      </c>
      <c r="H945" t="s">
        <v>18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1329</v>
      </c>
      <c r="O945" s="7">
        <f>(E945/D945)*100</f>
        <v>9.6333333333333346</v>
      </c>
      <c r="P945" s="5">
        <f>IFERROR((E945/L945),0)</f>
        <v>24.083333333333332</v>
      </c>
      <c r="Q945" s="5" t="str">
        <f>LEFT(N945,SEARCH("/", N945)-1)</f>
        <v>technology</v>
      </c>
      <c r="R945" s="5" t="str">
        <f>RIGHT(N945,LEN(N945)-SEARCH("/",N945))</f>
        <v>wearables</v>
      </c>
      <c r="S945" s="11">
        <f>(((J945/60)/60)/24)+DATE(1970,1,1)</f>
        <v>42673.66788194445</v>
      </c>
      <c r="T945" s="11">
        <f>(((I945/60)/60)/24)+DATE(1970,1,1)</f>
        <v>42703.709548611107</v>
      </c>
      <c r="U945">
        <f>YEAR(S945)</f>
        <v>2016</v>
      </c>
      <c r="V945">
        <f>YEAR(T945)</f>
        <v>2016</v>
      </c>
      <c r="W945" t="str">
        <f>IF(V945=U945, "Yes"," No")</f>
        <v>Yes</v>
      </c>
    </row>
    <row r="946" spans="1:23" ht="43.2" x14ac:dyDescent="0.3">
      <c r="A946">
        <v>944</v>
      </c>
      <c r="B946" s="1" t="s">
        <v>1944</v>
      </c>
      <c r="C946" s="1" t="s">
        <v>1945</v>
      </c>
      <c r="D946">
        <v>50000</v>
      </c>
      <c r="E946">
        <v>6663</v>
      </c>
      <c r="F946" t="s">
        <v>357</v>
      </c>
      <c r="G946" t="s">
        <v>17</v>
      </c>
      <c r="H946" t="s">
        <v>18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1329</v>
      </c>
      <c r="O946" s="7">
        <f>(E946/D946)*100</f>
        <v>13.325999999999999</v>
      </c>
      <c r="P946" s="5">
        <f>IFERROR((E946/L946),0)</f>
        <v>69.40625</v>
      </c>
      <c r="Q946" s="5" t="str">
        <f>LEFT(N946,SEARCH("/", N946)-1)</f>
        <v>technology</v>
      </c>
      <c r="R946" s="5" t="str">
        <f>RIGHT(N946,LEN(N946)-SEARCH("/",N946))</f>
        <v>wearables</v>
      </c>
      <c r="S946" s="11">
        <f>(((J946/60)/60)/24)+DATE(1970,1,1)</f>
        <v>42444.583912037036</v>
      </c>
      <c r="T946" s="11">
        <f>(((I946/60)/60)/24)+DATE(1970,1,1)</f>
        <v>42478.583333333328</v>
      </c>
      <c r="U946">
        <f>YEAR(S946)</f>
        <v>2016</v>
      </c>
      <c r="V946">
        <f>YEAR(T946)</f>
        <v>2016</v>
      </c>
      <c r="W946" t="str">
        <f>IF(V946=U946, "Yes"," No")</f>
        <v>Yes</v>
      </c>
    </row>
    <row r="947" spans="1:23" ht="43.2" x14ac:dyDescent="0.3">
      <c r="A947">
        <v>945</v>
      </c>
      <c r="B947" s="1" t="s">
        <v>1946</v>
      </c>
      <c r="C947" s="1" t="s">
        <v>1947</v>
      </c>
      <c r="D947">
        <v>100000</v>
      </c>
      <c r="E947">
        <v>2484</v>
      </c>
      <c r="F947" t="s">
        <v>357</v>
      </c>
      <c r="G947" t="s">
        <v>179</v>
      </c>
      <c r="H947" t="s">
        <v>55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1329</v>
      </c>
      <c r="O947" s="7">
        <f>(E947/D947)*100</f>
        <v>2.484</v>
      </c>
      <c r="P947" s="5">
        <f>IFERROR((E947/L947),0)</f>
        <v>155.25</v>
      </c>
      <c r="Q947" s="5" t="str">
        <f>LEFT(N947,SEARCH("/", N947)-1)</f>
        <v>technology</v>
      </c>
      <c r="R947" s="5" t="str">
        <f>RIGHT(N947,LEN(N947)-SEARCH("/",N947))</f>
        <v>wearables</v>
      </c>
      <c r="S947" s="11">
        <f>(((J947/60)/60)/24)+DATE(1970,1,1)</f>
        <v>42732.872986111113</v>
      </c>
      <c r="T947" s="11">
        <f>(((I947/60)/60)/24)+DATE(1970,1,1)</f>
        <v>42784.999305555553</v>
      </c>
      <c r="U947">
        <f>YEAR(S947)</f>
        <v>2016</v>
      </c>
      <c r="V947">
        <f>YEAR(T947)</f>
        <v>2017</v>
      </c>
      <c r="W947" t="str">
        <f>IF(V947=U947, "Yes"," No")</f>
        <v xml:space="preserve"> No</v>
      </c>
    </row>
    <row r="948" spans="1:23" ht="43.2" x14ac:dyDescent="0.3">
      <c r="A948">
        <v>946</v>
      </c>
      <c r="B948" s="1" t="s">
        <v>1948</v>
      </c>
      <c r="C948" s="1" t="s">
        <v>1949</v>
      </c>
      <c r="D948">
        <v>15000</v>
      </c>
      <c r="E948">
        <v>286</v>
      </c>
      <c r="F948" t="s">
        <v>357</v>
      </c>
      <c r="G948" t="s">
        <v>17</v>
      </c>
      <c r="H948" t="s">
        <v>18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1329</v>
      </c>
      <c r="O948" s="7">
        <f>(E948/D948)*100</f>
        <v>1.9066666666666665</v>
      </c>
      <c r="P948" s="5">
        <f>IFERROR((E948/L948),0)</f>
        <v>57.2</v>
      </c>
      <c r="Q948" s="5" t="str">
        <f>LEFT(N948,SEARCH("/", N948)-1)</f>
        <v>technology</v>
      </c>
      <c r="R948" s="5" t="str">
        <f>RIGHT(N948,LEN(N948)-SEARCH("/",N948))</f>
        <v>wearables</v>
      </c>
      <c r="S948" s="11">
        <f>(((J948/60)/60)/24)+DATE(1970,1,1)</f>
        <v>42592.750555555554</v>
      </c>
      <c r="T948" s="11">
        <f>(((I948/60)/60)/24)+DATE(1970,1,1)</f>
        <v>42622.750555555554</v>
      </c>
      <c r="U948">
        <f>YEAR(S948)</f>
        <v>2016</v>
      </c>
      <c r="V948">
        <f>YEAR(T948)</f>
        <v>2016</v>
      </c>
      <c r="W948" t="str">
        <f>IF(V948=U948, "Yes"," No")</f>
        <v>Yes</v>
      </c>
    </row>
    <row r="949" spans="1:23" ht="57.6" x14ac:dyDescent="0.3">
      <c r="A949">
        <v>947</v>
      </c>
      <c r="B949" s="1" t="s">
        <v>1950</v>
      </c>
      <c r="C949" s="1" t="s">
        <v>1951</v>
      </c>
      <c r="D949">
        <v>850</v>
      </c>
      <c r="E949">
        <v>0</v>
      </c>
      <c r="F949" t="s">
        <v>357</v>
      </c>
      <c r="G949" t="s">
        <v>17</v>
      </c>
      <c r="H949" t="s">
        <v>18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1329</v>
      </c>
      <c r="O949" s="7">
        <f>(E949/D949)*100</f>
        <v>0</v>
      </c>
      <c r="P949" s="5">
        <f>IFERROR((E949/L949),0)</f>
        <v>0</v>
      </c>
      <c r="Q949" s="5" t="str">
        <f>LEFT(N949,SEARCH("/", N949)-1)</f>
        <v>technology</v>
      </c>
      <c r="R949" s="5" t="str">
        <f>RIGHT(N949,LEN(N949)-SEARCH("/",N949))</f>
        <v>wearables</v>
      </c>
      <c r="S949" s="11">
        <f>(((J949/60)/60)/24)+DATE(1970,1,1)</f>
        <v>42491.781319444446</v>
      </c>
      <c r="T949" s="11">
        <f>(((I949/60)/60)/24)+DATE(1970,1,1)</f>
        <v>42551.781319444446</v>
      </c>
      <c r="U949">
        <f>YEAR(S949)</f>
        <v>2016</v>
      </c>
      <c r="V949">
        <f>YEAR(T949)</f>
        <v>2016</v>
      </c>
      <c r="W949" t="str">
        <f>IF(V949=U949, "Yes"," No")</f>
        <v>Yes</v>
      </c>
    </row>
    <row r="950" spans="1:23" ht="57.6" x14ac:dyDescent="0.3">
      <c r="A950">
        <v>948</v>
      </c>
      <c r="B950" s="1" t="s">
        <v>1952</v>
      </c>
      <c r="C950" s="1" t="s">
        <v>1953</v>
      </c>
      <c r="D950">
        <v>4000</v>
      </c>
      <c r="E950">
        <v>480</v>
      </c>
      <c r="F950" t="s">
        <v>357</v>
      </c>
      <c r="G950" t="s">
        <v>387</v>
      </c>
      <c r="H950" t="s">
        <v>55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1329</v>
      </c>
      <c r="O950" s="7">
        <f>(E950/D950)*100</f>
        <v>12</v>
      </c>
      <c r="P950" s="5">
        <f>IFERROR((E950/L950),0)</f>
        <v>60</v>
      </c>
      <c r="Q950" s="5" t="str">
        <f>LEFT(N950,SEARCH("/", N950)-1)</f>
        <v>technology</v>
      </c>
      <c r="R950" s="5" t="str">
        <f>RIGHT(N950,LEN(N950)-SEARCH("/",N950))</f>
        <v>wearables</v>
      </c>
      <c r="S950" s="11">
        <f>(((J950/60)/60)/24)+DATE(1970,1,1)</f>
        <v>42411.828287037039</v>
      </c>
      <c r="T950" s="11">
        <f>(((I950/60)/60)/24)+DATE(1970,1,1)</f>
        <v>42441.828287037039</v>
      </c>
      <c r="U950">
        <f>YEAR(S950)</f>
        <v>2016</v>
      </c>
      <c r="V950">
        <f>YEAR(T950)</f>
        <v>2016</v>
      </c>
      <c r="W950" t="str">
        <f>IF(V950=U950, "Yes"," No")</f>
        <v>Yes</v>
      </c>
    </row>
    <row r="951" spans="1:23" ht="43.2" x14ac:dyDescent="0.3">
      <c r="A951">
        <v>949</v>
      </c>
      <c r="B951" s="1" t="s">
        <v>1954</v>
      </c>
      <c r="C951" s="1" t="s">
        <v>1955</v>
      </c>
      <c r="D951">
        <v>20000</v>
      </c>
      <c r="E951">
        <v>273</v>
      </c>
      <c r="F951" t="s">
        <v>357</v>
      </c>
      <c r="G951" t="s">
        <v>502</v>
      </c>
      <c r="H951" t="s">
        <v>55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1329</v>
      </c>
      <c r="O951" s="7">
        <f>(E951/D951)*100</f>
        <v>1.365</v>
      </c>
      <c r="P951" s="5">
        <f>IFERROR((E951/L951),0)</f>
        <v>39</v>
      </c>
      <c r="Q951" s="5" t="str">
        <f>LEFT(N951,SEARCH("/", N951)-1)</f>
        <v>technology</v>
      </c>
      <c r="R951" s="5" t="str">
        <f>RIGHT(N951,LEN(N951)-SEARCH("/",N951))</f>
        <v>wearables</v>
      </c>
      <c r="S951" s="11">
        <f>(((J951/60)/60)/24)+DATE(1970,1,1)</f>
        <v>42361.043703703705</v>
      </c>
      <c r="T951" s="11">
        <f>(((I951/60)/60)/24)+DATE(1970,1,1)</f>
        <v>42421.043703703705</v>
      </c>
      <c r="U951">
        <f>YEAR(S951)</f>
        <v>2015</v>
      </c>
      <c r="V951">
        <f>YEAR(T951)</f>
        <v>2016</v>
      </c>
      <c r="W951" t="str">
        <f>IF(V951=U951, "Yes"," No")</f>
        <v xml:space="preserve"> No</v>
      </c>
    </row>
    <row r="952" spans="1:23" ht="43.2" x14ac:dyDescent="0.3">
      <c r="A952">
        <v>950</v>
      </c>
      <c r="B952" s="1" t="s">
        <v>1956</v>
      </c>
      <c r="C952" s="1" t="s">
        <v>1957</v>
      </c>
      <c r="D952">
        <v>5000</v>
      </c>
      <c r="E952">
        <v>1402</v>
      </c>
      <c r="F952" t="s">
        <v>357</v>
      </c>
      <c r="G952" t="s">
        <v>159</v>
      </c>
      <c r="H952" t="s">
        <v>160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1329</v>
      </c>
      <c r="O952" s="7">
        <f>(E952/D952)*100</f>
        <v>28.04</v>
      </c>
      <c r="P952" s="5">
        <f>IFERROR((E952/L952),0)</f>
        <v>58.416666666666664</v>
      </c>
      <c r="Q952" s="5" t="str">
        <f>LEFT(N952,SEARCH("/", N952)-1)</f>
        <v>technology</v>
      </c>
      <c r="R952" s="5" t="str">
        <f>RIGHT(N952,LEN(N952)-SEARCH("/",N952))</f>
        <v>wearables</v>
      </c>
      <c r="S952" s="11">
        <f>(((J952/60)/60)/24)+DATE(1970,1,1)</f>
        <v>42356.750706018516</v>
      </c>
      <c r="T952" s="11">
        <f>(((I952/60)/60)/24)+DATE(1970,1,1)</f>
        <v>42386.750706018516</v>
      </c>
      <c r="U952">
        <f>YEAR(S952)</f>
        <v>2015</v>
      </c>
      <c r="V952">
        <f>YEAR(T952)</f>
        <v>2016</v>
      </c>
      <c r="W952" t="str">
        <f>IF(V952=U952, "Yes"," No")</f>
        <v xml:space="preserve"> No</v>
      </c>
    </row>
    <row r="953" spans="1:23" x14ac:dyDescent="0.3">
      <c r="A953">
        <v>951</v>
      </c>
      <c r="B953" s="1" t="s">
        <v>1958</v>
      </c>
      <c r="C953" s="1" t="s">
        <v>1959</v>
      </c>
      <c r="D953">
        <v>50000</v>
      </c>
      <c r="E953">
        <v>19195</v>
      </c>
      <c r="F953" t="s">
        <v>357</v>
      </c>
      <c r="G953" t="s">
        <v>17</v>
      </c>
      <c r="H953" t="s">
        <v>18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1329</v>
      </c>
      <c r="O953" s="7">
        <f>(E953/D953)*100</f>
        <v>38.39</v>
      </c>
      <c r="P953" s="5">
        <f>IFERROR((E953/L953),0)</f>
        <v>158.63636363636363</v>
      </c>
      <c r="Q953" s="5" t="str">
        <f>LEFT(N953,SEARCH("/", N953)-1)</f>
        <v>technology</v>
      </c>
      <c r="R953" s="5" t="str">
        <f>RIGHT(N953,LEN(N953)-SEARCH("/",N953))</f>
        <v>wearables</v>
      </c>
      <c r="S953" s="11">
        <f>(((J953/60)/60)/24)+DATE(1970,1,1)</f>
        <v>42480.653611111105</v>
      </c>
      <c r="T953" s="11">
        <f>(((I953/60)/60)/24)+DATE(1970,1,1)</f>
        <v>42525.653611111105</v>
      </c>
      <c r="U953">
        <f>YEAR(S953)</f>
        <v>2016</v>
      </c>
      <c r="V953">
        <f>YEAR(T953)</f>
        <v>2016</v>
      </c>
      <c r="W953" t="str">
        <f>IF(V953=U953, "Yes"," No")</f>
        <v>Yes</v>
      </c>
    </row>
    <row r="954" spans="1:23" ht="28.8" x14ac:dyDescent="0.3">
      <c r="A954">
        <v>952</v>
      </c>
      <c r="B954" s="1" t="s">
        <v>1960</v>
      </c>
      <c r="C954" s="1" t="s">
        <v>1961</v>
      </c>
      <c r="D954">
        <v>49000</v>
      </c>
      <c r="E954">
        <v>19572</v>
      </c>
      <c r="F954" t="s">
        <v>357</v>
      </c>
      <c r="G954" t="s">
        <v>17</v>
      </c>
      <c r="H954" t="s">
        <v>18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1329</v>
      </c>
      <c r="O954" s="7">
        <f>(E954/D954)*100</f>
        <v>39.942857142857143</v>
      </c>
      <c r="P954" s="5">
        <f>IFERROR((E954/L954),0)</f>
        <v>99.857142857142861</v>
      </c>
      <c r="Q954" s="5" t="str">
        <f>LEFT(N954,SEARCH("/", N954)-1)</f>
        <v>technology</v>
      </c>
      <c r="R954" s="5" t="str">
        <f>RIGHT(N954,LEN(N954)-SEARCH("/",N954))</f>
        <v>wearables</v>
      </c>
      <c r="S954" s="11">
        <f>(((J954/60)/60)/24)+DATE(1970,1,1)</f>
        <v>42662.613564814819</v>
      </c>
      <c r="T954" s="11">
        <f>(((I954/60)/60)/24)+DATE(1970,1,1)</f>
        <v>42692.655231481483</v>
      </c>
      <c r="U954">
        <f>YEAR(S954)</f>
        <v>2016</v>
      </c>
      <c r="V954">
        <f>YEAR(T954)</f>
        <v>2016</v>
      </c>
      <c r="W954" t="str">
        <f>IF(V954=U954, "Yes"," No")</f>
        <v>Yes</v>
      </c>
    </row>
    <row r="955" spans="1:23" ht="43.2" x14ac:dyDescent="0.3">
      <c r="A955">
        <v>953</v>
      </c>
      <c r="B955" s="1" t="s">
        <v>1962</v>
      </c>
      <c r="C955" s="1" t="s">
        <v>1963</v>
      </c>
      <c r="D955">
        <v>15000</v>
      </c>
      <c r="E955">
        <v>126</v>
      </c>
      <c r="F955" t="s">
        <v>357</v>
      </c>
      <c r="G955" t="s">
        <v>17</v>
      </c>
      <c r="H955" t="s">
        <v>18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1329</v>
      </c>
      <c r="O955" s="7">
        <f>(E955/D955)*100</f>
        <v>0.84</v>
      </c>
      <c r="P955" s="5">
        <f>IFERROR((E955/L955),0)</f>
        <v>25.2</v>
      </c>
      <c r="Q955" s="5" t="str">
        <f>LEFT(N955,SEARCH("/", N955)-1)</f>
        <v>technology</v>
      </c>
      <c r="R955" s="5" t="str">
        <f>RIGHT(N955,LEN(N955)-SEARCH("/",N955))</f>
        <v>wearables</v>
      </c>
      <c r="S955" s="11">
        <f>(((J955/60)/60)/24)+DATE(1970,1,1)</f>
        <v>41999.164340277777</v>
      </c>
      <c r="T955" s="11">
        <f>(((I955/60)/60)/24)+DATE(1970,1,1)</f>
        <v>42029.164340277777</v>
      </c>
      <c r="U955">
        <f>YEAR(S955)</f>
        <v>2014</v>
      </c>
      <c r="V955">
        <f>YEAR(T955)</f>
        <v>2015</v>
      </c>
      <c r="W955" t="str">
        <f>IF(V955=U955, "Yes"," No")</f>
        <v xml:space="preserve"> No</v>
      </c>
    </row>
    <row r="956" spans="1:23" ht="43.2" x14ac:dyDescent="0.3">
      <c r="A956">
        <v>954</v>
      </c>
      <c r="B956" s="1" t="s">
        <v>1964</v>
      </c>
      <c r="C956" s="1" t="s">
        <v>1965</v>
      </c>
      <c r="D956">
        <v>15000</v>
      </c>
      <c r="E956">
        <v>6511</v>
      </c>
      <c r="F956" t="s">
        <v>357</v>
      </c>
      <c r="G956" t="s">
        <v>17</v>
      </c>
      <c r="H956" t="s">
        <v>18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1329</v>
      </c>
      <c r="O956" s="7">
        <f>(E956/D956)*100</f>
        <v>43.406666666666666</v>
      </c>
      <c r="P956" s="5">
        <f>IFERROR((E956/L956),0)</f>
        <v>89.191780821917803</v>
      </c>
      <c r="Q956" s="5" t="str">
        <f>LEFT(N956,SEARCH("/", N956)-1)</f>
        <v>technology</v>
      </c>
      <c r="R956" s="5" t="str">
        <f>RIGHT(N956,LEN(N956)-SEARCH("/",N956))</f>
        <v>wearables</v>
      </c>
      <c r="S956" s="11">
        <f>(((J956/60)/60)/24)+DATE(1970,1,1)</f>
        <v>42194.833784722221</v>
      </c>
      <c r="T956" s="11">
        <f>(((I956/60)/60)/24)+DATE(1970,1,1)</f>
        <v>42236.833784722221</v>
      </c>
      <c r="U956">
        <f>YEAR(S956)</f>
        <v>2015</v>
      </c>
      <c r="V956">
        <f>YEAR(T956)</f>
        <v>2015</v>
      </c>
      <c r="W956" t="str">
        <f>IF(V956=U956, "Yes"," No")</f>
        <v>Yes</v>
      </c>
    </row>
    <row r="957" spans="1:23" ht="43.2" x14ac:dyDescent="0.3">
      <c r="A957">
        <v>955</v>
      </c>
      <c r="B957" s="1" t="s">
        <v>1966</v>
      </c>
      <c r="C957" s="1" t="s">
        <v>1967</v>
      </c>
      <c r="D957">
        <v>300000</v>
      </c>
      <c r="E957">
        <v>16984</v>
      </c>
      <c r="F957" t="s">
        <v>357</v>
      </c>
      <c r="G957" t="s">
        <v>17</v>
      </c>
      <c r="H957" t="s">
        <v>18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1329</v>
      </c>
      <c r="O957" s="7">
        <f>(E957/D957)*100</f>
        <v>5.6613333333333333</v>
      </c>
      <c r="P957" s="5">
        <f>IFERROR((E957/L957),0)</f>
        <v>182.6236559139785</v>
      </c>
      <c r="Q957" s="5" t="str">
        <f>LEFT(N957,SEARCH("/", N957)-1)</f>
        <v>technology</v>
      </c>
      <c r="R957" s="5" t="str">
        <f>RIGHT(N957,LEN(N957)-SEARCH("/",N957))</f>
        <v>wearables</v>
      </c>
      <c r="S957" s="11">
        <f>(((J957/60)/60)/24)+DATE(1970,1,1)</f>
        <v>42586.295138888891</v>
      </c>
      <c r="T957" s="11">
        <f>(((I957/60)/60)/24)+DATE(1970,1,1)</f>
        <v>42626.295138888891</v>
      </c>
      <c r="U957">
        <f>YEAR(S957)</f>
        <v>2016</v>
      </c>
      <c r="V957">
        <f>YEAR(T957)</f>
        <v>2016</v>
      </c>
      <c r="W957" t="str">
        <f>IF(V957=U957, "Yes"," No")</f>
        <v>Yes</v>
      </c>
    </row>
    <row r="958" spans="1:23" ht="57.6" x14ac:dyDescent="0.3">
      <c r="A958">
        <v>956</v>
      </c>
      <c r="B958" s="1" t="s">
        <v>1968</v>
      </c>
      <c r="C958" s="1" t="s">
        <v>1969</v>
      </c>
      <c r="D958">
        <v>50000</v>
      </c>
      <c r="E958">
        <v>861</v>
      </c>
      <c r="F958" t="s">
        <v>357</v>
      </c>
      <c r="G958" t="s">
        <v>17</v>
      </c>
      <c r="H958" t="s">
        <v>18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1329</v>
      </c>
      <c r="O958" s="7">
        <f>(E958/D958)*100</f>
        <v>1.722</v>
      </c>
      <c r="P958" s="5">
        <f>IFERROR((E958/L958),0)</f>
        <v>50.647058823529413</v>
      </c>
      <c r="Q958" s="5" t="str">
        <f>LEFT(N958,SEARCH("/", N958)-1)</f>
        <v>technology</v>
      </c>
      <c r="R958" s="5" t="str">
        <f>RIGHT(N958,LEN(N958)-SEARCH("/",N958))</f>
        <v>wearables</v>
      </c>
      <c r="S958" s="11">
        <f>(((J958/60)/60)/24)+DATE(1970,1,1)</f>
        <v>42060.913877314815</v>
      </c>
      <c r="T958" s="11">
        <f>(((I958/60)/60)/24)+DATE(1970,1,1)</f>
        <v>42120.872210648144</v>
      </c>
      <c r="U958">
        <f>YEAR(S958)</f>
        <v>2015</v>
      </c>
      <c r="V958">
        <f>YEAR(T958)</f>
        <v>2015</v>
      </c>
      <c r="W958" t="str">
        <f>IF(V958=U958, "Yes"," No")</f>
        <v>Yes</v>
      </c>
    </row>
    <row r="959" spans="1:23" ht="28.8" x14ac:dyDescent="0.3">
      <c r="A959">
        <v>957</v>
      </c>
      <c r="B959" s="1" t="s">
        <v>1970</v>
      </c>
      <c r="C959" s="1" t="s">
        <v>1971</v>
      </c>
      <c r="D959">
        <v>12000</v>
      </c>
      <c r="E959">
        <v>233</v>
      </c>
      <c r="F959" t="s">
        <v>357</v>
      </c>
      <c r="G959" t="s">
        <v>17</v>
      </c>
      <c r="H959" t="s">
        <v>18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1329</v>
      </c>
      <c r="O959" s="7">
        <f>(E959/D959)*100</f>
        <v>1.9416666666666664</v>
      </c>
      <c r="P959" s="5">
        <f>IFERROR((E959/L959),0)</f>
        <v>33.285714285714285</v>
      </c>
      <c r="Q959" s="5" t="str">
        <f>LEFT(N959,SEARCH("/", N959)-1)</f>
        <v>technology</v>
      </c>
      <c r="R959" s="5" t="str">
        <f>RIGHT(N959,LEN(N959)-SEARCH("/",N959))</f>
        <v>wearables</v>
      </c>
      <c r="S959" s="11">
        <f>(((J959/60)/60)/24)+DATE(1970,1,1)</f>
        <v>42660.552465277782</v>
      </c>
      <c r="T959" s="11">
        <f>(((I959/60)/60)/24)+DATE(1970,1,1)</f>
        <v>42691.594131944439</v>
      </c>
      <c r="U959">
        <f>YEAR(S959)</f>
        <v>2016</v>
      </c>
      <c r="V959">
        <f>YEAR(T959)</f>
        <v>2016</v>
      </c>
      <c r="W959" t="str">
        <f>IF(V959=U959, "Yes"," No")</f>
        <v>Yes</v>
      </c>
    </row>
    <row r="960" spans="1:23" ht="57.6" x14ac:dyDescent="0.3">
      <c r="A960">
        <v>958</v>
      </c>
      <c r="B960" s="1" t="s">
        <v>1972</v>
      </c>
      <c r="C960" s="1" t="s">
        <v>1973</v>
      </c>
      <c r="D960">
        <v>7777</v>
      </c>
      <c r="E960">
        <v>881</v>
      </c>
      <c r="F960" t="s">
        <v>357</v>
      </c>
      <c r="G960" t="s">
        <v>17</v>
      </c>
      <c r="H960" t="s">
        <v>18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1329</v>
      </c>
      <c r="O960" s="7">
        <f>(E960/D960)*100</f>
        <v>11.328275684711327</v>
      </c>
      <c r="P960" s="5">
        <f>IFERROR((E960/L960),0)</f>
        <v>51.823529411764703</v>
      </c>
      <c r="Q960" s="5" t="str">
        <f>LEFT(N960,SEARCH("/", N960)-1)</f>
        <v>technology</v>
      </c>
      <c r="R960" s="5" t="str">
        <f>RIGHT(N960,LEN(N960)-SEARCH("/",N960))</f>
        <v>wearables</v>
      </c>
      <c r="S960" s="11">
        <f>(((J960/60)/60)/24)+DATE(1970,1,1)</f>
        <v>42082.802812499998</v>
      </c>
      <c r="T960" s="11">
        <f>(((I960/60)/60)/24)+DATE(1970,1,1)</f>
        <v>42104.207638888889</v>
      </c>
      <c r="U960">
        <f>YEAR(S960)</f>
        <v>2015</v>
      </c>
      <c r="V960">
        <f>YEAR(T960)</f>
        <v>2015</v>
      </c>
      <c r="W960" t="str">
        <f>IF(V960=U960, "Yes"," No")</f>
        <v>Yes</v>
      </c>
    </row>
    <row r="961" spans="1:23" ht="43.2" x14ac:dyDescent="0.3">
      <c r="A961">
        <v>959</v>
      </c>
      <c r="B961" s="1" t="s">
        <v>1974</v>
      </c>
      <c r="C961" s="1" t="s">
        <v>1975</v>
      </c>
      <c r="D961">
        <v>50000</v>
      </c>
      <c r="E961">
        <v>19430</v>
      </c>
      <c r="F961" t="s">
        <v>357</v>
      </c>
      <c r="G961" t="s">
        <v>17</v>
      </c>
      <c r="H961" t="s">
        <v>18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1329</v>
      </c>
      <c r="O961" s="7">
        <f>(E961/D961)*100</f>
        <v>38.86</v>
      </c>
      <c r="P961" s="5">
        <f>IFERROR((E961/L961),0)</f>
        <v>113.62573099415205</v>
      </c>
      <c r="Q961" s="5" t="str">
        <f>LEFT(N961,SEARCH("/", N961)-1)</f>
        <v>technology</v>
      </c>
      <c r="R961" s="5" t="str">
        <f>RIGHT(N961,LEN(N961)-SEARCH("/",N961))</f>
        <v>wearables</v>
      </c>
      <c r="S961" s="11">
        <f>(((J961/60)/60)/24)+DATE(1970,1,1)</f>
        <v>41993.174363425926</v>
      </c>
      <c r="T961" s="11">
        <f>(((I961/60)/60)/24)+DATE(1970,1,1)</f>
        <v>42023.174363425926</v>
      </c>
      <c r="U961">
        <f>YEAR(S961)</f>
        <v>2014</v>
      </c>
      <c r="V961">
        <f>YEAR(T961)</f>
        <v>2015</v>
      </c>
      <c r="W961" t="str">
        <f>IF(V961=U961, "Yes"," No")</f>
        <v xml:space="preserve"> No</v>
      </c>
    </row>
    <row r="962" spans="1:23" ht="43.2" x14ac:dyDescent="0.3">
      <c r="A962">
        <v>960</v>
      </c>
      <c r="B962" s="1" t="s">
        <v>1976</v>
      </c>
      <c r="C962" s="1" t="s">
        <v>1977</v>
      </c>
      <c r="D962">
        <v>55650</v>
      </c>
      <c r="E962">
        <v>25655</v>
      </c>
      <c r="F962" t="s">
        <v>357</v>
      </c>
      <c r="G962" t="s">
        <v>17</v>
      </c>
      <c r="H962" t="s">
        <v>18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1329</v>
      </c>
      <c r="O962" s="7">
        <f>(E962/D962)*100</f>
        <v>46.100628930817614</v>
      </c>
      <c r="P962" s="5">
        <f>IFERROR((E962/L962),0)</f>
        <v>136.46276595744681</v>
      </c>
      <c r="Q962" s="5" t="str">
        <f>LEFT(N962,SEARCH("/", N962)-1)</f>
        <v>technology</v>
      </c>
      <c r="R962" s="5" t="str">
        <f>RIGHT(N962,LEN(N962)-SEARCH("/",N962))</f>
        <v>wearables</v>
      </c>
      <c r="S962" s="11">
        <f>(((J962/60)/60)/24)+DATE(1970,1,1)</f>
        <v>42766.626793981486</v>
      </c>
      <c r="T962" s="11">
        <f>(((I962/60)/60)/24)+DATE(1970,1,1)</f>
        <v>42808.585127314815</v>
      </c>
      <c r="U962">
        <f>YEAR(S962)</f>
        <v>2017</v>
      </c>
      <c r="V962">
        <f>YEAR(T962)</f>
        <v>2017</v>
      </c>
      <c r="W962" t="str">
        <f>IF(V962=U962, "Yes"," No")</f>
        <v>Yes</v>
      </c>
    </row>
    <row r="963" spans="1:23" ht="43.2" x14ac:dyDescent="0.3">
      <c r="A963">
        <v>961</v>
      </c>
      <c r="B963" s="1" t="s">
        <v>1978</v>
      </c>
      <c r="C963" s="1" t="s">
        <v>1979</v>
      </c>
      <c r="D963">
        <v>95000</v>
      </c>
      <c r="E963">
        <v>40079</v>
      </c>
      <c r="F963" t="s">
        <v>357</v>
      </c>
      <c r="G963" t="s">
        <v>17</v>
      </c>
      <c r="H963" t="s">
        <v>18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1329</v>
      </c>
      <c r="O963" s="7">
        <f>(E963/D963)*100</f>
        <v>42.188421052631583</v>
      </c>
      <c r="P963" s="5">
        <f>IFERROR((E963/L963),0)</f>
        <v>364.35454545454547</v>
      </c>
      <c r="Q963" s="5" t="str">
        <f>LEFT(N963,SEARCH("/", N963)-1)</f>
        <v>technology</v>
      </c>
      <c r="R963" s="5" t="str">
        <f>RIGHT(N963,LEN(N963)-SEARCH("/",N963))</f>
        <v>wearables</v>
      </c>
      <c r="S963" s="11">
        <f>(((J963/60)/60)/24)+DATE(1970,1,1)</f>
        <v>42740.693692129629</v>
      </c>
      <c r="T963" s="11">
        <f>(((I963/60)/60)/24)+DATE(1970,1,1)</f>
        <v>42786.791666666672</v>
      </c>
      <c r="U963">
        <f>YEAR(S963)</f>
        <v>2017</v>
      </c>
      <c r="V963">
        <f>YEAR(T963)</f>
        <v>2017</v>
      </c>
      <c r="W963" t="str">
        <f>IF(V963=U963, "Yes"," No")</f>
        <v>Yes</v>
      </c>
    </row>
    <row r="964" spans="1:23" ht="43.2" x14ac:dyDescent="0.3">
      <c r="A964">
        <v>962</v>
      </c>
      <c r="B964" s="1" t="s">
        <v>1980</v>
      </c>
      <c r="C964" s="1" t="s">
        <v>1981</v>
      </c>
      <c r="D964">
        <v>2500</v>
      </c>
      <c r="E964">
        <v>712</v>
      </c>
      <c r="F964" t="s">
        <v>357</v>
      </c>
      <c r="G964" t="s">
        <v>17</v>
      </c>
      <c r="H964" t="s">
        <v>18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1329</v>
      </c>
      <c r="O964" s="7">
        <f>(E964/D964)*100</f>
        <v>28.48</v>
      </c>
      <c r="P964" s="5">
        <f>IFERROR((E964/L964),0)</f>
        <v>19.243243243243242</v>
      </c>
      <c r="Q964" s="5" t="str">
        <f>LEFT(N964,SEARCH("/", N964)-1)</f>
        <v>technology</v>
      </c>
      <c r="R964" s="5" t="str">
        <f>RIGHT(N964,LEN(N964)-SEARCH("/",N964))</f>
        <v>wearables</v>
      </c>
      <c r="S964" s="11">
        <f>(((J964/60)/60)/24)+DATE(1970,1,1)</f>
        <v>42373.712418981479</v>
      </c>
      <c r="T964" s="11">
        <f>(((I964/60)/60)/24)+DATE(1970,1,1)</f>
        <v>42411.712418981479</v>
      </c>
      <c r="U964">
        <f>YEAR(S964)</f>
        <v>2016</v>
      </c>
      <c r="V964">
        <f>YEAR(T964)</f>
        <v>2016</v>
      </c>
      <c r="W964" t="str">
        <f>IF(V964=U964, "Yes"," No")</f>
        <v>Yes</v>
      </c>
    </row>
    <row r="965" spans="1:23" ht="28.8" x14ac:dyDescent="0.3">
      <c r="A965">
        <v>963</v>
      </c>
      <c r="B965" s="1" t="s">
        <v>1982</v>
      </c>
      <c r="C965" s="1" t="s">
        <v>1983</v>
      </c>
      <c r="D965">
        <v>35000</v>
      </c>
      <c r="E965">
        <v>377</v>
      </c>
      <c r="F965" t="s">
        <v>357</v>
      </c>
      <c r="G965" t="s">
        <v>17</v>
      </c>
      <c r="H965" t="s">
        <v>18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1329</v>
      </c>
      <c r="O965" s="7">
        <f>(E965/D965)*100</f>
        <v>1.077142857142857</v>
      </c>
      <c r="P965" s="5">
        <f>IFERROR((E965/L965),0)</f>
        <v>41.888888888888886</v>
      </c>
      <c r="Q965" s="5" t="str">
        <f>LEFT(N965,SEARCH("/", N965)-1)</f>
        <v>technology</v>
      </c>
      <c r="R965" s="5" t="str">
        <f>RIGHT(N965,LEN(N965)-SEARCH("/",N965))</f>
        <v>wearables</v>
      </c>
      <c r="S965" s="11">
        <f>(((J965/60)/60)/24)+DATE(1970,1,1)</f>
        <v>42625.635636574079</v>
      </c>
      <c r="T965" s="11">
        <f>(((I965/60)/60)/24)+DATE(1970,1,1)</f>
        <v>42660.635636574079</v>
      </c>
      <c r="U965">
        <f>YEAR(S965)</f>
        <v>2016</v>
      </c>
      <c r="V965">
        <f>YEAR(T965)</f>
        <v>2016</v>
      </c>
      <c r="W965" t="str">
        <f>IF(V965=U965, "Yes"," No")</f>
        <v>Yes</v>
      </c>
    </row>
    <row r="966" spans="1:23" ht="43.2" x14ac:dyDescent="0.3">
      <c r="A966">
        <v>964</v>
      </c>
      <c r="B966" s="1" t="s">
        <v>1984</v>
      </c>
      <c r="C966" s="1" t="s">
        <v>1985</v>
      </c>
      <c r="D966">
        <v>110000</v>
      </c>
      <c r="E966">
        <v>879</v>
      </c>
      <c r="F966" t="s">
        <v>357</v>
      </c>
      <c r="G966" t="s">
        <v>159</v>
      </c>
      <c r="H966" t="s">
        <v>160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1329</v>
      </c>
      <c r="O966" s="7">
        <f>(E966/D966)*100</f>
        <v>0.79909090909090907</v>
      </c>
      <c r="P966" s="5">
        <f>IFERROR((E966/L966),0)</f>
        <v>30.310344827586206</v>
      </c>
      <c r="Q966" s="5" t="str">
        <f>LEFT(N966,SEARCH("/", N966)-1)</f>
        <v>technology</v>
      </c>
      <c r="R966" s="5" t="str">
        <f>RIGHT(N966,LEN(N966)-SEARCH("/",N966))</f>
        <v>wearables</v>
      </c>
      <c r="S966" s="11">
        <f>(((J966/60)/60)/24)+DATE(1970,1,1)</f>
        <v>42208.628692129627</v>
      </c>
      <c r="T966" s="11">
        <f>(((I966/60)/60)/24)+DATE(1970,1,1)</f>
        <v>42248.628692129627</v>
      </c>
      <c r="U966">
        <f>YEAR(S966)</f>
        <v>2015</v>
      </c>
      <c r="V966">
        <f>YEAR(T966)</f>
        <v>2015</v>
      </c>
      <c r="W966" t="str">
        <f>IF(V966=U966, "Yes"," No")</f>
        <v>Yes</v>
      </c>
    </row>
    <row r="967" spans="1:23" ht="43.2" x14ac:dyDescent="0.3">
      <c r="A967">
        <v>965</v>
      </c>
      <c r="B967" s="1" t="s">
        <v>1986</v>
      </c>
      <c r="C967" s="1" t="s">
        <v>1987</v>
      </c>
      <c r="D967">
        <v>25000</v>
      </c>
      <c r="E967">
        <v>298</v>
      </c>
      <c r="F967" t="s">
        <v>357</v>
      </c>
      <c r="G967" t="s">
        <v>17</v>
      </c>
      <c r="H967" t="s">
        <v>18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1329</v>
      </c>
      <c r="O967" s="7">
        <f>(E967/D967)*100</f>
        <v>1.1919999999999999</v>
      </c>
      <c r="P967" s="5">
        <f>IFERROR((E967/L967),0)</f>
        <v>49.666666666666664</v>
      </c>
      <c r="Q967" s="5" t="str">
        <f>LEFT(N967,SEARCH("/", N967)-1)</f>
        <v>technology</v>
      </c>
      <c r="R967" s="5" t="str">
        <f>RIGHT(N967,LEN(N967)-SEARCH("/",N967))</f>
        <v>wearables</v>
      </c>
      <c r="S967" s="11">
        <f>(((J967/60)/60)/24)+DATE(1970,1,1)</f>
        <v>42637.016736111109</v>
      </c>
      <c r="T967" s="11">
        <f>(((I967/60)/60)/24)+DATE(1970,1,1)</f>
        <v>42669.165972222225</v>
      </c>
      <c r="U967">
        <f>YEAR(S967)</f>
        <v>2016</v>
      </c>
      <c r="V967">
        <f>YEAR(T967)</f>
        <v>2016</v>
      </c>
      <c r="W967" t="str">
        <f>IF(V967=U967, "Yes"," No")</f>
        <v>Yes</v>
      </c>
    </row>
    <row r="968" spans="1:23" ht="43.2" x14ac:dyDescent="0.3">
      <c r="A968">
        <v>966</v>
      </c>
      <c r="B968" s="1" t="s">
        <v>1988</v>
      </c>
      <c r="C968" s="1" t="s">
        <v>1989</v>
      </c>
      <c r="D968">
        <v>12000</v>
      </c>
      <c r="E968">
        <v>1776</v>
      </c>
      <c r="F968" t="s">
        <v>357</v>
      </c>
      <c r="G968" t="s">
        <v>17</v>
      </c>
      <c r="H968" t="s">
        <v>18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1329</v>
      </c>
      <c r="O968" s="7">
        <f>(E968/D968)*100</f>
        <v>14.799999999999999</v>
      </c>
      <c r="P968" s="5">
        <f>IFERROR((E968/L968),0)</f>
        <v>59.2</v>
      </c>
      <c r="Q968" s="5" t="str">
        <f>LEFT(N968,SEARCH("/", N968)-1)</f>
        <v>technology</v>
      </c>
      <c r="R968" s="5" t="str">
        <f>RIGHT(N968,LEN(N968)-SEARCH("/",N968))</f>
        <v>wearables</v>
      </c>
      <c r="S968" s="11">
        <f>(((J968/60)/60)/24)+DATE(1970,1,1)</f>
        <v>42619.635787037041</v>
      </c>
      <c r="T968" s="11">
        <f>(((I968/60)/60)/24)+DATE(1970,1,1)</f>
        <v>42649.635787037041</v>
      </c>
      <c r="U968">
        <f>YEAR(S968)</f>
        <v>2016</v>
      </c>
      <c r="V968">
        <f>YEAR(T968)</f>
        <v>2016</v>
      </c>
      <c r="W968" t="str">
        <f>IF(V968=U968, "Yes"," No")</f>
        <v>Yes</v>
      </c>
    </row>
    <row r="969" spans="1:23" ht="43.2" x14ac:dyDescent="0.3">
      <c r="A969">
        <v>967</v>
      </c>
      <c r="B969" s="1" t="s">
        <v>1990</v>
      </c>
      <c r="C969" s="1" t="s">
        <v>1991</v>
      </c>
      <c r="D969">
        <v>20000</v>
      </c>
      <c r="E969">
        <v>3562</v>
      </c>
      <c r="F969" t="s">
        <v>357</v>
      </c>
      <c r="G969" t="s">
        <v>17</v>
      </c>
      <c r="H969" t="s">
        <v>18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1329</v>
      </c>
      <c r="O969" s="7">
        <f>(E969/D969)*100</f>
        <v>17.810000000000002</v>
      </c>
      <c r="P969" s="5">
        <f>IFERROR((E969/L969),0)</f>
        <v>43.97530864197531</v>
      </c>
      <c r="Q969" s="5" t="str">
        <f>LEFT(N969,SEARCH("/", N969)-1)</f>
        <v>technology</v>
      </c>
      <c r="R969" s="5" t="str">
        <f>RIGHT(N969,LEN(N969)-SEARCH("/",N969))</f>
        <v>wearables</v>
      </c>
      <c r="S969" s="11">
        <f>(((J969/60)/60)/24)+DATE(1970,1,1)</f>
        <v>42422.254328703704</v>
      </c>
      <c r="T969" s="11">
        <f>(((I969/60)/60)/24)+DATE(1970,1,1)</f>
        <v>42482.21266203704</v>
      </c>
      <c r="U969">
        <f>YEAR(S969)</f>
        <v>2016</v>
      </c>
      <c r="V969">
        <f>YEAR(T969)</f>
        <v>2016</v>
      </c>
      <c r="W969" t="str">
        <f>IF(V969=U969, "Yes"," No")</f>
        <v>Yes</v>
      </c>
    </row>
    <row r="970" spans="1:23" ht="43.2" x14ac:dyDescent="0.3">
      <c r="A970">
        <v>968</v>
      </c>
      <c r="B970" s="1" t="s">
        <v>1992</v>
      </c>
      <c r="C970" s="1" t="s">
        <v>1993</v>
      </c>
      <c r="D970">
        <v>8000</v>
      </c>
      <c r="E970">
        <v>106</v>
      </c>
      <c r="F970" t="s">
        <v>357</v>
      </c>
      <c r="G970" t="s">
        <v>17</v>
      </c>
      <c r="H970" t="s">
        <v>18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1329</v>
      </c>
      <c r="O970" s="7">
        <f>(E970/D970)*100</f>
        <v>1.325</v>
      </c>
      <c r="P970" s="5">
        <f>IFERROR((E970/L970),0)</f>
        <v>26.5</v>
      </c>
      <c r="Q970" s="5" t="str">
        <f>LEFT(N970,SEARCH("/", N970)-1)</f>
        <v>technology</v>
      </c>
      <c r="R970" s="5" t="str">
        <f>RIGHT(N970,LEN(N970)-SEARCH("/",N970))</f>
        <v>wearables</v>
      </c>
      <c r="S970" s="11">
        <f>(((J970/60)/60)/24)+DATE(1970,1,1)</f>
        <v>41836.847615740742</v>
      </c>
      <c r="T970" s="11">
        <f>(((I970/60)/60)/24)+DATE(1970,1,1)</f>
        <v>41866.847615740742</v>
      </c>
      <c r="U970">
        <f>YEAR(S970)</f>
        <v>2014</v>
      </c>
      <c r="V970">
        <f>YEAR(T970)</f>
        <v>2014</v>
      </c>
      <c r="W970" t="str">
        <f>IF(V970=U970, "Yes"," No")</f>
        <v>Yes</v>
      </c>
    </row>
    <row r="971" spans="1:23" ht="28.8" x14ac:dyDescent="0.3">
      <c r="A971">
        <v>969</v>
      </c>
      <c r="B971" s="1" t="s">
        <v>1994</v>
      </c>
      <c r="C971" s="1" t="s">
        <v>1995</v>
      </c>
      <c r="D971">
        <v>30000</v>
      </c>
      <c r="E971">
        <v>14000</v>
      </c>
      <c r="F971" t="s">
        <v>357</v>
      </c>
      <c r="G971" t="s">
        <v>1424</v>
      </c>
      <c r="H971" t="s">
        <v>1425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1329</v>
      </c>
      <c r="O971" s="7">
        <f>(E971/D971)*100</f>
        <v>46.666666666666664</v>
      </c>
      <c r="P971" s="5">
        <f>IFERROR((E971/L971),0)</f>
        <v>1272.7272727272727</v>
      </c>
      <c r="Q971" s="5" t="str">
        <f>LEFT(N971,SEARCH("/", N971)-1)</f>
        <v>technology</v>
      </c>
      <c r="R971" s="5" t="str">
        <f>RIGHT(N971,LEN(N971)-SEARCH("/",N971))</f>
        <v>wearables</v>
      </c>
      <c r="S971" s="11">
        <f>(((J971/60)/60)/24)+DATE(1970,1,1)</f>
        <v>42742.30332175926</v>
      </c>
      <c r="T971" s="11">
        <f>(((I971/60)/60)/24)+DATE(1970,1,1)</f>
        <v>42775.30332175926</v>
      </c>
      <c r="U971">
        <f>YEAR(S971)</f>
        <v>2017</v>
      </c>
      <c r="V971">
        <f>YEAR(T971)</f>
        <v>2017</v>
      </c>
      <c r="W971" t="str">
        <f>IF(V971=U971, "Yes"," No")</f>
        <v>Yes</v>
      </c>
    </row>
    <row r="972" spans="1:23" ht="57.6" x14ac:dyDescent="0.3">
      <c r="A972">
        <v>970</v>
      </c>
      <c r="B972" s="1" t="s">
        <v>1996</v>
      </c>
      <c r="C972" s="1" t="s">
        <v>1997</v>
      </c>
      <c r="D972">
        <v>5000</v>
      </c>
      <c r="E972">
        <v>2296</v>
      </c>
      <c r="F972" t="s">
        <v>357</v>
      </c>
      <c r="G972" t="s">
        <v>159</v>
      </c>
      <c r="H972" t="s">
        <v>160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1329</v>
      </c>
      <c r="O972" s="7">
        <f>(E972/D972)*100</f>
        <v>45.92</v>
      </c>
      <c r="P972" s="5">
        <f>IFERROR((E972/L972),0)</f>
        <v>164</v>
      </c>
      <c r="Q972" s="5" t="str">
        <f>LEFT(N972,SEARCH("/", N972)-1)</f>
        <v>technology</v>
      </c>
      <c r="R972" s="5" t="str">
        <f>RIGHT(N972,LEN(N972)-SEARCH("/",N972))</f>
        <v>wearables</v>
      </c>
      <c r="S972" s="11">
        <f>(((J972/60)/60)/24)+DATE(1970,1,1)</f>
        <v>42721.220520833333</v>
      </c>
      <c r="T972" s="11">
        <f>(((I972/60)/60)/24)+DATE(1970,1,1)</f>
        <v>42758.207638888889</v>
      </c>
      <c r="U972">
        <f>YEAR(S972)</f>
        <v>2016</v>
      </c>
      <c r="V972">
        <f>YEAR(T972)</f>
        <v>2017</v>
      </c>
      <c r="W972" t="str">
        <f>IF(V972=U972, "Yes"," No")</f>
        <v xml:space="preserve"> No</v>
      </c>
    </row>
    <row r="973" spans="1:23" ht="43.2" x14ac:dyDescent="0.3">
      <c r="A973">
        <v>971</v>
      </c>
      <c r="B973" s="1" t="s">
        <v>1998</v>
      </c>
      <c r="C973" s="1" t="s">
        <v>1999</v>
      </c>
      <c r="D973">
        <v>100000</v>
      </c>
      <c r="E973">
        <v>226</v>
      </c>
      <c r="F973" t="s">
        <v>357</v>
      </c>
      <c r="G973" t="s">
        <v>17</v>
      </c>
      <c r="H973" t="s">
        <v>18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1329</v>
      </c>
      <c r="O973" s="7">
        <f>(E973/D973)*100</f>
        <v>0.22599999999999998</v>
      </c>
      <c r="P973" s="5">
        <f>IFERROR((E973/L973),0)</f>
        <v>45.2</v>
      </c>
      <c r="Q973" s="5" t="str">
        <f>LEFT(N973,SEARCH("/", N973)-1)</f>
        <v>technology</v>
      </c>
      <c r="R973" s="5" t="str">
        <f>RIGHT(N973,LEN(N973)-SEARCH("/",N973))</f>
        <v>wearables</v>
      </c>
      <c r="S973" s="11">
        <f>(((J973/60)/60)/24)+DATE(1970,1,1)</f>
        <v>42111.709027777775</v>
      </c>
      <c r="T973" s="11">
        <f>(((I973/60)/60)/24)+DATE(1970,1,1)</f>
        <v>42156.709027777775</v>
      </c>
      <c r="U973">
        <f>YEAR(S973)</f>
        <v>2015</v>
      </c>
      <c r="V973">
        <f>YEAR(T973)</f>
        <v>2015</v>
      </c>
      <c r="W973" t="str">
        <f>IF(V973=U973, "Yes"," No")</f>
        <v>Yes</v>
      </c>
    </row>
    <row r="974" spans="1:23" ht="43.2" x14ac:dyDescent="0.3">
      <c r="A974">
        <v>972</v>
      </c>
      <c r="B974" s="1" t="s">
        <v>2000</v>
      </c>
      <c r="C974" s="1" t="s">
        <v>2001</v>
      </c>
      <c r="D974">
        <v>20000</v>
      </c>
      <c r="E974">
        <v>6925</v>
      </c>
      <c r="F974" t="s">
        <v>357</v>
      </c>
      <c r="G974" t="s">
        <v>17</v>
      </c>
      <c r="H974" t="s">
        <v>18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1329</v>
      </c>
      <c r="O974" s="7">
        <f>(E974/D974)*100</f>
        <v>34.625</v>
      </c>
      <c r="P974" s="5">
        <f>IFERROR((E974/L974),0)</f>
        <v>153.88888888888889</v>
      </c>
      <c r="Q974" s="5" t="str">
        <f>LEFT(N974,SEARCH("/", N974)-1)</f>
        <v>technology</v>
      </c>
      <c r="R974" s="5" t="str">
        <f>RIGHT(N974,LEN(N974)-SEARCH("/",N974))</f>
        <v>wearables</v>
      </c>
      <c r="S974" s="11">
        <f>(((J974/60)/60)/24)+DATE(1970,1,1)</f>
        <v>41856.865717592591</v>
      </c>
      <c r="T974" s="11">
        <f>(((I974/60)/60)/24)+DATE(1970,1,1)</f>
        <v>41886.290972222225</v>
      </c>
      <c r="U974">
        <f>YEAR(S974)</f>
        <v>2014</v>
      </c>
      <c r="V974">
        <f>YEAR(T974)</f>
        <v>2014</v>
      </c>
      <c r="W974" t="str">
        <f>IF(V974=U974, "Yes"," No")</f>
        <v>Yes</v>
      </c>
    </row>
    <row r="975" spans="1:23" ht="57.6" x14ac:dyDescent="0.3">
      <c r="A975">
        <v>973</v>
      </c>
      <c r="B975" s="1" t="s">
        <v>2002</v>
      </c>
      <c r="C975" s="1" t="s">
        <v>2003</v>
      </c>
      <c r="D975">
        <v>20000</v>
      </c>
      <c r="E975">
        <v>411</v>
      </c>
      <c r="F975" t="s">
        <v>357</v>
      </c>
      <c r="G975" t="s">
        <v>17</v>
      </c>
      <c r="H975" t="s">
        <v>18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1329</v>
      </c>
      <c r="O975" s="7">
        <f>(E975/D975)*100</f>
        <v>2.0549999999999997</v>
      </c>
      <c r="P975" s="5">
        <f>IFERROR((E975/L975),0)</f>
        <v>51.375</v>
      </c>
      <c r="Q975" s="5" t="str">
        <f>LEFT(N975,SEARCH("/", N975)-1)</f>
        <v>technology</v>
      </c>
      <c r="R975" s="5" t="str">
        <f>RIGHT(N975,LEN(N975)-SEARCH("/",N975))</f>
        <v>wearables</v>
      </c>
      <c r="S975" s="11">
        <f>(((J975/60)/60)/24)+DATE(1970,1,1)</f>
        <v>42257.014965277776</v>
      </c>
      <c r="T975" s="11">
        <f>(((I975/60)/60)/24)+DATE(1970,1,1)</f>
        <v>42317.056631944448</v>
      </c>
      <c r="U975">
        <f>YEAR(S975)</f>
        <v>2015</v>
      </c>
      <c r="V975">
        <f>YEAR(T975)</f>
        <v>2015</v>
      </c>
      <c r="W975" t="str">
        <f>IF(V975=U975, "Yes"," No")</f>
        <v>Yes</v>
      </c>
    </row>
    <row r="976" spans="1:23" ht="43.2" x14ac:dyDescent="0.3">
      <c r="A976">
        <v>974</v>
      </c>
      <c r="B976" s="1" t="s">
        <v>2004</v>
      </c>
      <c r="C976" s="1" t="s">
        <v>2005</v>
      </c>
      <c r="D976">
        <v>50000</v>
      </c>
      <c r="E976">
        <v>280</v>
      </c>
      <c r="F976" t="s">
        <v>357</v>
      </c>
      <c r="G976" t="s">
        <v>17</v>
      </c>
      <c r="H976" t="s">
        <v>18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1329</v>
      </c>
      <c r="O976" s="7">
        <f>(E976/D976)*100</f>
        <v>0.55999999999999994</v>
      </c>
      <c r="P976" s="5">
        <f>IFERROR((E976/L976),0)</f>
        <v>93.333333333333329</v>
      </c>
      <c r="Q976" s="5" t="str">
        <f>LEFT(N976,SEARCH("/", N976)-1)</f>
        <v>technology</v>
      </c>
      <c r="R976" s="5" t="str">
        <f>RIGHT(N976,LEN(N976)-SEARCH("/",N976))</f>
        <v>wearables</v>
      </c>
      <c r="S976" s="11">
        <f>(((J976/60)/60)/24)+DATE(1970,1,1)</f>
        <v>42424.749490740738</v>
      </c>
      <c r="T976" s="11">
        <f>(((I976/60)/60)/24)+DATE(1970,1,1)</f>
        <v>42454.707824074074</v>
      </c>
      <c r="U976">
        <f>YEAR(S976)</f>
        <v>2016</v>
      </c>
      <c r="V976">
        <f>YEAR(T976)</f>
        <v>2016</v>
      </c>
      <c r="W976" t="str">
        <f>IF(V976=U976, "Yes"," No")</f>
        <v>Yes</v>
      </c>
    </row>
    <row r="977" spans="1:23" ht="43.2" x14ac:dyDescent="0.3">
      <c r="A977">
        <v>975</v>
      </c>
      <c r="B977" s="1" t="s">
        <v>2006</v>
      </c>
      <c r="C977" s="1" t="s">
        <v>2007</v>
      </c>
      <c r="D977">
        <v>100000</v>
      </c>
      <c r="E977">
        <v>2607</v>
      </c>
      <c r="F977" t="s">
        <v>357</v>
      </c>
      <c r="G977" t="s">
        <v>17</v>
      </c>
      <c r="H977" t="s">
        <v>18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1329</v>
      </c>
      <c r="O977" s="7">
        <f>(E977/D977)*100</f>
        <v>2.6069999999999998</v>
      </c>
      <c r="P977" s="5">
        <f>IFERROR((E977/L977),0)</f>
        <v>108.625</v>
      </c>
      <c r="Q977" s="5" t="str">
        <f>LEFT(N977,SEARCH("/", N977)-1)</f>
        <v>technology</v>
      </c>
      <c r="R977" s="5" t="str">
        <f>RIGHT(N977,LEN(N977)-SEARCH("/",N977))</f>
        <v>wearables</v>
      </c>
      <c r="S977" s="11">
        <f>(((J977/60)/60)/24)+DATE(1970,1,1)</f>
        <v>42489.696585648147</v>
      </c>
      <c r="T977" s="11">
        <f>(((I977/60)/60)/24)+DATE(1970,1,1)</f>
        <v>42549.696585648147</v>
      </c>
      <c r="U977">
        <f>YEAR(S977)</f>
        <v>2016</v>
      </c>
      <c r="V977">
        <f>YEAR(T977)</f>
        <v>2016</v>
      </c>
      <c r="W977" t="str">
        <f>IF(V977=U977, "Yes"," No")</f>
        <v>Yes</v>
      </c>
    </row>
    <row r="978" spans="1:23" ht="43.2" x14ac:dyDescent="0.3">
      <c r="A978">
        <v>976</v>
      </c>
      <c r="B978" s="1" t="s">
        <v>2008</v>
      </c>
      <c r="C978" s="1" t="s">
        <v>2009</v>
      </c>
      <c r="D978">
        <v>150000</v>
      </c>
      <c r="E978">
        <v>2889</v>
      </c>
      <c r="F978" t="s">
        <v>357</v>
      </c>
      <c r="G978" t="s">
        <v>50</v>
      </c>
      <c r="H978" t="s">
        <v>51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1329</v>
      </c>
      <c r="O978" s="7">
        <f>(E978/D978)*100</f>
        <v>1.9259999999999999</v>
      </c>
      <c r="P978" s="5">
        <f>IFERROR((E978/L978),0)</f>
        <v>160.5</v>
      </c>
      <c r="Q978" s="5" t="str">
        <f>LEFT(N978,SEARCH("/", N978)-1)</f>
        <v>technology</v>
      </c>
      <c r="R978" s="5" t="str">
        <f>RIGHT(N978,LEN(N978)-SEARCH("/",N978))</f>
        <v>wearables</v>
      </c>
      <c r="S978" s="11">
        <f>(((J978/60)/60)/24)+DATE(1970,1,1)</f>
        <v>42185.058993055558</v>
      </c>
      <c r="T978" s="11">
        <f>(((I978/60)/60)/24)+DATE(1970,1,1)</f>
        <v>42230.058993055558</v>
      </c>
      <c r="U978">
        <f>YEAR(S978)</f>
        <v>2015</v>
      </c>
      <c r="V978">
        <f>YEAR(T978)</f>
        <v>2015</v>
      </c>
      <c r="W978" t="str">
        <f>IF(V978=U978, "Yes"," No")</f>
        <v>Yes</v>
      </c>
    </row>
    <row r="979" spans="1:23" ht="43.2" x14ac:dyDescent="0.3">
      <c r="A979">
        <v>977</v>
      </c>
      <c r="B979" s="1" t="s">
        <v>2010</v>
      </c>
      <c r="C979" s="1" t="s">
        <v>2011</v>
      </c>
      <c r="D979">
        <v>2700</v>
      </c>
      <c r="E979">
        <v>909</v>
      </c>
      <c r="F979" t="s">
        <v>357</v>
      </c>
      <c r="G979" t="s">
        <v>2012</v>
      </c>
      <c r="H979" t="s">
        <v>55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1329</v>
      </c>
      <c r="O979" s="7">
        <f>(E979/D979)*100</f>
        <v>33.666666666666664</v>
      </c>
      <c r="P979" s="5">
        <f>IFERROR((E979/L979),0)</f>
        <v>75.75</v>
      </c>
      <c r="Q979" s="5" t="str">
        <f>LEFT(N979,SEARCH("/", N979)-1)</f>
        <v>technology</v>
      </c>
      <c r="R979" s="5" t="str">
        <f>RIGHT(N979,LEN(N979)-SEARCH("/",N979))</f>
        <v>wearables</v>
      </c>
      <c r="S979" s="11">
        <f>(((J979/60)/60)/24)+DATE(1970,1,1)</f>
        <v>42391.942094907412</v>
      </c>
      <c r="T979" s="11">
        <f>(((I979/60)/60)/24)+DATE(1970,1,1)</f>
        <v>42421.942094907412</v>
      </c>
      <c r="U979">
        <f>YEAR(S979)</f>
        <v>2016</v>
      </c>
      <c r="V979">
        <f>YEAR(T979)</f>
        <v>2016</v>
      </c>
      <c r="W979" t="str">
        <f>IF(V979=U979, "Yes"," No")</f>
        <v>Yes</v>
      </c>
    </row>
    <row r="980" spans="1:23" ht="43.2" x14ac:dyDescent="0.3">
      <c r="A980">
        <v>978</v>
      </c>
      <c r="B980" s="1" t="s">
        <v>2013</v>
      </c>
      <c r="C980" s="1" t="s">
        <v>2014</v>
      </c>
      <c r="D980">
        <v>172889</v>
      </c>
      <c r="E980">
        <v>97273</v>
      </c>
      <c r="F980" t="s">
        <v>357</v>
      </c>
      <c r="G980" t="s">
        <v>476</v>
      </c>
      <c r="H980" t="s">
        <v>477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1329</v>
      </c>
      <c r="O980" s="7">
        <f>(E980/D980)*100</f>
        <v>56.263267182990241</v>
      </c>
      <c r="P980" s="5">
        <f>IFERROR((E980/L980),0)</f>
        <v>790.83739837398377</v>
      </c>
      <c r="Q980" s="5" t="str">
        <f>LEFT(N980,SEARCH("/", N980)-1)</f>
        <v>technology</v>
      </c>
      <c r="R980" s="5" t="str">
        <f>RIGHT(N980,LEN(N980)-SEARCH("/",N980))</f>
        <v>wearables</v>
      </c>
      <c r="S980" s="11">
        <f>(((J980/60)/60)/24)+DATE(1970,1,1)</f>
        <v>42395.309039351851</v>
      </c>
      <c r="T980" s="11">
        <f>(((I980/60)/60)/24)+DATE(1970,1,1)</f>
        <v>42425.309039351851</v>
      </c>
      <c r="U980">
        <f>YEAR(S980)</f>
        <v>2016</v>
      </c>
      <c r="V980">
        <f>YEAR(T980)</f>
        <v>2016</v>
      </c>
      <c r="W980" t="str">
        <f>IF(V980=U980, "Yes"," No")</f>
        <v>Yes</v>
      </c>
    </row>
    <row r="981" spans="1:23" ht="43.2" x14ac:dyDescent="0.3">
      <c r="A981">
        <v>979</v>
      </c>
      <c r="B981" s="1" t="s">
        <v>2015</v>
      </c>
      <c r="C981" s="1" t="s">
        <v>2016</v>
      </c>
      <c r="D981">
        <v>35000</v>
      </c>
      <c r="E981">
        <v>28986.16</v>
      </c>
      <c r="F981" t="s">
        <v>357</v>
      </c>
      <c r="G981" t="s">
        <v>17</v>
      </c>
      <c r="H981" t="s">
        <v>18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1329</v>
      </c>
      <c r="O981" s="7">
        <f>(E981/D981)*100</f>
        <v>82.817599999999999</v>
      </c>
      <c r="P981" s="5">
        <f>IFERROR((E981/L981),0)</f>
        <v>301.93916666666667</v>
      </c>
      <c r="Q981" s="5" t="str">
        <f>LEFT(N981,SEARCH("/", N981)-1)</f>
        <v>technology</v>
      </c>
      <c r="R981" s="5" t="str">
        <f>RIGHT(N981,LEN(N981)-SEARCH("/",N981))</f>
        <v>wearables</v>
      </c>
      <c r="S981" s="11">
        <f>(((J981/60)/60)/24)+DATE(1970,1,1)</f>
        <v>42506.416990740734</v>
      </c>
      <c r="T981" s="11">
        <f>(((I981/60)/60)/24)+DATE(1970,1,1)</f>
        <v>42541.790972222225</v>
      </c>
      <c r="U981">
        <f>YEAR(S981)</f>
        <v>2016</v>
      </c>
      <c r="V981">
        <f>YEAR(T981)</f>
        <v>2016</v>
      </c>
      <c r="W981" t="str">
        <f>IF(V981=U981, "Yes"," No")</f>
        <v>Yes</v>
      </c>
    </row>
    <row r="982" spans="1:23" ht="57.6" x14ac:dyDescent="0.3">
      <c r="A982">
        <v>980</v>
      </c>
      <c r="B982" s="1" t="s">
        <v>2017</v>
      </c>
      <c r="C982" s="1" t="s">
        <v>2018</v>
      </c>
      <c r="D982">
        <v>10000</v>
      </c>
      <c r="E982">
        <v>1486</v>
      </c>
      <c r="F982" t="s">
        <v>357</v>
      </c>
      <c r="G982" t="s">
        <v>17</v>
      </c>
      <c r="H982" t="s">
        <v>18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1329</v>
      </c>
      <c r="O982" s="7">
        <f>(E982/D982)*100</f>
        <v>14.860000000000001</v>
      </c>
      <c r="P982" s="5">
        <f>IFERROR((E982/L982),0)</f>
        <v>47.935483870967744</v>
      </c>
      <c r="Q982" s="5" t="str">
        <f>LEFT(N982,SEARCH("/", N982)-1)</f>
        <v>technology</v>
      </c>
      <c r="R982" s="5" t="str">
        <f>RIGHT(N982,LEN(N982)-SEARCH("/",N982))</f>
        <v>wearables</v>
      </c>
      <c r="S982" s="11">
        <f>(((J982/60)/60)/24)+DATE(1970,1,1)</f>
        <v>41928.904189814813</v>
      </c>
      <c r="T982" s="11">
        <f>(((I982/60)/60)/24)+DATE(1970,1,1)</f>
        <v>41973.945856481485</v>
      </c>
      <c r="U982">
        <f>YEAR(S982)</f>
        <v>2014</v>
      </c>
      <c r="V982">
        <f>YEAR(T982)</f>
        <v>2014</v>
      </c>
      <c r="W982" t="str">
        <f>IF(V982=U982, "Yes"," No")</f>
        <v>Yes</v>
      </c>
    </row>
    <row r="983" spans="1:23" ht="57.6" x14ac:dyDescent="0.3">
      <c r="A983">
        <v>981</v>
      </c>
      <c r="B983" s="1" t="s">
        <v>2019</v>
      </c>
      <c r="C983" s="1" t="s">
        <v>2020</v>
      </c>
      <c r="D983">
        <v>88888</v>
      </c>
      <c r="E983">
        <v>11</v>
      </c>
      <c r="F983" t="s">
        <v>357</v>
      </c>
      <c r="G983" t="s">
        <v>17</v>
      </c>
      <c r="H983" t="s">
        <v>18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1329</v>
      </c>
      <c r="O983" s="7">
        <f>(E983/D983)*100</f>
        <v>1.2375123751237513E-2</v>
      </c>
      <c r="P983" s="5">
        <f>IFERROR((E983/L983),0)</f>
        <v>2.75</v>
      </c>
      <c r="Q983" s="5" t="str">
        <f>LEFT(N983,SEARCH("/", N983)-1)</f>
        <v>technology</v>
      </c>
      <c r="R983" s="5" t="str">
        <f>RIGHT(N983,LEN(N983)-SEARCH("/",N983))</f>
        <v>wearables</v>
      </c>
      <c r="S983" s="11">
        <f>(((J983/60)/60)/24)+DATE(1970,1,1)</f>
        <v>41830.947013888886</v>
      </c>
      <c r="T983" s="11">
        <f>(((I983/60)/60)/24)+DATE(1970,1,1)</f>
        <v>41860.947013888886</v>
      </c>
      <c r="U983">
        <f>YEAR(S983)</f>
        <v>2014</v>
      </c>
      <c r="V983">
        <f>YEAR(T983)</f>
        <v>2014</v>
      </c>
      <c r="W983" t="str">
        <f>IF(V983=U983, "Yes"," No")</f>
        <v>Yes</v>
      </c>
    </row>
    <row r="984" spans="1:23" ht="28.8" x14ac:dyDescent="0.3">
      <c r="A984">
        <v>982</v>
      </c>
      <c r="B984" s="1" t="s">
        <v>2021</v>
      </c>
      <c r="C984" s="1" t="s">
        <v>2022</v>
      </c>
      <c r="D984">
        <v>17500</v>
      </c>
      <c r="E984">
        <v>3</v>
      </c>
      <c r="F984" t="s">
        <v>357</v>
      </c>
      <c r="G984" t="s">
        <v>17</v>
      </c>
      <c r="H984" t="s">
        <v>18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1329</v>
      </c>
      <c r="O984" s="7">
        <f>(E984/D984)*100</f>
        <v>1.7142857142857144E-2</v>
      </c>
      <c r="P984" s="5">
        <f>IFERROR((E984/L984),0)</f>
        <v>1</v>
      </c>
      <c r="Q984" s="5" t="str">
        <f>LEFT(N984,SEARCH("/", N984)-1)</f>
        <v>technology</v>
      </c>
      <c r="R984" s="5" t="str">
        <f>RIGHT(N984,LEN(N984)-SEARCH("/",N984))</f>
        <v>wearables</v>
      </c>
      <c r="S984" s="11">
        <f>(((J984/60)/60)/24)+DATE(1970,1,1)</f>
        <v>42615.753310185188</v>
      </c>
      <c r="T984" s="11">
        <f>(((I984/60)/60)/24)+DATE(1970,1,1)</f>
        <v>42645.753310185188</v>
      </c>
      <c r="U984">
        <f>YEAR(S984)</f>
        <v>2016</v>
      </c>
      <c r="V984">
        <f>YEAR(T984)</f>
        <v>2016</v>
      </c>
      <c r="W984" t="str">
        <f>IF(V984=U984, "Yes"," No")</f>
        <v>Yes</v>
      </c>
    </row>
    <row r="985" spans="1:23" ht="57.6" x14ac:dyDescent="0.3">
      <c r="A985">
        <v>983</v>
      </c>
      <c r="B985" s="1" t="s">
        <v>2023</v>
      </c>
      <c r="C985" s="1" t="s">
        <v>2024</v>
      </c>
      <c r="D985">
        <v>104219</v>
      </c>
      <c r="E985">
        <v>30751</v>
      </c>
      <c r="F985" t="s">
        <v>357</v>
      </c>
      <c r="G985" t="s">
        <v>54</v>
      </c>
      <c r="H985" t="s">
        <v>55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1329</v>
      </c>
      <c r="O985" s="7">
        <f>(E985/D985)*100</f>
        <v>29.506136117214709</v>
      </c>
      <c r="P985" s="5">
        <f>IFERROR((E985/L985),0)</f>
        <v>171.79329608938548</v>
      </c>
      <c r="Q985" s="5" t="str">
        <f>LEFT(N985,SEARCH("/", N985)-1)</f>
        <v>technology</v>
      </c>
      <c r="R985" s="5" t="str">
        <f>RIGHT(N985,LEN(N985)-SEARCH("/",N985))</f>
        <v>wearables</v>
      </c>
      <c r="S985" s="11">
        <f>(((J985/60)/60)/24)+DATE(1970,1,1)</f>
        <v>42574.667650462965</v>
      </c>
      <c r="T985" s="11">
        <f>(((I985/60)/60)/24)+DATE(1970,1,1)</f>
        <v>42605.870833333334</v>
      </c>
      <c r="U985">
        <f>YEAR(S985)</f>
        <v>2016</v>
      </c>
      <c r="V985">
        <f>YEAR(T985)</f>
        <v>2016</v>
      </c>
      <c r="W985" t="str">
        <f>IF(V985=U985, "Yes"," No")</f>
        <v>Yes</v>
      </c>
    </row>
    <row r="986" spans="1:23" ht="72" x14ac:dyDescent="0.3">
      <c r="A986">
        <v>984</v>
      </c>
      <c r="B986" s="1" t="s">
        <v>2025</v>
      </c>
      <c r="C986" s="1" t="s">
        <v>2026</v>
      </c>
      <c r="D986">
        <v>10000</v>
      </c>
      <c r="E986">
        <v>106</v>
      </c>
      <c r="F986" t="s">
        <v>357</v>
      </c>
      <c r="G986" t="s">
        <v>17</v>
      </c>
      <c r="H986" t="s">
        <v>18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1329</v>
      </c>
      <c r="O986" s="7">
        <f>(E986/D986)*100</f>
        <v>1.06</v>
      </c>
      <c r="P986" s="5">
        <f>IFERROR((E986/L986),0)</f>
        <v>35.333333333333336</v>
      </c>
      <c r="Q986" s="5" t="str">
        <f>LEFT(N986,SEARCH("/", N986)-1)</f>
        <v>technology</v>
      </c>
      <c r="R986" s="5" t="str">
        <f>RIGHT(N986,LEN(N986)-SEARCH("/",N986))</f>
        <v>wearables</v>
      </c>
      <c r="S986" s="11">
        <f>(((J986/60)/60)/24)+DATE(1970,1,1)</f>
        <v>42061.11583333333</v>
      </c>
      <c r="T986" s="11">
        <f>(((I986/60)/60)/24)+DATE(1970,1,1)</f>
        <v>42091.074166666673</v>
      </c>
      <c r="U986">
        <f>YEAR(S986)</f>
        <v>2015</v>
      </c>
      <c r="V986">
        <f>YEAR(T986)</f>
        <v>2015</v>
      </c>
      <c r="W986" t="str">
        <f>IF(V986=U986, "Yes"," No")</f>
        <v>Yes</v>
      </c>
    </row>
    <row r="987" spans="1:23" ht="43.2" x14ac:dyDescent="0.3">
      <c r="A987">
        <v>985</v>
      </c>
      <c r="B987" s="1" t="s">
        <v>2027</v>
      </c>
      <c r="C987" s="1" t="s">
        <v>2028</v>
      </c>
      <c r="D987">
        <v>30000</v>
      </c>
      <c r="E987">
        <v>1888</v>
      </c>
      <c r="F987" t="s">
        <v>357</v>
      </c>
      <c r="G987" t="s">
        <v>502</v>
      </c>
      <c r="H987" t="s">
        <v>55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1329</v>
      </c>
      <c r="O987" s="7">
        <f>(E987/D987)*100</f>
        <v>6.293333333333333</v>
      </c>
      <c r="P987" s="5">
        <f>IFERROR((E987/L987),0)</f>
        <v>82.086956521739125</v>
      </c>
      <c r="Q987" s="5" t="str">
        <f>LEFT(N987,SEARCH("/", N987)-1)</f>
        <v>technology</v>
      </c>
      <c r="R987" s="5" t="str">
        <f>RIGHT(N987,LEN(N987)-SEARCH("/",N987))</f>
        <v>wearables</v>
      </c>
      <c r="S987" s="11">
        <f>(((J987/60)/60)/24)+DATE(1970,1,1)</f>
        <v>42339.967708333337</v>
      </c>
      <c r="T987" s="11">
        <f>(((I987/60)/60)/24)+DATE(1970,1,1)</f>
        <v>42369.958333333328</v>
      </c>
      <c r="U987">
        <f>YEAR(S987)</f>
        <v>2015</v>
      </c>
      <c r="V987">
        <f>YEAR(T987)</f>
        <v>2015</v>
      </c>
      <c r="W987" t="str">
        <f>IF(V987=U987, "Yes"," No")</f>
        <v>Yes</v>
      </c>
    </row>
    <row r="988" spans="1:23" ht="57.6" x14ac:dyDescent="0.3">
      <c r="A988">
        <v>986</v>
      </c>
      <c r="B988" s="1" t="s">
        <v>2029</v>
      </c>
      <c r="C988" s="1" t="s">
        <v>2030</v>
      </c>
      <c r="D988">
        <v>20000</v>
      </c>
      <c r="E988">
        <v>2550</v>
      </c>
      <c r="F988" t="s">
        <v>357</v>
      </c>
      <c r="G988" t="s">
        <v>24</v>
      </c>
      <c r="H988" t="s">
        <v>25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1329</v>
      </c>
      <c r="O988" s="7">
        <f>(E988/D988)*100</f>
        <v>12.75</v>
      </c>
      <c r="P988" s="5">
        <f>IFERROR((E988/L988),0)</f>
        <v>110.8695652173913</v>
      </c>
      <c r="Q988" s="5" t="str">
        <f>LEFT(N988,SEARCH("/", N988)-1)</f>
        <v>technology</v>
      </c>
      <c r="R988" s="5" t="str">
        <f>RIGHT(N988,LEN(N988)-SEARCH("/",N988))</f>
        <v>wearables</v>
      </c>
      <c r="S988" s="11">
        <f>(((J988/60)/60)/24)+DATE(1970,1,1)</f>
        <v>42324.767361111109</v>
      </c>
      <c r="T988" s="11">
        <f>(((I988/60)/60)/24)+DATE(1970,1,1)</f>
        <v>42379</v>
      </c>
      <c r="U988">
        <f>YEAR(S988)</f>
        <v>2015</v>
      </c>
      <c r="V988">
        <f>YEAR(T988)</f>
        <v>2016</v>
      </c>
      <c r="W988" t="str">
        <f>IF(V988=U988, "Yes"," No")</f>
        <v xml:space="preserve"> No</v>
      </c>
    </row>
    <row r="989" spans="1:23" ht="43.2" x14ac:dyDescent="0.3">
      <c r="A989">
        <v>987</v>
      </c>
      <c r="B989" s="1" t="s">
        <v>2031</v>
      </c>
      <c r="C989" s="1" t="s">
        <v>2032</v>
      </c>
      <c r="D989">
        <v>50000</v>
      </c>
      <c r="E989">
        <v>6610</v>
      </c>
      <c r="F989" t="s">
        <v>357</v>
      </c>
      <c r="G989" t="s">
        <v>387</v>
      </c>
      <c r="H989" t="s">
        <v>55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1329</v>
      </c>
      <c r="O989" s="7">
        <f>(E989/D989)*100</f>
        <v>13.22</v>
      </c>
      <c r="P989" s="5">
        <f>IFERROR((E989/L989),0)</f>
        <v>161.21951219512195</v>
      </c>
      <c r="Q989" s="5" t="str">
        <f>LEFT(N989,SEARCH("/", N989)-1)</f>
        <v>technology</v>
      </c>
      <c r="R989" s="5" t="str">
        <f>RIGHT(N989,LEN(N989)-SEARCH("/",N989))</f>
        <v>wearables</v>
      </c>
      <c r="S989" s="11">
        <f>(((J989/60)/60)/24)+DATE(1970,1,1)</f>
        <v>41773.294560185182</v>
      </c>
      <c r="T989" s="11">
        <f>(((I989/60)/60)/24)+DATE(1970,1,1)</f>
        <v>41813.294560185182</v>
      </c>
      <c r="U989">
        <f>YEAR(S989)</f>
        <v>2014</v>
      </c>
      <c r="V989">
        <f>YEAR(T989)</f>
        <v>2014</v>
      </c>
      <c r="W989" t="str">
        <f>IF(V989=U989, "Yes"," No")</f>
        <v>Yes</v>
      </c>
    </row>
    <row r="990" spans="1:23" ht="57.6" x14ac:dyDescent="0.3">
      <c r="A990">
        <v>988</v>
      </c>
      <c r="B990" s="1" t="s">
        <v>2033</v>
      </c>
      <c r="C990" s="1" t="s">
        <v>2034</v>
      </c>
      <c r="D990">
        <v>5000</v>
      </c>
      <c r="E990">
        <v>0</v>
      </c>
      <c r="F990" t="s">
        <v>357</v>
      </c>
      <c r="G990" t="s">
        <v>1224</v>
      </c>
      <c r="H990" t="s">
        <v>55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1329</v>
      </c>
      <c r="O990" s="7">
        <f>(E990/D990)*100</f>
        <v>0</v>
      </c>
      <c r="P990" s="5">
        <f>IFERROR((E990/L990),0)</f>
        <v>0</v>
      </c>
      <c r="Q990" s="5" t="str">
        <f>LEFT(N990,SEARCH("/", N990)-1)</f>
        <v>technology</v>
      </c>
      <c r="R990" s="5" t="str">
        <f>RIGHT(N990,LEN(N990)-SEARCH("/",N990))</f>
        <v>wearables</v>
      </c>
      <c r="S990" s="11">
        <f>(((J990/60)/60)/24)+DATE(1970,1,1)</f>
        <v>42614.356770833328</v>
      </c>
      <c r="T990" s="11">
        <f>(((I990/60)/60)/24)+DATE(1970,1,1)</f>
        <v>42644.356770833328</v>
      </c>
      <c r="U990">
        <f>YEAR(S990)</f>
        <v>2016</v>
      </c>
      <c r="V990">
        <f>YEAR(T990)</f>
        <v>2016</v>
      </c>
      <c r="W990" t="str">
        <f>IF(V990=U990, "Yes"," No")</f>
        <v>Yes</v>
      </c>
    </row>
    <row r="991" spans="1:23" ht="28.8" x14ac:dyDescent="0.3">
      <c r="A991">
        <v>989</v>
      </c>
      <c r="B991" s="1" t="s">
        <v>2035</v>
      </c>
      <c r="C991" s="1" t="s">
        <v>2036</v>
      </c>
      <c r="D991">
        <v>10000</v>
      </c>
      <c r="E991">
        <v>1677</v>
      </c>
      <c r="F991" t="s">
        <v>357</v>
      </c>
      <c r="G991" t="s">
        <v>17</v>
      </c>
      <c r="H991" t="s">
        <v>18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1329</v>
      </c>
      <c r="O991" s="7">
        <f>(E991/D991)*100</f>
        <v>16.77</v>
      </c>
      <c r="P991" s="5">
        <f>IFERROR((E991/L991),0)</f>
        <v>52.40625</v>
      </c>
      <c r="Q991" s="5" t="str">
        <f>LEFT(N991,SEARCH("/", N991)-1)</f>
        <v>technology</v>
      </c>
      <c r="R991" s="5" t="str">
        <f>RIGHT(N991,LEN(N991)-SEARCH("/",N991))</f>
        <v>wearables</v>
      </c>
      <c r="S991" s="11">
        <f>(((J991/60)/60)/24)+DATE(1970,1,1)</f>
        <v>42611.933969907404</v>
      </c>
      <c r="T991" s="11">
        <f>(((I991/60)/60)/24)+DATE(1970,1,1)</f>
        <v>42641.933969907404</v>
      </c>
      <c r="U991">
        <f>YEAR(S991)</f>
        <v>2016</v>
      </c>
      <c r="V991">
        <f>YEAR(T991)</f>
        <v>2016</v>
      </c>
      <c r="W991" t="str">
        <f>IF(V991=U991, "Yes"," No")</f>
        <v>Yes</v>
      </c>
    </row>
    <row r="992" spans="1:23" ht="43.2" x14ac:dyDescent="0.3">
      <c r="A992">
        <v>990</v>
      </c>
      <c r="B992" s="1" t="s">
        <v>2037</v>
      </c>
      <c r="C992" s="1" t="s">
        <v>2038</v>
      </c>
      <c r="D992">
        <v>25000</v>
      </c>
      <c r="E992">
        <v>26</v>
      </c>
      <c r="F992" t="s">
        <v>357</v>
      </c>
      <c r="G992" t="s">
        <v>17</v>
      </c>
      <c r="H992" t="s">
        <v>18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1329</v>
      </c>
      <c r="O992" s="7">
        <f>(E992/D992)*100</f>
        <v>0.104</v>
      </c>
      <c r="P992" s="5">
        <f>IFERROR((E992/L992),0)</f>
        <v>13</v>
      </c>
      <c r="Q992" s="5" t="str">
        <f>LEFT(N992,SEARCH("/", N992)-1)</f>
        <v>technology</v>
      </c>
      <c r="R992" s="5" t="str">
        <f>RIGHT(N992,LEN(N992)-SEARCH("/",N992))</f>
        <v>wearables</v>
      </c>
      <c r="S992" s="11">
        <f>(((J992/60)/60)/24)+DATE(1970,1,1)</f>
        <v>41855.784305555557</v>
      </c>
      <c r="T992" s="11">
        <f>(((I992/60)/60)/24)+DATE(1970,1,1)</f>
        <v>41885.784305555557</v>
      </c>
      <c r="U992">
        <f>YEAR(S992)</f>
        <v>2014</v>
      </c>
      <c r="V992">
        <f>YEAR(T992)</f>
        <v>2014</v>
      </c>
      <c r="W992" t="str">
        <f>IF(V992=U992, "Yes"," No")</f>
        <v>Yes</v>
      </c>
    </row>
    <row r="993" spans="1:23" ht="72" x14ac:dyDescent="0.3">
      <c r="A993">
        <v>991</v>
      </c>
      <c r="B993" s="1" t="s">
        <v>2039</v>
      </c>
      <c r="C993" s="1" t="s">
        <v>2040</v>
      </c>
      <c r="D993">
        <v>5000</v>
      </c>
      <c r="E993">
        <v>212</v>
      </c>
      <c r="F993" t="s">
        <v>357</v>
      </c>
      <c r="G993" t="s">
        <v>24</v>
      </c>
      <c r="H993" t="s">
        <v>25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1329</v>
      </c>
      <c r="O993" s="7">
        <f>(E993/D993)*100</f>
        <v>4.24</v>
      </c>
      <c r="P993" s="5">
        <f>IFERROR((E993/L993),0)</f>
        <v>30.285714285714285</v>
      </c>
      <c r="Q993" s="5" t="str">
        <f>LEFT(N993,SEARCH("/", N993)-1)</f>
        <v>technology</v>
      </c>
      <c r="R993" s="5" t="str">
        <f>RIGHT(N993,LEN(N993)-SEARCH("/",N993))</f>
        <v>wearables</v>
      </c>
      <c r="S993" s="11">
        <f>(((J993/60)/60)/24)+DATE(1970,1,1)</f>
        <v>42538.75680555556</v>
      </c>
      <c r="T993" s="11">
        <f>(((I993/60)/60)/24)+DATE(1970,1,1)</f>
        <v>42563.785416666666</v>
      </c>
      <c r="U993">
        <f>YEAR(S993)</f>
        <v>2016</v>
      </c>
      <c r="V993">
        <f>YEAR(T993)</f>
        <v>2016</v>
      </c>
      <c r="W993" t="str">
        <f>IF(V993=U993, "Yes"," No")</f>
        <v>Yes</v>
      </c>
    </row>
    <row r="994" spans="1:23" ht="43.2" x14ac:dyDescent="0.3">
      <c r="A994">
        <v>992</v>
      </c>
      <c r="B994" s="1" t="s">
        <v>2041</v>
      </c>
      <c r="C994" s="1" t="s">
        <v>2042</v>
      </c>
      <c r="D994">
        <v>100000</v>
      </c>
      <c r="E994">
        <v>467</v>
      </c>
      <c r="F994" t="s">
        <v>357</v>
      </c>
      <c r="G994" t="s">
        <v>17</v>
      </c>
      <c r="H994" t="s">
        <v>18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1329</v>
      </c>
      <c r="O994" s="7">
        <f>(E994/D994)*100</f>
        <v>0.46699999999999997</v>
      </c>
      <c r="P994" s="5">
        <f>IFERROR((E994/L994),0)</f>
        <v>116.75</v>
      </c>
      <c r="Q994" s="5" t="str">
        <f>LEFT(N994,SEARCH("/", N994)-1)</f>
        <v>technology</v>
      </c>
      <c r="R994" s="5" t="str">
        <f>RIGHT(N994,LEN(N994)-SEARCH("/",N994))</f>
        <v>wearables</v>
      </c>
      <c r="S994" s="11">
        <f>(((J994/60)/60)/24)+DATE(1970,1,1)</f>
        <v>42437.924988425926</v>
      </c>
      <c r="T994" s="11">
        <f>(((I994/60)/60)/24)+DATE(1970,1,1)</f>
        <v>42497.883321759262</v>
      </c>
      <c r="U994">
        <f>YEAR(S994)</f>
        <v>2016</v>
      </c>
      <c r="V994">
        <f>YEAR(T994)</f>
        <v>2016</v>
      </c>
      <c r="W994" t="str">
        <f>IF(V994=U994, "Yes"," No")</f>
        <v>Yes</v>
      </c>
    </row>
    <row r="995" spans="1:23" ht="43.2" x14ac:dyDescent="0.3">
      <c r="A995">
        <v>993</v>
      </c>
      <c r="B995" s="1" t="s">
        <v>2043</v>
      </c>
      <c r="C995" s="1" t="s">
        <v>2044</v>
      </c>
      <c r="D995">
        <v>70000</v>
      </c>
      <c r="E995">
        <v>17561</v>
      </c>
      <c r="F995" t="s">
        <v>357</v>
      </c>
      <c r="G995" t="s">
        <v>17</v>
      </c>
      <c r="H995" t="s">
        <v>18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1329</v>
      </c>
      <c r="O995" s="7">
        <f>(E995/D995)*100</f>
        <v>25.087142857142858</v>
      </c>
      <c r="P995" s="5">
        <f>IFERROR((E995/L995),0)</f>
        <v>89.59693877551021</v>
      </c>
      <c r="Q995" s="5" t="str">
        <f>LEFT(N995,SEARCH("/", N995)-1)</f>
        <v>technology</v>
      </c>
      <c r="R995" s="5" t="str">
        <f>RIGHT(N995,LEN(N995)-SEARCH("/",N995))</f>
        <v>wearables</v>
      </c>
      <c r="S995" s="11">
        <f>(((J995/60)/60)/24)+DATE(1970,1,1)</f>
        <v>42652.964907407411</v>
      </c>
      <c r="T995" s="11">
        <f>(((I995/60)/60)/24)+DATE(1970,1,1)</f>
        <v>42686.208333333328</v>
      </c>
      <c r="U995">
        <f>YEAR(S995)</f>
        <v>2016</v>
      </c>
      <c r="V995">
        <f>YEAR(T995)</f>
        <v>2016</v>
      </c>
      <c r="W995" t="str">
        <f>IF(V995=U995, "Yes"," No")</f>
        <v>Yes</v>
      </c>
    </row>
    <row r="996" spans="1:23" ht="57.6" x14ac:dyDescent="0.3">
      <c r="A996">
        <v>994</v>
      </c>
      <c r="B996" s="1" t="s">
        <v>2045</v>
      </c>
      <c r="C996" s="1" t="s">
        <v>2046</v>
      </c>
      <c r="D996">
        <v>200000</v>
      </c>
      <c r="E996">
        <v>4669</v>
      </c>
      <c r="F996" t="s">
        <v>357</v>
      </c>
      <c r="G996" t="s">
        <v>17</v>
      </c>
      <c r="H996" t="s">
        <v>18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1329</v>
      </c>
      <c r="O996" s="7">
        <f>(E996/D996)*100</f>
        <v>2.3345000000000002</v>
      </c>
      <c r="P996" s="5">
        <f>IFERROR((E996/L996),0)</f>
        <v>424.45454545454544</v>
      </c>
      <c r="Q996" s="5" t="str">
        <f>LEFT(N996,SEARCH("/", N996)-1)</f>
        <v>technology</v>
      </c>
      <c r="R996" s="5" t="str">
        <f>RIGHT(N996,LEN(N996)-SEARCH("/",N996))</f>
        <v>wearables</v>
      </c>
      <c r="S996" s="11">
        <f>(((J996/60)/60)/24)+DATE(1970,1,1)</f>
        <v>41921.263078703705</v>
      </c>
      <c r="T996" s="11">
        <f>(((I996/60)/60)/24)+DATE(1970,1,1)</f>
        <v>41973.957638888889</v>
      </c>
      <c r="U996">
        <f>YEAR(S996)</f>
        <v>2014</v>
      </c>
      <c r="V996">
        <f>YEAR(T996)</f>
        <v>2014</v>
      </c>
      <c r="W996" t="str">
        <f>IF(V996=U996, "Yes"," No")</f>
        <v>Yes</v>
      </c>
    </row>
    <row r="997" spans="1:23" ht="43.2" x14ac:dyDescent="0.3">
      <c r="A997">
        <v>995</v>
      </c>
      <c r="B997" s="1" t="s">
        <v>2047</v>
      </c>
      <c r="C997" s="1" t="s">
        <v>2048</v>
      </c>
      <c r="D997">
        <v>10000</v>
      </c>
      <c r="E997">
        <v>726</v>
      </c>
      <c r="F997" t="s">
        <v>357</v>
      </c>
      <c r="G997" t="s">
        <v>17</v>
      </c>
      <c r="H997" t="s">
        <v>18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1329</v>
      </c>
      <c r="O997" s="7">
        <f>(E997/D997)*100</f>
        <v>7.26</v>
      </c>
      <c r="P997" s="5">
        <f>IFERROR((E997/L997),0)</f>
        <v>80.666666666666671</v>
      </c>
      <c r="Q997" s="5" t="str">
        <f>LEFT(N997,SEARCH("/", N997)-1)</f>
        <v>technology</v>
      </c>
      <c r="R997" s="5" t="str">
        <f>RIGHT(N997,LEN(N997)-SEARCH("/",N997))</f>
        <v>wearables</v>
      </c>
      <c r="S997" s="11">
        <f>(((J997/60)/60)/24)+DATE(1970,1,1)</f>
        <v>41947.940740740742</v>
      </c>
      <c r="T997" s="11">
        <f>(((I997/60)/60)/24)+DATE(1970,1,1)</f>
        <v>41972.666666666672</v>
      </c>
      <c r="U997">
        <f>YEAR(S997)</f>
        <v>2014</v>
      </c>
      <c r="V997">
        <f>YEAR(T997)</f>
        <v>2014</v>
      </c>
      <c r="W997" t="str">
        <f>IF(V997=U997, "Yes"," No")</f>
        <v>Yes</v>
      </c>
    </row>
    <row r="998" spans="1:23" ht="43.2" x14ac:dyDescent="0.3">
      <c r="A998">
        <v>996</v>
      </c>
      <c r="B998" s="1" t="s">
        <v>2049</v>
      </c>
      <c r="C998" s="1" t="s">
        <v>2050</v>
      </c>
      <c r="D998">
        <v>4000</v>
      </c>
      <c r="E998">
        <v>65</v>
      </c>
      <c r="F998" t="s">
        <v>357</v>
      </c>
      <c r="G998" t="s">
        <v>17</v>
      </c>
      <c r="H998" t="s">
        <v>18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1329</v>
      </c>
      <c r="O998" s="7">
        <f>(E998/D998)*100</f>
        <v>1.625</v>
      </c>
      <c r="P998" s="5">
        <f>IFERROR((E998/L998),0)</f>
        <v>13</v>
      </c>
      <c r="Q998" s="5" t="str">
        <f>LEFT(N998,SEARCH("/", N998)-1)</f>
        <v>technology</v>
      </c>
      <c r="R998" s="5" t="str">
        <f>RIGHT(N998,LEN(N998)-SEARCH("/",N998))</f>
        <v>wearables</v>
      </c>
      <c r="S998" s="11">
        <f>(((J998/60)/60)/24)+DATE(1970,1,1)</f>
        <v>41817.866435185184</v>
      </c>
      <c r="T998" s="11">
        <f>(((I998/60)/60)/24)+DATE(1970,1,1)</f>
        <v>41847.643750000003</v>
      </c>
      <c r="U998">
        <f>YEAR(S998)</f>
        <v>2014</v>
      </c>
      <c r="V998">
        <f>YEAR(T998)</f>
        <v>2014</v>
      </c>
      <c r="W998" t="str">
        <f>IF(V998=U998, "Yes"," No")</f>
        <v>Yes</v>
      </c>
    </row>
    <row r="999" spans="1:23" ht="28.8" x14ac:dyDescent="0.3">
      <c r="A999">
        <v>997</v>
      </c>
      <c r="B999" s="1" t="s">
        <v>2051</v>
      </c>
      <c r="C999" s="1" t="s">
        <v>2052</v>
      </c>
      <c r="D999">
        <v>5000</v>
      </c>
      <c r="E999">
        <v>65</v>
      </c>
      <c r="F999" t="s">
        <v>357</v>
      </c>
      <c r="G999" t="s">
        <v>17</v>
      </c>
      <c r="H999" t="s">
        <v>18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1329</v>
      </c>
      <c r="O999" s="7">
        <f>(E999/D999)*100</f>
        <v>1.3</v>
      </c>
      <c r="P999" s="5">
        <f>IFERROR((E999/L999),0)</f>
        <v>8.125</v>
      </c>
      <c r="Q999" s="5" t="str">
        <f>LEFT(N999,SEARCH("/", N999)-1)</f>
        <v>technology</v>
      </c>
      <c r="R999" s="5" t="str">
        <f>RIGHT(N999,LEN(N999)-SEARCH("/",N999))</f>
        <v>wearables</v>
      </c>
      <c r="S999" s="11">
        <f>(((J999/60)/60)/24)+DATE(1970,1,1)</f>
        <v>41941.10297453704</v>
      </c>
      <c r="T999" s="11">
        <f>(((I999/60)/60)/24)+DATE(1970,1,1)</f>
        <v>41971.144641203704</v>
      </c>
      <c r="U999">
        <f>YEAR(S999)</f>
        <v>2014</v>
      </c>
      <c r="V999">
        <f>YEAR(T999)</f>
        <v>2014</v>
      </c>
      <c r="W999" t="str">
        <f>IF(V999=U999, "Yes"," No")</f>
        <v>Yes</v>
      </c>
    </row>
    <row r="1000" spans="1:23" ht="43.2" x14ac:dyDescent="0.3">
      <c r="A1000">
        <v>998</v>
      </c>
      <c r="B1000" s="1" t="s">
        <v>2053</v>
      </c>
      <c r="C1000" s="1" t="s">
        <v>2054</v>
      </c>
      <c r="D1000">
        <v>60000</v>
      </c>
      <c r="E1000">
        <v>35135</v>
      </c>
      <c r="F1000" t="s">
        <v>357</v>
      </c>
      <c r="G1000" t="s">
        <v>159</v>
      </c>
      <c r="H1000" t="s">
        <v>160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1329</v>
      </c>
      <c r="O1000" s="7">
        <f>(E1000/D1000)*100</f>
        <v>58.558333333333337</v>
      </c>
      <c r="P1000" s="5">
        <f>IFERROR((E1000/L1000),0)</f>
        <v>153.42794759825327</v>
      </c>
      <c r="Q1000" s="5" t="str">
        <f>LEFT(N1000,SEARCH("/", N1000)-1)</f>
        <v>technology</v>
      </c>
      <c r="R1000" s="5" t="str">
        <f>RIGHT(N1000,LEN(N1000)-SEARCH("/",N1000))</f>
        <v>wearables</v>
      </c>
      <c r="S1000" s="11">
        <f>(((J1000/60)/60)/24)+DATE(1970,1,1)</f>
        <v>42282.168993055559</v>
      </c>
      <c r="T1000" s="11">
        <f>(((I1000/60)/60)/24)+DATE(1970,1,1)</f>
        <v>42327.210659722223</v>
      </c>
      <c r="U1000">
        <f>YEAR(S1000)</f>
        <v>2015</v>
      </c>
      <c r="V1000">
        <f>YEAR(T1000)</f>
        <v>2015</v>
      </c>
      <c r="W1000" t="str">
        <f>IF(V1000=U1000, "Yes"," No")</f>
        <v>Yes</v>
      </c>
    </row>
    <row r="1001" spans="1:23" ht="43.2" x14ac:dyDescent="0.3">
      <c r="A1001">
        <v>999</v>
      </c>
      <c r="B1001" s="1" t="s">
        <v>2055</v>
      </c>
      <c r="C1001" s="1" t="s">
        <v>2056</v>
      </c>
      <c r="D1001">
        <v>150000</v>
      </c>
      <c r="E1001">
        <v>11683</v>
      </c>
      <c r="F1001" t="s">
        <v>357</v>
      </c>
      <c r="G1001" t="s">
        <v>159</v>
      </c>
      <c r="H1001" t="s">
        <v>160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1329</v>
      </c>
      <c r="O1001" s="7">
        <f>(E1001/D1001)*100</f>
        <v>7.7886666666666677</v>
      </c>
      <c r="P1001" s="5">
        <f>IFERROR((E1001/L1001),0)</f>
        <v>292.07499999999999</v>
      </c>
      <c r="Q1001" s="5" t="str">
        <f>LEFT(N1001,SEARCH("/", N1001)-1)</f>
        <v>technology</v>
      </c>
      <c r="R1001" s="5" t="str">
        <f>RIGHT(N1001,LEN(N1001)-SEARCH("/",N1001))</f>
        <v>wearables</v>
      </c>
      <c r="S1001" s="11">
        <f>(((J1001/60)/60)/24)+DATE(1970,1,1)</f>
        <v>41926.29965277778</v>
      </c>
      <c r="T1001" s="11">
        <f>(((I1001/60)/60)/24)+DATE(1970,1,1)</f>
        <v>41956.334722222222</v>
      </c>
      <c r="U1001">
        <f>YEAR(S1001)</f>
        <v>2014</v>
      </c>
      <c r="V1001">
        <f>YEAR(T1001)</f>
        <v>2014</v>
      </c>
      <c r="W1001" t="str">
        <f>IF(V1001=U1001, "Yes"," No")</f>
        <v>Yes</v>
      </c>
    </row>
    <row r="1002" spans="1:23" ht="43.2" x14ac:dyDescent="0.3">
      <c r="A1002">
        <v>1000</v>
      </c>
      <c r="B1002" s="1" t="s">
        <v>2057</v>
      </c>
      <c r="C1002" s="1" t="s">
        <v>2058</v>
      </c>
      <c r="D1002">
        <v>894700</v>
      </c>
      <c r="E1002">
        <v>19824</v>
      </c>
      <c r="F1002" t="s">
        <v>272</v>
      </c>
      <c r="G1002" t="s">
        <v>17</v>
      </c>
      <c r="H1002" t="s">
        <v>18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1329</v>
      </c>
      <c r="O1002" s="7">
        <f>(E1002/D1002)*100</f>
        <v>2.2157147647256061</v>
      </c>
      <c r="P1002" s="5">
        <f>IFERROR((E1002/L1002),0)</f>
        <v>3304</v>
      </c>
      <c r="Q1002" s="5" t="str">
        <f>LEFT(N1002,SEARCH("/", N1002)-1)</f>
        <v>technology</v>
      </c>
      <c r="R1002" s="5" t="str">
        <f>RIGHT(N1002,LEN(N1002)-SEARCH("/",N1002))</f>
        <v>wearables</v>
      </c>
      <c r="S1002" s="11">
        <f>(((J1002/60)/60)/24)+DATE(1970,1,1)</f>
        <v>42749.059722222228</v>
      </c>
      <c r="T1002" s="11">
        <f>(((I1002/60)/60)/24)+DATE(1970,1,1)</f>
        <v>42809.018055555556</v>
      </c>
      <c r="U1002">
        <f>YEAR(S1002)</f>
        <v>2017</v>
      </c>
      <c r="V1002">
        <f>YEAR(T1002)</f>
        <v>2017</v>
      </c>
      <c r="W1002" t="str">
        <f>IF(V1002=U1002, "Yes"," No")</f>
        <v>Yes</v>
      </c>
    </row>
    <row r="1003" spans="1:23" ht="57.6" x14ac:dyDescent="0.3">
      <c r="A1003">
        <v>1001</v>
      </c>
      <c r="B1003" s="1" t="s">
        <v>2059</v>
      </c>
      <c r="C1003" s="1" t="s">
        <v>2060</v>
      </c>
      <c r="D1003">
        <v>5000</v>
      </c>
      <c r="E1003">
        <v>5200</v>
      </c>
      <c r="F1003" t="s">
        <v>272</v>
      </c>
      <c r="G1003" t="s">
        <v>24</v>
      </c>
      <c r="H1003" t="s">
        <v>25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1329</v>
      </c>
      <c r="O1003" s="7">
        <f>(E1003/D1003)*100</f>
        <v>104</v>
      </c>
      <c r="P1003" s="5">
        <f>IFERROR((E1003/L1003),0)</f>
        <v>1300</v>
      </c>
      <c r="Q1003" s="5" t="str">
        <f>LEFT(N1003,SEARCH("/", N1003)-1)</f>
        <v>technology</v>
      </c>
      <c r="R1003" s="5" t="str">
        <f>RIGHT(N1003,LEN(N1003)-SEARCH("/",N1003))</f>
        <v>wearables</v>
      </c>
      <c r="S1003" s="11">
        <f>(((J1003/60)/60)/24)+DATE(1970,1,1)</f>
        <v>42720.720057870371</v>
      </c>
      <c r="T1003" s="11">
        <f>(((I1003/60)/60)/24)+DATE(1970,1,1)</f>
        <v>42765.720057870371</v>
      </c>
      <c r="U1003">
        <f>YEAR(S1003)</f>
        <v>2016</v>
      </c>
      <c r="V1003">
        <f>YEAR(T1003)</f>
        <v>2017</v>
      </c>
      <c r="W1003" t="str">
        <f>IF(V1003=U1003, "Yes"," No")</f>
        <v xml:space="preserve"> No</v>
      </c>
    </row>
    <row r="1004" spans="1:23" ht="43.2" x14ac:dyDescent="0.3">
      <c r="A1004">
        <v>1002</v>
      </c>
      <c r="B1004" s="1" t="s">
        <v>2061</v>
      </c>
      <c r="C1004" s="1" t="s">
        <v>2062</v>
      </c>
      <c r="D1004">
        <v>9999</v>
      </c>
      <c r="E1004">
        <v>2960</v>
      </c>
      <c r="F1004" t="s">
        <v>272</v>
      </c>
      <c r="G1004" t="s">
        <v>17</v>
      </c>
      <c r="H1004" t="s">
        <v>18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1329</v>
      </c>
      <c r="O1004" s="7">
        <f>(E1004/D1004)*100</f>
        <v>29.6029602960296</v>
      </c>
      <c r="P1004" s="5">
        <f>IFERROR((E1004/L1004),0)</f>
        <v>134.54545454545453</v>
      </c>
      <c r="Q1004" s="5" t="str">
        <f>LEFT(N1004,SEARCH("/", N1004)-1)</f>
        <v>technology</v>
      </c>
      <c r="R1004" s="5" t="str">
        <f>RIGHT(N1004,LEN(N1004)-SEARCH("/",N1004))</f>
        <v>wearables</v>
      </c>
      <c r="S1004" s="11">
        <f>(((J1004/60)/60)/24)+DATE(1970,1,1)</f>
        <v>42325.684189814812</v>
      </c>
      <c r="T1004" s="11">
        <f>(((I1004/60)/60)/24)+DATE(1970,1,1)</f>
        <v>42355.249305555553</v>
      </c>
      <c r="U1004">
        <f>YEAR(S1004)</f>
        <v>2015</v>
      </c>
      <c r="V1004">
        <f>YEAR(T1004)</f>
        <v>2015</v>
      </c>
      <c r="W1004" t="str">
        <f>IF(V1004=U1004, "Yes"," No")</f>
        <v>Yes</v>
      </c>
    </row>
    <row r="1005" spans="1:23" ht="43.2" x14ac:dyDescent="0.3">
      <c r="A1005">
        <v>1003</v>
      </c>
      <c r="B1005" s="1" t="s">
        <v>2063</v>
      </c>
      <c r="C1005" s="1" t="s">
        <v>2064</v>
      </c>
      <c r="D1005">
        <v>20000</v>
      </c>
      <c r="E1005">
        <v>3211</v>
      </c>
      <c r="F1005" t="s">
        <v>272</v>
      </c>
      <c r="G1005" t="s">
        <v>179</v>
      </c>
      <c r="H1005" t="s">
        <v>55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1329</v>
      </c>
      <c r="O1005" s="7">
        <f>(E1005/D1005)*100</f>
        <v>16.055</v>
      </c>
      <c r="P1005" s="5">
        <f>IFERROR((E1005/L1005),0)</f>
        <v>214.06666666666666</v>
      </c>
      <c r="Q1005" s="5" t="str">
        <f>LEFT(N1005,SEARCH("/", N1005)-1)</f>
        <v>technology</v>
      </c>
      <c r="R1005" s="5" t="str">
        <f>RIGHT(N1005,LEN(N1005)-SEARCH("/",N1005))</f>
        <v>wearables</v>
      </c>
      <c r="S1005" s="11">
        <f>(((J1005/60)/60)/24)+DATE(1970,1,1)</f>
        <v>42780.709039351852</v>
      </c>
      <c r="T1005" s="11">
        <f>(((I1005/60)/60)/24)+DATE(1970,1,1)</f>
        <v>42810.667372685188</v>
      </c>
      <c r="U1005">
        <f>YEAR(S1005)</f>
        <v>2017</v>
      </c>
      <c r="V1005">
        <f>YEAR(T1005)</f>
        <v>2017</v>
      </c>
      <c r="W1005" t="str">
        <f>IF(V1005=U1005, "Yes"," No")</f>
        <v>Yes</v>
      </c>
    </row>
    <row r="1006" spans="1:23" ht="43.2" x14ac:dyDescent="0.3">
      <c r="A1006">
        <v>1004</v>
      </c>
      <c r="B1006" s="1" t="s">
        <v>2065</v>
      </c>
      <c r="C1006" s="1" t="s">
        <v>2066</v>
      </c>
      <c r="D1006">
        <v>25000</v>
      </c>
      <c r="E1006">
        <v>20552</v>
      </c>
      <c r="F1006" t="s">
        <v>272</v>
      </c>
      <c r="G1006" t="s">
        <v>17</v>
      </c>
      <c r="H1006" t="s">
        <v>18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1329</v>
      </c>
      <c r="O1006" s="7">
        <f>(E1006/D1006)*100</f>
        <v>82.207999999999998</v>
      </c>
      <c r="P1006" s="5">
        <f>IFERROR((E1006/L1006),0)</f>
        <v>216.33684210526314</v>
      </c>
      <c r="Q1006" s="5" t="str">
        <f>LEFT(N1006,SEARCH("/", N1006)-1)</f>
        <v>technology</v>
      </c>
      <c r="R1006" s="5" t="str">
        <f>RIGHT(N1006,LEN(N1006)-SEARCH("/",N1006))</f>
        <v>wearables</v>
      </c>
      <c r="S1006" s="11">
        <f>(((J1006/60)/60)/24)+DATE(1970,1,1)</f>
        <v>42388.708645833336</v>
      </c>
      <c r="T1006" s="11">
        <f>(((I1006/60)/60)/24)+DATE(1970,1,1)</f>
        <v>42418.708645833336</v>
      </c>
      <c r="U1006">
        <f>YEAR(S1006)</f>
        <v>2016</v>
      </c>
      <c r="V1006">
        <f>YEAR(T1006)</f>
        <v>2016</v>
      </c>
      <c r="W1006" t="str">
        <f>IF(V1006=U1006, "Yes"," No")</f>
        <v>Yes</v>
      </c>
    </row>
    <row r="1007" spans="1:23" ht="43.2" x14ac:dyDescent="0.3">
      <c r="A1007">
        <v>1005</v>
      </c>
      <c r="B1007" s="1" t="s">
        <v>2067</v>
      </c>
      <c r="C1007" s="1" t="s">
        <v>2068</v>
      </c>
      <c r="D1007">
        <v>200000</v>
      </c>
      <c r="E1007">
        <v>150102</v>
      </c>
      <c r="F1007" t="s">
        <v>272</v>
      </c>
      <c r="G1007" t="s">
        <v>17</v>
      </c>
      <c r="H1007" t="s">
        <v>18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1329</v>
      </c>
      <c r="O1007" s="7">
        <f>(E1007/D1007)*100</f>
        <v>75.051000000000002</v>
      </c>
      <c r="P1007" s="5">
        <f>IFERROR((E1007/L1007),0)</f>
        <v>932.31055900621118</v>
      </c>
      <c r="Q1007" s="5" t="str">
        <f>LEFT(N1007,SEARCH("/", N1007)-1)</f>
        <v>technology</v>
      </c>
      <c r="R1007" s="5" t="str">
        <f>RIGHT(N1007,LEN(N1007)-SEARCH("/",N1007))</f>
        <v>wearables</v>
      </c>
      <c r="S1007" s="11">
        <f>(((J1007/60)/60)/24)+DATE(1970,1,1)</f>
        <v>42276.624803240738</v>
      </c>
      <c r="T1007" s="11">
        <f>(((I1007/60)/60)/24)+DATE(1970,1,1)</f>
        <v>42307.624803240738</v>
      </c>
      <c r="U1007">
        <f>YEAR(S1007)</f>
        <v>2015</v>
      </c>
      <c r="V1007">
        <f>YEAR(T1007)</f>
        <v>2015</v>
      </c>
      <c r="W1007" t="str">
        <f>IF(V1007=U1007, "Yes"," No")</f>
        <v>Yes</v>
      </c>
    </row>
    <row r="1008" spans="1:23" ht="43.2" x14ac:dyDescent="0.3">
      <c r="A1008">
        <v>1006</v>
      </c>
      <c r="B1008" s="1" t="s">
        <v>2069</v>
      </c>
      <c r="C1008" s="1" t="s">
        <v>2070</v>
      </c>
      <c r="D1008">
        <v>4000</v>
      </c>
      <c r="E1008">
        <v>234</v>
      </c>
      <c r="F1008" t="s">
        <v>272</v>
      </c>
      <c r="G1008" t="s">
        <v>17</v>
      </c>
      <c r="H1008" t="s">
        <v>18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1329</v>
      </c>
      <c r="O1008" s="7">
        <f>(E1008/D1008)*100</f>
        <v>5.8500000000000005</v>
      </c>
      <c r="P1008" s="5">
        <f>IFERROR((E1008/L1008),0)</f>
        <v>29.25</v>
      </c>
      <c r="Q1008" s="5" t="str">
        <f>LEFT(N1008,SEARCH("/", N1008)-1)</f>
        <v>technology</v>
      </c>
      <c r="R1008" s="5" t="str">
        <f>RIGHT(N1008,LEN(N1008)-SEARCH("/",N1008))</f>
        <v>wearables</v>
      </c>
      <c r="S1008" s="11">
        <f>(((J1008/60)/60)/24)+DATE(1970,1,1)</f>
        <v>41977.040185185186</v>
      </c>
      <c r="T1008" s="11">
        <f>(((I1008/60)/60)/24)+DATE(1970,1,1)</f>
        <v>41985.299305555556</v>
      </c>
      <c r="U1008">
        <f>YEAR(S1008)</f>
        <v>2014</v>
      </c>
      <c r="V1008">
        <f>YEAR(T1008)</f>
        <v>2014</v>
      </c>
      <c r="W1008" t="str">
        <f>IF(V1008=U1008, "Yes"," No")</f>
        <v>Yes</v>
      </c>
    </row>
    <row r="1009" spans="1:23" ht="43.2" x14ac:dyDescent="0.3">
      <c r="A1009">
        <v>1007</v>
      </c>
      <c r="B1009" s="1" t="s">
        <v>2071</v>
      </c>
      <c r="C1009" s="1" t="s">
        <v>2072</v>
      </c>
      <c r="D1009">
        <v>30000</v>
      </c>
      <c r="E1009">
        <v>13296</v>
      </c>
      <c r="F1009" t="s">
        <v>272</v>
      </c>
      <c r="G1009" t="s">
        <v>17</v>
      </c>
      <c r="H1009" t="s">
        <v>18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1329</v>
      </c>
      <c r="O1009" s="7">
        <f>(E1009/D1009)*100</f>
        <v>44.32</v>
      </c>
      <c r="P1009" s="5">
        <f>IFERROR((E1009/L1009),0)</f>
        <v>174.94736842105263</v>
      </c>
      <c r="Q1009" s="5" t="str">
        <f>LEFT(N1009,SEARCH("/", N1009)-1)</f>
        <v>technology</v>
      </c>
      <c r="R1009" s="5" t="str">
        <f>RIGHT(N1009,LEN(N1009)-SEARCH("/",N1009))</f>
        <v>wearables</v>
      </c>
      <c r="S1009" s="11">
        <f>(((J1009/60)/60)/24)+DATE(1970,1,1)</f>
        <v>42676.583599537036</v>
      </c>
      <c r="T1009" s="11">
        <f>(((I1009/60)/60)/24)+DATE(1970,1,1)</f>
        <v>42718.6252662037</v>
      </c>
      <c r="U1009">
        <f>YEAR(S1009)</f>
        <v>2016</v>
      </c>
      <c r="V1009">
        <f>YEAR(T1009)</f>
        <v>2016</v>
      </c>
      <c r="W1009" t="str">
        <f>IF(V1009=U1009, "Yes"," No")</f>
        <v>Yes</v>
      </c>
    </row>
    <row r="1010" spans="1:23" ht="43.2" x14ac:dyDescent="0.3">
      <c r="A1010">
        <v>1008</v>
      </c>
      <c r="B1010" s="1" t="s">
        <v>2073</v>
      </c>
      <c r="C1010" s="1" t="s">
        <v>2074</v>
      </c>
      <c r="D1010">
        <v>93500</v>
      </c>
      <c r="E1010">
        <v>250</v>
      </c>
      <c r="F1010" t="s">
        <v>272</v>
      </c>
      <c r="G1010" t="s">
        <v>1424</v>
      </c>
      <c r="H1010" t="s">
        <v>1425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1329</v>
      </c>
      <c r="O1010" s="7">
        <f>(E1010/D1010)*100</f>
        <v>0.26737967914438499</v>
      </c>
      <c r="P1010" s="5">
        <f>IFERROR((E1010/L1010),0)</f>
        <v>250</v>
      </c>
      <c r="Q1010" s="5" t="str">
        <f>LEFT(N1010,SEARCH("/", N1010)-1)</f>
        <v>technology</v>
      </c>
      <c r="R1010" s="5" t="str">
        <f>RIGHT(N1010,LEN(N1010)-SEARCH("/",N1010))</f>
        <v>wearables</v>
      </c>
      <c r="S1010" s="11">
        <f>(((J1010/60)/60)/24)+DATE(1970,1,1)</f>
        <v>42702.809201388889</v>
      </c>
      <c r="T1010" s="11">
        <f>(((I1010/60)/60)/24)+DATE(1970,1,1)</f>
        <v>42732.809201388889</v>
      </c>
      <c r="U1010">
        <f>YEAR(S1010)</f>
        <v>2016</v>
      </c>
      <c r="V1010">
        <f>YEAR(T1010)</f>
        <v>2016</v>
      </c>
      <c r="W1010" t="str">
        <f>IF(V1010=U1010, "Yes"," No")</f>
        <v>Yes</v>
      </c>
    </row>
    <row r="1011" spans="1:23" ht="57.6" x14ac:dyDescent="0.3">
      <c r="A1011">
        <v>1009</v>
      </c>
      <c r="B1011" s="1" t="s">
        <v>2075</v>
      </c>
      <c r="C1011" s="1" t="s">
        <v>2076</v>
      </c>
      <c r="D1011">
        <v>50000</v>
      </c>
      <c r="E1011">
        <v>6565</v>
      </c>
      <c r="F1011" t="s">
        <v>272</v>
      </c>
      <c r="G1011" t="s">
        <v>17</v>
      </c>
      <c r="H1011" t="s">
        <v>18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1329</v>
      </c>
      <c r="O1011" s="7">
        <f>(E1011/D1011)*100</f>
        <v>13.13</v>
      </c>
      <c r="P1011" s="5">
        <f>IFERROR((E1011/L1011),0)</f>
        <v>65</v>
      </c>
      <c r="Q1011" s="5" t="str">
        <f>LEFT(N1011,SEARCH("/", N1011)-1)</f>
        <v>technology</v>
      </c>
      <c r="R1011" s="5" t="str">
        <f>RIGHT(N1011,LEN(N1011)-SEARCH("/",N1011))</f>
        <v>wearables</v>
      </c>
      <c r="S1011" s="11">
        <f>(((J1011/60)/60)/24)+DATE(1970,1,1)</f>
        <v>42510.604699074072</v>
      </c>
      <c r="T1011" s="11">
        <f>(((I1011/60)/60)/24)+DATE(1970,1,1)</f>
        <v>42540.604699074072</v>
      </c>
      <c r="U1011">
        <f>YEAR(S1011)</f>
        <v>2016</v>
      </c>
      <c r="V1011">
        <f>YEAR(T1011)</f>
        <v>2016</v>
      </c>
      <c r="W1011" t="str">
        <f>IF(V1011=U1011, "Yes"," No")</f>
        <v>Yes</v>
      </c>
    </row>
    <row r="1012" spans="1:23" ht="43.2" x14ac:dyDescent="0.3">
      <c r="A1012">
        <v>1010</v>
      </c>
      <c r="B1012" s="1" t="s">
        <v>2077</v>
      </c>
      <c r="C1012" s="1" t="s">
        <v>2078</v>
      </c>
      <c r="D1012">
        <v>115250</v>
      </c>
      <c r="E1012">
        <v>220</v>
      </c>
      <c r="F1012" t="s">
        <v>272</v>
      </c>
      <c r="G1012" t="s">
        <v>17</v>
      </c>
      <c r="H1012" t="s">
        <v>18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1329</v>
      </c>
      <c r="O1012" s="7">
        <f>(E1012/D1012)*100</f>
        <v>0.19088937093275488</v>
      </c>
      <c r="P1012" s="5">
        <f>IFERROR((E1012/L1012),0)</f>
        <v>55</v>
      </c>
      <c r="Q1012" s="5" t="str">
        <f>LEFT(N1012,SEARCH("/", N1012)-1)</f>
        <v>technology</v>
      </c>
      <c r="R1012" s="5" t="str">
        <f>RIGHT(N1012,LEN(N1012)-SEARCH("/",N1012))</f>
        <v>wearables</v>
      </c>
      <c r="S1012" s="11">
        <f>(((J1012/60)/60)/24)+DATE(1970,1,1)</f>
        <v>42561.829421296294</v>
      </c>
      <c r="T1012" s="11">
        <f>(((I1012/60)/60)/24)+DATE(1970,1,1)</f>
        <v>42618.124305555553</v>
      </c>
      <c r="U1012">
        <f>YEAR(S1012)</f>
        <v>2016</v>
      </c>
      <c r="V1012">
        <f>YEAR(T1012)</f>
        <v>2016</v>
      </c>
      <c r="W1012" t="str">
        <f>IF(V1012=U1012, "Yes"," No")</f>
        <v>Yes</v>
      </c>
    </row>
    <row r="1013" spans="1:23" ht="43.2" x14ac:dyDescent="0.3">
      <c r="A1013">
        <v>1011</v>
      </c>
      <c r="B1013" s="1" t="s">
        <v>2079</v>
      </c>
      <c r="C1013" s="1" t="s">
        <v>2080</v>
      </c>
      <c r="D1013">
        <v>20000</v>
      </c>
      <c r="E1013">
        <v>75</v>
      </c>
      <c r="F1013" t="s">
        <v>272</v>
      </c>
      <c r="G1013" t="s">
        <v>17</v>
      </c>
      <c r="H1013" t="s">
        <v>18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1329</v>
      </c>
      <c r="O1013" s="7">
        <f>(E1013/D1013)*100</f>
        <v>0.375</v>
      </c>
      <c r="P1013" s="5">
        <f>IFERROR((E1013/L1013),0)</f>
        <v>75</v>
      </c>
      <c r="Q1013" s="5" t="str">
        <f>LEFT(N1013,SEARCH("/", N1013)-1)</f>
        <v>technology</v>
      </c>
      <c r="R1013" s="5" t="str">
        <f>RIGHT(N1013,LEN(N1013)-SEARCH("/",N1013))</f>
        <v>wearables</v>
      </c>
      <c r="S1013" s="11">
        <f>(((J1013/60)/60)/24)+DATE(1970,1,1)</f>
        <v>41946.898090277777</v>
      </c>
      <c r="T1013" s="11">
        <f>(((I1013/60)/60)/24)+DATE(1970,1,1)</f>
        <v>41991.898090277777</v>
      </c>
      <c r="U1013">
        <f>YEAR(S1013)</f>
        <v>2014</v>
      </c>
      <c r="V1013">
        <f>YEAR(T1013)</f>
        <v>2014</v>
      </c>
      <c r="W1013" t="str">
        <f>IF(V1013=U1013, "Yes"," No")</f>
        <v>Yes</v>
      </c>
    </row>
    <row r="1014" spans="1:23" ht="57.6" x14ac:dyDescent="0.3">
      <c r="A1014">
        <v>1012</v>
      </c>
      <c r="B1014" s="1" t="s">
        <v>2081</v>
      </c>
      <c r="C1014" s="1" t="s">
        <v>2082</v>
      </c>
      <c r="D1014">
        <v>5000</v>
      </c>
      <c r="E1014">
        <v>1076751.05</v>
      </c>
      <c r="F1014" t="s">
        <v>272</v>
      </c>
      <c r="G1014" t="s">
        <v>17</v>
      </c>
      <c r="H1014" t="s">
        <v>18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1329</v>
      </c>
      <c r="O1014" s="7">
        <f>(E1014/D1014)*100</f>
        <v>21535.021000000001</v>
      </c>
      <c r="P1014" s="5">
        <f>IFERROR((E1014/L1014),0)</f>
        <v>1389.3561935483872</v>
      </c>
      <c r="Q1014" s="5" t="str">
        <f>LEFT(N1014,SEARCH("/", N1014)-1)</f>
        <v>technology</v>
      </c>
      <c r="R1014" s="5" t="str">
        <f>RIGHT(N1014,LEN(N1014)-SEARCH("/",N1014))</f>
        <v>wearables</v>
      </c>
      <c r="S1014" s="11">
        <f>(((J1014/60)/60)/24)+DATE(1970,1,1)</f>
        <v>42714.440416666665</v>
      </c>
      <c r="T1014" s="11">
        <f>(((I1014/60)/60)/24)+DATE(1970,1,1)</f>
        <v>42759.440416666665</v>
      </c>
      <c r="U1014">
        <f>YEAR(S1014)</f>
        <v>2016</v>
      </c>
      <c r="V1014">
        <f>YEAR(T1014)</f>
        <v>2017</v>
      </c>
      <c r="W1014" t="str">
        <f>IF(V1014=U1014, "Yes"," No")</f>
        <v xml:space="preserve"> No</v>
      </c>
    </row>
    <row r="1015" spans="1:23" ht="43.2" x14ac:dyDescent="0.3">
      <c r="A1015">
        <v>1013</v>
      </c>
      <c r="B1015" s="1" t="s">
        <v>2083</v>
      </c>
      <c r="C1015" s="1" t="s">
        <v>2084</v>
      </c>
      <c r="D1015">
        <v>25000</v>
      </c>
      <c r="E1015">
        <v>8632</v>
      </c>
      <c r="F1015" t="s">
        <v>272</v>
      </c>
      <c r="G1015" t="s">
        <v>17</v>
      </c>
      <c r="H1015" t="s">
        <v>18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1329</v>
      </c>
      <c r="O1015" s="7">
        <f>(E1015/D1015)*100</f>
        <v>34.527999999999999</v>
      </c>
      <c r="P1015" s="5">
        <f>IFERROR((E1015/L1015),0)</f>
        <v>95.911111111111111</v>
      </c>
      <c r="Q1015" s="5" t="str">
        <f>LEFT(N1015,SEARCH("/", N1015)-1)</f>
        <v>technology</v>
      </c>
      <c r="R1015" s="5" t="str">
        <f>RIGHT(N1015,LEN(N1015)-SEARCH("/",N1015))</f>
        <v>wearables</v>
      </c>
      <c r="S1015" s="11">
        <f>(((J1015/60)/60)/24)+DATE(1970,1,1)</f>
        <v>42339.833981481483</v>
      </c>
      <c r="T1015" s="11">
        <f>(((I1015/60)/60)/24)+DATE(1970,1,1)</f>
        <v>42367.833333333328</v>
      </c>
      <c r="U1015">
        <f>YEAR(S1015)</f>
        <v>2015</v>
      </c>
      <c r="V1015">
        <f>YEAR(T1015)</f>
        <v>2015</v>
      </c>
      <c r="W1015" t="str">
        <f>IF(V1015=U1015, "Yes"," No")</f>
        <v>Yes</v>
      </c>
    </row>
    <row r="1016" spans="1:23" ht="28.8" x14ac:dyDescent="0.3">
      <c r="A1016">
        <v>1014</v>
      </c>
      <c r="B1016" s="1" t="s">
        <v>2085</v>
      </c>
      <c r="C1016" s="1" t="s">
        <v>2086</v>
      </c>
      <c r="D1016">
        <v>10000</v>
      </c>
      <c r="E1016">
        <v>3060</v>
      </c>
      <c r="F1016" t="s">
        <v>272</v>
      </c>
      <c r="G1016" t="s">
        <v>17</v>
      </c>
      <c r="H1016" t="s">
        <v>18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1329</v>
      </c>
      <c r="O1016" s="7">
        <f>(E1016/D1016)*100</f>
        <v>30.599999999999998</v>
      </c>
      <c r="P1016" s="5">
        <f>IFERROR((E1016/L1016),0)</f>
        <v>191.25</v>
      </c>
      <c r="Q1016" s="5" t="str">
        <f>LEFT(N1016,SEARCH("/", N1016)-1)</f>
        <v>technology</v>
      </c>
      <c r="R1016" s="5" t="str">
        <f>RIGHT(N1016,LEN(N1016)-SEARCH("/",N1016))</f>
        <v>wearables</v>
      </c>
      <c r="S1016" s="11">
        <f>(((J1016/60)/60)/24)+DATE(1970,1,1)</f>
        <v>41955.002488425926</v>
      </c>
      <c r="T1016" s="11">
        <f>(((I1016/60)/60)/24)+DATE(1970,1,1)</f>
        <v>42005.002488425926</v>
      </c>
      <c r="U1016">
        <f>YEAR(S1016)</f>
        <v>2014</v>
      </c>
      <c r="V1016">
        <f>YEAR(T1016)</f>
        <v>2015</v>
      </c>
      <c r="W1016" t="str">
        <f>IF(V1016=U1016, "Yes"," No")</f>
        <v xml:space="preserve"> No</v>
      </c>
    </row>
    <row r="1017" spans="1:23" ht="43.2" x14ac:dyDescent="0.3">
      <c r="A1017">
        <v>1015</v>
      </c>
      <c r="B1017" s="1" t="s">
        <v>2087</v>
      </c>
      <c r="C1017" s="1" t="s">
        <v>2088</v>
      </c>
      <c r="D1017">
        <v>9000</v>
      </c>
      <c r="E1017">
        <v>240</v>
      </c>
      <c r="F1017" t="s">
        <v>272</v>
      </c>
      <c r="G1017" t="s">
        <v>2089</v>
      </c>
      <c r="H1017" t="s">
        <v>2090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1329</v>
      </c>
      <c r="O1017" s="7">
        <f>(E1017/D1017)*100</f>
        <v>2.666666666666667</v>
      </c>
      <c r="P1017" s="5">
        <f>IFERROR((E1017/L1017),0)</f>
        <v>40</v>
      </c>
      <c r="Q1017" s="5" t="str">
        <f>LEFT(N1017,SEARCH("/", N1017)-1)</f>
        <v>technology</v>
      </c>
      <c r="R1017" s="5" t="str">
        <f>RIGHT(N1017,LEN(N1017)-SEARCH("/",N1017))</f>
        <v>wearables</v>
      </c>
      <c r="S1017" s="11">
        <f>(((J1017/60)/60)/24)+DATE(1970,1,1)</f>
        <v>42303.878414351857</v>
      </c>
      <c r="T1017" s="11">
        <f>(((I1017/60)/60)/24)+DATE(1970,1,1)</f>
        <v>42333.920081018514</v>
      </c>
      <c r="U1017">
        <f>YEAR(S1017)</f>
        <v>2015</v>
      </c>
      <c r="V1017">
        <f>YEAR(T1017)</f>
        <v>2015</v>
      </c>
      <c r="W1017" t="str">
        <f>IF(V1017=U1017, "Yes"," No")</f>
        <v>Yes</v>
      </c>
    </row>
    <row r="1018" spans="1:23" ht="43.2" x14ac:dyDescent="0.3">
      <c r="A1018">
        <v>1016</v>
      </c>
      <c r="B1018" s="1" t="s">
        <v>2091</v>
      </c>
      <c r="C1018" s="1" t="s">
        <v>2092</v>
      </c>
      <c r="D1018">
        <v>100000</v>
      </c>
      <c r="E1018">
        <v>2842</v>
      </c>
      <c r="F1018" t="s">
        <v>272</v>
      </c>
      <c r="G1018" t="s">
        <v>17</v>
      </c>
      <c r="H1018" t="s">
        <v>18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1329</v>
      </c>
      <c r="O1018" s="7">
        <f>(E1018/D1018)*100</f>
        <v>2.8420000000000001</v>
      </c>
      <c r="P1018" s="5">
        <f>IFERROR((E1018/L1018),0)</f>
        <v>74.78947368421052</v>
      </c>
      <c r="Q1018" s="5" t="str">
        <f>LEFT(N1018,SEARCH("/", N1018)-1)</f>
        <v>technology</v>
      </c>
      <c r="R1018" s="5" t="str">
        <f>RIGHT(N1018,LEN(N1018)-SEARCH("/",N1018))</f>
        <v>wearables</v>
      </c>
      <c r="S1018" s="11">
        <f>(((J1018/60)/60)/24)+DATE(1970,1,1)</f>
        <v>42422.107129629629</v>
      </c>
      <c r="T1018" s="11">
        <f>(((I1018/60)/60)/24)+DATE(1970,1,1)</f>
        <v>42467.065462962957</v>
      </c>
      <c r="U1018">
        <f>YEAR(S1018)</f>
        <v>2016</v>
      </c>
      <c r="V1018">
        <f>YEAR(T1018)</f>
        <v>2016</v>
      </c>
      <c r="W1018" t="str">
        <f>IF(V1018=U1018, "Yes"," No")</f>
        <v>Yes</v>
      </c>
    </row>
    <row r="1019" spans="1:23" ht="57.6" x14ac:dyDescent="0.3">
      <c r="A1019">
        <v>1017</v>
      </c>
      <c r="B1019" s="1" t="s">
        <v>2093</v>
      </c>
      <c r="C1019" s="1" t="s">
        <v>2094</v>
      </c>
      <c r="D1019">
        <v>250000</v>
      </c>
      <c r="E1019">
        <v>57197</v>
      </c>
      <c r="F1019" t="s">
        <v>272</v>
      </c>
      <c r="G1019" t="s">
        <v>17</v>
      </c>
      <c r="H1019" t="s">
        <v>18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1329</v>
      </c>
      <c r="O1019" s="7">
        <f>(E1019/D1019)*100</f>
        <v>22.878799999999998</v>
      </c>
      <c r="P1019" s="5">
        <f>IFERROR((E1019/L1019),0)</f>
        <v>161.11830985915492</v>
      </c>
      <c r="Q1019" s="5" t="str">
        <f>LEFT(N1019,SEARCH("/", N1019)-1)</f>
        <v>technology</v>
      </c>
      <c r="R1019" s="5" t="str">
        <f>RIGHT(N1019,LEN(N1019)-SEARCH("/",N1019))</f>
        <v>wearables</v>
      </c>
      <c r="S1019" s="11">
        <f>(((J1019/60)/60)/24)+DATE(1970,1,1)</f>
        <v>42289.675173611111</v>
      </c>
      <c r="T1019" s="11">
        <f>(((I1019/60)/60)/24)+DATE(1970,1,1)</f>
        <v>42329.716840277775</v>
      </c>
      <c r="U1019">
        <f>YEAR(S1019)</f>
        <v>2015</v>
      </c>
      <c r="V1019">
        <f>YEAR(T1019)</f>
        <v>2015</v>
      </c>
      <c r="W1019" t="str">
        <f>IF(V1019=U1019, "Yes"," No")</f>
        <v>Yes</v>
      </c>
    </row>
    <row r="1020" spans="1:23" ht="43.2" x14ac:dyDescent="0.3">
      <c r="A1020">
        <v>1018</v>
      </c>
      <c r="B1020" s="1" t="s">
        <v>2095</v>
      </c>
      <c r="C1020" s="1" t="s">
        <v>2096</v>
      </c>
      <c r="D1020">
        <v>20000</v>
      </c>
      <c r="E1020">
        <v>621</v>
      </c>
      <c r="F1020" t="s">
        <v>272</v>
      </c>
      <c r="G1020" t="s">
        <v>17</v>
      </c>
      <c r="H1020" t="s">
        <v>18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1329</v>
      </c>
      <c r="O1020" s="7">
        <f>(E1020/D1020)*100</f>
        <v>3.105</v>
      </c>
      <c r="P1020" s="5">
        <f>IFERROR((E1020/L1020),0)</f>
        <v>88.714285714285708</v>
      </c>
      <c r="Q1020" s="5" t="str">
        <f>LEFT(N1020,SEARCH("/", N1020)-1)</f>
        <v>technology</v>
      </c>
      <c r="R1020" s="5" t="str">
        <f>RIGHT(N1020,LEN(N1020)-SEARCH("/",N1020))</f>
        <v>wearables</v>
      </c>
      <c r="S1020" s="11">
        <f>(((J1020/60)/60)/24)+DATE(1970,1,1)</f>
        <v>42535.492280092592</v>
      </c>
      <c r="T1020" s="11">
        <f>(((I1020/60)/60)/24)+DATE(1970,1,1)</f>
        <v>42565.492280092592</v>
      </c>
      <c r="U1020">
        <f>YEAR(S1020)</f>
        <v>2016</v>
      </c>
      <c r="V1020">
        <f>YEAR(T1020)</f>
        <v>2016</v>
      </c>
      <c r="W1020" t="str">
        <f>IF(V1020=U1020, "Yes"," No")</f>
        <v>Yes</v>
      </c>
    </row>
    <row r="1021" spans="1:23" ht="43.2" x14ac:dyDescent="0.3">
      <c r="A1021">
        <v>1019</v>
      </c>
      <c r="B1021" s="1" t="s">
        <v>2097</v>
      </c>
      <c r="C1021" s="1" t="s">
        <v>2098</v>
      </c>
      <c r="D1021">
        <v>45000</v>
      </c>
      <c r="E1021">
        <v>21300</v>
      </c>
      <c r="F1021" t="s">
        <v>272</v>
      </c>
      <c r="G1021" t="s">
        <v>17</v>
      </c>
      <c r="H1021" t="s">
        <v>18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1329</v>
      </c>
      <c r="O1021" s="7">
        <f>(E1021/D1021)*100</f>
        <v>47.333333333333336</v>
      </c>
      <c r="P1021" s="5">
        <f>IFERROR((E1021/L1021),0)</f>
        <v>53.25</v>
      </c>
      <c r="Q1021" s="5" t="str">
        <f>LEFT(N1021,SEARCH("/", N1021)-1)</f>
        <v>technology</v>
      </c>
      <c r="R1021" s="5" t="str">
        <f>RIGHT(N1021,LEN(N1021)-SEARCH("/",N1021))</f>
        <v>wearables</v>
      </c>
      <c r="S1021" s="11">
        <f>(((J1021/60)/60)/24)+DATE(1970,1,1)</f>
        <v>42009.973946759259</v>
      </c>
      <c r="T1021" s="11">
        <f>(((I1021/60)/60)/24)+DATE(1970,1,1)</f>
        <v>42039.973946759259</v>
      </c>
      <c r="U1021">
        <f>YEAR(S1021)</f>
        <v>2015</v>
      </c>
      <c r="V1021">
        <f>YEAR(T1021)</f>
        <v>2015</v>
      </c>
      <c r="W1021" t="str">
        <f>IF(V1021=U1021, "Yes"," No")</f>
        <v>Yes</v>
      </c>
    </row>
    <row r="1022" spans="1:23" ht="43.2" x14ac:dyDescent="0.3">
      <c r="A1022">
        <v>1020</v>
      </c>
      <c r="B1022" s="1" t="s">
        <v>2099</v>
      </c>
      <c r="C1022" s="1" t="s">
        <v>2100</v>
      </c>
      <c r="D1022">
        <v>1550</v>
      </c>
      <c r="E1022">
        <v>3186</v>
      </c>
      <c r="F1022" t="s">
        <v>16</v>
      </c>
      <c r="G1022" t="s">
        <v>159</v>
      </c>
      <c r="H1022" t="s">
        <v>160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2101</v>
      </c>
      <c r="O1022" s="7">
        <f>(E1022/D1022)*100</f>
        <v>205.54838709677421</v>
      </c>
      <c r="P1022" s="5">
        <f>IFERROR((E1022/L1022),0)</f>
        <v>106.2</v>
      </c>
      <c r="Q1022" s="5" t="str">
        <f>LEFT(N1022,SEARCH("/", N1022)-1)</f>
        <v>music</v>
      </c>
      <c r="R1022" s="5" t="str">
        <f>RIGHT(N1022,LEN(N1022)-SEARCH("/",N1022))</f>
        <v>electronic music</v>
      </c>
      <c r="S1022" s="11">
        <f>(((J1022/60)/60)/24)+DATE(1970,1,1)</f>
        <v>42127.069548611107</v>
      </c>
      <c r="T1022" s="11">
        <f>(((I1022/60)/60)/24)+DATE(1970,1,1)</f>
        <v>42157.032638888893</v>
      </c>
      <c r="U1022">
        <f>YEAR(S1022)</f>
        <v>2015</v>
      </c>
      <c r="V1022">
        <f>YEAR(T1022)</f>
        <v>2015</v>
      </c>
      <c r="W1022" t="str">
        <f>IF(V1022=U1022, "Yes"," No")</f>
        <v>Yes</v>
      </c>
    </row>
    <row r="1023" spans="1:23" ht="43.2" x14ac:dyDescent="0.3">
      <c r="A1023">
        <v>1021</v>
      </c>
      <c r="B1023" s="1" t="s">
        <v>2102</v>
      </c>
      <c r="C1023" s="1" t="s">
        <v>2103</v>
      </c>
      <c r="D1023">
        <v>3000</v>
      </c>
      <c r="E1023">
        <v>10554.11</v>
      </c>
      <c r="F1023" t="s">
        <v>16</v>
      </c>
      <c r="G1023" t="s">
        <v>17</v>
      </c>
      <c r="H1023" t="s">
        <v>18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2101</v>
      </c>
      <c r="O1023" s="7">
        <f>(E1023/D1023)*100</f>
        <v>351.80366666666669</v>
      </c>
      <c r="P1023" s="5">
        <f>IFERROR((E1023/L1023),0)</f>
        <v>22.079728033472804</v>
      </c>
      <c r="Q1023" s="5" t="str">
        <f>LEFT(N1023,SEARCH("/", N1023)-1)</f>
        <v>music</v>
      </c>
      <c r="R1023" s="5" t="str">
        <f>RIGHT(N1023,LEN(N1023)-SEARCH("/",N1023))</f>
        <v>electronic music</v>
      </c>
      <c r="S1023" s="11">
        <f>(((J1023/60)/60)/24)+DATE(1970,1,1)</f>
        <v>42271.251979166671</v>
      </c>
      <c r="T1023" s="11">
        <f>(((I1023/60)/60)/24)+DATE(1970,1,1)</f>
        <v>42294.166666666672</v>
      </c>
      <c r="U1023">
        <f>YEAR(S1023)</f>
        <v>2015</v>
      </c>
      <c r="V1023">
        <f>YEAR(T1023)</f>
        <v>2015</v>
      </c>
      <c r="W1023" t="str">
        <f>IF(V1023=U1023, "Yes"," No")</f>
        <v>Yes</v>
      </c>
    </row>
    <row r="1024" spans="1:23" ht="28.8" x14ac:dyDescent="0.3">
      <c r="A1024">
        <v>1022</v>
      </c>
      <c r="B1024" s="1" t="s">
        <v>2104</v>
      </c>
      <c r="C1024" s="1" t="s">
        <v>2105</v>
      </c>
      <c r="D1024">
        <v>2000</v>
      </c>
      <c r="E1024">
        <v>2298</v>
      </c>
      <c r="F1024" t="s">
        <v>16</v>
      </c>
      <c r="G1024" t="s">
        <v>17</v>
      </c>
      <c r="H1024" t="s">
        <v>18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2101</v>
      </c>
      <c r="O1024" s="7">
        <f>(E1024/D1024)*100</f>
        <v>114.9</v>
      </c>
      <c r="P1024" s="5">
        <f>IFERROR((E1024/L1024),0)</f>
        <v>31.054054054054053</v>
      </c>
      <c r="Q1024" s="5" t="str">
        <f>LEFT(N1024,SEARCH("/", N1024)-1)</f>
        <v>music</v>
      </c>
      <c r="R1024" s="5" t="str">
        <f>RIGHT(N1024,LEN(N1024)-SEARCH("/",N1024))</f>
        <v>electronic music</v>
      </c>
      <c r="S1024" s="11">
        <f>(((J1024/60)/60)/24)+DATE(1970,1,1)</f>
        <v>42111.646724537044</v>
      </c>
      <c r="T1024" s="11">
        <f>(((I1024/60)/60)/24)+DATE(1970,1,1)</f>
        <v>42141.646724537044</v>
      </c>
      <c r="U1024">
        <f>YEAR(S1024)</f>
        <v>2015</v>
      </c>
      <c r="V1024">
        <f>YEAR(T1024)</f>
        <v>2015</v>
      </c>
      <c r="W1024" t="str">
        <f>IF(V1024=U1024, "Yes"," No")</f>
        <v>Yes</v>
      </c>
    </row>
    <row r="1025" spans="1:23" ht="43.2" x14ac:dyDescent="0.3">
      <c r="A1025">
        <v>1023</v>
      </c>
      <c r="B1025" s="1" t="s">
        <v>2106</v>
      </c>
      <c r="C1025" s="1" t="s">
        <v>2107</v>
      </c>
      <c r="D1025">
        <v>2000</v>
      </c>
      <c r="E1025">
        <v>4743</v>
      </c>
      <c r="F1025" t="s">
        <v>16</v>
      </c>
      <c r="G1025" t="s">
        <v>24</v>
      </c>
      <c r="H1025" t="s">
        <v>25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2101</v>
      </c>
      <c r="O1025" s="7">
        <f>(E1025/D1025)*100</f>
        <v>237.15</v>
      </c>
      <c r="P1025" s="5">
        <f>IFERROR((E1025/L1025),0)</f>
        <v>36.206106870229007</v>
      </c>
      <c r="Q1025" s="5" t="str">
        <f>LEFT(N1025,SEARCH("/", N1025)-1)</f>
        <v>music</v>
      </c>
      <c r="R1025" s="5" t="str">
        <f>RIGHT(N1025,LEN(N1025)-SEARCH("/",N1025))</f>
        <v>electronic music</v>
      </c>
      <c r="S1025" s="11">
        <f>(((J1025/60)/60)/24)+DATE(1970,1,1)</f>
        <v>42145.919687500005</v>
      </c>
      <c r="T1025" s="11">
        <f>(((I1025/60)/60)/24)+DATE(1970,1,1)</f>
        <v>42175.919687500005</v>
      </c>
      <c r="U1025">
        <f>YEAR(S1025)</f>
        <v>2015</v>
      </c>
      <c r="V1025">
        <f>YEAR(T1025)</f>
        <v>2015</v>
      </c>
      <c r="W1025" t="str">
        <f>IF(V1025=U1025, "Yes"," No")</f>
        <v>Yes</v>
      </c>
    </row>
    <row r="1026" spans="1:23" ht="43.2" x14ac:dyDescent="0.3">
      <c r="A1026">
        <v>1024</v>
      </c>
      <c r="B1026" s="1" t="s">
        <v>2108</v>
      </c>
      <c r="C1026" s="1" t="s">
        <v>2109</v>
      </c>
      <c r="D1026">
        <v>20000</v>
      </c>
      <c r="E1026">
        <v>23727.55</v>
      </c>
      <c r="F1026" t="s">
        <v>16</v>
      </c>
      <c r="G1026" t="s">
        <v>476</v>
      </c>
      <c r="H1026" t="s">
        <v>477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2101</v>
      </c>
      <c r="O1026" s="7">
        <f>(E1026/D1026)*100</f>
        <v>118.63774999999998</v>
      </c>
      <c r="P1026" s="5">
        <f>IFERROR((E1026/L1026),0)</f>
        <v>388.9762295081967</v>
      </c>
      <c r="Q1026" s="5" t="str">
        <f>LEFT(N1026,SEARCH("/", N1026)-1)</f>
        <v>music</v>
      </c>
      <c r="R1026" s="5" t="str">
        <f>RIGHT(N1026,LEN(N1026)-SEARCH("/",N1026))</f>
        <v>electronic music</v>
      </c>
      <c r="S1026" s="11">
        <f>(((J1026/60)/60)/24)+DATE(1970,1,1)</f>
        <v>42370.580590277779</v>
      </c>
      <c r="T1026" s="11">
        <f>(((I1026/60)/60)/24)+DATE(1970,1,1)</f>
        <v>42400.580590277779</v>
      </c>
      <c r="U1026">
        <f>YEAR(S1026)</f>
        <v>2016</v>
      </c>
      <c r="V1026">
        <f>YEAR(T1026)</f>
        <v>2016</v>
      </c>
      <c r="W1026" t="str">
        <f>IF(V1026=U1026, "Yes"," No")</f>
        <v>Yes</v>
      </c>
    </row>
    <row r="1027" spans="1:23" ht="43.2" x14ac:dyDescent="0.3">
      <c r="A1027">
        <v>1025</v>
      </c>
      <c r="B1027" s="1" t="s">
        <v>2110</v>
      </c>
      <c r="C1027" s="1" t="s">
        <v>2111</v>
      </c>
      <c r="D1027">
        <v>70000</v>
      </c>
      <c r="E1027">
        <v>76949.820000000007</v>
      </c>
      <c r="F1027" t="s">
        <v>16</v>
      </c>
      <c r="G1027" t="s">
        <v>17</v>
      </c>
      <c r="H1027" t="s">
        <v>18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2101</v>
      </c>
      <c r="O1027" s="7">
        <f>(E1027/D1027)*100</f>
        <v>109.92831428571431</v>
      </c>
      <c r="P1027" s="5">
        <f>IFERROR((E1027/L1027),0)</f>
        <v>71.848571428571432</v>
      </c>
      <c r="Q1027" s="5" t="str">
        <f>LEFT(N1027,SEARCH("/", N1027)-1)</f>
        <v>music</v>
      </c>
      <c r="R1027" s="5" t="str">
        <f>RIGHT(N1027,LEN(N1027)-SEARCH("/",N1027))</f>
        <v>electronic music</v>
      </c>
      <c r="S1027" s="11">
        <f>(((J1027/60)/60)/24)+DATE(1970,1,1)</f>
        <v>42049.833761574075</v>
      </c>
      <c r="T1027" s="11">
        <f>(((I1027/60)/60)/24)+DATE(1970,1,1)</f>
        <v>42079.792094907403</v>
      </c>
      <c r="U1027">
        <f>YEAR(S1027)</f>
        <v>2015</v>
      </c>
      <c r="V1027">
        <f>YEAR(T1027)</f>
        <v>2015</v>
      </c>
      <c r="W1027" t="str">
        <f>IF(V1027=U1027, "Yes"," No")</f>
        <v>Yes</v>
      </c>
    </row>
    <row r="1028" spans="1:23" ht="57.6" x14ac:dyDescent="0.3">
      <c r="A1028">
        <v>1026</v>
      </c>
      <c r="B1028" s="1" t="s">
        <v>2112</v>
      </c>
      <c r="C1028" s="1" t="s">
        <v>2113</v>
      </c>
      <c r="D1028">
        <v>7000</v>
      </c>
      <c r="E1028">
        <v>7000.58</v>
      </c>
      <c r="F1028" t="s">
        <v>16</v>
      </c>
      <c r="G1028" t="s">
        <v>24</v>
      </c>
      <c r="H1028" t="s">
        <v>25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2101</v>
      </c>
      <c r="O1028" s="7">
        <f>(E1028/D1028)*100</f>
        <v>100.00828571428571</v>
      </c>
      <c r="P1028" s="5">
        <f>IFERROR((E1028/L1028),0)</f>
        <v>57.381803278688523</v>
      </c>
      <c r="Q1028" s="5" t="str">
        <f>LEFT(N1028,SEARCH("/", N1028)-1)</f>
        <v>music</v>
      </c>
      <c r="R1028" s="5" t="str">
        <f>RIGHT(N1028,LEN(N1028)-SEARCH("/",N1028))</f>
        <v>electronic music</v>
      </c>
      <c r="S1028" s="11">
        <f>(((J1028/60)/60)/24)+DATE(1970,1,1)</f>
        <v>42426.407592592594</v>
      </c>
      <c r="T1028" s="11">
        <f>(((I1028/60)/60)/24)+DATE(1970,1,1)</f>
        <v>42460.365925925929</v>
      </c>
      <c r="U1028">
        <f>YEAR(S1028)</f>
        <v>2016</v>
      </c>
      <c r="V1028">
        <f>YEAR(T1028)</f>
        <v>2016</v>
      </c>
      <c r="W1028" t="str">
        <f>IF(V1028=U1028, "Yes"," No")</f>
        <v>Yes</v>
      </c>
    </row>
    <row r="1029" spans="1:23" ht="43.2" x14ac:dyDescent="0.3">
      <c r="A1029">
        <v>1027</v>
      </c>
      <c r="B1029" s="1" t="s">
        <v>2114</v>
      </c>
      <c r="C1029" s="1" t="s">
        <v>2115</v>
      </c>
      <c r="D1029">
        <v>7501</v>
      </c>
      <c r="E1029">
        <v>7733</v>
      </c>
      <c r="F1029" t="s">
        <v>16</v>
      </c>
      <c r="G1029" t="s">
        <v>17</v>
      </c>
      <c r="H1029" t="s">
        <v>18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2101</v>
      </c>
      <c r="O1029" s="7">
        <f>(E1029/D1029)*100</f>
        <v>103.09292094387415</v>
      </c>
      <c r="P1029" s="5">
        <f>IFERROR((E1029/L1029),0)</f>
        <v>69.666666666666671</v>
      </c>
      <c r="Q1029" s="5" t="str">
        <f>LEFT(N1029,SEARCH("/", N1029)-1)</f>
        <v>music</v>
      </c>
      <c r="R1029" s="5" t="str">
        <f>RIGHT(N1029,LEN(N1029)-SEARCH("/",N1029))</f>
        <v>electronic music</v>
      </c>
      <c r="S1029" s="11">
        <f>(((J1029/60)/60)/24)+DATE(1970,1,1)</f>
        <v>41905.034108796295</v>
      </c>
      <c r="T1029" s="11">
        <f>(((I1029/60)/60)/24)+DATE(1970,1,1)</f>
        <v>41935.034108796295</v>
      </c>
      <c r="U1029">
        <f>YEAR(S1029)</f>
        <v>2014</v>
      </c>
      <c r="V1029">
        <f>YEAR(T1029)</f>
        <v>2014</v>
      </c>
      <c r="W1029" t="str">
        <f>IF(V1029=U1029, "Yes"," No")</f>
        <v>Yes</v>
      </c>
    </row>
    <row r="1030" spans="1:23" ht="43.2" x14ac:dyDescent="0.3">
      <c r="A1030">
        <v>1028</v>
      </c>
      <c r="B1030" s="1" t="s">
        <v>2116</v>
      </c>
      <c r="C1030" s="1" t="s">
        <v>2117</v>
      </c>
      <c r="D1030">
        <v>10000</v>
      </c>
      <c r="E1030">
        <v>11727</v>
      </c>
      <c r="F1030" t="s">
        <v>16</v>
      </c>
      <c r="G1030" t="s">
        <v>24</v>
      </c>
      <c r="H1030" t="s">
        <v>25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2101</v>
      </c>
      <c r="O1030" s="7">
        <f>(E1030/D1030)*100</f>
        <v>117.27000000000001</v>
      </c>
      <c r="P1030" s="5">
        <f>IFERROR((E1030/L1030),0)</f>
        <v>45.988235294117644</v>
      </c>
      <c r="Q1030" s="5" t="str">
        <f>LEFT(N1030,SEARCH("/", N1030)-1)</f>
        <v>music</v>
      </c>
      <c r="R1030" s="5" t="str">
        <f>RIGHT(N1030,LEN(N1030)-SEARCH("/",N1030))</f>
        <v>electronic music</v>
      </c>
      <c r="S1030" s="11">
        <f>(((J1030/60)/60)/24)+DATE(1970,1,1)</f>
        <v>42755.627372685187</v>
      </c>
      <c r="T1030" s="11">
        <f>(((I1030/60)/60)/24)+DATE(1970,1,1)</f>
        <v>42800.833333333328</v>
      </c>
      <c r="U1030">
        <f>YEAR(S1030)</f>
        <v>2017</v>
      </c>
      <c r="V1030">
        <f>YEAR(T1030)</f>
        <v>2017</v>
      </c>
      <c r="W1030" t="str">
        <f>IF(V1030=U1030, "Yes"," No")</f>
        <v>Yes</v>
      </c>
    </row>
    <row r="1031" spans="1:23" ht="28.8" x14ac:dyDescent="0.3">
      <c r="A1031">
        <v>1029</v>
      </c>
      <c r="B1031" s="1" t="s">
        <v>2118</v>
      </c>
      <c r="C1031" s="1" t="s">
        <v>2119</v>
      </c>
      <c r="D1031">
        <v>10000</v>
      </c>
      <c r="E1031">
        <v>11176</v>
      </c>
      <c r="F1031" t="s">
        <v>16</v>
      </c>
      <c r="G1031" t="s">
        <v>476</v>
      </c>
      <c r="H1031" t="s">
        <v>477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2101</v>
      </c>
      <c r="O1031" s="7">
        <f>(E1031/D1031)*100</f>
        <v>111.75999999999999</v>
      </c>
      <c r="P1031" s="5">
        <f>IFERROR((E1031/L1031),0)</f>
        <v>79.262411347517727</v>
      </c>
      <c r="Q1031" s="5" t="str">
        <f>LEFT(N1031,SEARCH("/", N1031)-1)</f>
        <v>music</v>
      </c>
      <c r="R1031" s="5" t="str">
        <f>RIGHT(N1031,LEN(N1031)-SEARCH("/",N1031))</f>
        <v>electronic music</v>
      </c>
      <c r="S1031" s="11">
        <f>(((J1031/60)/60)/24)+DATE(1970,1,1)</f>
        <v>42044.711886574078</v>
      </c>
      <c r="T1031" s="11">
        <f>(((I1031/60)/60)/24)+DATE(1970,1,1)</f>
        <v>42098.915972222225</v>
      </c>
      <c r="U1031">
        <f>YEAR(S1031)</f>
        <v>2015</v>
      </c>
      <c r="V1031">
        <f>YEAR(T1031)</f>
        <v>2015</v>
      </c>
      <c r="W1031" t="str">
        <f>IF(V1031=U1031, "Yes"," No")</f>
        <v>Yes</v>
      </c>
    </row>
    <row r="1032" spans="1:23" ht="28.8" x14ac:dyDescent="0.3">
      <c r="A1032">
        <v>1030</v>
      </c>
      <c r="B1032" s="1" t="s">
        <v>2120</v>
      </c>
      <c r="C1032" s="1" t="s">
        <v>2121</v>
      </c>
      <c r="D1032">
        <v>2000</v>
      </c>
      <c r="E1032">
        <v>6842</v>
      </c>
      <c r="F1032" t="s">
        <v>16</v>
      </c>
      <c r="G1032" t="s">
        <v>17</v>
      </c>
      <c r="H1032" t="s">
        <v>18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2101</v>
      </c>
      <c r="O1032" s="7">
        <f>(E1032/D1032)*100</f>
        <v>342.09999999999997</v>
      </c>
      <c r="P1032" s="5">
        <f>IFERROR((E1032/L1032),0)</f>
        <v>43.031446540880502</v>
      </c>
      <c r="Q1032" s="5" t="str">
        <f>LEFT(N1032,SEARCH("/", N1032)-1)</f>
        <v>music</v>
      </c>
      <c r="R1032" s="5" t="str">
        <f>RIGHT(N1032,LEN(N1032)-SEARCH("/",N1032))</f>
        <v>electronic music</v>
      </c>
      <c r="S1032" s="11">
        <f>(((J1032/60)/60)/24)+DATE(1970,1,1)</f>
        <v>42611.483206018514</v>
      </c>
      <c r="T1032" s="11">
        <f>(((I1032/60)/60)/24)+DATE(1970,1,1)</f>
        <v>42625.483206018514</v>
      </c>
      <c r="U1032">
        <f>YEAR(S1032)</f>
        <v>2016</v>
      </c>
      <c r="V1032">
        <f>YEAR(T1032)</f>
        <v>2016</v>
      </c>
      <c r="W1032" t="str">
        <f>IF(V1032=U1032, "Yes"," No")</f>
        <v>Yes</v>
      </c>
    </row>
    <row r="1033" spans="1:23" ht="57.6" x14ac:dyDescent="0.3">
      <c r="A1033">
        <v>1031</v>
      </c>
      <c r="B1033" s="1" t="s">
        <v>2122</v>
      </c>
      <c r="C1033" s="1" t="s">
        <v>2123</v>
      </c>
      <c r="D1033">
        <v>10000</v>
      </c>
      <c r="E1033">
        <v>10740</v>
      </c>
      <c r="F1033" t="s">
        <v>16</v>
      </c>
      <c r="G1033" t="s">
        <v>17</v>
      </c>
      <c r="H1033" t="s">
        <v>18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2101</v>
      </c>
      <c r="O1033" s="7">
        <f>(E1033/D1033)*100</f>
        <v>107.4</v>
      </c>
      <c r="P1033" s="5">
        <f>IFERROR((E1033/L1033),0)</f>
        <v>108.48484848484848</v>
      </c>
      <c r="Q1033" s="5" t="str">
        <f>LEFT(N1033,SEARCH("/", N1033)-1)</f>
        <v>music</v>
      </c>
      <c r="R1033" s="5" t="str">
        <f>RIGHT(N1033,LEN(N1033)-SEARCH("/",N1033))</f>
        <v>electronic music</v>
      </c>
      <c r="S1033" s="11">
        <f>(((J1033/60)/60)/24)+DATE(1970,1,1)</f>
        <v>42324.764004629629</v>
      </c>
      <c r="T1033" s="11">
        <f>(((I1033/60)/60)/24)+DATE(1970,1,1)</f>
        <v>42354.764004629629</v>
      </c>
      <c r="U1033">
        <f>YEAR(S1033)</f>
        <v>2015</v>
      </c>
      <c r="V1033">
        <f>YEAR(T1033)</f>
        <v>2015</v>
      </c>
      <c r="W1033" t="str">
        <f>IF(V1033=U1033, "Yes"," No")</f>
        <v>Yes</v>
      </c>
    </row>
    <row r="1034" spans="1:23" ht="28.8" x14ac:dyDescent="0.3">
      <c r="A1034">
        <v>1032</v>
      </c>
      <c r="B1034" s="1" t="s">
        <v>2124</v>
      </c>
      <c r="C1034" s="1" t="s">
        <v>2125</v>
      </c>
      <c r="D1034">
        <v>5400</v>
      </c>
      <c r="E1034">
        <v>5858.84</v>
      </c>
      <c r="F1034" t="s">
        <v>16</v>
      </c>
      <c r="G1034" t="s">
        <v>17</v>
      </c>
      <c r="H1034" t="s">
        <v>18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2101</v>
      </c>
      <c r="O1034" s="7">
        <f>(E1034/D1034)*100</f>
        <v>108.49703703703703</v>
      </c>
      <c r="P1034" s="5">
        <f>IFERROR((E1034/L1034),0)</f>
        <v>61.029583333333335</v>
      </c>
      <c r="Q1034" s="5" t="str">
        <f>LEFT(N1034,SEARCH("/", N1034)-1)</f>
        <v>music</v>
      </c>
      <c r="R1034" s="5" t="str">
        <f>RIGHT(N1034,LEN(N1034)-SEARCH("/",N1034))</f>
        <v>electronic music</v>
      </c>
      <c r="S1034" s="11">
        <f>(((J1034/60)/60)/24)+DATE(1970,1,1)</f>
        <v>42514.666956018518</v>
      </c>
      <c r="T1034" s="11">
        <f>(((I1034/60)/60)/24)+DATE(1970,1,1)</f>
        <v>42544.666956018518</v>
      </c>
      <c r="U1034">
        <f>YEAR(S1034)</f>
        <v>2016</v>
      </c>
      <c r="V1034">
        <f>YEAR(T1034)</f>
        <v>2016</v>
      </c>
      <c r="W1034" t="str">
        <f>IF(V1034=U1034, "Yes"," No")</f>
        <v>Yes</v>
      </c>
    </row>
    <row r="1035" spans="1:23" ht="43.2" x14ac:dyDescent="0.3">
      <c r="A1035">
        <v>1033</v>
      </c>
      <c r="B1035" s="1" t="s">
        <v>2126</v>
      </c>
      <c r="C1035" s="1" t="s">
        <v>2127</v>
      </c>
      <c r="D1035">
        <v>1328</v>
      </c>
      <c r="E1035">
        <v>1366</v>
      </c>
      <c r="F1035" t="s">
        <v>16</v>
      </c>
      <c r="G1035" t="s">
        <v>24</v>
      </c>
      <c r="H1035" t="s">
        <v>25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2101</v>
      </c>
      <c r="O1035" s="7">
        <f>(E1035/D1035)*100</f>
        <v>102.86144578313252</v>
      </c>
      <c r="P1035" s="5">
        <f>IFERROR((E1035/L1035),0)</f>
        <v>50.592592592592595</v>
      </c>
      <c r="Q1035" s="5" t="str">
        <f>LEFT(N1035,SEARCH("/", N1035)-1)</f>
        <v>music</v>
      </c>
      <c r="R1035" s="5" t="str">
        <f>RIGHT(N1035,LEN(N1035)-SEARCH("/",N1035))</f>
        <v>electronic music</v>
      </c>
      <c r="S1035" s="11">
        <f>(((J1035/60)/60)/24)+DATE(1970,1,1)</f>
        <v>42688.732407407413</v>
      </c>
      <c r="T1035" s="11">
        <f>(((I1035/60)/60)/24)+DATE(1970,1,1)</f>
        <v>42716.732407407413</v>
      </c>
      <c r="U1035">
        <f>YEAR(S1035)</f>
        <v>2016</v>
      </c>
      <c r="V1035">
        <f>YEAR(T1035)</f>
        <v>2016</v>
      </c>
      <c r="W1035" t="str">
        <f>IF(V1035=U1035, "Yes"," No")</f>
        <v>Yes</v>
      </c>
    </row>
    <row r="1036" spans="1:23" ht="43.2" x14ac:dyDescent="0.3">
      <c r="A1036">
        <v>1034</v>
      </c>
      <c r="B1036" s="1" t="s">
        <v>2128</v>
      </c>
      <c r="C1036" s="1" t="s">
        <v>2129</v>
      </c>
      <c r="D1036">
        <v>5000</v>
      </c>
      <c r="E1036">
        <v>6500.09</v>
      </c>
      <c r="F1036" t="s">
        <v>16</v>
      </c>
      <c r="G1036" t="s">
        <v>17</v>
      </c>
      <c r="H1036" t="s">
        <v>18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2101</v>
      </c>
      <c r="O1036" s="7">
        <f>(E1036/D1036)*100</f>
        <v>130.0018</v>
      </c>
      <c r="P1036" s="5">
        <f>IFERROR((E1036/L1036),0)</f>
        <v>39.157168674698795</v>
      </c>
      <c r="Q1036" s="5" t="str">
        <f>LEFT(N1036,SEARCH("/", N1036)-1)</f>
        <v>music</v>
      </c>
      <c r="R1036" s="5" t="str">
        <f>RIGHT(N1036,LEN(N1036)-SEARCH("/",N1036))</f>
        <v>electronic music</v>
      </c>
      <c r="S1036" s="11">
        <f>(((J1036/60)/60)/24)+DATE(1970,1,1)</f>
        <v>42555.166712962964</v>
      </c>
      <c r="T1036" s="11">
        <f>(((I1036/60)/60)/24)+DATE(1970,1,1)</f>
        <v>42587.165972222225</v>
      </c>
      <c r="U1036">
        <f>YEAR(S1036)</f>
        <v>2016</v>
      </c>
      <c r="V1036">
        <f>YEAR(T1036)</f>
        <v>2016</v>
      </c>
      <c r="W1036" t="str">
        <f>IF(V1036=U1036, "Yes"," No")</f>
        <v>Yes</v>
      </c>
    </row>
    <row r="1037" spans="1:23" ht="43.2" x14ac:dyDescent="0.3">
      <c r="A1037">
        <v>1035</v>
      </c>
      <c r="B1037" s="1" t="s">
        <v>2130</v>
      </c>
      <c r="C1037" s="1" t="s">
        <v>2131</v>
      </c>
      <c r="D1037">
        <v>4600</v>
      </c>
      <c r="E1037">
        <v>4952</v>
      </c>
      <c r="F1037" t="s">
        <v>16</v>
      </c>
      <c r="G1037" t="s">
        <v>17</v>
      </c>
      <c r="H1037" t="s">
        <v>18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2101</v>
      </c>
      <c r="O1037" s="7">
        <f>(E1037/D1037)*100</f>
        <v>107.65217391304347</v>
      </c>
      <c r="P1037" s="5">
        <f>IFERROR((E1037/L1037),0)</f>
        <v>65.15789473684211</v>
      </c>
      <c r="Q1037" s="5" t="str">
        <f>LEFT(N1037,SEARCH("/", N1037)-1)</f>
        <v>music</v>
      </c>
      <c r="R1037" s="5" t="str">
        <f>RIGHT(N1037,LEN(N1037)-SEARCH("/",N1037))</f>
        <v>electronic music</v>
      </c>
      <c r="S1037" s="11">
        <f>(((J1037/60)/60)/24)+DATE(1970,1,1)</f>
        <v>42016.641435185185</v>
      </c>
      <c r="T1037" s="11">
        <f>(((I1037/60)/60)/24)+DATE(1970,1,1)</f>
        <v>42046.641435185185</v>
      </c>
      <c r="U1037">
        <f>YEAR(S1037)</f>
        <v>2015</v>
      </c>
      <c r="V1037">
        <f>YEAR(T1037)</f>
        <v>2015</v>
      </c>
      <c r="W1037" t="str">
        <f>IF(V1037=U1037, "Yes"," No")</f>
        <v>Yes</v>
      </c>
    </row>
    <row r="1038" spans="1:23" ht="43.2" x14ac:dyDescent="0.3">
      <c r="A1038">
        <v>1036</v>
      </c>
      <c r="B1038" s="1" t="s">
        <v>2132</v>
      </c>
      <c r="C1038" s="1" t="s">
        <v>2133</v>
      </c>
      <c r="D1038">
        <v>4500</v>
      </c>
      <c r="E1038">
        <v>5056.22</v>
      </c>
      <c r="F1038" t="s">
        <v>16</v>
      </c>
      <c r="G1038" t="s">
        <v>17</v>
      </c>
      <c r="H1038" t="s">
        <v>18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2101</v>
      </c>
      <c r="O1038" s="7">
        <f>(E1038/D1038)*100</f>
        <v>112.36044444444444</v>
      </c>
      <c r="P1038" s="5">
        <f>IFERROR((E1038/L1038),0)</f>
        <v>23.963127962085309</v>
      </c>
      <c r="Q1038" s="5" t="str">
        <f>LEFT(N1038,SEARCH("/", N1038)-1)</f>
        <v>music</v>
      </c>
      <c r="R1038" s="5" t="str">
        <f>RIGHT(N1038,LEN(N1038)-SEARCH("/",N1038))</f>
        <v>electronic music</v>
      </c>
      <c r="S1038" s="11">
        <f>(((J1038/60)/60)/24)+DATE(1970,1,1)</f>
        <v>41249.448958333334</v>
      </c>
      <c r="T1038" s="11">
        <f>(((I1038/60)/60)/24)+DATE(1970,1,1)</f>
        <v>41281.333333333336</v>
      </c>
      <c r="U1038">
        <f>YEAR(S1038)</f>
        <v>2012</v>
      </c>
      <c r="V1038">
        <f>YEAR(T1038)</f>
        <v>2013</v>
      </c>
      <c r="W1038" t="str">
        <f>IF(V1038=U1038, "Yes"," No")</f>
        <v xml:space="preserve"> No</v>
      </c>
    </row>
    <row r="1039" spans="1:23" ht="43.2" x14ac:dyDescent="0.3">
      <c r="A1039">
        <v>1037</v>
      </c>
      <c r="B1039" s="1" t="s">
        <v>2134</v>
      </c>
      <c r="C1039" s="1" t="s">
        <v>2135</v>
      </c>
      <c r="D1039">
        <v>1000</v>
      </c>
      <c r="E1039">
        <v>1021</v>
      </c>
      <c r="F1039" t="s">
        <v>16</v>
      </c>
      <c r="G1039" t="s">
        <v>17</v>
      </c>
      <c r="H1039" t="s">
        <v>18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2101</v>
      </c>
      <c r="O1039" s="7">
        <f>(E1039/D1039)*100</f>
        <v>102.1</v>
      </c>
      <c r="P1039" s="5">
        <f>IFERROR((E1039/L1039),0)</f>
        <v>48.61904761904762</v>
      </c>
      <c r="Q1039" s="5" t="str">
        <f>LEFT(N1039,SEARCH("/", N1039)-1)</f>
        <v>music</v>
      </c>
      <c r="R1039" s="5" t="str">
        <f>RIGHT(N1039,LEN(N1039)-SEARCH("/",N1039))</f>
        <v>electronic music</v>
      </c>
      <c r="S1039" s="11">
        <f>(((J1039/60)/60)/24)+DATE(1970,1,1)</f>
        <v>42119.822476851856</v>
      </c>
      <c r="T1039" s="11">
        <f>(((I1039/60)/60)/24)+DATE(1970,1,1)</f>
        <v>42142.208333333328</v>
      </c>
      <c r="U1039">
        <f>YEAR(S1039)</f>
        <v>2015</v>
      </c>
      <c r="V1039">
        <f>YEAR(T1039)</f>
        <v>2015</v>
      </c>
      <c r="W1039" t="str">
        <f>IF(V1039=U1039, "Yes"," No")</f>
        <v>Yes</v>
      </c>
    </row>
    <row r="1040" spans="1:23" ht="43.2" x14ac:dyDescent="0.3">
      <c r="A1040">
        <v>1038</v>
      </c>
      <c r="B1040" s="1" t="s">
        <v>2136</v>
      </c>
      <c r="C1040" s="1" t="s">
        <v>2137</v>
      </c>
      <c r="D1040">
        <v>1500</v>
      </c>
      <c r="E1040">
        <v>2180</v>
      </c>
      <c r="F1040" t="s">
        <v>16</v>
      </c>
      <c r="G1040" t="s">
        <v>17</v>
      </c>
      <c r="H1040" t="s">
        <v>18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2101</v>
      </c>
      <c r="O1040" s="7">
        <f>(E1040/D1040)*100</f>
        <v>145.33333333333334</v>
      </c>
      <c r="P1040" s="5">
        <f>IFERROR((E1040/L1040),0)</f>
        <v>35.73770491803279</v>
      </c>
      <c r="Q1040" s="5" t="str">
        <f>LEFT(N1040,SEARCH("/", N1040)-1)</f>
        <v>music</v>
      </c>
      <c r="R1040" s="5" t="str">
        <f>RIGHT(N1040,LEN(N1040)-SEARCH("/",N1040))</f>
        <v>electronic music</v>
      </c>
      <c r="S1040" s="11">
        <f>(((J1040/60)/60)/24)+DATE(1970,1,1)</f>
        <v>42418.231747685189</v>
      </c>
      <c r="T1040" s="11">
        <f>(((I1040/60)/60)/24)+DATE(1970,1,1)</f>
        <v>42448.190081018518</v>
      </c>
      <c r="U1040">
        <f>YEAR(S1040)</f>
        <v>2016</v>
      </c>
      <c r="V1040">
        <f>YEAR(T1040)</f>
        <v>2016</v>
      </c>
      <c r="W1040" t="str">
        <f>IF(V1040=U1040, "Yes"," No")</f>
        <v>Yes</v>
      </c>
    </row>
    <row r="1041" spans="1:23" ht="43.2" x14ac:dyDescent="0.3">
      <c r="A1041">
        <v>1039</v>
      </c>
      <c r="B1041" s="1" t="s">
        <v>2138</v>
      </c>
      <c r="C1041" s="1" t="s">
        <v>2139</v>
      </c>
      <c r="D1041">
        <v>500</v>
      </c>
      <c r="E1041">
        <v>641</v>
      </c>
      <c r="F1041" t="s">
        <v>16</v>
      </c>
      <c r="G1041" t="s">
        <v>17</v>
      </c>
      <c r="H1041" t="s">
        <v>18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2101</v>
      </c>
      <c r="O1041" s="7">
        <f>(E1041/D1041)*100</f>
        <v>128.19999999999999</v>
      </c>
      <c r="P1041" s="5">
        <f>IFERROR((E1041/L1041),0)</f>
        <v>21.366666666666667</v>
      </c>
      <c r="Q1041" s="5" t="str">
        <f>LEFT(N1041,SEARCH("/", N1041)-1)</f>
        <v>music</v>
      </c>
      <c r="R1041" s="5" t="str">
        <f>RIGHT(N1041,LEN(N1041)-SEARCH("/",N1041))</f>
        <v>electronic music</v>
      </c>
      <c r="S1041" s="11">
        <f>(((J1041/60)/60)/24)+DATE(1970,1,1)</f>
        <v>42692.109328703707</v>
      </c>
      <c r="T1041" s="11">
        <f>(((I1041/60)/60)/24)+DATE(1970,1,1)</f>
        <v>42717.332638888889</v>
      </c>
      <c r="U1041">
        <f>YEAR(S1041)</f>
        <v>2016</v>
      </c>
      <c r="V1041">
        <f>YEAR(T1041)</f>
        <v>2016</v>
      </c>
      <c r="W1041" t="str">
        <f>IF(V1041=U1041, "Yes"," No")</f>
        <v>Yes</v>
      </c>
    </row>
    <row r="1042" spans="1:23" ht="43.2" x14ac:dyDescent="0.3">
      <c r="A1042">
        <v>1040</v>
      </c>
      <c r="B1042" s="1" t="s">
        <v>2140</v>
      </c>
      <c r="C1042" s="1" t="s">
        <v>2141</v>
      </c>
      <c r="D1042">
        <v>85000</v>
      </c>
      <c r="E1042">
        <v>250</v>
      </c>
      <c r="F1042" t="s">
        <v>272</v>
      </c>
      <c r="G1042" t="s">
        <v>17</v>
      </c>
      <c r="H1042" t="s">
        <v>18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2142</v>
      </c>
      <c r="O1042" s="7">
        <f>(E1042/D1042)*100</f>
        <v>0.29411764705882354</v>
      </c>
      <c r="P1042" s="5">
        <f>IFERROR((E1042/L1042),0)</f>
        <v>250</v>
      </c>
      <c r="Q1042" s="5" t="str">
        <f>LEFT(N1042,SEARCH("/", N1042)-1)</f>
        <v>journalism</v>
      </c>
      <c r="R1042" s="5" t="str">
        <f>RIGHT(N1042,LEN(N1042)-SEARCH("/",N1042))</f>
        <v>audio</v>
      </c>
      <c r="S1042" s="11">
        <f>(((J1042/60)/60)/24)+DATE(1970,1,1)</f>
        <v>42579.708437499998</v>
      </c>
      <c r="T1042" s="11">
        <f>(((I1042/60)/60)/24)+DATE(1970,1,1)</f>
        <v>42609.708437499998</v>
      </c>
      <c r="U1042">
        <f>YEAR(S1042)</f>
        <v>2016</v>
      </c>
      <c r="V1042">
        <f>YEAR(T1042)</f>
        <v>2016</v>
      </c>
      <c r="W1042" t="str">
        <f>IF(V1042=U1042, "Yes"," No")</f>
        <v>Yes</v>
      </c>
    </row>
    <row r="1043" spans="1:23" ht="43.2" x14ac:dyDescent="0.3">
      <c r="A1043">
        <v>1041</v>
      </c>
      <c r="B1043" s="1" t="s">
        <v>2143</v>
      </c>
      <c r="C1043" s="1" t="s">
        <v>2144</v>
      </c>
      <c r="D1043">
        <v>50</v>
      </c>
      <c r="E1043">
        <v>0</v>
      </c>
      <c r="F1043" t="s">
        <v>272</v>
      </c>
      <c r="G1043" t="s">
        <v>17</v>
      </c>
      <c r="H1043" t="s">
        <v>18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2142</v>
      </c>
      <c r="O1043" s="7">
        <f>(E1043/D1043)*100</f>
        <v>0</v>
      </c>
      <c r="P1043" s="5">
        <f>IFERROR((E1043/L1043),0)</f>
        <v>0</v>
      </c>
      <c r="Q1043" s="5" t="str">
        <f>LEFT(N1043,SEARCH("/", N1043)-1)</f>
        <v>journalism</v>
      </c>
      <c r="R1043" s="5" t="str">
        <f>RIGHT(N1043,LEN(N1043)-SEARCH("/",N1043))</f>
        <v>audio</v>
      </c>
      <c r="S1043" s="11">
        <f>(((J1043/60)/60)/24)+DATE(1970,1,1)</f>
        <v>41831.060092592597</v>
      </c>
      <c r="T1043" s="11">
        <f>(((I1043/60)/60)/24)+DATE(1970,1,1)</f>
        <v>41851.060092592597</v>
      </c>
      <c r="U1043">
        <f>YEAR(S1043)</f>
        <v>2014</v>
      </c>
      <c r="V1043">
        <f>YEAR(T1043)</f>
        <v>2014</v>
      </c>
      <c r="W1043" t="str">
        <f>IF(V1043=U1043, "Yes"," No")</f>
        <v>Yes</v>
      </c>
    </row>
    <row r="1044" spans="1:23" ht="43.2" x14ac:dyDescent="0.3">
      <c r="A1044">
        <v>1042</v>
      </c>
      <c r="B1044" s="1" t="s">
        <v>2145</v>
      </c>
      <c r="C1044" s="1" t="s">
        <v>2146</v>
      </c>
      <c r="D1044">
        <v>650</v>
      </c>
      <c r="E1044">
        <v>10</v>
      </c>
      <c r="F1044" t="s">
        <v>272</v>
      </c>
      <c r="G1044" t="s">
        <v>17</v>
      </c>
      <c r="H1044" t="s">
        <v>18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2142</v>
      </c>
      <c r="O1044" s="7">
        <f>(E1044/D1044)*100</f>
        <v>1.5384615384615385</v>
      </c>
      <c r="P1044" s="5">
        <f>IFERROR((E1044/L1044),0)</f>
        <v>10</v>
      </c>
      <c r="Q1044" s="5" t="str">
        <f>LEFT(N1044,SEARCH("/", N1044)-1)</f>
        <v>journalism</v>
      </c>
      <c r="R1044" s="5" t="str">
        <f>RIGHT(N1044,LEN(N1044)-SEARCH("/",N1044))</f>
        <v>audio</v>
      </c>
      <c r="S1044" s="11">
        <f>(((J1044/60)/60)/24)+DATE(1970,1,1)</f>
        <v>41851.696157407408</v>
      </c>
      <c r="T1044" s="11">
        <f>(((I1044/60)/60)/24)+DATE(1970,1,1)</f>
        <v>41894.416666666664</v>
      </c>
      <c r="U1044">
        <f>YEAR(S1044)</f>
        <v>2014</v>
      </c>
      <c r="V1044">
        <f>YEAR(T1044)</f>
        <v>2014</v>
      </c>
      <c r="W1044" t="str">
        <f>IF(V1044=U1044, "Yes"," No")</f>
        <v>Yes</v>
      </c>
    </row>
    <row r="1045" spans="1:23" ht="43.2" x14ac:dyDescent="0.3">
      <c r="A1045">
        <v>1043</v>
      </c>
      <c r="B1045" s="1" t="s">
        <v>2147</v>
      </c>
      <c r="C1045" s="1" t="s">
        <v>2148</v>
      </c>
      <c r="D1045">
        <v>100000</v>
      </c>
      <c r="E1045">
        <v>8537</v>
      </c>
      <c r="F1045" t="s">
        <v>272</v>
      </c>
      <c r="G1045" t="s">
        <v>17</v>
      </c>
      <c r="H1045" t="s">
        <v>18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2142</v>
      </c>
      <c r="O1045" s="7">
        <f>(E1045/D1045)*100</f>
        <v>8.5370000000000008</v>
      </c>
      <c r="P1045" s="5">
        <f>IFERROR((E1045/L1045),0)</f>
        <v>29.236301369863014</v>
      </c>
      <c r="Q1045" s="5" t="str">
        <f>LEFT(N1045,SEARCH("/", N1045)-1)</f>
        <v>journalism</v>
      </c>
      <c r="R1045" s="5" t="str">
        <f>RIGHT(N1045,LEN(N1045)-SEARCH("/",N1045))</f>
        <v>audio</v>
      </c>
      <c r="S1045" s="11">
        <f>(((J1045/60)/60)/24)+DATE(1970,1,1)</f>
        <v>42114.252951388888</v>
      </c>
      <c r="T1045" s="11">
        <f>(((I1045/60)/60)/24)+DATE(1970,1,1)</f>
        <v>42144.252951388888</v>
      </c>
      <c r="U1045">
        <f>YEAR(S1045)</f>
        <v>2015</v>
      </c>
      <c r="V1045">
        <f>YEAR(T1045)</f>
        <v>2015</v>
      </c>
      <c r="W1045" t="str">
        <f>IF(V1045=U1045, "Yes"," No")</f>
        <v>Yes</v>
      </c>
    </row>
    <row r="1046" spans="1:23" ht="43.2" x14ac:dyDescent="0.3">
      <c r="A1046">
        <v>1044</v>
      </c>
      <c r="B1046" s="1" t="s">
        <v>2149</v>
      </c>
      <c r="C1046" s="1" t="s">
        <v>2150</v>
      </c>
      <c r="D1046">
        <v>7000</v>
      </c>
      <c r="E1046">
        <v>6</v>
      </c>
      <c r="F1046" t="s">
        <v>272</v>
      </c>
      <c r="G1046" t="s">
        <v>17</v>
      </c>
      <c r="H1046" t="s">
        <v>18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2142</v>
      </c>
      <c r="O1046" s="7">
        <f>(E1046/D1046)*100</f>
        <v>8.5714285714285715E-2</v>
      </c>
      <c r="P1046" s="5">
        <f>IFERROR((E1046/L1046),0)</f>
        <v>3</v>
      </c>
      <c r="Q1046" s="5" t="str">
        <f>LEFT(N1046,SEARCH("/", N1046)-1)</f>
        <v>journalism</v>
      </c>
      <c r="R1046" s="5" t="str">
        <f>RIGHT(N1046,LEN(N1046)-SEARCH("/",N1046))</f>
        <v>audio</v>
      </c>
      <c r="S1046" s="11">
        <f>(((J1046/60)/60)/24)+DATE(1970,1,1)</f>
        <v>42011.925937499997</v>
      </c>
      <c r="T1046" s="11">
        <f>(((I1046/60)/60)/24)+DATE(1970,1,1)</f>
        <v>42068.852083333331</v>
      </c>
      <c r="U1046">
        <f>YEAR(S1046)</f>
        <v>2015</v>
      </c>
      <c r="V1046">
        <f>YEAR(T1046)</f>
        <v>2015</v>
      </c>
      <c r="W1046" t="str">
        <f>IF(V1046=U1046, "Yes"," No")</f>
        <v>Yes</v>
      </c>
    </row>
    <row r="1047" spans="1:23" ht="43.2" x14ac:dyDescent="0.3">
      <c r="A1047">
        <v>1045</v>
      </c>
      <c r="B1047" s="1" t="s">
        <v>2151</v>
      </c>
      <c r="C1047" s="1" t="s">
        <v>2152</v>
      </c>
      <c r="D1047">
        <v>10000</v>
      </c>
      <c r="E1047">
        <v>266</v>
      </c>
      <c r="F1047" t="s">
        <v>272</v>
      </c>
      <c r="G1047" t="s">
        <v>17</v>
      </c>
      <c r="H1047" t="s">
        <v>18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2142</v>
      </c>
      <c r="O1047" s="7">
        <f>(E1047/D1047)*100</f>
        <v>2.6599999999999997</v>
      </c>
      <c r="P1047" s="5">
        <f>IFERROR((E1047/L1047),0)</f>
        <v>33.25</v>
      </c>
      <c r="Q1047" s="5" t="str">
        <f>LEFT(N1047,SEARCH("/", N1047)-1)</f>
        <v>journalism</v>
      </c>
      <c r="R1047" s="5" t="str">
        <f>RIGHT(N1047,LEN(N1047)-SEARCH("/",N1047))</f>
        <v>audio</v>
      </c>
      <c r="S1047" s="11">
        <f>(((J1047/60)/60)/24)+DATE(1970,1,1)</f>
        <v>41844.874421296299</v>
      </c>
      <c r="T1047" s="11">
        <f>(((I1047/60)/60)/24)+DATE(1970,1,1)</f>
        <v>41874.874421296299</v>
      </c>
      <c r="U1047">
        <f>YEAR(S1047)</f>
        <v>2014</v>
      </c>
      <c r="V1047">
        <f>YEAR(T1047)</f>
        <v>2014</v>
      </c>
      <c r="W1047" t="str">
        <f>IF(V1047=U1047, "Yes"," No")</f>
        <v>Yes</v>
      </c>
    </row>
    <row r="1048" spans="1:23" ht="43.2" x14ac:dyDescent="0.3">
      <c r="A1048">
        <v>1046</v>
      </c>
      <c r="B1048" s="1" t="s">
        <v>2153</v>
      </c>
      <c r="C1048" s="1" t="s">
        <v>2154</v>
      </c>
      <c r="D1048">
        <v>3000</v>
      </c>
      <c r="E1048">
        <v>0</v>
      </c>
      <c r="F1048" t="s">
        <v>272</v>
      </c>
      <c r="G1048" t="s">
        <v>502</v>
      </c>
      <c r="H1048" t="s">
        <v>55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2142</v>
      </c>
      <c r="O1048" s="7">
        <f>(E1048/D1048)*100</f>
        <v>0</v>
      </c>
      <c r="P1048" s="5">
        <f>IFERROR((E1048/L1048),0)</f>
        <v>0</v>
      </c>
      <c r="Q1048" s="5" t="str">
        <f>LEFT(N1048,SEARCH("/", N1048)-1)</f>
        <v>journalism</v>
      </c>
      <c r="R1048" s="5" t="str">
        <f>RIGHT(N1048,LEN(N1048)-SEARCH("/",N1048))</f>
        <v>audio</v>
      </c>
      <c r="S1048" s="11">
        <f>(((J1048/60)/60)/24)+DATE(1970,1,1)</f>
        <v>42319.851388888885</v>
      </c>
      <c r="T1048" s="11">
        <f>(((I1048/60)/60)/24)+DATE(1970,1,1)</f>
        <v>42364.851388888885</v>
      </c>
      <c r="U1048">
        <f>YEAR(S1048)</f>
        <v>2015</v>
      </c>
      <c r="V1048">
        <f>YEAR(T1048)</f>
        <v>2015</v>
      </c>
      <c r="W1048" t="str">
        <f>IF(V1048=U1048, "Yes"," No")</f>
        <v>Yes</v>
      </c>
    </row>
    <row r="1049" spans="1:23" ht="43.2" x14ac:dyDescent="0.3">
      <c r="A1049">
        <v>1047</v>
      </c>
      <c r="B1049" s="1" t="s">
        <v>2155</v>
      </c>
      <c r="C1049" s="1" t="s">
        <v>2156</v>
      </c>
      <c r="D1049">
        <v>2000</v>
      </c>
      <c r="E1049">
        <v>1</v>
      </c>
      <c r="F1049" t="s">
        <v>272</v>
      </c>
      <c r="G1049" t="s">
        <v>17</v>
      </c>
      <c r="H1049" t="s">
        <v>18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2142</v>
      </c>
      <c r="O1049" s="7">
        <f>(E1049/D1049)*100</f>
        <v>0.05</v>
      </c>
      <c r="P1049" s="5">
        <f>IFERROR((E1049/L1049),0)</f>
        <v>1</v>
      </c>
      <c r="Q1049" s="5" t="str">
        <f>LEFT(N1049,SEARCH("/", N1049)-1)</f>
        <v>journalism</v>
      </c>
      <c r="R1049" s="5" t="str">
        <f>RIGHT(N1049,LEN(N1049)-SEARCH("/",N1049))</f>
        <v>audio</v>
      </c>
      <c r="S1049" s="11">
        <f>(((J1049/60)/60)/24)+DATE(1970,1,1)</f>
        <v>41918.818460648145</v>
      </c>
      <c r="T1049" s="11">
        <f>(((I1049/60)/60)/24)+DATE(1970,1,1)</f>
        <v>41948.860127314816</v>
      </c>
      <c r="U1049">
        <f>YEAR(S1049)</f>
        <v>2014</v>
      </c>
      <c r="V1049">
        <f>YEAR(T1049)</f>
        <v>2014</v>
      </c>
      <c r="W1049" t="str">
        <f>IF(V1049=U1049, "Yes"," No")</f>
        <v>Yes</v>
      </c>
    </row>
    <row r="1050" spans="1:23" ht="43.2" x14ac:dyDescent="0.3">
      <c r="A1050">
        <v>1048</v>
      </c>
      <c r="B1050" s="1" t="s">
        <v>2157</v>
      </c>
      <c r="C1050" s="1" t="s">
        <v>2158</v>
      </c>
      <c r="D1050">
        <v>15000</v>
      </c>
      <c r="E1050">
        <v>212</v>
      </c>
      <c r="F1050" t="s">
        <v>272</v>
      </c>
      <c r="G1050" t="s">
        <v>17</v>
      </c>
      <c r="H1050" t="s">
        <v>18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2142</v>
      </c>
      <c r="O1050" s="7">
        <f>(E1050/D1050)*100</f>
        <v>1.4133333333333333</v>
      </c>
      <c r="P1050" s="5">
        <f>IFERROR((E1050/L1050),0)</f>
        <v>53</v>
      </c>
      <c r="Q1050" s="5" t="str">
        <f>LEFT(N1050,SEARCH("/", N1050)-1)</f>
        <v>journalism</v>
      </c>
      <c r="R1050" s="5" t="str">
        <f>RIGHT(N1050,LEN(N1050)-SEARCH("/",N1050))</f>
        <v>audio</v>
      </c>
      <c r="S1050" s="11">
        <f>(((J1050/60)/60)/24)+DATE(1970,1,1)</f>
        <v>42598.053113425922</v>
      </c>
      <c r="T1050" s="11">
        <f>(((I1050/60)/60)/24)+DATE(1970,1,1)</f>
        <v>42638.053113425922</v>
      </c>
      <c r="U1050">
        <f>YEAR(S1050)</f>
        <v>2016</v>
      </c>
      <c r="V1050">
        <f>YEAR(T1050)</f>
        <v>2016</v>
      </c>
      <c r="W1050" t="str">
        <f>IF(V1050=U1050, "Yes"," No")</f>
        <v>Yes</v>
      </c>
    </row>
    <row r="1051" spans="1:23" x14ac:dyDescent="0.3">
      <c r="A1051">
        <v>1049</v>
      </c>
      <c r="B1051" s="1" t="s">
        <v>2159</v>
      </c>
      <c r="C1051" s="1" t="s">
        <v>2160</v>
      </c>
      <c r="D1051">
        <v>12000</v>
      </c>
      <c r="E1051">
        <v>0</v>
      </c>
      <c r="F1051" t="s">
        <v>272</v>
      </c>
      <c r="G1051" t="s">
        <v>17</v>
      </c>
      <c r="H1051" t="s">
        <v>18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2142</v>
      </c>
      <c r="O1051" s="7">
        <f>(E1051/D1051)*100</f>
        <v>0</v>
      </c>
      <c r="P1051" s="5">
        <f>IFERROR((E1051/L1051),0)</f>
        <v>0</v>
      </c>
      <c r="Q1051" s="5" t="str">
        <f>LEFT(N1051,SEARCH("/", N1051)-1)</f>
        <v>journalism</v>
      </c>
      <c r="R1051" s="5" t="str">
        <f>RIGHT(N1051,LEN(N1051)-SEARCH("/",N1051))</f>
        <v>audio</v>
      </c>
      <c r="S1051" s="11">
        <f>(((J1051/60)/60)/24)+DATE(1970,1,1)</f>
        <v>42382.431076388893</v>
      </c>
      <c r="T1051" s="11">
        <f>(((I1051/60)/60)/24)+DATE(1970,1,1)</f>
        <v>42412.431076388893</v>
      </c>
      <c r="U1051">
        <f>YEAR(S1051)</f>
        <v>2016</v>
      </c>
      <c r="V1051">
        <f>YEAR(T1051)</f>
        <v>2016</v>
      </c>
      <c r="W1051" t="str">
        <f>IF(V1051=U1051, "Yes"," No")</f>
        <v>Yes</v>
      </c>
    </row>
    <row r="1052" spans="1:23" ht="28.8" x14ac:dyDescent="0.3">
      <c r="A1052">
        <v>1050</v>
      </c>
      <c r="B1052" s="1" t="s">
        <v>2161</v>
      </c>
      <c r="C1052" s="1" t="s">
        <v>2162</v>
      </c>
      <c r="D1052">
        <v>2500</v>
      </c>
      <c r="E1052">
        <v>0</v>
      </c>
      <c r="F1052" t="s">
        <v>272</v>
      </c>
      <c r="G1052" t="s">
        <v>17</v>
      </c>
      <c r="H1052" t="s">
        <v>18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2142</v>
      </c>
      <c r="O1052" s="7">
        <f>(E1052/D1052)*100</f>
        <v>0</v>
      </c>
      <c r="P1052" s="5">
        <f>IFERROR((E1052/L1052),0)</f>
        <v>0</v>
      </c>
      <c r="Q1052" s="5" t="str">
        <f>LEFT(N1052,SEARCH("/", N1052)-1)</f>
        <v>journalism</v>
      </c>
      <c r="R1052" s="5" t="str">
        <f>RIGHT(N1052,LEN(N1052)-SEARCH("/",N1052))</f>
        <v>audio</v>
      </c>
      <c r="S1052" s="11">
        <f>(((J1052/60)/60)/24)+DATE(1970,1,1)</f>
        <v>42231.7971875</v>
      </c>
      <c r="T1052" s="11">
        <f>(((I1052/60)/60)/24)+DATE(1970,1,1)</f>
        <v>42261.7971875</v>
      </c>
      <c r="U1052">
        <f>YEAR(S1052)</f>
        <v>2015</v>
      </c>
      <c r="V1052">
        <f>YEAR(T1052)</f>
        <v>2015</v>
      </c>
      <c r="W1052" t="str">
        <f>IF(V1052=U1052, "Yes"," No")</f>
        <v>Yes</v>
      </c>
    </row>
    <row r="1053" spans="1:23" ht="43.2" x14ac:dyDescent="0.3">
      <c r="A1053">
        <v>1051</v>
      </c>
      <c r="B1053" s="1" t="s">
        <v>2163</v>
      </c>
      <c r="C1053" s="1" t="s">
        <v>2164</v>
      </c>
      <c r="D1053">
        <v>500</v>
      </c>
      <c r="E1053">
        <v>0</v>
      </c>
      <c r="F1053" t="s">
        <v>272</v>
      </c>
      <c r="G1053" t="s">
        <v>17</v>
      </c>
      <c r="H1053" t="s">
        <v>18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2142</v>
      </c>
      <c r="O1053" s="7">
        <f>(E1053/D1053)*100</f>
        <v>0</v>
      </c>
      <c r="P1053" s="5">
        <f>IFERROR((E1053/L1053),0)</f>
        <v>0</v>
      </c>
      <c r="Q1053" s="5" t="str">
        <f>LEFT(N1053,SEARCH("/", N1053)-1)</f>
        <v>journalism</v>
      </c>
      <c r="R1053" s="5" t="str">
        <f>RIGHT(N1053,LEN(N1053)-SEARCH("/",N1053))</f>
        <v>audio</v>
      </c>
      <c r="S1053" s="11">
        <f>(((J1053/60)/60)/24)+DATE(1970,1,1)</f>
        <v>41850.014178240745</v>
      </c>
      <c r="T1053" s="11">
        <f>(((I1053/60)/60)/24)+DATE(1970,1,1)</f>
        <v>41878.014178240745</v>
      </c>
      <c r="U1053">
        <f>YEAR(S1053)</f>
        <v>2014</v>
      </c>
      <c r="V1053">
        <f>YEAR(T1053)</f>
        <v>2014</v>
      </c>
      <c r="W1053" t="str">
        <f>IF(V1053=U1053, "Yes"," No")</f>
        <v>Yes</v>
      </c>
    </row>
    <row r="1054" spans="1:23" ht="57.6" x14ac:dyDescent="0.3">
      <c r="A1054">
        <v>1052</v>
      </c>
      <c r="B1054" s="1" t="s">
        <v>2165</v>
      </c>
      <c r="C1054" s="1" t="s">
        <v>2166</v>
      </c>
      <c r="D1054">
        <v>4336</v>
      </c>
      <c r="E1054">
        <v>0</v>
      </c>
      <c r="F1054" t="s">
        <v>272</v>
      </c>
      <c r="G1054" t="s">
        <v>17</v>
      </c>
      <c r="H1054" t="s">
        <v>18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2142</v>
      </c>
      <c r="O1054" s="7">
        <f>(E1054/D1054)*100</f>
        <v>0</v>
      </c>
      <c r="P1054" s="5">
        <f>IFERROR((E1054/L1054),0)</f>
        <v>0</v>
      </c>
      <c r="Q1054" s="5" t="str">
        <f>LEFT(N1054,SEARCH("/", N1054)-1)</f>
        <v>journalism</v>
      </c>
      <c r="R1054" s="5" t="str">
        <f>RIGHT(N1054,LEN(N1054)-SEARCH("/",N1054))</f>
        <v>audio</v>
      </c>
      <c r="S1054" s="11">
        <f>(((J1054/60)/60)/24)+DATE(1970,1,1)</f>
        <v>42483.797395833331</v>
      </c>
      <c r="T1054" s="11">
        <f>(((I1054/60)/60)/24)+DATE(1970,1,1)</f>
        <v>42527.839583333334</v>
      </c>
      <c r="U1054">
        <f>YEAR(S1054)</f>
        <v>2016</v>
      </c>
      <c r="V1054">
        <f>YEAR(T1054)</f>
        <v>2016</v>
      </c>
      <c r="W1054" t="str">
        <f>IF(V1054=U1054, "Yes"," No")</f>
        <v>Yes</v>
      </c>
    </row>
    <row r="1055" spans="1:23" ht="43.2" x14ac:dyDescent="0.3">
      <c r="A1055">
        <v>1053</v>
      </c>
      <c r="B1055" s="1" t="s">
        <v>2167</v>
      </c>
      <c r="C1055" s="1" t="s">
        <v>2168</v>
      </c>
      <c r="D1055">
        <v>1500</v>
      </c>
      <c r="E1055">
        <v>15</v>
      </c>
      <c r="F1055" t="s">
        <v>272</v>
      </c>
      <c r="G1055" t="s">
        <v>17</v>
      </c>
      <c r="H1055" t="s">
        <v>18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2142</v>
      </c>
      <c r="O1055" s="7">
        <f>(E1055/D1055)*100</f>
        <v>1</v>
      </c>
      <c r="P1055" s="5">
        <f>IFERROR((E1055/L1055),0)</f>
        <v>15</v>
      </c>
      <c r="Q1055" s="5" t="str">
        <f>LEFT(N1055,SEARCH("/", N1055)-1)</f>
        <v>journalism</v>
      </c>
      <c r="R1055" s="5" t="str">
        <f>RIGHT(N1055,LEN(N1055)-SEARCH("/",N1055))</f>
        <v>audio</v>
      </c>
      <c r="S1055" s="11">
        <f>(((J1055/60)/60)/24)+DATE(1970,1,1)</f>
        <v>42775.172824074078</v>
      </c>
      <c r="T1055" s="11">
        <f>(((I1055/60)/60)/24)+DATE(1970,1,1)</f>
        <v>42800.172824074078</v>
      </c>
      <c r="U1055">
        <f>YEAR(S1055)</f>
        <v>2017</v>
      </c>
      <c r="V1055">
        <f>YEAR(T1055)</f>
        <v>2017</v>
      </c>
      <c r="W1055" t="str">
        <f>IF(V1055=U1055, "Yes"," No")</f>
        <v>Yes</v>
      </c>
    </row>
    <row r="1056" spans="1:23" ht="57.6" x14ac:dyDescent="0.3">
      <c r="A1056">
        <v>1054</v>
      </c>
      <c r="B1056" s="1" t="s">
        <v>2169</v>
      </c>
      <c r="C1056" s="1" t="s">
        <v>2170</v>
      </c>
      <c r="D1056">
        <v>2500</v>
      </c>
      <c r="E1056">
        <v>0</v>
      </c>
      <c r="F1056" t="s">
        <v>272</v>
      </c>
      <c r="G1056" t="s">
        <v>17</v>
      </c>
      <c r="H1056" t="s">
        <v>18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2142</v>
      </c>
      <c r="O1056" s="7">
        <f>(E1056/D1056)*100</f>
        <v>0</v>
      </c>
      <c r="P1056" s="5">
        <f>IFERROR((E1056/L1056),0)</f>
        <v>0</v>
      </c>
      <c r="Q1056" s="5" t="str">
        <f>LEFT(N1056,SEARCH("/", N1056)-1)</f>
        <v>journalism</v>
      </c>
      <c r="R1056" s="5" t="str">
        <f>RIGHT(N1056,LEN(N1056)-SEARCH("/",N1056))</f>
        <v>audio</v>
      </c>
      <c r="S1056" s="11">
        <f>(((J1056/60)/60)/24)+DATE(1970,1,1)</f>
        <v>41831.851840277777</v>
      </c>
      <c r="T1056" s="11">
        <f>(((I1056/60)/60)/24)+DATE(1970,1,1)</f>
        <v>41861.916666666664</v>
      </c>
      <c r="U1056">
        <f>YEAR(S1056)</f>
        <v>2014</v>
      </c>
      <c r="V1056">
        <f>YEAR(T1056)</f>
        <v>2014</v>
      </c>
      <c r="W1056" t="str">
        <f>IF(V1056=U1056, "Yes"," No")</f>
        <v>Yes</v>
      </c>
    </row>
    <row r="1057" spans="1:23" ht="43.2" x14ac:dyDescent="0.3">
      <c r="A1057">
        <v>1055</v>
      </c>
      <c r="B1057" s="1" t="s">
        <v>2171</v>
      </c>
      <c r="C1057" s="1" t="s">
        <v>2172</v>
      </c>
      <c r="D1057">
        <v>3500</v>
      </c>
      <c r="E1057">
        <v>0</v>
      </c>
      <c r="F1057" t="s">
        <v>272</v>
      </c>
      <c r="G1057" t="s">
        <v>17</v>
      </c>
      <c r="H1057" t="s">
        <v>18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2142</v>
      </c>
      <c r="O1057" s="7">
        <f>(E1057/D1057)*100</f>
        <v>0</v>
      </c>
      <c r="P1057" s="5">
        <f>IFERROR((E1057/L1057),0)</f>
        <v>0</v>
      </c>
      <c r="Q1057" s="5" t="str">
        <f>LEFT(N1057,SEARCH("/", N1057)-1)</f>
        <v>journalism</v>
      </c>
      <c r="R1057" s="5" t="str">
        <f>RIGHT(N1057,LEN(N1057)-SEARCH("/",N1057))</f>
        <v>audio</v>
      </c>
      <c r="S1057" s="11">
        <f>(((J1057/60)/60)/24)+DATE(1970,1,1)</f>
        <v>42406.992418981477</v>
      </c>
      <c r="T1057" s="11">
        <f>(((I1057/60)/60)/24)+DATE(1970,1,1)</f>
        <v>42436.992418981477</v>
      </c>
      <c r="U1057">
        <f>YEAR(S1057)</f>
        <v>2016</v>
      </c>
      <c r="V1057">
        <f>YEAR(T1057)</f>
        <v>2016</v>
      </c>
      <c r="W1057" t="str">
        <f>IF(V1057=U1057, "Yes"," No")</f>
        <v>Yes</v>
      </c>
    </row>
    <row r="1058" spans="1:23" ht="57.6" x14ac:dyDescent="0.3">
      <c r="A1058">
        <v>1056</v>
      </c>
      <c r="B1058" s="1" t="s">
        <v>2173</v>
      </c>
      <c r="C1058" s="1" t="s">
        <v>2174</v>
      </c>
      <c r="D1058">
        <v>10000</v>
      </c>
      <c r="E1058">
        <v>0</v>
      </c>
      <c r="F1058" t="s">
        <v>272</v>
      </c>
      <c r="G1058" t="s">
        <v>17</v>
      </c>
      <c r="H1058" t="s">
        <v>18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2142</v>
      </c>
      <c r="O1058" s="7">
        <f>(E1058/D1058)*100</f>
        <v>0</v>
      </c>
      <c r="P1058" s="5">
        <f>IFERROR((E1058/L1058),0)</f>
        <v>0</v>
      </c>
      <c r="Q1058" s="5" t="str">
        <f>LEFT(N1058,SEARCH("/", N1058)-1)</f>
        <v>journalism</v>
      </c>
      <c r="R1058" s="5" t="str">
        <f>RIGHT(N1058,LEN(N1058)-SEARCH("/",N1058))</f>
        <v>audio</v>
      </c>
      <c r="S1058" s="11">
        <f>(((J1058/60)/60)/24)+DATE(1970,1,1)</f>
        <v>42058.719641203701</v>
      </c>
      <c r="T1058" s="11">
        <f>(((I1058/60)/60)/24)+DATE(1970,1,1)</f>
        <v>42118.677974537044</v>
      </c>
      <c r="U1058">
        <f>YEAR(S1058)</f>
        <v>2015</v>
      </c>
      <c r="V1058">
        <f>YEAR(T1058)</f>
        <v>2015</v>
      </c>
      <c r="W1058" t="str">
        <f>IF(V1058=U1058, "Yes"," No")</f>
        <v>Yes</v>
      </c>
    </row>
    <row r="1059" spans="1:23" ht="43.2" x14ac:dyDescent="0.3">
      <c r="A1059">
        <v>1057</v>
      </c>
      <c r="B1059" s="1" t="s">
        <v>2175</v>
      </c>
      <c r="C1059" s="1" t="s">
        <v>2176</v>
      </c>
      <c r="D1059">
        <v>10000</v>
      </c>
      <c r="E1059">
        <v>0</v>
      </c>
      <c r="F1059" t="s">
        <v>272</v>
      </c>
      <c r="G1059" t="s">
        <v>17</v>
      </c>
      <c r="H1059" t="s">
        <v>18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2142</v>
      </c>
      <c r="O1059" s="7">
        <f>(E1059/D1059)*100</f>
        <v>0</v>
      </c>
      <c r="P1059" s="5">
        <f>IFERROR((E1059/L1059),0)</f>
        <v>0</v>
      </c>
      <c r="Q1059" s="5" t="str">
        <f>LEFT(N1059,SEARCH("/", N1059)-1)</f>
        <v>journalism</v>
      </c>
      <c r="R1059" s="5" t="str">
        <f>RIGHT(N1059,LEN(N1059)-SEARCH("/",N1059))</f>
        <v>audio</v>
      </c>
      <c r="S1059" s="11">
        <f>(((J1059/60)/60)/24)+DATE(1970,1,1)</f>
        <v>42678.871331018512</v>
      </c>
      <c r="T1059" s="11">
        <f>(((I1059/60)/60)/24)+DATE(1970,1,1)</f>
        <v>42708.912997685184</v>
      </c>
      <c r="U1059">
        <f>YEAR(S1059)</f>
        <v>2016</v>
      </c>
      <c r="V1059">
        <f>YEAR(T1059)</f>
        <v>2016</v>
      </c>
      <c r="W1059" t="str">
        <f>IF(V1059=U1059, "Yes"," No")</f>
        <v>Yes</v>
      </c>
    </row>
    <row r="1060" spans="1:23" ht="43.2" x14ac:dyDescent="0.3">
      <c r="A1060">
        <v>1058</v>
      </c>
      <c r="B1060" s="1" t="s">
        <v>2177</v>
      </c>
      <c r="C1060" s="1" t="s">
        <v>2178</v>
      </c>
      <c r="D1060">
        <v>40000</v>
      </c>
      <c r="E1060">
        <v>0</v>
      </c>
      <c r="F1060" t="s">
        <v>272</v>
      </c>
      <c r="G1060" t="s">
        <v>17</v>
      </c>
      <c r="H1060" t="s">
        <v>18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2142</v>
      </c>
      <c r="O1060" s="7">
        <f>(E1060/D1060)*100</f>
        <v>0</v>
      </c>
      <c r="P1060" s="5">
        <f>IFERROR((E1060/L1060),0)</f>
        <v>0</v>
      </c>
      <c r="Q1060" s="5" t="str">
        <f>LEFT(N1060,SEARCH("/", N1060)-1)</f>
        <v>journalism</v>
      </c>
      <c r="R1060" s="5" t="str">
        <f>RIGHT(N1060,LEN(N1060)-SEARCH("/",N1060))</f>
        <v>audio</v>
      </c>
      <c r="S1060" s="11">
        <f>(((J1060/60)/60)/24)+DATE(1970,1,1)</f>
        <v>42047.900960648149</v>
      </c>
      <c r="T1060" s="11">
        <f>(((I1060/60)/60)/24)+DATE(1970,1,1)</f>
        <v>42089</v>
      </c>
      <c r="U1060">
        <f>YEAR(S1060)</f>
        <v>2015</v>
      </c>
      <c r="V1060">
        <f>YEAR(T1060)</f>
        <v>2015</v>
      </c>
      <c r="W1060" t="str">
        <f>IF(V1060=U1060, "Yes"," No")</f>
        <v>Yes</v>
      </c>
    </row>
    <row r="1061" spans="1:23" x14ac:dyDescent="0.3">
      <c r="A1061">
        <v>1059</v>
      </c>
      <c r="B1061" s="1" t="s">
        <v>2179</v>
      </c>
      <c r="C1061" s="1" t="s">
        <v>2180</v>
      </c>
      <c r="D1061">
        <v>1100</v>
      </c>
      <c r="E1061">
        <v>0</v>
      </c>
      <c r="F1061" t="s">
        <v>272</v>
      </c>
      <c r="G1061" t="s">
        <v>17</v>
      </c>
      <c r="H1061" t="s">
        <v>18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2142</v>
      </c>
      <c r="O1061" s="7">
        <f>(E1061/D1061)*100</f>
        <v>0</v>
      </c>
      <c r="P1061" s="5">
        <f>IFERROR((E1061/L1061),0)</f>
        <v>0</v>
      </c>
      <c r="Q1061" s="5" t="str">
        <f>LEFT(N1061,SEARCH("/", N1061)-1)</f>
        <v>journalism</v>
      </c>
      <c r="R1061" s="5" t="str">
        <f>RIGHT(N1061,LEN(N1061)-SEARCH("/",N1061))</f>
        <v>audio</v>
      </c>
      <c r="S1061" s="11">
        <f>(((J1061/60)/60)/24)+DATE(1970,1,1)</f>
        <v>42046.79</v>
      </c>
      <c r="T1061" s="11">
        <f>(((I1061/60)/60)/24)+DATE(1970,1,1)</f>
        <v>42076.748333333337</v>
      </c>
      <c r="U1061">
        <f>YEAR(S1061)</f>
        <v>2015</v>
      </c>
      <c r="V1061">
        <f>YEAR(T1061)</f>
        <v>2015</v>
      </c>
      <c r="W1061" t="str">
        <f>IF(V1061=U1061, "Yes"," No")</f>
        <v>Yes</v>
      </c>
    </row>
    <row r="1062" spans="1:23" ht="43.2" x14ac:dyDescent="0.3">
      <c r="A1062">
        <v>1060</v>
      </c>
      <c r="B1062" s="1" t="s">
        <v>2181</v>
      </c>
      <c r="C1062" s="1" t="s">
        <v>2182</v>
      </c>
      <c r="D1062">
        <v>5000</v>
      </c>
      <c r="E1062">
        <v>50</v>
      </c>
      <c r="F1062" t="s">
        <v>272</v>
      </c>
      <c r="G1062" t="s">
        <v>17</v>
      </c>
      <c r="H1062" t="s">
        <v>18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2142</v>
      </c>
      <c r="O1062" s="7">
        <f>(E1062/D1062)*100</f>
        <v>1</v>
      </c>
      <c r="P1062" s="5">
        <f>IFERROR((E1062/L1062),0)</f>
        <v>50</v>
      </c>
      <c r="Q1062" s="5" t="str">
        <f>LEFT(N1062,SEARCH("/", N1062)-1)</f>
        <v>journalism</v>
      </c>
      <c r="R1062" s="5" t="str">
        <f>RIGHT(N1062,LEN(N1062)-SEARCH("/",N1062))</f>
        <v>audio</v>
      </c>
      <c r="S1062" s="11">
        <f>(((J1062/60)/60)/24)+DATE(1970,1,1)</f>
        <v>42079.913113425922</v>
      </c>
      <c r="T1062" s="11">
        <f>(((I1062/60)/60)/24)+DATE(1970,1,1)</f>
        <v>42109.913113425922</v>
      </c>
      <c r="U1062">
        <f>YEAR(S1062)</f>
        <v>2015</v>
      </c>
      <c r="V1062">
        <f>YEAR(T1062)</f>
        <v>2015</v>
      </c>
      <c r="W1062" t="str">
        <f>IF(V1062=U1062, "Yes"," No")</f>
        <v>Yes</v>
      </c>
    </row>
    <row r="1063" spans="1:23" ht="28.8" x14ac:dyDescent="0.3">
      <c r="A1063">
        <v>1061</v>
      </c>
      <c r="B1063" s="1" t="s">
        <v>2183</v>
      </c>
      <c r="C1063" s="1" t="s">
        <v>2184</v>
      </c>
      <c r="D1063">
        <v>4000</v>
      </c>
      <c r="E1063">
        <v>0</v>
      </c>
      <c r="F1063" t="s">
        <v>272</v>
      </c>
      <c r="G1063" t="s">
        <v>17</v>
      </c>
      <c r="H1063" t="s">
        <v>18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2142</v>
      </c>
      <c r="O1063" s="7">
        <f>(E1063/D1063)*100</f>
        <v>0</v>
      </c>
      <c r="P1063" s="5">
        <f>IFERROR((E1063/L1063),0)</f>
        <v>0</v>
      </c>
      <c r="Q1063" s="5" t="str">
        <f>LEFT(N1063,SEARCH("/", N1063)-1)</f>
        <v>journalism</v>
      </c>
      <c r="R1063" s="5" t="str">
        <f>RIGHT(N1063,LEN(N1063)-SEARCH("/",N1063))</f>
        <v>audio</v>
      </c>
      <c r="S1063" s="11">
        <f>(((J1063/60)/60)/24)+DATE(1970,1,1)</f>
        <v>42432.276712962965</v>
      </c>
      <c r="T1063" s="11">
        <f>(((I1063/60)/60)/24)+DATE(1970,1,1)</f>
        <v>42492.041666666672</v>
      </c>
      <c r="U1063">
        <f>YEAR(S1063)</f>
        <v>2016</v>
      </c>
      <c r="V1063">
        <f>YEAR(T1063)</f>
        <v>2016</v>
      </c>
      <c r="W1063" t="str">
        <f>IF(V1063=U1063, "Yes"," No")</f>
        <v>Yes</v>
      </c>
    </row>
    <row r="1064" spans="1:23" ht="28.8" x14ac:dyDescent="0.3">
      <c r="A1064">
        <v>1062</v>
      </c>
      <c r="B1064" s="1" t="s">
        <v>2185</v>
      </c>
      <c r="C1064" s="1" t="s">
        <v>2186</v>
      </c>
      <c r="D1064">
        <v>199</v>
      </c>
      <c r="E1064">
        <v>190</v>
      </c>
      <c r="F1064" t="s">
        <v>272</v>
      </c>
      <c r="G1064" t="s">
        <v>17</v>
      </c>
      <c r="H1064" t="s">
        <v>18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2142</v>
      </c>
      <c r="O1064" s="7">
        <f>(E1064/D1064)*100</f>
        <v>95.477386934673376</v>
      </c>
      <c r="P1064" s="5">
        <f>IFERROR((E1064/L1064),0)</f>
        <v>47.5</v>
      </c>
      <c r="Q1064" s="5" t="str">
        <f>LEFT(N1064,SEARCH("/", N1064)-1)</f>
        <v>journalism</v>
      </c>
      <c r="R1064" s="5" t="str">
        <f>RIGHT(N1064,LEN(N1064)-SEARCH("/",N1064))</f>
        <v>audio</v>
      </c>
      <c r="S1064" s="11">
        <f>(((J1064/60)/60)/24)+DATE(1970,1,1)</f>
        <v>42556.807187500002</v>
      </c>
      <c r="T1064" s="11">
        <f>(((I1064/60)/60)/24)+DATE(1970,1,1)</f>
        <v>42563.807187500002</v>
      </c>
      <c r="U1064">
        <f>YEAR(S1064)</f>
        <v>2016</v>
      </c>
      <c r="V1064">
        <f>YEAR(T1064)</f>
        <v>2016</v>
      </c>
      <c r="W1064" t="str">
        <f>IF(V1064=U1064, "Yes"," No")</f>
        <v>Yes</v>
      </c>
    </row>
    <row r="1065" spans="1:23" ht="43.2" x14ac:dyDescent="0.3">
      <c r="A1065">
        <v>1063</v>
      </c>
      <c r="B1065" s="1" t="s">
        <v>2187</v>
      </c>
      <c r="C1065" s="1" t="s">
        <v>2188</v>
      </c>
      <c r="D1065">
        <v>1000</v>
      </c>
      <c r="E1065">
        <v>0</v>
      </c>
      <c r="F1065" t="s">
        <v>272</v>
      </c>
      <c r="G1065" t="s">
        <v>17</v>
      </c>
      <c r="H1065" t="s">
        <v>18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2142</v>
      </c>
      <c r="O1065" s="7">
        <f>(E1065/D1065)*100</f>
        <v>0</v>
      </c>
      <c r="P1065" s="5">
        <f>IFERROR((E1065/L1065),0)</f>
        <v>0</v>
      </c>
      <c r="Q1065" s="5" t="str">
        <f>LEFT(N1065,SEARCH("/", N1065)-1)</f>
        <v>journalism</v>
      </c>
      <c r="R1065" s="5" t="str">
        <f>RIGHT(N1065,LEN(N1065)-SEARCH("/",N1065))</f>
        <v>audio</v>
      </c>
      <c r="S1065" s="11">
        <f>(((J1065/60)/60)/24)+DATE(1970,1,1)</f>
        <v>42583.030810185184</v>
      </c>
      <c r="T1065" s="11">
        <f>(((I1065/60)/60)/24)+DATE(1970,1,1)</f>
        <v>42613.030810185184</v>
      </c>
      <c r="U1065">
        <f>YEAR(S1065)</f>
        <v>2016</v>
      </c>
      <c r="V1065">
        <f>YEAR(T1065)</f>
        <v>2016</v>
      </c>
      <c r="W1065" t="str">
        <f>IF(V1065=U1065, "Yes"," No")</f>
        <v>Yes</v>
      </c>
    </row>
    <row r="1066" spans="1:23" ht="43.2" x14ac:dyDescent="0.3">
      <c r="A1066">
        <v>1064</v>
      </c>
      <c r="B1066" s="1" t="s">
        <v>2189</v>
      </c>
      <c r="C1066" s="1" t="s">
        <v>2190</v>
      </c>
      <c r="D1066">
        <v>90000</v>
      </c>
      <c r="E1066">
        <v>8077</v>
      </c>
      <c r="F1066" t="s">
        <v>357</v>
      </c>
      <c r="G1066" t="s">
        <v>17</v>
      </c>
      <c r="H1066" t="s">
        <v>18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2191</v>
      </c>
      <c r="O1066" s="7">
        <f>(E1066/D1066)*100</f>
        <v>8.974444444444444</v>
      </c>
      <c r="P1066" s="5">
        <f>IFERROR((E1066/L1066),0)</f>
        <v>65.666666666666671</v>
      </c>
      <c r="Q1066" s="5" t="str">
        <f>LEFT(N1066,SEARCH("/", N1066)-1)</f>
        <v>games</v>
      </c>
      <c r="R1066" s="5" t="str">
        <f>RIGHT(N1066,LEN(N1066)-SEARCH("/",N1066))</f>
        <v>video games</v>
      </c>
      <c r="S1066" s="11">
        <f>(((J1066/60)/60)/24)+DATE(1970,1,1)</f>
        <v>41417.228043981479</v>
      </c>
      <c r="T1066" s="11">
        <f>(((I1066/60)/60)/24)+DATE(1970,1,1)</f>
        <v>41462.228043981479</v>
      </c>
      <c r="U1066">
        <f>YEAR(S1066)</f>
        <v>2013</v>
      </c>
      <c r="V1066">
        <f>YEAR(T1066)</f>
        <v>2013</v>
      </c>
      <c r="W1066" t="str">
        <f>IF(V1066=U1066, "Yes"," No")</f>
        <v>Yes</v>
      </c>
    </row>
    <row r="1067" spans="1:23" ht="43.2" x14ac:dyDescent="0.3">
      <c r="A1067">
        <v>1065</v>
      </c>
      <c r="B1067" s="1" t="s">
        <v>2192</v>
      </c>
      <c r="C1067" s="1" t="s">
        <v>2193</v>
      </c>
      <c r="D1067">
        <v>3000</v>
      </c>
      <c r="E1067">
        <v>81</v>
      </c>
      <c r="F1067" t="s">
        <v>357</v>
      </c>
      <c r="G1067" t="s">
        <v>50</v>
      </c>
      <c r="H1067" t="s">
        <v>51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2191</v>
      </c>
      <c r="O1067" s="7">
        <f>(E1067/D1067)*100</f>
        <v>2.7</v>
      </c>
      <c r="P1067" s="5">
        <f>IFERROR((E1067/L1067),0)</f>
        <v>16.2</v>
      </c>
      <c r="Q1067" s="5" t="str">
        <f>LEFT(N1067,SEARCH("/", N1067)-1)</f>
        <v>games</v>
      </c>
      <c r="R1067" s="5" t="str">
        <f>RIGHT(N1067,LEN(N1067)-SEARCH("/",N1067))</f>
        <v>video games</v>
      </c>
      <c r="S1067" s="11">
        <f>(((J1067/60)/60)/24)+DATE(1970,1,1)</f>
        <v>41661.381041666667</v>
      </c>
      <c r="T1067" s="11">
        <f>(((I1067/60)/60)/24)+DATE(1970,1,1)</f>
        <v>41689.381041666667</v>
      </c>
      <c r="U1067">
        <f>YEAR(S1067)</f>
        <v>2014</v>
      </c>
      <c r="V1067">
        <f>YEAR(T1067)</f>
        <v>2014</v>
      </c>
      <c r="W1067" t="str">
        <f>IF(V1067=U1067, "Yes"," No")</f>
        <v>Yes</v>
      </c>
    </row>
    <row r="1068" spans="1:23" ht="43.2" x14ac:dyDescent="0.3">
      <c r="A1068">
        <v>1066</v>
      </c>
      <c r="B1068" s="1" t="s">
        <v>2194</v>
      </c>
      <c r="C1068" s="1" t="s">
        <v>2195</v>
      </c>
      <c r="D1068">
        <v>150000</v>
      </c>
      <c r="E1068">
        <v>5051</v>
      </c>
      <c r="F1068" t="s">
        <v>357</v>
      </c>
      <c r="G1068" t="s">
        <v>17</v>
      </c>
      <c r="H1068" t="s">
        <v>18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2191</v>
      </c>
      <c r="O1068" s="7">
        <f>(E1068/D1068)*100</f>
        <v>3.3673333333333333</v>
      </c>
      <c r="P1068" s="5">
        <f>IFERROR((E1068/L1068),0)</f>
        <v>34.128378378378379</v>
      </c>
      <c r="Q1068" s="5" t="str">
        <f>LEFT(N1068,SEARCH("/", N1068)-1)</f>
        <v>games</v>
      </c>
      <c r="R1068" s="5" t="str">
        <f>RIGHT(N1068,LEN(N1068)-SEARCH("/",N1068))</f>
        <v>video games</v>
      </c>
      <c r="S1068" s="11">
        <f>(((J1068/60)/60)/24)+DATE(1970,1,1)</f>
        <v>41445.962754629632</v>
      </c>
      <c r="T1068" s="11">
        <f>(((I1068/60)/60)/24)+DATE(1970,1,1)</f>
        <v>41490.962754629632</v>
      </c>
      <c r="U1068">
        <f>YEAR(S1068)</f>
        <v>2013</v>
      </c>
      <c r="V1068">
        <f>YEAR(T1068)</f>
        <v>2013</v>
      </c>
      <c r="W1068" t="str">
        <f>IF(V1068=U1068, "Yes"," No")</f>
        <v>Yes</v>
      </c>
    </row>
    <row r="1069" spans="1:23" ht="43.2" x14ac:dyDescent="0.3">
      <c r="A1069">
        <v>1067</v>
      </c>
      <c r="B1069" s="1" t="s">
        <v>2196</v>
      </c>
      <c r="C1069" s="1" t="s">
        <v>2197</v>
      </c>
      <c r="D1069">
        <v>500</v>
      </c>
      <c r="E1069">
        <v>130</v>
      </c>
      <c r="F1069" t="s">
        <v>357</v>
      </c>
      <c r="G1069" t="s">
        <v>17</v>
      </c>
      <c r="H1069" t="s">
        <v>18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2191</v>
      </c>
      <c r="O1069" s="7">
        <f>(E1069/D1069)*100</f>
        <v>26</v>
      </c>
      <c r="P1069" s="5">
        <f>IFERROR((E1069/L1069),0)</f>
        <v>13</v>
      </c>
      <c r="Q1069" s="5" t="str">
        <f>LEFT(N1069,SEARCH("/", N1069)-1)</f>
        <v>games</v>
      </c>
      <c r="R1069" s="5" t="str">
        <f>RIGHT(N1069,LEN(N1069)-SEARCH("/",N1069))</f>
        <v>video games</v>
      </c>
      <c r="S1069" s="11">
        <f>(((J1069/60)/60)/24)+DATE(1970,1,1)</f>
        <v>41599.855682870373</v>
      </c>
      <c r="T1069" s="11">
        <f>(((I1069/60)/60)/24)+DATE(1970,1,1)</f>
        <v>41629.855682870373</v>
      </c>
      <c r="U1069">
        <f>YEAR(S1069)</f>
        <v>2013</v>
      </c>
      <c r="V1069">
        <f>YEAR(T1069)</f>
        <v>2013</v>
      </c>
      <c r="W1069" t="str">
        <f>IF(V1069=U1069, "Yes"," No")</f>
        <v>Yes</v>
      </c>
    </row>
    <row r="1070" spans="1:23" ht="57.6" x14ac:dyDescent="0.3">
      <c r="A1070">
        <v>1068</v>
      </c>
      <c r="B1070" s="1" t="s">
        <v>2198</v>
      </c>
      <c r="C1070" s="1" t="s">
        <v>2199</v>
      </c>
      <c r="D1070">
        <v>30000</v>
      </c>
      <c r="E1070">
        <v>45</v>
      </c>
      <c r="F1070" t="s">
        <v>357</v>
      </c>
      <c r="G1070" t="s">
        <v>17</v>
      </c>
      <c r="H1070" t="s">
        <v>18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2191</v>
      </c>
      <c r="O1070" s="7">
        <f>(E1070/D1070)*100</f>
        <v>0.15</v>
      </c>
      <c r="P1070" s="5">
        <f>IFERROR((E1070/L1070),0)</f>
        <v>11.25</v>
      </c>
      <c r="Q1070" s="5" t="str">
        <f>LEFT(N1070,SEARCH("/", N1070)-1)</f>
        <v>games</v>
      </c>
      <c r="R1070" s="5" t="str">
        <f>RIGHT(N1070,LEN(N1070)-SEARCH("/",N1070))</f>
        <v>video games</v>
      </c>
      <c r="S1070" s="11">
        <f>(((J1070/60)/60)/24)+DATE(1970,1,1)</f>
        <v>42440.371111111104</v>
      </c>
      <c r="T1070" s="11">
        <f>(((I1070/60)/60)/24)+DATE(1970,1,1)</f>
        <v>42470.329444444447</v>
      </c>
      <c r="U1070">
        <f>YEAR(S1070)</f>
        <v>2016</v>
      </c>
      <c r="V1070">
        <f>YEAR(T1070)</f>
        <v>2016</v>
      </c>
      <c r="W1070" t="str">
        <f>IF(V1070=U1070, "Yes"," No")</f>
        <v>Yes</v>
      </c>
    </row>
    <row r="1071" spans="1:23" ht="43.2" x14ac:dyDescent="0.3">
      <c r="A1071">
        <v>1069</v>
      </c>
      <c r="B1071" s="1" t="s">
        <v>2200</v>
      </c>
      <c r="C1071" s="1" t="s">
        <v>2201</v>
      </c>
      <c r="D1071">
        <v>2200</v>
      </c>
      <c r="E1071">
        <v>850</v>
      </c>
      <c r="F1071" t="s">
        <v>357</v>
      </c>
      <c r="G1071" t="s">
        <v>17</v>
      </c>
      <c r="H1071" t="s">
        <v>18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2191</v>
      </c>
      <c r="O1071" s="7">
        <f>(E1071/D1071)*100</f>
        <v>38.636363636363633</v>
      </c>
      <c r="P1071" s="5">
        <f>IFERROR((E1071/L1071),0)</f>
        <v>40.476190476190474</v>
      </c>
      <c r="Q1071" s="5" t="str">
        <f>LEFT(N1071,SEARCH("/", N1071)-1)</f>
        <v>games</v>
      </c>
      <c r="R1071" s="5" t="str">
        <f>RIGHT(N1071,LEN(N1071)-SEARCH("/",N1071))</f>
        <v>video games</v>
      </c>
      <c r="S1071" s="11">
        <f>(((J1071/60)/60)/24)+DATE(1970,1,1)</f>
        <v>41572.229849537034</v>
      </c>
      <c r="T1071" s="11">
        <f>(((I1071/60)/60)/24)+DATE(1970,1,1)</f>
        <v>41604.271516203706</v>
      </c>
      <c r="U1071">
        <f>YEAR(S1071)</f>
        <v>2013</v>
      </c>
      <c r="V1071">
        <f>YEAR(T1071)</f>
        <v>2013</v>
      </c>
      <c r="W1071" t="str">
        <f>IF(V1071=U1071, "Yes"," No")</f>
        <v>Yes</v>
      </c>
    </row>
    <row r="1072" spans="1:23" ht="43.2" x14ac:dyDescent="0.3">
      <c r="A1072">
        <v>1070</v>
      </c>
      <c r="B1072" s="1" t="s">
        <v>2202</v>
      </c>
      <c r="C1072" s="1" t="s">
        <v>2203</v>
      </c>
      <c r="D1072">
        <v>10000</v>
      </c>
      <c r="E1072">
        <v>70</v>
      </c>
      <c r="F1072" t="s">
        <v>357</v>
      </c>
      <c r="G1072" t="s">
        <v>17</v>
      </c>
      <c r="H1072" t="s">
        <v>18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2191</v>
      </c>
      <c r="O1072" s="7">
        <f>(E1072/D1072)*100</f>
        <v>0.70000000000000007</v>
      </c>
      <c r="P1072" s="5">
        <f>IFERROR((E1072/L1072),0)</f>
        <v>35</v>
      </c>
      <c r="Q1072" s="5" t="str">
        <f>LEFT(N1072,SEARCH("/", N1072)-1)</f>
        <v>games</v>
      </c>
      <c r="R1072" s="5" t="str">
        <f>RIGHT(N1072,LEN(N1072)-SEARCH("/",N1072))</f>
        <v>video games</v>
      </c>
      <c r="S1072" s="11">
        <f>(((J1072/60)/60)/24)+DATE(1970,1,1)</f>
        <v>41163.011828703704</v>
      </c>
      <c r="T1072" s="11">
        <f>(((I1072/60)/60)/24)+DATE(1970,1,1)</f>
        <v>41183.011828703704</v>
      </c>
      <c r="U1072">
        <f>YEAR(S1072)</f>
        <v>2012</v>
      </c>
      <c r="V1072">
        <f>YEAR(T1072)</f>
        <v>2012</v>
      </c>
      <c r="W1072" t="str">
        <f>IF(V1072=U1072, "Yes"," No")</f>
        <v>Yes</v>
      </c>
    </row>
    <row r="1073" spans="1:23" ht="43.2" x14ac:dyDescent="0.3">
      <c r="A1073">
        <v>1071</v>
      </c>
      <c r="B1073" s="1" t="s">
        <v>2204</v>
      </c>
      <c r="C1073" s="1" t="s">
        <v>2205</v>
      </c>
      <c r="D1073">
        <v>100</v>
      </c>
      <c r="E1073">
        <v>0</v>
      </c>
      <c r="F1073" t="s">
        <v>357</v>
      </c>
      <c r="G1073" t="s">
        <v>410</v>
      </c>
      <c r="H1073" t="s">
        <v>411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2191</v>
      </c>
      <c r="O1073" s="7">
        <f>(E1073/D1073)*100</f>
        <v>0</v>
      </c>
      <c r="P1073" s="5">
        <f>IFERROR((E1073/L1073),0)</f>
        <v>0</v>
      </c>
      <c r="Q1073" s="5" t="str">
        <f>LEFT(N1073,SEARCH("/", N1073)-1)</f>
        <v>games</v>
      </c>
      <c r="R1073" s="5" t="str">
        <f>RIGHT(N1073,LEN(N1073)-SEARCH("/",N1073))</f>
        <v>video games</v>
      </c>
      <c r="S1073" s="11">
        <f>(((J1073/60)/60)/24)+DATE(1970,1,1)</f>
        <v>42295.753391203703</v>
      </c>
      <c r="T1073" s="11">
        <f>(((I1073/60)/60)/24)+DATE(1970,1,1)</f>
        <v>42325.795057870375</v>
      </c>
      <c r="U1073">
        <f>YEAR(S1073)</f>
        <v>2015</v>
      </c>
      <c r="V1073">
        <f>YEAR(T1073)</f>
        <v>2015</v>
      </c>
      <c r="W1073" t="str">
        <f>IF(V1073=U1073, "Yes"," No")</f>
        <v>Yes</v>
      </c>
    </row>
    <row r="1074" spans="1:23" ht="43.2" x14ac:dyDescent="0.3">
      <c r="A1074">
        <v>1072</v>
      </c>
      <c r="B1074" s="1" t="s">
        <v>2206</v>
      </c>
      <c r="C1074" s="1" t="s">
        <v>2207</v>
      </c>
      <c r="D1074">
        <v>75000</v>
      </c>
      <c r="E1074">
        <v>51</v>
      </c>
      <c r="F1074" t="s">
        <v>357</v>
      </c>
      <c r="G1074" t="s">
        <v>17</v>
      </c>
      <c r="H1074" t="s">
        <v>18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2191</v>
      </c>
      <c r="O1074" s="7">
        <f>(E1074/D1074)*100</f>
        <v>6.8000000000000005E-2</v>
      </c>
      <c r="P1074" s="5">
        <f>IFERROR((E1074/L1074),0)</f>
        <v>12.75</v>
      </c>
      <c r="Q1074" s="5" t="str">
        <f>LEFT(N1074,SEARCH("/", N1074)-1)</f>
        <v>games</v>
      </c>
      <c r="R1074" s="5" t="str">
        <f>RIGHT(N1074,LEN(N1074)-SEARCH("/",N1074))</f>
        <v>video games</v>
      </c>
      <c r="S1074" s="11">
        <f>(((J1074/60)/60)/24)+DATE(1970,1,1)</f>
        <v>41645.832141203704</v>
      </c>
      <c r="T1074" s="11">
        <f>(((I1074/60)/60)/24)+DATE(1970,1,1)</f>
        <v>41675.832141203704</v>
      </c>
      <c r="U1074">
        <f>YEAR(S1074)</f>
        <v>2014</v>
      </c>
      <c r="V1074">
        <f>YEAR(T1074)</f>
        <v>2014</v>
      </c>
      <c r="W1074" t="str">
        <f>IF(V1074=U1074, "Yes"," No")</f>
        <v>Yes</v>
      </c>
    </row>
    <row r="1075" spans="1:23" ht="28.8" x14ac:dyDescent="0.3">
      <c r="A1075">
        <v>1073</v>
      </c>
      <c r="B1075" s="1" t="s">
        <v>2208</v>
      </c>
      <c r="C1075" s="1" t="s">
        <v>2209</v>
      </c>
      <c r="D1075">
        <v>750</v>
      </c>
      <c r="E1075">
        <v>10</v>
      </c>
      <c r="F1075" t="s">
        <v>357</v>
      </c>
      <c r="G1075" t="s">
        <v>17</v>
      </c>
      <c r="H1075" t="s">
        <v>18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2191</v>
      </c>
      <c r="O1075" s="7">
        <f>(E1075/D1075)*100</f>
        <v>1.3333333333333335</v>
      </c>
      <c r="P1075" s="5">
        <f>IFERROR((E1075/L1075),0)</f>
        <v>10</v>
      </c>
      <c r="Q1075" s="5" t="str">
        <f>LEFT(N1075,SEARCH("/", N1075)-1)</f>
        <v>games</v>
      </c>
      <c r="R1075" s="5" t="str">
        <f>RIGHT(N1075,LEN(N1075)-SEARCH("/",N1075))</f>
        <v>video games</v>
      </c>
      <c r="S1075" s="11">
        <f>(((J1075/60)/60)/24)+DATE(1970,1,1)</f>
        <v>40802.964594907404</v>
      </c>
      <c r="T1075" s="11">
        <f>(((I1075/60)/60)/24)+DATE(1970,1,1)</f>
        <v>40832.964594907404</v>
      </c>
      <c r="U1075">
        <f>YEAR(S1075)</f>
        <v>2011</v>
      </c>
      <c r="V1075">
        <f>YEAR(T1075)</f>
        <v>2011</v>
      </c>
      <c r="W1075" t="str">
        <f>IF(V1075=U1075, "Yes"," No")</f>
        <v>Yes</v>
      </c>
    </row>
    <row r="1076" spans="1:23" ht="57.6" x14ac:dyDescent="0.3">
      <c r="A1076">
        <v>1074</v>
      </c>
      <c r="B1076" s="1" t="s">
        <v>2210</v>
      </c>
      <c r="C1076" s="1" t="s">
        <v>2211</v>
      </c>
      <c r="D1076">
        <v>54000</v>
      </c>
      <c r="E1076">
        <v>3407</v>
      </c>
      <c r="F1076" t="s">
        <v>357</v>
      </c>
      <c r="G1076" t="s">
        <v>17</v>
      </c>
      <c r="H1076" t="s">
        <v>18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2191</v>
      </c>
      <c r="O1076" s="7">
        <f>(E1076/D1076)*100</f>
        <v>6.3092592592592585</v>
      </c>
      <c r="P1076" s="5">
        <f>IFERROR((E1076/L1076),0)</f>
        <v>113.56666666666666</v>
      </c>
      <c r="Q1076" s="5" t="str">
        <f>LEFT(N1076,SEARCH("/", N1076)-1)</f>
        <v>games</v>
      </c>
      <c r="R1076" s="5" t="str">
        <f>RIGHT(N1076,LEN(N1076)-SEARCH("/",N1076))</f>
        <v>video games</v>
      </c>
      <c r="S1076" s="11">
        <f>(((J1076/60)/60)/24)+DATE(1970,1,1)</f>
        <v>41613.172974537039</v>
      </c>
      <c r="T1076" s="11">
        <f>(((I1076/60)/60)/24)+DATE(1970,1,1)</f>
        <v>41643.172974537039</v>
      </c>
      <c r="U1076">
        <f>YEAR(S1076)</f>
        <v>2013</v>
      </c>
      <c r="V1076">
        <f>YEAR(T1076)</f>
        <v>2014</v>
      </c>
      <c r="W1076" t="str">
        <f>IF(V1076=U1076, "Yes"," No")</f>
        <v xml:space="preserve"> No</v>
      </c>
    </row>
    <row r="1077" spans="1:23" ht="28.8" x14ac:dyDescent="0.3">
      <c r="A1077">
        <v>1075</v>
      </c>
      <c r="B1077" s="1" t="s">
        <v>2212</v>
      </c>
      <c r="C1077" s="1" t="s">
        <v>2213</v>
      </c>
      <c r="D1077">
        <v>1000</v>
      </c>
      <c r="E1077">
        <v>45</v>
      </c>
      <c r="F1077" t="s">
        <v>357</v>
      </c>
      <c r="G1077" t="s">
        <v>17</v>
      </c>
      <c r="H1077" t="s">
        <v>18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2191</v>
      </c>
      <c r="O1077" s="7">
        <f>(E1077/D1077)*100</f>
        <v>4.5</v>
      </c>
      <c r="P1077" s="5">
        <f>IFERROR((E1077/L1077),0)</f>
        <v>15</v>
      </c>
      <c r="Q1077" s="5" t="str">
        <f>LEFT(N1077,SEARCH("/", N1077)-1)</f>
        <v>games</v>
      </c>
      <c r="R1077" s="5" t="str">
        <f>RIGHT(N1077,LEN(N1077)-SEARCH("/",N1077))</f>
        <v>video games</v>
      </c>
      <c r="S1077" s="11">
        <f>(((J1077/60)/60)/24)+DATE(1970,1,1)</f>
        <v>41005.904120370367</v>
      </c>
      <c r="T1077" s="11">
        <f>(((I1077/60)/60)/24)+DATE(1970,1,1)</f>
        <v>41035.904120370367</v>
      </c>
      <c r="U1077">
        <f>YEAR(S1077)</f>
        <v>2012</v>
      </c>
      <c r="V1077">
        <f>YEAR(T1077)</f>
        <v>2012</v>
      </c>
      <c r="W1077" t="str">
        <f>IF(V1077=U1077, "Yes"," No")</f>
        <v>Yes</v>
      </c>
    </row>
    <row r="1078" spans="1:23" ht="43.2" x14ac:dyDescent="0.3">
      <c r="A1078">
        <v>1076</v>
      </c>
      <c r="B1078" s="1" t="s">
        <v>2214</v>
      </c>
      <c r="C1078" s="1" t="s">
        <v>2215</v>
      </c>
      <c r="D1078">
        <v>75000</v>
      </c>
      <c r="E1078">
        <v>47074</v>
      </c>
      <c r="F1078" t="s">
        <v>357</v>
      </c>
      <c r="G1078" t="s">
        <v>17</v>
      </c>
      <c r="H1078" t="s">
        <v>18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2191</v>
      </c>
      <c r="O1078" s="7">
        <f>(E1078/D1078)*100</f>
        <v>62.765333333333331</v>
      </c>
      <c r="P1078" s="5">
        <f>IFERROR((E1078/L1078),0)</f>
        <v>48.281025641025643</v>
      </c>
      <c r="Q1078" s="5" t="str">
        <f>LEFT(N1078,SEARCH("/", N1078)-1)</f>
        <v>games</v>
      </c>
      <c r="R1078" s="5" t="str">
        <f>RIGHT(N1078,LEN(N1078)-SEARCH("/",N1078))</f>
        <v>video games</v>
      </c>
      <c r="S1078" s="11">
        <f>(((J1078/60)/60)/24)+DATE(1970,1,1)</f>
        <v>41838.377893518518</v>
      </c>
      <c r="T1078" s="11">
        <f>(((I1078/60)/60)/24)+DATE(1970,1,1)</f>
        <v>41893.377893518518</v>
      </c>
      <c r="U1078">
        <f>YEAR(S1078)</f>
        <v>2014</v>
      </c>
      <c r="V1078">
        <f>YEAR(T1078)</f>
        <v>2014</v>
      </c>
      <c r="W1078" t="str">
        <f>IF(V1078=U1078, "Yes"," No")</f>
        <v>Yes</v>
      </c>
    </row>
    <row r="1079" spans="1:23" ht="43.2" x14ac:dyDescent="0.3">
      <c r="A1079">
        <v>1077</v>
      </c>
      <c r="B1079" s="1" t="s">
        <v>2216</v>
      </c>
      <c r="C1079" s="1" t="s">
        <v>2217</v>
      </c>
      <c r="D1079">
        <v>25000</v>
      </c>
      <c r="E1079">
        <v>7344</v>
      </c>
      <c r="F1079" t="s">
        <v>357</v>
      </c>
      <c r="G1079" t="s">
        <v>17</v>
      </c>
      <c r="H1079" t="s">
        <v>18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2191</v>
      </c>
      <c r="O1079" s="7">
        <f>(E1079/D1079)*100</f>
        <v>29.376000000000001</v>
      </c>
      <c r="P1079" s="5">
        <f>IFERROR((E1079/L1079),0)</f>
        <v>43.976047904191617</v>
      </c>
      <c r="Q1079" s="5" t="str">
        <f>LEFT(N1079,SEARCH("/", N1079)-1)</f>
        <v>games</v>
      </c>
      <c r="R1079" s="5" t="str">
        <f>RIGHT(N1079,LEN(N1079)-SEARCH("/",N1079))</f>
        <v>video games</v>
      </c>
      <c r="S1079" s="11">
        <f>(((J1079/60)/60)/24)+DATE(1970,1,1)</f>
        <v>42353.16679398148</v>
      </c>
      <c r="T1079" s="11">
        <f>(((I1079/60)/60)/24)+DATE(1970,1,1)</f>
        <v>42383.16679398148</v>
      </c>
      <c r="U1079">
        <f>YEAR(S1079)</f>
        <v>2015</v>
      </c>
      <c r="V1079">
        <f>YEAR(T1079)</f>
        <v>2016</v>
      </c>
      <c r="W1079" t="str">
        <f>IF(V1079=U1079, "Yes"," No")</f>
        <v xml:space="preserve"> No</v>
      </c>
    </row>
    <row r="1080" spans="1:23" ht="57.6" x14ac:dyDescent="0.3">
      <c r="A1080">
        <v>1078</v>
      </c>
      <c r="B1080" s="1" t="s">
        <v>2218</v>
      </c>
      <c r="C1080" s="1" t="s">
        <v>2219</v>
      </c>
      <c r="D1080">
        <v>600</v>
      </c>
      <c r="E1080">
        <v>45</v>
      </c>
      <c r="F1080" t="s">
        <v>357</v>
      </c>
      <c r="G1080" t="s">
        <v>17</v>
      </c>
      <c r="H1080" t="s">
        <v>18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2191</v>
      </c>
      <c r="O1080" s="7">
        <f>(E1080/D1080)*100</f>
        <v>7.5</v>
      </c>
      <c r="P1080" s="5">
        <f>IFERROR((E1080/L1080),0)</f>
        <v>9</v>
      </c>
      <c r="Q1080" s="5" t="str">
        <f>LEFT(N1080,SEARCH("/", N1080)-1)</f>
        <v>games</v>
      </c>
      <c r="R1080" s="5" t="str">
        <f>RIGHT(N1080,LEN(N1080)-SEARCH("/",N1080))</f>
        <v>video games</v>
      </c>
      <c r="S1080" s="11">
        <f>(((J1080/60)/60)/24)+DATE(1970,1,1)</f>
        <v>40701.195844907408</v>
      </c>
      <c r="T1080" s="11">
        <f>(((I1080/60)/60)/24)+DATE(1970,1,1)</f>
        <v>40746.195844907408</v>
      </c>
      <c r="U1080">
        <f>YEAR(S1080)</f>
        <v>2011</v>
      </c>
      <c r="V1080">
        <f>YEAR(T1080)</f>
        <v>2011</v>
      </c>
      <c r="W1080" t="str">
        <f>IF(V1080=U1080, "Yes"," No")</f>
        <v>Yes</v>
      </c>
    </row>
    <row r="1081" spans="1:23" ht="43.2" x14ac:dyDescent="0.3">
      <c r="A1081">
        <v>1079</v>
      </c>
      <c r="B1081" s="1" t="s">
        <v>2220</v>
      </c>
      <c r="C1081" s="1" t="s">
        <v>2221</v>
      </c>
      <c r="D1081">
        <v>26000</v>
      </c>
      <c r="E1081">
        <v>678</v>
      </c>
      <c r="F1081" t="s">
        <v>357</v>
      </c>
      <c r="G1081" t="s">
        <v>502</v>
      </c>
      <c r="H1081" t="s">
        <v>55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2191</v>
      </c>
      <c r="O1081" s="7">
        <f>(E1081/D1081)*100</f>
        <v>2.6076923076923078</v>
      </c>
      <c r="P1081" s="5">
        <f>IFERROR((E1081/L1081),0)</f>
        <v>37.666666666666664</v>
      </c>
      <c r="Q1081" s="5" t="str">
        <f>LEFT(N1081,SEARCH("/", N1081)-1)</f>
        <v>games</v>
      </c>
      <c r="R1081" s="5" t="str">
        <f>RIGHT(N1081,LEN(N1081)-SEARCH("/",N1081))</f>
        <v>video games</v>
      </c>
      <c r="S1081" s="11">
        <f>(((J1081/60)/60)/24)+DATE(1970,1,1)</f>
        <v>42479.566388888896</v>
      </c>
      <c r="T1081" s="11">
        <f>(((I1081/60)/60)/24)+DATE(1970,1,1)</f>
        <v>42504.566388888896</v>
      </c>
      <c r="U1081">
        <f>YEAR(S1081)</f>
        <v>2016</v>
      </c>
      <c r="V1081">
        <f>YEAR(T1081)</f>
        <v>2016</v>
      </c>
      <c r="W1081" t="str">
        <f>IF(V1081=U1081, "Yes"," No")</f>
        <v>Yes</v>
      </c>
    </row>
    <row r="1082" spans="1:23" ht="43.2" x14ac:dyDescent="0.3">
      <c r="A1082">
        <v>1080</v>
      </c>
      <c r="B1082" s="1" t="s">
        <v>2222</v>
      </c>
      <c r="C1082" s="1" t="s">
        <v>2223</v>
      </c>
      <c r="D1082">
        <v>20000</v>
      </c>
      <c r="E1082">
        <v>1821</v>
      </c>
      <c r="F1082" t="s">
        <v>357</v>
      </c>
      <c r="G1082" t="s">
        <v>17</v>
      </c>
      <c r="H1082" t="s">
        <v>18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2191</v>
      </c>
      <c r="O1082" s="7">
        <f>(E1082/D1082)*100</f>
        <v>9.1050000000000004</v>
      </c>
      <c r="P1082" s="5">
        <f>IFERROR((E1082/L1082),0)</f>
        <v>18.581632653061224</v>
      </c>
      <c r="Q1082" s="5" t="str">
        <f>LEFT(N1082,SEARCH("/", N1082)-1)</f>
        <v>games</v>
      </c>
      <c r="R1082" s="5" t="str">
        <f>RIGHT(N1082,LEN(N1082)-SEARCH("/",N1082))</f>
        <v>video games</v>
      </c>
      <c r="S1082" s="11">
        <f>(((J1082/60)/60)/24)+DATE(1970,1,1)</f>
        <v>41740.138113425928</v>
      </c>
      <c r="T1082" s="11">
        <f>(((I1082/60)/60)/24)+DATE(1970,1,1)</f>
        <v>41770.138113425928</v>
      </c>
      <c r="U1082">
        <f>YEAR(S1082)</f>
        <v>2014</v>
      </c>
      <c r="V1082">
        <f>YEAR(T1082)</f>
        <v>2014</v>
      </c>
      <c r="W1082" t="str">
        <f>IF(V1082=U1082, "Yes"," No")</f>
        <v>Yes</v>
      </c>
    </row>
    <row r="1083" spans="1:23" ht="43.2" x14ac:dyDescent="0.3">
      <c r="A1083">
        <v>1081</v>
      </c>
      <c r="B1083" s="1" t="s">
        <v>2224</v>
      </c>
      <c r="C1083" s="1" t="s">
        <v>2225</v>
      </c>
      <c r="D1083">
        <v>68000</v>
      </c>
      <c r="E1083">
        <v>12</v>
      </c>
      <c r="F1083" t="s">
        <v>357</v>
      </c>
      <c r="G1083" t="s">
        <v>17</v>
      </c>
      <c r="H1083" t="s">
        <v>18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2191</v>
      </c>
      <c r="O1083" s="7">
        <f>(E1083/D1083)*100</f>
        <v>1.7647058823529412E-2</v>
      </c>
      <c r="P1083" s="5">
        <f>IFERROR((E1083/L1083),0)</f>
        <v>3</v>
      </c>
      <c r="Q1083" s="5" t="str">
        <f>LEFT(N1083,SEARCH("/", N1083)-1)</f>
        <v>games</v>
      </c>
      <c r="R1083" s="5" t="str">
        <f>RIGHT(N1083,LEN(N1083)-SEARCH("/",N1083))</f>
        <v>video games</v>
      </c>
      <c r="S1083" s="11">
        <f>(((J1083/60)/60)/24)+DATE(1970,1,1)</f>
        <v>42002.926990740743</v>
      </c>
      <c r="T1083" s="11">
        <f>(((I1083/60)/60)/24)+DATE(1970,1,1)</f>
        <v>42032.926990740743</v>
      </c>
      <c r="U1083">
        <f>YEAR(S1083)</f>
        <v>2014</v>
      </c>
      <c r="V1083">
        <f>YEAR(T1083)</f>
        <v>2015</v>
      </c>
      <c r="W1083" t="str">
        <f>IF(V1083=U1083, "Yes"," No")</f>
        <v xml:space="preserve"> No</v>
      </c>
    </row>
    <row r="1084" spans="1:23" ht="43.2" x14ac:dyDescent="0.3">
      <c r="A1084">
        <v>1082</v>
      </c>
      <c r="B1084" s="1" t="s">
        <v>2226</v>
      </c>
      <c r="C1084" s="1" t="s">
        <v>2227</v>
      </c>
      <c r="D1084">
        <v>10000</v>
      </c>
      <c r="E1084">
        <v>56</v>
      </c>
      <c r="F1084" t="s">
        <v>357</v>
      </c>
      <c r="G1084" t="s">
        <v>17</v>
      </c>
      <c r="H1084" t="s">
        <v>18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2191</v>
      </c>
      <c r="O1084" s="7">
        <f>(E1084/D1084)*100</f>
        <v>0.55999999999999994</v>
      </c>
      <c r="P1084" s="5">
        <f>IFERROR((E1084/L1084),0)</f>
        <v>18.666666666666668</v>
      </c>
      <c r="Q1084" s="5" t="str">
        <f>LEFT(N1084,SEARCH("/", N1084)-1)</f>
        <v>games</v>
      </c>
      <c r="R1084" s="5" t="str">
        <f>RIGHT(N1084,LEN(N1084)-SEARCH("/",N1084))</f>
        <v>video games</v>
      </c>
      <c r="S1084" s="11">
        <f>(((J1084/60)/60)/24)+DATE(1970,1,1)</f>
        <v>41101.906111111115</v>
      </c>
      <c r="T1084" s="11">
        <f>(((I1084/60)/60)/24)+DATE(1970,1,1)</f>
        <v>41131.906111111115</v>
      </c>
      <c r="U1084">
        <f>YEAR(S1084)</f>
        <v>2012</v>
      </c>
      <c r="V1084">
        <f>YEAR(T1084)</f>
        <v>2012</v>
      </c>
      <c r="W1084" t="str">
        <f>IF(V1084=U1084, "Yes"," No")</f>
        <v>Yes</v>
      </c>
    </row>
    <row r="1085" spans="1:23" ht="57.6" x14ac:dyDescent="0.3">
      <c r="A1085">
        <v>1083</v>
      </c>
      <c r="B1085" s="1" t="s">
        <v>2228</v>
      </c>
      <c r="C1085" s="1" t="s">
        <v>2229</v>
      </c>
      <c r="D1085">
        <v>50000</v>
      </c>
      <c r="E1085">
        <v>410</v>
      </c>
      <c r="F1085" t="s">
        <v>357</v>
      </c>
      <c r="G1085" t="s">
        <v>159</v>
      </c>
      <c r="H1085" t="s">
        <v>160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2191</v>
      </c>
      <c r="O1085" s="7">
        <f>(E1085/D1085)*100</f>
        <v>0.82000000000000006</v>
      </c>
      <c r="P1085" s="5">
        <f>IFERROR((E1085/L1085),0)</f>
        <v>410</v>
      </c>
      <c r="Q1085" s="5" t="str">
        <f>LEFT(N1085,SEARCH("/", N1085)-1)</f>
        <v>games</v>
      </c>
      <c r="R1085" s="5" t="str">
        <f>RIGHT(N1085,LEN(N1085)-SEARCH("/",N1085))</f>
        <v>video games</v>
      </c>
      <c r="S1085" s="11">
        <f>(((J1085/60)/60)/24)+DATE(1970,1,1)</f>
        <v>41793.659525462965</v>
      </c>
      <c r="T1085" s="11">
        <f>(((I1085/60)/60)/24)+DATE(1970,1,1)</f>
        <v>41853.659525462965</v>
      </c>
      <c r="U1085">
        <f>YEAR(S1085)</f>
        <v>2014</v>
      </c>
      <c r="V1085">
        <f>YEAR(T1085)</f>
        <v>2014</v>
      </c>
      <c r="W1085" t="str">
        <f>IF(V1085=U1085, "Yes"," No")</f>
        <v>Yes</v>
      </c>
    </row>
    <row r="1086" spans="1:23" x14ac:dyDescent="0.3">
      <c r="A1086">
        <v>1084</v>
      </c>
      <c r="B1086" s="1" t="s">
        <v>2230</v>
      </c>
      <c r="C1086" s="1" t="s">
        <v>2231</v>
      </c>
      <c r="D1086">
        <v>550</v>
      </c>
      <c r="E1086">
        <v>0</v>
      </c>
      <c r="F1086" t="s">
        <v>357</v>
      </c>
      <c r="G1086" t="s">
        <v>17</v>
      </c>
      <c r="H1086" t="s">
        <v>18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2191</v>
      </c>
      <c r="O1086" s="7">
        <f>(E1086/D1086)*100</f>
        <v>0</v>
      </c>
      <c r="P1086" s="5">
        <f>IFERROR((E1086/L1086),0)</f>
        <v>0</v>
      </c>
      <c r="Q1086" s="5" t="str">
        <f>LEFT(N1086,SEARCH("/", N1086)-1)</f>
        <v>games</v>
      </c>
      <c r="R1086" s="5" t="str">
        <f>RIGHT(N1086,LEN(N1086)-SEARCH("/",N1086))</f>
        <v>video games</v>
      </c>
      <c r="S1086" s="11">
        <f>(((J1086/60)/60)/24)+DATE(1970,1,1)</f>
        <v>41829.912083333329</v>
      </c>
      <c r="T1086" s="11">
        <f>(((I1086/60)/60)/24)+DATE(1970,1,1)</f>
        <v>41859.912083333329</v>
      </c>
      <c r="U1086">
        <f>YEAR(S1086)</f>
        <v>2014</v>
      </c>
      <c r="V1086">
        <f>YEAR(T1086)</f>
        <v>2014</v>
      </c>
      <c r="W1086" t="str">
        <f>IF(V1086=U1086, "Yes"," No")</f>
        <v>Yes</v>
      </c>
    </row>
    <row r="1087" spans="1:23" ht="43.2" x14ac:dyDescent="0.3">
      <c r="A1087">
        <v>1085</v>
      </c>
      <c r="B1087" s="1" t="s">
        <v>2232</v>
      </c>
      <c r="C1087" s="1" t="s">
        <v>2233</v>
      </c>
      <c r="D1087">
        <v>30000</v>
      </c>
      <c r="E1087">
        <v>1026</v>
      </c>
      <c r="F1087" t="s">
        <v>357</v>
      </c>
      <c r="G1087" t="s">
        <v>159</v>
      </c>
      <c r="H1087" t="s">
        <v>160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2191</v>
      </c>
      <c r="O1087" s="7">
        <f>(E1087/D1087)*100</f>
        <v>3.42</v>
      </c>
      <c r="P1087" s="5">
        <f>IFERROR((E1087/L1087),0)</f>
        <v>114</v>
      </c>
      <c r="Q1087" s="5" t="str">
        <f>LEFT(N1087,SEARCH("/", N1087)-1)</f>
        <v>games</v>
      </c>
      <c r="R1087" s="5" t="str">
        <f>RIGHT(N1087,LEN(N1087)-SEARCH("/",N1087))</f>
        <v>video games</v>
      </c>
      <c r="S1087" s="11">
        <f>(((J1087/60)/60)/24)+DATE(1970,1,1)</f>
        <v>42413.671006944445</v>
      </c>
      <c r="T1087" s="11">
        <f>(((I1087/60)/60)/24)+DATE(1970,1,1)</f>
        <v>42443.629340277781</v>
      </c>
      <c r="U1087">
        <f>YEAR(S1087)</f>
        <v>2016</v>
      </c>
      <c r="V1087">
        <f>YEAR(T1087)</f>
        <v>2016</v>
      </c>
      <c r="W1087" t="str">
        <f>IF(V1087=U1087, "Yes"," No")</f>
        <v>Yes</v>
      </c>
    </row>
    <row r="1088" spans="1:23" x14ac:dyDescent="0.3">
      <c r="A1088">
        <v>1086</v>
      </c>
      <c r="B1088" s="1" t="s">
        <v>2234</v>
      </c>
      <c r="C1088" s="1" t="s">
        <v>2235</v>
      </c>
      <c r="D1088">
        <v>18000</v>
      </c>
      <c r="E1088">
        <v>15</v>
      </c>
      <c r="F1088" t="s">
        <v>357</v>
      </c>
      <c r="G1088" t="s">
        <v>17</v>
      </c>
      <c r="H1088" t="s">
        <v>18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2191</v>
      </c>
      <c r="O1088" s="7">
        <f>(E1088/D1088)*100</f>
        <v>8.3333333333333343E-2</v>
      </c>
      <c r="P1088" s="5">
        <f>IFERROR((E1088/L1088),0)</f>
        <v>7.5</v>
      </c>
      <c r="Q1088" s="5" t="str">
        <f>LEFT(N1088,SEARCH("/", N1088)-1)</f>
        <v>games</v>
      </c>
      <c r="R1088" s="5" t="str">
        <f>RIGHT(N1088,LEN(N1088)-SEARCH("/",N1088))</f>
        <v>video games</v>
      </c>
      <c r="S1088" s="11">
        <f>(((J1088/60)/60)/24)+DATE(1970,1,1)</f>
        <v>41845.866793981484</v>
      </c>
      <c r="T1088" s="11">
        <f>(((I1088/60)/60)/24)+DATE(1970,1,1)</f>
        <v>41875.866793981484</v>
      </c>
      <c r="U1088">
        <f>YEAR(S1088)</f>
        <v>2014</v>
      </c>
      <c r="V1088">
        <f>YEAR(T1088)</f>
        <v>2014</v>
      </c>
      <c r="W1088" t="str">
        <f>IF(V1088=U1088, "Yes"," No")</f>
        <v>Yes</v>
      </c>
    </row>
    <row r="1089" spans="1:23" ht="43.2" x14ac:dyDescent="0.3">
      <c r="A1089">
        <v>1087</v>
      </c>
      <c r="B1089" s="1" t="s">
        <v>2236</v>
      </c>
      <c r="C1089" s="1" t="s">
        <v>2237</v>
      </c>
      <c r="D1089">
        <v>1100</v>
      </c>
      <c r="E1089">
        <v>0</v>
      </c>
      <c r="F1089" t="s">
        <v>357</v>
      </c>
      <c r="G1089" t="s">
        <v>17</v>
      </c>
      <c r="H1089" t="s">
        <v>18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2191</v>
      </c>
      <c r="O1089" s="7">
        <f>(E1089/D1089)*100</f>
        <v>0</v>
      </c>
      <c r="P1089" s="5">
        <f>IFERROR((E1089/L1089),0)</f>
        <v>0</v>
      </c>
      <c r="Q1089" s="5" t="str">
        <f>LEFT(N1089,SEARCH("/", N1089)-1)</f>
        <v>games</v>
      </c>
      <c r="R1089" s="5" t="str">
        <f>RIGHT(N1089,LEN(N1089)-SEARCH("/",N1089))</f>
        <v>video games</v>
      </c>
      <c r="S1089" s="11">
        <f>(((J1089/60)/60)/24)+DATE(1970,1,1)</f>
        <v>41775.713969907411</v>
      </c>
      <c r="T1089" s="11">
        <f>(((I1089/60)/60)/24)+DATE(1970,1,1)</f>
        <v>41805.713969907411</v>
      </c>
      <c r="U1089">
        <f>YEAR(S1089)</f>
        <v>2014</v>
      </c>
      <c r="V1089">
        <f>YEAR(T1089)</f>
        <v>2014</v>
      </c>
      <c r="W1089" t="str">
        <f>IF(V1089=U1089, "Yes"," No")</f>
        <v>Yes</v>
      </c>
    </row>
    <row r="1090" spans="1:23" ht="28.8" x14ac:dyDescent="0.3">
      <c r="A1090">
        <v>1088</v>
      </c>
      <c r="B1090" s="1" t="s">
        <v>2238</v>
      </c>
      <c r="C1090" s="1" t="s">
        <v>2239</v>
      </c>
      <c r="D1090">
        <v>45000</v>
      </c>
      <c r="E1090">
        <v>6382.34</v>
      </c>
      <c r="F1090" t="s">
        <v>357</v>
      </c>
      <c r="G1090" t="s">
        <v>17</v>
      </c>
      <c r="H1090" t="s">
        <v>18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2191</v>
      </c>
      <c r="O1090" s="7">
        <f>(E1090/D1090)*100</f>
        <v>14.182977777777777</v>
      </c>
      <c r="P1090" s="5">
        <f>IFERROR((E1090/L1090),0)</f>
        <v>43.41727891156463</v>
      </c>
      <c r="Q1090" s="5" t="str">
        <f>LEFT(N1090,SEARCH("/", N1090)-1)</f>
        <v>games</v>
      </c>
      <c r="R1090" s="5" t="str">
        <f>RIGHT(N1090,LEN(N1090)-SEARCH("/",N1090))</f>
        <v>video games</v>
      </c>
      <c r="S1090" s="11">
        <f>(((J1090/60)/60)/24)+DATE(1970,1,1)</f>
        <v>41723.799386574072</v>
      </c>
      <c r="T1090" s="11">
        <f>(((I1090/60)/60)/24)+DATE(1970,1,1)</f>
        <v>41753.799386574072</v>
      </c>
      <c r="U1090">
        <f>YEAR(S1090)</f>
        <v>2014</v>
      </c>
      <c r="V1090">
        <f>YEAR(T1090)</f>
        <v>2014</v>
      </c>
      <c r="W1090" t="str">
        <f>IF(V1090=U1090, "Yes"," No")</f>
        <v>Yes</v>
      </c>
    </row>
    <row r="1091" spans="1:23" ht="28.8" x14ac:dyDescent="0.3">
      <c r="A1091">
        <v>1089</v>
      </c>
      <c r="B1091" s="1" t="s">
        <v>2240</v>
      </c>
      <c r="C1091" s="1" t="s">
        <v>2241</v>
      </c>
      <c r="D1091">
        <v>15000</v>
      </c>
      <c r="E1091">
        <v>1174</v>
      </c>
      <c r="F1091" t="s">
        <v>357</v>
      </c>
      <c r="G1091" t="s">
        <v>179</v>
      </c>
      <c r="H1091" t="s">
        <v>55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2191</v>
      </c>
      <c r="O1091" s="7">
        <f>(E1091/D1091)*100</f>
        <v>7.8266666666666662</v>
      </c>
      <c r="P1091" s="5">
        <f>IFERROR((E1091/L1091),0)</f>
        <v>23.959183673469386</v>
      </c>
      <c r="Q1091" s="5" t="str">
        <f>LEFT(N1091,SEARCH("/", N1091)-1)</f>
        <v>games</v>
      </c>
      <c r="R1091" s="5" t="str">
        <f>RIGHT(N1091,LEN(N1091)-SEARCH("/",N1091))</f>
        <v>video games</v>
      </c>
      <c r="S1091" s="11">
        <f>(((J1091/60)/60)/24)+DATE(1970,1,1)</f>
        <v>42151.189525462964</v>
      </c>
      <c r="T1091" s="11">
        <f>(((I1091/60)/60)/24)+DATE(1970,1,1)</f>
        <v>42181.189525462964</v>
      </c>
      <c r="U1091">
        <f>YEAR(S1091)</f>
        <v>2015</v>
      </c>
      <c r="V1091">
        <f>YEAR(T1091)</f>
        <v>2015</v>
      </c>
      <c r="W1091" t="str">
        <f>IF(V1091=U1091, "Yes"," No")</f>
        <v>Yes</v>
      </c>
    </row>
    <row r="1092" spans="1:23" ht="43.2" x14ac:dyDescent="0.3">
      <c r="A1092">
        <v>1090</v>
      </c>
      <c r="B1092" s="1" t="s">
        <v>2242</v>
      </c>
      <c r="C1092" s="1" t="s">
        <v>2243</v>
      </c>
      <c r="D1092">
        <v>12999</v>
      </c>
      <c r="E1092">
        <v>5</v>
      </c>
      <c r="F1092" t="s">
        <v>357</v>
      </c>
      <c r="G1092" t="s">
        <v>50</v>
      </c>
      <c r="H1092" t="s">
        <v>51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2191</v>
      </c>
      <c r="O1092" s="7">
        <f>(E1092/D1092)*100</f>
        <v>3.8464497269020695E-2</v>
      </c>
      <c r="P1092" s="5">
        <f>IFERROR((E1092/L1092),0)</f>
        <v>5</v>
      </c>
      <c r="Q1092" s="5" t="str">
        <f>LEFT(N1092,SEARCH("/", N1092)-1)</f>
        <v>games</v>
      </c>
      <c r="R1092" s="5" t="str">
        <f>RIGHT(N1092,LEN(N1092)-SEARCH("/",N1092))</f>
        <v>video games</v>
      </c>
      <c r="S1092" s="11">
        <f>(((J1092/60)/60)/24)+DATE(1970,1,1)</f>
        <v>42123.185798611114</v>
      </c>
      <c r="T1092" s="11">
        <f>(((I1092/60)/60)/24)+DATE(1970,1,1)</f>
        <v>42153.185798611114</v>
      </c>
      <c r="U1092">
        <f>YEAR(S1092)</f>
        <v>2015</v>
      </c>
      <c r="V1092">
        <f>YEAR(T1092)</f>
        <v>2015</v>
      </c>
      <c r="W1092" t="str">
        <f>IF(V1092=U1092, "Yes"," No")</f>
        <v>Yes</v>
      </c>
    </row>
    <row r="1093" spans="1:23" ht="43.2" x14ac:dyDescent="0.3">
      <c r="A1093">
        <v>1091</v>
      </c>
      <c r="B1093" s="1" t="s">
        <v>2244</v>
      </c>
      <c r="C1093" s="1" t="s">
        <v>2245</v>
      </c>
      <c r="D1093">
        <v>200</v>
      </c>
      <c r="E1093">
        <v>25</v>
      </c>
      <c r="F1093" t="s">
        <v>357</v>
      </c>
      <c r="G1093" t="s">
        <v>24</v>
      </c>
      <c r="H1093" t="s">
        <v>25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2191</v>
      </c>
      <c r="O1093" s="7">
        <f>(E1093/D1093)*100</f>
        <v>12.5</v>
      </c>
      <c r="P1093" s="5">
        <f>IFERROR((E1093/L1093),0)</f>
        <v>12.5</v>
      </c>
      <c r="Q1093" s="5" t="str">
        <f>LEFT(N1093,SEARCH("/", N1093)-1)</f>
        <v>games</v>
      </c>
      <c r="R1093" s="5" t="str">
        <f>RIGHT(N1093,LEN(N1093)-SEARCH("/",N1093))</f>
        <v>video games</v>
      </c>
      <c r="S1093" s="11">
        <f>(((J1093/60)/60)/24)+DATE(1970,1,1)</f>
        <v>42440.820277777777</v>
      </c>
      <c r="T1093" s="11">
        <f>(((I1093/60)/60)/24)+DATE(1970,1,1)</f>
        <v>42470.778611111105</v>
      </c>
      <c r="U1093">
        <f>YEAR(S1093)</f>
        <v>2016</v>
      </c>
      <c r="V1093">
        <f>YEAR(T1093)</f>
        <v>2016</v>
      </c>
      <c r="W1093" t="str">
        <f>IF(V1093=U1093, "Yes"," No")</f>
        <v>Yes</v>
      </c>
    </row>
    <row r="1094" spans="1:23" ht="57.6" x14ac:dyDescent="0.3">
      <c r="A1094">
        <v>1092</v>
      </c>
      <c r="B1094" s="1" t="s">
        <v>2246</v>
      </c>
      <c r="C1094" s="1" t="s">
        <v>2247</v>
      </c>
      <c r="D1094">
        <v>2000</v>
      </c>
      <c r="E1094">
        <v>21</v>
      </c>
      <c r="F1094" t="s">
        <v>357</v>
      </c>
      <c r="G1094" t="s">
        <v>17</v>
      </c>
      <c r="H1094" t="s">
        <v>18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2191</v>
      </c>
      <c r="O1094" s="7">
        <f>(E1094/D1094)*100</f>
        <v>1.05</v>
      </c>
      <c r="P1094" s="5">
        <f>IFERROR((E1094/L1094),0)</f>
        <v>3</v>
      </c>
      <c r="Q1094" s="5" t="str">
        <f>LEFT(N1094,SEARCH("/", N1094)-1)</f>
        <v>games</v>
      </c>
      <c r="R1094" s="5" t="str">
        <f>RIGHT(N1094,LEN(N1094)-SEARCH("/",N1094))</f>
        <v>video games</v>
      </c>
      <c r="S1094" s="11">
        <f>(((J1094/60)/60)/24)+DATE(1970,1,1)</f>
        <v>41250.025902777779</v>
      </c>
      <c r="T1094" s="11">
        <f>(((I1094/60)/60)/24)+DATE(1970,1,1)</f>
        <v>41280.025902777779</v>
      </c>
      <c r="U1094">
        <f>YEAR(S1094)</f>
        <v>2012</v>
      </c>
      <c r="V1094">
        <f>YEAR(T1094)</f>
        <v>2013</v>
      </c>
      <c r="W1094" t="str">
        <f>IF(V1094=U1094, "Yes"," No")</f>
        <v xml:space="preserve"> No</v>
      </c>
    </row>
    <row r="1095" spans="1:23" ht="43.2" x14ac:dyDescent="0.3">
      <c r="A1095">
        <v>1093</v>
      </c>
      <c r="B1095" s="1" t="s">
        <v>2248</v>
      </c>
      <c r="C1095" s="1" t="s">
        <v>2249</v>
      </c>
      <c r="D1095">
        <v>300</v>
      </c>
      <c r="E1095">
        <v>42.25</v>
      </c>
      <c r="F1095" t="s">
        <v>357</v>
      </c>
      <c r="G1095" t="s">
        <v>159</v>
      </c>
      <c r="H1095" t="s">
        <v>160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2191</v>
      </c>
      <c r="O1095" s="7">
        <f>(E1095/D1095)*100</f>
        <v>14.083333333333334</v>
      </c>
      <c r="P1095" s="5">
        <f>IFERROR((E1095/L1095),0)</f>
        <v>10.5625</v>
      </c>
      <c r="Q1095" s="5" t="str">
        <f>LEFT(N1095,SEARCH("/", N1095)-1)</f>
        <v>games</v>
      </c>
      <c r="R1095" s="5" t="str">
        <f>RIGHT(N1095,LEN(N1095)-SEARCH("/",N1095))</f>
        <v>video games</v>
      </c>
      <c r="S1095" s="11">
        <f>(((J1095/60)/60)/24)+DATE(1970,1,1)</f>
        <v>42396.973807870367</v>
      </c>
      <c r="T1095" s="11">
        <f>(((I1095/60)/60)/24)+DATE(1970,1,1)</f>
        <v>42411.973807870367</v>
      </c>
      <c r="U1095">
        <f>YEAR(S1095)</f>
        <v>2016</v>
      </c>
      <c r="V1095">
        <f>YEAR(T1095)</f>
        <v>2016</v>
      </c>
      <c r="W1095" t="str">
        <f>IF(V1095=U1095, "Yes"," No")</f>
        <v>Yes</v>
      </c>
    </row>
    <row r="1096" spans="1:23" ht="43.2" x14ac:dyDescent="0.3">
      <c r="A1096">
        <v>1094</v>
      </c>
      <c r="B1096" s="1" t="s">
        <v>2250</v>
      </c>
      <c r="C1096" s="1" t="s">
        <v>2251</v>
      </c>
      <c r="D1096">
        <v>18000</v>
      </c>
      <c r="E1096">
        <v>3294.01</v>
      </c>
      <c r="F1096" t="s">
        <v>357</v>
      </c>
      <c r="G1096" t="s">
        <v>17</v>
      </c>
      <c r="H1096" t="s">
        <v>18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2191</v>
      </c>
      <c r="O1096" s="7">
        <f>(E1096/D1096)*100</f>
        <v>18.300055555555556</v>
      </c>
      <c r="P1096" s="5">
        <f>IFERROR((E1096/L1096),0)</f>
        <v>122.00037037037038</v>
      </c>
      <c r="Q1096" s="5" t="str">
        <f>LEFT(N1096,SEARCH("/", N1096)-1)</f>
        <v>games</v>
      </c>
      <c r="R1096" s="5" t="str">
        <f>RIGHT(N1096,LEN(N1096)-SEARCH("/",N1096))</f>
        <v>video games</v>
      </c>
      <c r="S1096" s="11">
        <f>(((J1096/60)/60)/24)+DATE(1970,1,1)</f>
        <v>40795.713344907403</v>
      </c>
      <c r="T1096" s="11">
        <f>(((I1096/60)/60)/24)+DATE(1970,1,1)</f>
        <v>40825.713344907403</v>
      </c>
      <c r="U1096">
        <f>YEAR(S1096)</f>
        <v>2011</v>
      </c>
      <c r="V1096">
        <f>YEAR(T1096)</f>
        <v>2011</v>
      </c>
      <c r="W1096" t="str">
        <f>IF(V1096=U1096, "Yes"," No")</f>
        <v>Yes</v>
      </c>
    </row>
    <row r="1097" spans="1:23" ht="43.2" x14ac:dyDescent="0.3">
      <c r="A1097">
        <v>1095</v>
      </c>
      <c r="B1097" s="1" t="s">
        <v>2252</v>
      </c>
      <c r="C1097" s="1" t="s">
        <v>2253</v>
      </c>
      <c r="D1097">
        <v>500000</v>
      </c>
      <c r="E1097">
        <v>25174</v>
      </c>
      <c r="F1097" t="s">
        <v>357</v>
      </c>
      <c r="G1097" t="s">
        <v>17</v>
      </c>
      <c r="H1097" t="s">
        <v>18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2191</v>
      </c>
      <c r="O1097" s="7">
        <f>(E1097/D1097)*100</f>
        <v>5.0347999999999997</v>
      </c>
      <c r="P1097" s="5">
        <f>IFERROR((E1097/L1097),0)</f>
        <v>267.80851063829789</v>
      </c>
      <c r="Q1097" s="5" t="str">
        <f>LEFT(N1097,SEARCH("/", N1097)-1)</f>
        <v>games</v>
      </c>
      <c r="R1097" s="5" t="str">
        <f>RIGHT(N1097,LEN(N1097)-SEARCH("/",N1097))</f>
        <v>video games</v>
      </c>
      <c r="S1097" s="11">
        <f>(((J1097/60)/60)/24)+DATE(1970,1,1)</f>
        <v>41486.537268518521</v>
      </c>
      <c r="T1097" s="11">
        <f>(((I1097/60)/60)/24)+DATE(1970,1,1)</f>
        <v>41516.537268518521</v>
      </c>
      <c r="U1097">
        <f>YEAR(S1097)</f>
        <v>2013</v>
      </c>
      <c r="V1097">
        <f>YEAR(T1097)</f>
        <v>2013</v>
      </c>
      <c r="W1097" t="str">
        <f>IF(V1097=U1097, "Yes"," No")</f>
        <v>Yes</v>
      </c>
    </row>
    <row r="1098" spans="1:23" ht="43.2" x14ac:dyDescent="0.3">
      <c r="A1098">
        <v>1096</v>
      </c>
      <c r="B1098" s="1" t="s">
        <v>2254</v>
      </c>
      <c r="C1098" s="1" t="s">
        <v>2255</v>
      </c>
      <c r="D1098">
        <v>12000</v>
      </c>
      <c r="E1098">
        <v>2152</v>
      </c>
      <c r="F1098" t="s">
        <v>357</v>
      </c>
      <c r="G1098" t="s">
        <v>17</v>
      </c>
      <c r="H1098" t="s">
        <v>18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2191</v>
      </c>
      <c r="O1098" s="7">
        <f>(E1098/D1098)*100</f>
        <v>17.933333333333334</v>
      </c>
      <c r="P1098" s="5">
        <f>IFERROR((E1098/L1098),0)</f>
        <v>74.206896551724142</v>
      </c>
      <c r="Q1098" s="5" t="str">
        <f>LEFT(N1098,SEARCH("/", N1098)-1)</f>
        <v>games</v>
      </c>
      <c r="R1098" s="5" t="str">
        <f>RIGHT(N1098,LEN(N1098)-SEARCH("/",N1098))</f>
        <v>video games</v>
      </c>
      <c r="S1098" s="11">
        <f>(((J1098/60)/60)/24)+DATE(1970,1,1)</f>
        <v>41885.51798611111</v>
      </c>
      <c r="T1098" s="11">
        <f>(((I1098/60)/60)/24)+DATE(1970,1,1)</f>
        <v>41916.145833333336</v>
      </c>
      <c r="U1098">
        <f>YEAR(S1098)</f>
        <v>2014</v>
      </c>
      <c r="V1098">
        <f>YEAR(T1098)</f>
        <v>2014</v>
      </c>
      <c r="W1098" t="str">
        <f>IF(V1098=U1098, "Yes"," No")</f>
        <v>Yes</v>
      </c>
    </row>
    <row r="1099" spans="1:23" ht="43.2" x14ac:dyDescent="0.3">
      <c r="A1099">
        <v>1097</v>
      </c>
      <c r="B1099" s="1" t="s">
        <v>2256</v>
      </c>
      <c r="C1099" s="1" t="s">
        <v>2257</v>
      </c>
      <c r="D1099">
        <v>100000</v>
      </c>
      <c r="E1099">
        <v>47</v>
      </c>
      <c r="F1099" t="s">
        <v>357</v>
      </c>
      <c r="G1099" t="s">
        <v>17</v>
      </c>
      <c r="H1099" t="s">
        <v>18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2191</v>
      </c>
      <c r="O1099" s="7">
        <f>(E1099/D1099)*100</f>
        <v>4.7E-2</v>
      </c>
      <c r="P1099" s="5">
        <f>IFERROR((E1099/L1099),0)</f>
        <v>6.7142857142857144</v>
      </c>
      <c r="Q1099" s="5" t="str">
        <f>LEFT(N1099,SEARCH("/", N1099)-1)</f>
        <v>games</v>
      </c>
      <c r="R1099" s="5" t="str">
        <f>RIGHT(N1099,LEN(N1099)-SEARCH("/",N1099))</f>
        <v>video games</v>
      </c>
      <c r="S1099" s="11">
        <f>(((J1099/60)/60)/24)+DATE(1970,1,1)</f>
        <v>41660.792557870373</v>
      </c>
      <c r="T1099" s="11">
        <f>(((I1099/60)/60)/24)+DATE(1970,1,1)</f>
        <v>41700.792557870373</v>
      </c>
      <c r="U1099">
        <f>YEAR(S1099)</f>
        <v>2014</v>
      </c>
      <c r="V1099">
        <f>YEAR(T1099)</f>
        <v>2014</v>
      </c>
      <c r="W1099" t="str">
        <f>IF(V1099=U1099, "Yes"," No")</f>
        <v>Yes</v>
      </c>
    </row>
    <row r="1100" spans="1:23" ht="28.8" x14ac:dyDescent="0.3">
      <c r="A1100">
        <v>1098</v>
      </c>
      <c r="B1100" s="1" t="s">
        <v>2258</v>
      </c>
      <c r="C1100" s="1" t="s">
        <v>2259</v>
      </c>
      <c r="D1100">
        <v>25000</v>
      </c>
      <c r="E1100">
        <v>1803</v>
      </c>
      <c r="F1100" t="s">
        <v>357</v>
      </c>
      <c r="G1100" t="s">
        <v>17</v>
      </c>
      <c r="H1100" t="s">
        <v>18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2191</v>
      </c>
      <c r="O1100" s="7">
        <f>(E1100/D1100)*100</f>
        <v>7.2120000000000006</v>
      </c>
      <c r="P1100" s="5">
        <f>IFERROR((E1100/L1100),0)</f>
        <v>81.954545454545453</v>
      </c>
      <c r="Q1100" s="5" t="str">
        <f>LEFT(N1100,SEARCH("/", N1100)-1)</f>
        <v>games</v>
      </c>
      <c r="R1100" s="5" t="str">
        <f>RIGHT(N1100,LEN(N1100)-SEARCH("/",N1100))</f>
        <v>video games</v>
      </c>
      <c r="S1100" s="11">
        <f>(((J1100/60)/60)/24)+DATE(1970,1,1)</f>
        <v>41712.762673611112</v>
      </c>
      <c r="T1100" s="11">
        <f>(((I1100/60)/60)/24)+DATE(1970,1,1)</f>
        <v>41742.762673611112</v>
      </c>
      <c r="U1100">
        <f>YEAR(S1100)</f>
        <v>2014</v>
      </c>
      <c r="V1100">
        <f>YEAR(T1100)</f>
        <v>2014</v>
      </c>
      <c r="W1100" t="str">
        <f>IF(V1100=U1100, "Yes"," No")</f>
        <v>Yes</v>
      </c>
    </row>
    <row r="1101" spans="1:23" ht="57.6" x14ac:dyDescent="0.3">
      <c r="A1101">
        <v>1099</v>
      </c>
      <c r="B1101" s="1" t="s">
        <v>2260</v>
      </c>
      <c r="C1101" s="1" t="s">
        <v>2261</v>
      </c>
      <c r="D1101">
        <v>5000</v>
      </c>
      <c r="E1101">
        <v>25</v>
      </c>
      <c r="F1101" t="s">
        <v>357</v>
      </c>
      <c r="G1101" t="s">
        <v>24</v>
      </c>
      <c r="H1101" t="s">
        <v>25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2191</v>
      </c>
      <c r="O1101" s="7">
        <f>(E1101/D1101)*100</f>
        <v>0.5</v>
      </c>
      <c r="P1101" s="5">
        <f>IFERROR((E1101/L1101),0)</f>
        <v>25</v>
      </c>
      <c r="Q1101" s="5" t="str">
        <f>LEFT(N1101,SEARCH("/", N1101)-1)</f>
        <v>games</v>
      </c>
      <c r="R1101" s="5" t="str">
        <f>RIGHT(N1101,LEN(N1101)-SEARCH("/",N1101))</f>
        <v>video games</v>
      </c>
      <c r="S1101" s="11">
        <f>(((J1101/60)/60)/24)+DATE(1970,1,1)</f>
        <v>42107.836435185185</v>
      </c>
      <c r="T1101" s="11">
        <f>(((I1101/60)/60)/24)+DATE(1970,1,1)</f>
        <v>42137.836435185185</v>
      </c>
      <c r="U1101">
        <f>YEAR(S1101)</f>
        <v>2015</v>
      </c>
      <c r="V1101">
        <f>YEAR(T1101)</f>
        <v>2015</v>
      </c>
      <c r="W1101" t="str">
        <f>IF(V1101=U1101, "Yes"," No")</f>
        <v>Yes</v>
      </c>
    </row>
    <row r="1102" spans="1:23" ht="43.2" x14ac:dyDescent="0.3">
      <c r="A1102">
        <v>1100</v>
      </c>
      <c r="B1102" s="1" t="s">
        <v>2262</v>
      </c>
      <c r="C1102" s="1" t="s">
        <v>2263</v>
      </c>
      <c r="D1102">
        <v>4000</v>
      </c>
      <c r="E1102">
        <v>100</v>
      </c>
      <c r="F1102" t="s">
        <v>357</v>
      </c>
      <c r="G1102" t="s">
        <v>502</v>
      </c>
      <c r="H1102" t="s">
        <v>55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2191</v>
      </c>
      <c r="O1102" s="7">
        <f>(E1102/D1102)*100</f>
        <v>2.5</v>
      </c>
      <c r="P1102" s="5">
        <f>IFERROR((E1102/L1102),0)</f>
        <v>10</v>
      </c>
      <c r="Q1102" s="5" t="str">
        <f>LEFT(N1102,SEARCH("/", N1102)-1)</f>
        <v>games</v>
      </c>
      <c r="R1102" s="5" t="str">
        <f>RIGHT(N1102,LEN(N1102)-SEARCH("/",N1102))</f>
        <v>video games</v>
      </c>
      <c r="S1102" s="11">
        <f>(((J1102/60)/60)/24)+DATE(1970,1,1)</f>
        <v>42384.110775462963</v>
      </c>
      <c r="T1102" s="11">
        <f>(((I1102/60)/60)/24)+DATE(1970,1,1)</f>
        <v>42414.110775462963</v>
      </c>
      <c r="U1102">
        <f>YEAR(S1102)</f>
        <v>2016</v>
      </c>
      <c r="V1102">
        <f>YEAR(T1102)</f>
        <v>2016</v>
      </c>
      <c r="W1102" t="str">
        <f>IF(V1102=U1102, "Yes"," No")</f>
        <v>Yes</v>
      </c>
    </row>
    <row r="1103" spans="1:23" ht="28.8" x14ac:dyDescent="0.3">
      <c r="A1103">
        <v>1101</v>
      </c>
      <c r="B1103" s="1" t="s">
        <v>2264</v>
      </c>
      <c r="C1103" s="1" t="s">
        <v>2265</v>
      </c>
      <c r="D1103">
        <v>100000</v>
      </c>
      <c r="E1103">
        <v>41</v>
      </c>
      <c r="F1103" t="s">
        <v>357</v>
      </c>
      <c r="G1103" t="s">
        <v>17</v>
      </c>
      <c r="H1103" t="s">
        <v>18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2191</v>
      </c>
      <c r="O1103" s="7">
        <f>(E1103/D1103)*100</f>
        <v>4.1000000000000002E-2</v>
      </c>
      <c r="P1103" s="5">
        <f>IFERROR((E1103/L1103),0)</f>
        <v>6.833333333333333</v>
      </c>
      <c r="Q1103" s="5" t="str">
        <f>LEFT(N1103,SEARCH("/", N1103)-1)</f>
        <v>games</v>
      </c>
      <c r="R1103" s="5" t="str">
        <f>RIGHT(N1103,LEN(N1103)-SEARCH("/",N1103))</f>
        <v>video games</v>
      </c>
      <c r="S1103" s="11">
        <f>(((J1103/60)/60)/24)+DATE(1970,1,1)</f>
        <v>42538.77243055556</v>
      </c>
      <c r="T1103" s="11">
        <f>(((I1103/60)/60)/24)+DATE(1970,1,1)</f>
        <v>42565.758333333331</v>
      </c>
      <c r="U1103">
        <f>YEAR(S1103)</f>
        <v>2016</v>
      </c>
      <c r="V1103">
        <f>YEAR(T1103)</f>
        <v>2016</v>
      </c>
      <c r="W1103" t="str">
        <f>IF(V1103=U1103, "Yes"," No")</f>
        <v>Yes</v>
      </c>
    </row>
    <row r="1104" spans="1:23" ht="43.2" x14ac:dyDescent="0.3">
      <c r="A1104">
        <v>1102</v>
      </c>
      <c r="B1104" s="1" t="s">
        <v>2266</v>
      </c>
      <c r="C1104" s="1" t="s">
        <v>2267</v>
      </c>
      <c r="D1104">
        <v>8000</v>
      </c>
      <c r="E1104">
        <v>425</v>
      </c>
      <c r="F1104" t="s">
        <v>357</v>
      </c>
      <c r="G1104" t="s">
        <v>17</v>
      </c>
      <c r="H1104" t="s">
        <v>18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2191</v>
      </c>
      <c r="O1104" s="7">
        <f>(E1104/D1104)*100</f>
        <v>5.3125</v>
      </c>
      <c r="P1104" s="5">
        <f>IFERROR((E1104/L1104),0)</f>
        <v>17.708333333333332</v>
      </c>
      <c r="Q1104" s="5" t="str">
        <f>LEFT(N1104,SEARCH("/", N1104)-1)</f>
        <v>games</v>
      </c>
      <c r="R1104" s="5" t="str">
        <f>RIGHT(N1104,LEN(N1104)-SEARCH("/",N1104))</f>
        <v>video games</v>
      </c>
      <c r="S1104" s="11">
        <f>(((J1104/60)/60)/24)+DATE(1970,1,1)</f>
        <v>41577.045428240745</v>
      </c>
      <c r="T1104" s="11">
        <f>(((I1104/60)/60)/24)+DATE(1970,1,1)</f>
        <v>41617.249305555553</v>
      </c>
      <c r="U1104">
        <f>YEAR(S1104)</f>
        <v>2013</v>
      </c>
      <c r="V1104">
        <f>YEAR(T1104)</f>
        <v>2013</v>
      </c>
      <c r="W1104" t="str">
        <f>IF(V1104=U1104, "Yes"," No")</f>
        <v>Yes</v>
      </c>
    </row>
    <row r="1105" spans="1:23" ht="43.2" x14ac:dyDescent="0.3">
      <c r="A1105">
        <v>1103</v>
      </c>
      <c r="B1105" s="1" t="s">
        <v>2268</v>
      </c>
      <c r="C1105" s="1" t="s">
        <v>2269</v>
      </c>
      <c r="D1105">
        <v>15000</v>
      </c>
      <c r="E1105">
        <v>243</v>
      </c>
      <c r="F1105" t="s">
        <v>357</v>
      </c>
      <c r="G1105" t="s">
        <v>17</v>
      </c>
      <c r="H1105" t="s">
        <v>18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2191</v>
      </c>
      <c r="O1105" s="7">
        <f>(E1105/D1105)*100</f>
        <v>1.6199999999999999</v>
      </c>
      <c r="P1105" s="5">
        <f>IFERROR((E1105/L1105),0)</f>
        <v>16.2</v>
      </c>
      <c r="Q1105" s="5" t="str">
        <f>LEFT(N1105,SEARCH("/", N1105)-1)</f>
        <v>games</v>
      </c>
      <c r="R1105" s="5" t="str">
        <f>RIGHT(N1105,LEN(N1105)-SEARCH("/",N1105))</f>
        <v>video games</v>
      </c>
      <c r="S1105" s="11">
        <f>(((J1105/60)/60)/24)+DATE(1970,1,1)</f>
        <v>42479.22210648148</v>
      </c>
      <c r="T1105" s="11">
        <f>(((I1105/60)/60)/24)+DATE(1970,1,1)</f>
        <v>42539.22210648148</v>
      </c>
      <c r="U1105">
        <f>YEAR(S1105)</f>
        <v>2016</v>
      </c>
      <c r="V1105">
        <f>YEAR(T1105)</f>
        <v>2016</v>
      </c>
      <c r="W1105" t="str">
        <f>IF(V1105=U1105, "Yes"," No")</f>
        <v>Yes</v>
      </c>
    </row>
    <row r="1106" spans="1:23" ht="43.2" x14ac:dyDescent="0.3">
      <c r="A1106">
        <v>1104</v>
      </c>
      <c r="B1106" s="1" t="s">
        <v>2270</v>
      </c>
      <c r="C1106" s="1" t="s">
        <v>2271</v>
      </c>
      <c r="D1106">
        <v>60000</v>
      </c>
      <c r="E1106">
        <v>2971</v>
      </c>
      <c r="F1106" t="s">
        <v>357</v>
      </c>
      <c r="G1106" t="s">
        <v>24</v>
      </c>
      <c r="H1106" t="s">
        <v>25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2191</v>
      </c>
      <c r="O1106" s="7">
        <f>(E1106/D1106)*100</f>
        <v>4.9516666666666671</v>
      </c>
      <c r="P1106" s="5">
        <f>IFERROR((E1106/L1106),0)</f>
        <v>80.297297297297291</v>
      </c>
      <c r="Q1106" s="5" t="str">
        <f>LEFT(N1106,SEARCH("/", N1106)-1)</f>
        <v>games</v>
      </c>
      <c r="R1106" s="5" t="str">
        <f>RIGHT(N1106,LEN(N1106)-SEARCH("/",N1106))</f>
        <v>video games</v>
      </c>
      <c r="S1106" s="11">
        <f>(((J1106/60)/60)/24)+DATE(1970,1,1)</f>
        <v>41771.40996527778</v>
      </c>
      <c r="T1106" s="11">
        <f>(((I1106/60)/60)/24)+DATE(1970,1,1)</f>
        <v>41801.40996527778</v>
      </c>
      <c r="U1106">
        <f>YEAR(S1106)</f>
        <v>2014</v>
      </c>
      <c r="V1106">
        <f>YEAR(T1106)</f>
        <v>2014</v>
      </c>
      <c r="W1106" t="str">
        <f>IF(V1106=U1106, "Yes"," No")</f>
        <v>Yes</v>
      </c>
    </row>
    <row r="1107" spans="1:23" ht="57.6" x14ac:dyDescent="0.3">
      <c r="A1107">
        <v>1105</v>
      </c>
      <c r="B1107" s="1" t="s">
        <v>2272</v>
      </c>
      <c r="C1107" s="1" t="s">
        <v>2273</v>
      </c>
      <c r="D1107">
        <v>900000</v>
      </c>
      <c r="E1107">
        <v>1431</v>
      </c>
      <c r="F1107" t="s">
        <v>357</v>
      </c>
      <c r="G1107" t="s">
        <v>17</v>
      </c>
      <c r="H1107" t="s">
        <v>18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2191</v>
      </c>
      <c r="O1107" s="7">
        <f>(E1107/D1107)*100</f>
        <v>0.159</v>
      </c>
      <c r="P1107" s="5">
        <f>IFERROR((E1107/L1107),0)</f>
        <v>71.55</v>
      </c>
      <c r="Q1107" s="5" t="str">
        <f>LEFT(N1107,SEARCH("/", N1107)-1)</f>
        <v>games</v>
      </c>
      <c r="R1107" s="5" t="str">
        <f>RIGHT(N1107,LEN(N1107)-SEARCH("/",N1107))</f>
        <v>video games</v>
      </c>
      <c r="S1107" s="11">
        <f>(((J1107/60)/60)/24)+DATE(1970,1,1)</f>
        <v>41692.135729166665</v>
      </c>
      <c r="T1107" s="11">
        <f>(((I1107/60)/60)/24)+DATE(1970,1,1)</f>
        <v>41722.0940625</v>
      </c>
      <c r="U1107">
        <f>YEAR(S1107)</f>
        <v>2014</v>
      </c>
      <c r="V1107">
        <f>YEAR(T1107)</f>
        <v>2014</v>
      </c>
      <c r="W1107" t="str">
        <f>IF(V1107=U1107, "Yes"," No")</f>
        <v>Yes</v>
      </c>
    </row>
    <row r="1108" spans="1:23" ht="43.2" x14ac:dyDescent="0.3">
      <c r="A1108">
        <v>1106</v>
      </c>
      <c r="B1108" s="1" t="s">
        <v>2274</v>
      </c>
      <c r="C1108" s="1" t="s">
        <v>2275</v>
      </c>
      <c r="D1108">
        <v>400</v>
      </c>
      <c r="E1108">
        <v>165</v>
      </c>
      <c r="F1108" t="s">
        <v>357</v>
      </c>
      <c r="G1108" t="s">
        <v>17</v>
      </c>
      <c r="H1108" t="s">
        <v>18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2191</v>
      </c>
      <c r="O1108" s="7">
        <f>(E1108/D1108)*100</f>
        <v>41.25</v>
      </c>
      <c r="P1108" s="5">
        <f>IFERROR((E1108/L1108),0)</f>
        <v>23.571428571428573</v>
      </c>
      <c r="Q1108" s="5" t="str">
        <f>LEFT(N1108,SEARCH("/", N1108)-1)</f>
        <v>games</v>
      </c>
      <c r="R1108" s="5" t="str">
        <f>RIGHT(N1108,LEN(N1108)-SEARCH("/",N1108))</f>
        <v>video games</v>
      </c>
      <c r="S1108" s="11">
        <f>(((J1108/60)/60)/24)+DATE(1970,1,1)</f>
        <v>40973.740451388891</v>
      </c>
      <c r="T1108" s="11">
        <f>(((I1108/60)/60)/24)+DATE(1970,1,1)</f>
        <v>41003.698784722219</v>
      </c>
      <c r="U1108">
        <f>YEAR(S1108)</f>
        <v>2012</v>
      </c>
      <c r="V1108">
        <f>YEAR(T1108)</f>
        <v>2012</v>
      </c>
      <c r="W1108" t="str">
        <f>IF(V1108=U1108, "Yes"," No")</f>
        <v>Yes</v>
      </c>
    </row>
    <row r="1109" spans="1:23" ht="57.6" x14ac:dyDescent="0.3">
      <c r="A1109">
        <v>1107</v>
      </c>
      <c r="B1109" s="1" t="s">
        <v>2276</v>
      </c>
      <c r="C1109" s="1" t="s">
        <v>2277</v>
      </c>
      <c r="D1109">
        <v>10000</v>
      </c>
      <c r="E1109">
        <v>0</v>
      </c>
      <c r="F1109" t="s">
        <v>357</v>
      </c>
      <c r="G1109" t="s">
        <v>17</v>
      </c>
      <c r="H1109" t="s">
        <v>18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2191</v>
      </c>
      <c r="O1109" s="7">
        <f>(E1109/D1109)*100</f>
        <v>0</v>
      </c>
      <c r="P1109" s="5">
        <f>IFERROR((E1109/L1109),0)</f>
        <v>0</v>
      </c>
      <c r="Q1109" s="5" t="str">
        <f>LEFT(N1109,SEARCH("/", N1109)-1)</f>
        <v>games</v>
      </c>
      <c r="R1109" s="5" t="str">
        <f>RIGHT(N1109,LEN(N1109)-SEARCH("/",N1109))</f>
        <v>video games</v>
      </c>
      <c r="S1109" s="11">
        <f>(((J1109/60)/60)/24)+DATE(1970,1,1)</f>
        <v>41813.861388888887</v>
      </c>
      <c r="T1109" s="11">
        <f>(((I1109/60)/60)/24)+DATE(1970,1,1)</f>
        <v>41843.861388888887</v>
      </c>
      <c r="U1109">
        <f>YEAR(S1109)</f>
        <v>2014</v>
      </c>
      <c r="V1109">
        <f>YEAR(T1109)</f>
        <v>2014</v>
      </c>
      <c r="W1109" t="str">
        <f>IF(V1109=U1109, "Yes"," No")</f>
        <v>Yes</v>
      </c>
    </row>
    <row r="1110" spans="1:23" ht="57.6" x14ac:dyDescent="0.3">
      <c r="A1110">
        <v>1108</v>
      </c>
      <c r="B1110" s="1" t="s">
        <v>2278</v>
      </c>
      <c r="C1110" s="1" t="s">
        <v>2279</v>
      </c>
      <c r="D1110">
        <v>25000</v>
      </c>
      <c r="E1110">
        <v>732.5</v>
      </c>
      <c r="F1110" t="s">
        <v>357</v>
      </c>
      <c r="G1110" t="s">
        <v>17</v>
      </c>
      <c r="H1110" t="s">
        <v>18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2191</v>
      </c>
      <c r="O1110" s="7">
        <f>(E1110/D1110)*100</f>
        <v>2.93</v>
      </c>
      <c r="P1110" s="5">
        <f>IFERROR((E1110/L1110),0)</f>
        <v>34.88095238095238</v>
      </c>
      <c r="Q1110" s="5" t="str">
        <f>LEFT(N1110,SEARCH("/", N1110)-1)</f>
        <v>games</v>
      </c>
      <c r="R1110" s="5" t="str">
        <f>RIGHT(N1110,LEN(N1110)-SEARCH("/",N1110))</f>
        <v>video games</v>
      </c>
      <c r="S1110" s="11">
        <f>(((J1110/60)/60)/24)+DATE(1970,1,1)</f>
        <v>40952.636979166666</v>
      </c>
      <c r="T1110" s="11">
        <f>(((I1110/60)/60)/24)+DATE(1970,1,1)</f>
        <v>41012.595312500001</v>
      </c>
      <c r="U1110">
        <f>YEAR(S1110)</f>
        <v>2012</v>
      </c>
      <c r="V1110">
        <f>YEAR(T1110)</f>
        <v>2012</v>
      </c>
      <c r="W1110" t="str">
        <f>IF(V1110=U1110, "Yes"," No")</f>
        <v>Yes</v>
      </c>
    </row>
    <row r="1111" spans="1:23" ht="43.2" x14ac:dyDescent="0.3">
      <c r="A1111">
        <v>1109</v>
      </c>
      <c r="B1111" s="1" t="s">
        <v>2280</v>
      </c>
      <c r="C1111" s="1" t="s">
        <v>2281</v>
      </c>
      <c r="D1111">
        <v>10000</v>
      </c>
      <c r="E1111">
        <v>45</v>
      </c>
      <c r="F1111" t="s">
        <v>357</v>
      </c>
      <c r="G1111" t="s">
        <v>17</v>
      </c>
      <c r="H1111" t="s">
        <v>18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2191</v>
      </c>
      <c r="O1111" s="7">
        <f>(E1111/D1111)*100</f>
        <v>0.44999999999999996</v>
      </c>
      <c r="P1111" s="5">
        <f>IFERROR((E1111/L1111),0)</f>
        <v>15</v>
      </c>
      <c r="Q1111" s="5" t="str">
        <f>LEFT(N1111,SEARCH("/", N1111)-1)</f>
        <v>games</v>
      </c>
      <c r="R1111" s="5" t="str">
        <f>RIGHT(N1111,LEN(N1111)-SEARCH("/",N1111))</f>
        <v>video games</v>
      </c>
      <c r="S1111" s="11">
        <f>(((J1111/60)/60)/24)+DATE(1970,1,1)</f>
        <v>42662.752199074079</v>
      </c>
      <c r="T1111" s="11">
        <f>(((I1111/60)/60)/24)+DATE(1970,1,1)</f>
        <v>42692.793865740736</v>
      </c>
      <c r="U1111">
        <f>YEAR(S1111)</f>
        <v>2016</v>
      </c>
      <c r="V1111">
        <f>YEAR(T1111)</f>
        <v>2016</v>
      </c>
      <c r="W1111" t="str">
        <f>IF(V1111=U1111, "Yes"," No")</f>
        <v>Yes</v>
      </c>
    </row>
    <row r="1112" spans="1:23" ht="43.2" x14ac:dyDescent="0.3">
      <c r="A1112">
        <v>1110</v>
      </c>
      <c r="B1112" s="1" t="s">
        <v>2282</v>
      </c>
      <c r="C1112" s="1" t="s">
        <v>2283</v>
      </c>
      <c r="D1112">
        <v>50000</v>
      </c>
      <c r="E1112">
        <v>255</v>
      </c>
      <c r="F1112" t="s">
        <v>357</v>
      </c>
      <c r="G1112" t="s">
        <v>17</v>
      </c>
      <c r="H1112" t="s">
        <v>18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2191</v>
      </c>
      <c r="O1112" s="7">
        <f>(E1112/D1112)*100</f>
        <v>0.51</v>
      </c>
      <c r="P1112" s="5">
        <f>IFERROR((E1112/L1112),0)</f>
        <v>23.181818181818183</v>
      </c>
      <c r="Q1112" s="5" t="str">
        <f>LEFT(N1112,SEARCH("/", N1112)-1)</f>
        <v>games</v>
      </c>
      <c r="R1112" s="5" t="str">
        <f>RIGHT(N1112,LEN(N1112)-SEARCH("/",N1112))</f>
        <v>video games</v>
      </c>
      <c r="S1112" s="11">
        <f>(((J1112/60)/60)/24)+DATE(1970,1,1)</f>
        <v>41220.933124999996</v>
      </c>
      <c r="T1112" s="11">
        <f>(((I1112/60)/60)/24)+DATE(1970,1,1)</f>
        <v>41250.933124999996</v>
      </c>
      <c r="U1112">
        <f>YEAR(S1112)</f>
        <v>2012</v>
      </c>
      <c r="V1112">
        <f>YEAR(T1112)</f>
        <v>2012</v>
      </c>
      <c r="W1112" t="str">
        <f>IF(V1112=U1112, "Yes"," No")</f>
        <v>Yes</v>
      </c>
    </row>
    <row r="1113" spans="1:23" ht="43.2" x14ac:dyDescent="0.3">
      <c r="A1113">
        <v>1111</v>
      </c>
      <c r="B1113" s="1" t="s">
        <v>2284</v>
      </c>
      <c r="C1113" s="1" t="s">
        <v>2285</v>
      </c>
      <c r="D1113">
        <v>2500</v>
      </c>
      <c r="E1113">
        <v>1</v>
      </c>
      <c r="F1113" t="s">
        <v>357</v>
      </c>
      <c r="G1113" t="s">
        <v>17</v>
      </c>
      <c r="H1113" t="s">
        <v>18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2191</v>
      </c>
      <c r="O1113" s="7">
        <f>(E1113/D1113)*100</f>
        <v>0.04</v>
      </c>
      <c r="P1113" s="5">
        <f>IFERROR((E1113/L1113),0)</f>
        <v>1</v>
      </c>
      <c r="Q1113" s="5" t="str">
        <f>LEFT(N1113,SEARCH("/", N1113)-1)</f>
        <v>games</v>
      </c>
      <c r="R1113" s="5" t="str">
        <f>RIGHT(N1113,LEN(N1113)-SEARCH("/",N1113))</f>
        <v>video games</v>
      </c>
      <c r="S1113" s="11">
        <f>(((J1113/60)/60)/24)+DATE(1970,1,1)</f>
        <v>42347.203587962969</v>
      </c>
      <c r="T1113" s="11">
        <f>(((I1113/60)/60)/24)+DATE(1970,1,1)</f>
        <v>42377.203587962969</v>
      </c>
      <c r="U1113">
        <f>YEAR(S1113)</f>
        <v>2015</v>
      </c>
      <c r="V1113">
        <f>YEAR(T1113)</f>
        <v>2016</v>
      </c>
      <c r="W1113" t="str">
        <f>IF(V1113=U1113, "Yes"," No")</f>
        <v xml:space="preserve"> No</v>
      </c>
    </row>
    <row r="1114" spans="1:23" ht="43.2" x14ac:dyDescent="0.3">
      <c r="A1114">
        <v>1112</v>
      </c>
      <c r="B1114" s="1" t="s">
        <v>2286</v>
      </c>
      <c r="C1114" s="1" t="s">
        <v>2287</v>
      </c>
      <c r="D1114">
        <v>88000</v>
      </c>
      <c r="E1114">
        <v>31272.92</v>
      </c>
      <c r="F1114" t="s">
        <v>357</v>
      </c>
      <c r="G1114" t="s">
        <v>17</v>
      </c>
      <c r="H1114" t="s">
        <v>18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2191</v>
      </c>
      <c r="O1114" s="7">
        <f>(E1114/D1114)*100</f>
        <v>35.537409090909087</v>
      </c>
      <c r="P1114" s="5">
        <f>IFERROR((E1114/L1114),0)</f>
        <v>100.23371794871794</v>
      </c>
      <c r="Q1114" s="5" t="str">
        <f>LEFT(N1114,SEARCH("/", N1114)-1)</f>
        <v>games</v>
      </c>
      <c r="R1114" s="5" t="str">
        <f>RIGHT(N1114,LEN(N1114)-SEARCH("/",N1114))</f>
        <v>video games</v>
      </c>
      <c r="S1114" s="11">
        <f>(((J1114/60)/60)/24)+DATE(1970,1,1)</f>
        <v>41963.759386574078</v>
      </c>
      <c r="T1114" s="11">
        <f>(((I1114/60)/60)/24)+DATE(1970,1,1)</f>
        <v>42023.354166666672</v>
      </c>
      <c r="U1114">
        <f>YEAR(S1114)</f>
        <v>2014</v>
      </c>
      <c r="V1114">
        <f>YEAR(T1114)</f>
        <v>2015</v>
      </c>
      <c r="W1114" t="str">
        <f>IF(V1114=U1114, "Yes"," No")</f>
        <v xml:space="preserve"> No</v>
      </c>
    </row>
    <row r="1115" spans="1:23" ht="43.2" x14ac:dyDescent="0.3">
      <c r="A1115">
        <v>1113</v>
      </c>
      <c r="B1115" s="1" t="s">
        <v>2288</v>
      </c>
      <c r="C1115" s="1" t="s">
        <v>2289</v>
      </c>
      <c r="D1115">
        <v>1000</v>
      </c>
      <c r="E1115">
        <v>5</v>
      </c>
      <c r="F1115" t="s">
        <v>357</v>
      </c>
      <c r="G1115" t="s">
        <v>24</v>
      </c>
      <c r="H1115" t="s">
        <v>25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2191</v>
      </c>
      <c r="O1115" s="7">
        <f>(E1115/D1115)*100</f>
        <v>0.5</v>
      </c>
      <c r="P1115" s="5">
        <f>IFERROR((E1115/L1115),0)</f>
        <v>5</v>
      </c>
      <c r="Q1115" s="5" t="str">
        <f>LEFT(N1115,SEARCH("/", N1115)-1)</f>
        <v>games</v>
      </c>
      <c r="R1115" s="5" t="str">
        <f>RIGHT(N1115,LEN(N1115)-SEARCH("/",N1115))</f>
        <v>video games</v>
      </c>
      <c r="S1115" s="11">
        <f>(((J1115/60)/60)/24)+DATE(1970,1,1)</f>
        <v>41835.977083333331</v>
      </c>
      <c r="T1115" s="11">
        <f>(((I1115/60)/60)/24)+DATE(1970,1,1)</f>
        <v>41865.977083333331</v>
      </c>
      <c r="U1115">
        <f>YEAR(S1115)</f>
        <v>2014</v>
      </c>
      <c r="V1115">
        <f>YEAR(T1115)</f>
        <v>2014</v>
      </c>
      <c r="W1115" t="str">
        <f>IF(V1115=U1115, "Yes"," No")</f>
        <v>Yes</v>
      </c>
    </row>
    <row r="1116" spans="1:23" ht="43.2" x14ac:dyDescent="0.3">
      <c r="A1116">
        <v>1114</v>
      </c>
      <c r="B1116" s="1" t="s">
        <v>2290</v>
      </c>
      <c r="C1116" s="1" t="s">
        <v>2291</v>
      </c>
      <c r="D1116">
        <v>6000</v>
      </c>
      <c r="E1116">
        <v>10</v>
      </c>
      <c r="F1116" t="s">
        <v>357</v>
      </c>
      <c r="G1116" t="s">
        <v>24</v>
      </c>
      <c r="H1116" t="s">
        <v>25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2191</v>
      </c>
      <c r="O1116" s="7">
        <f>(E1116/D1116)*100</f>
        <v>0.16666666666666669</v>
      </c>
      <c r="P1116" s="5">
        <f>IFERROR((E1116/L1116),0)</f>
        <v>3.3333333333333335</v>
      </c>
      <c r="Q1116" s="5" t="str">
        <f>LEFT(N1116,SEARCH("/", N1116)-1)</f>
        <v>games</v>
      </c>
      <c r="R1116" s="5" t="str">
        <f>RIGHT(N1116,LEN(N1116)-SEARCH("/",N1116))</f>
        <v>video games</v>
      </c>
      <c r="S1116" s="11">
        <f>(((J1116/60)/60)/24)+DATE(1970,1,1)</f>
        <v>41526.345914351856</v>
      </c>
      <c r="T1116" s="11">
        <f>(((I1116/60)/60)/24)+DATE(1970,1,1)</f>
        <v>41556.345914351856</v>
      </c>
      <c r="U1116">
        <f>YEAR(S1116)</f>
        <v>2013</v>
      </c>
      <c r="V1116">
        <f>YEAR(T1116)</f>
        <v>2013</v>
      </c>
      <c r="W1116" t="str">
        <f>IF(V1116=U1116, "Yes"," No")</f>
        <v>Yes</v>
      </c>
    </row>
    <row r="1117" spans="1:23" ht="57.6" x14ac:dyDescent="0.3">
      <c r="A1117">
        <v>1115</v>
      </c>
      <c r="B1117" s="1" t="s">
        <v>2292</v>
      </c>
      <c r="C1117" s="1" t="s">
        <v>2293</v>
      </c>
      <c r="D1117">
        <v>40000</v>
      </c>
      <c r="E1117">
        <v>53</v>
      </c>
      <c r="F1117" t="s">
        <v>357</v>
      </c>
      <c r="G1117" t="s">
        <v>17</v>
      </c>
      <c r="H1117" t="s">
        <v>18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2191</v>
      </c>
      <c r="O1117" s="7">
        <f>(E1117/D1117)*100</f>
        <v>0.13250000000000001</v>
      </c>
      <c r="P1117" s="5">
        <f>IFERROR((E1117/L1117),0)</f>
        <v>13.25</v>
      </c>
      <c r="Q1117" s="5" t="str">
        <f>LEFT(N1117,SEARCH("/", N1117)-1)</f>
        <v>games</v>
      </c>
      <c r="R1117" s="5" t="str">
        <f>RIGHT(N1117,LEN(N1117)-SEARCH("/",N1117))</f>
        <v>video games</v>
      </c>
      <c r="S1117" s="11">
        <f>(((J1117/60)/60)/24)+DATE(1970,1,1)</f>
        <v>42429.695543981477</v>
      </c>
      <c r="T1117" s="11">
        <f>(((I1117/60)/60)/24)+DATE(1970,1,1)</f>
        <v>42459.653877314813</v>
      </c>
      <c r="U1117">
        <f>YEAR(S1117)</f>
        <v>2016</v>
      </c>
      <c r="V1117">
        <f>YEAR(T1117)</f>
        <v>2016</v>
      </c>
      <c r="W1117" t="str">
        <f>IF(V1117=U1117, "Yes"," No")</f>
        <v>Yes</v>
      </c>
    </row>
    <row r="1118" spans="1:23" ht="43.2" x14ac:dyDescent="0.3">
      <c r="A1118">
        <v>1116</v>
      </c>
      <c r="B1118" s="1" t="s">
        <v>2294</v>
      </c>
      <c r="C1118" s="1" t="s">
        <v>2295</v>
      </c>
      <c r="D1118">
        <v>500000</v>
      </c>
      <c r="E1118">
        <v>178.52</v>
      </c>
      <c r="F1118" t="s">
        <v>357</v>
      </c>
      <c r="G1118" t="s">
        <v>17</v>
      </c>
      <c r="H1118" t="s">
        <v>18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2191</v>
      </c>
      <c r="O1118" s="7">
        <f>(E1118/D1118)*100</f>
        <v>3.5704000000000007E-2</v>
      </c>
      <c r="P1118" s="5">
        <f>IFERROR((E1118/L1118),0)</f>
        <v>17.852</v>
      </c>
      <c r="Q1118" s="5" t="str">
        <f>LEFT(N1118,SEARCH("/", N1118)-1)</f>
        <v>games</v>
      </c>
      <c r="R1118" s="5" t="str">
        <f>RIGHT(N1118,LEN(N1118)-SEARCH("/",N1118))</f>
        <v>video games</v>
      </c>
      <c r="S1118" s="11">
        <f>(((J1118/60)/60)/24)+DATE(1970,1,1)</f>
        <v>41009.847314814811</v>
      </c>
      <c r="T1118" s="11">
        <f>(((I1118/60)/60)/24)+DATE(1970,1,1)</f>
        <v>41069.847314814811</v>
      </c>
      <c r="U1118">
        <f>YEAR(S1118)</f>
        <v>2012</v>
      </c>
      <c r="V1118">
        <f>YEAR(T1118)</f>
        <v>2012</v>
      </c>
      <c r="W1118" t="str">
        <f>IF(V1118=U1118, "Yes"," No")</f>
        <v>Yes</v>
      </c>
    </row>
    <row r="1119" spans="1:23" ht="43.2" x14ac:dyDescent="0.3">
      <c r="A1119">
        <v>1117</v>
      </c>
      <c r="B1119" s="1" t="s">
        <v>2296</v>
      </c>
      <c r="C1119" s="1" t="s">
        <v>2297</v>
      </c>
      <c r="D1119">
        <v>1000</v>
      </c>
      <c r="E1119">
        <v>83</v>
      </c>
      <c r="F1119" t="s">
        <v>357</v>
      </c>
      <c r="G1119" t="s">
        <v>502</v>
      </c>
      <c r="H1119" t="s">
        <v>55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2191</v>
      </c>
      <c r="O1119" s="7">
        <f>(E1119/D1119)*100</f>
        <v>8.3000000000000007</v>
      </c>
      <c r="P1119" s="5">
        <f>IFERROR((E1119/L1119),0)</f>
        <v>10.375</v>
      </c>
      <c r="Q1119" s="5" t="str">
        <f>LEFT(N1119,SEARCH("/", N1119)-1)</f>
        <v>games</v>
      </c>
      <c r="R1119" s="5" t="str">
        <f>RIGHT(N1119,LEN(N1119)-SEARCH("/",N1119))</f>
        <v>video games</v>
      </c>
      <c r="S1119" s="11">
        <f>(((J1119/60)/60)/24)+DATE(1970,1,1)</f>
        <v>42333.598530092597</v>
      </c>
      <c r="T1119" s="11">
        <f>(((I1119/60)/60)/24)+DATE(1970,1,1)</f>
        <v>42363.598530092597</v>
      </c>
      <c r="U1119">
        <f>YEAR(S1119)</f>
        <v>2015</v>
      </c>
      <c r="V1119">
        <f>YEAR(T1119)</f>
        <v>2015</v>
      </c>
      <c r="W1119" t="str">
        <f>IF(V1119=U1119, "Yes"," No")</f>
        <v>Yes</v>
      </c>
    </row>
    <row r="1120" spans="1:23" ht="43.2" x14ac:dyDescent="0.3">
      <c r="A1120">
        <v>1118</v>
      </c>
      <c r="B1120" s="1" t="s">
        <v>2298</v>
      </c>
      <c r="C1120" s="1" t="s">
        <v>2299</v>
      </c>
      <c r="D1120">
        <v>4500</v>
      </c>
      <c r="E1120">
        <v>109</v>
      </c>
      <c r="F1120" t="s">
        <v>357</v>
      </c>
      <c r="G1120" t="s">
        <v>50</v>
      </c>
      <c r="H1120" t="s">
        <v>51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2191</v>
      </c>
      <c r="O1120" s="7">
        <f>(E1120/D1120)*100</f>
        <v>2.4222222222222221</v>
      </c>
      <c r="P1120" s="5">
        <f>IFERROR((E1120/L1120),0)</f>
        <v>36.333333333333336</v>
      </c>
      <c r="Q1120" s="5" t="str">
        <f>LEFT(N1120,SEARCH("/", N1120)-1)</f>
        <v>games</v>
      </c>
      <c r="R1120" s="5" t="str">
        <f>RIGHT(N1120,LEN(N1120)-SEARCH("/",N1120))</f>
        <v>video games</v>
      </c>
      <c r="S1120" s="11">
        <f>(((J1120/60)/60)/24)+DATE(1970,1,1)</f>
        <v>41704.16642361111</v>
      </c>
      <c r="T1120" s="11">
        <f>(((I1120/60)/60)/24)+DATE(1970,1,1)</f>
        <v>41734.124756944446</v>
      </c>
      <c r="U1120">
        <f>YEAR(S1120)</f>
        <v>2014</v>
      </c>
      <c r="V1120">
        <f>YEAR(T1120)</f>
        <v>2014</v>
      </c>
      <c r="W1120" t="str">
        <f>IF(V1120=U1120, "Yes"," No")</f>
        <v>Yes</v>
      </c>
    </row>
    <row r="1121" spans="1:23" ht="57.6" x14ac:dyDescent="0.3">
      <c r="A1121">
        <v>1119</v>
      </c>
      <c r="B1121" s="1" t="s">
        <v>2300</v>
      </c>
      <c r="C1121" s="1" t="s">
        <v>2301</v>
      </c>
      <c r="D1121">
        <v>2100</v>
      </c>
      <c r="E1121">
        <v>5</v>
      </c>
      <c r="F1121" t="s">
        <v>357</v>
      </c>
      <c r="G1121" t="s">
        <v>17</v>
      </c>
      <c r="H1121" t="s">
        <v>18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2191</v>
      </c>
      <c r="O1121" s="7">
        <f>(E1121/D1121)*100</f>
        <v>0.23809523809523811</v>
      </c>
      <c r="P1121" s="5">
        <f>IFERROR((E1121/L1121),0)</f>
        <v>5</v>
      </c>
      <c r="Q1121" s="5" t="str">
        <f>LEFT(N1121,SEARCH("/", N1121)-1)</f>
        <v>games</v>
      </c>
      <c r="R1121" s="5" t="str">
        <f>RIGHT(N1121,LEN(N1121)-SEARCH("/",N1121))</f>
        <v>video games</v>
      </c>
      <c r="S1121" s="11">
        <f>(((J1121/60)/60)/24)+DATE(1970,1,1)</f>
        <v>41722.792407407411</v>
      </c>
      <c r="T1121" s="11">
        <f>(((I1121/60)/60)/24)+DATE(1970,1,1)</f>
        <v>41735.792407407411</v>
      </c>
      <c r="U1121">
        <f>YEAR(S1121)</f>
        <v>2014</v>
      </c>
      <c r="V1121">
        <f>YEAR(T1121)</f>
        <v>2014</v>
      </c>
      <c r="W1121" t="str">
        <f>IF(V1121=U1121, "Yes"," No")</f>
        <v>Yes</v>
      </c>
    </row>
    <row r="1122" spans="1:23" ht="43.2" x14ac:dyDescent="0.3">
      <c r="A1122">
        <v>1120</v>
      </c>
      <c r="B1122" s="1" t="s">
        <v>2302</v>
      </c>
      <c r="C1122" s="1" t="s">
        <v>2303</v>
      </c>
      <c r="D1122">
        <v>25000</v>
      </c>
      <c r="E1122">
        <v>0</v>
      </c>
      <c r="F1122" t="s">
        <v>357</v>
      </c>
      <c r="G1122" t="s">
        <v>17</v>
      </c>
      <c r="H1122" t="s">
        <v>18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2191</v>
      </c>
      <c r="O1122" s="7">
        <f>(E1122/D1122)*100</f>
        <v>0</v>
      </c>
      <c r="P1122" s="5">
        <f>IFERROR((E1122/L1122),0)</f>
        <v>0</v>
      </c>
      <c r="Q1122" s="5" t="str">
        <f>LEFT(N1122,SEARCH("/", N1122)-1)</f>
        <v>games</v>
      </c>
      <c r="R1122" s="5" t="str">
        <f>RIGHT(N1122,LEN(N1122)-SEARCH("/",N1122))</f>
        <v>video games</v>
      </c>
      <c r="S1122" s="11">
        <f>(((J1122/60)/60)/24)+DATE(1970,1,1)</f>
        <v>40799.872685185182</v>
      </c>
      <c r="T1122" s="11">
        <f>(((I1122/60)/60)/24)+DATE(1970,1,1)</f>
        <v>40844.872685185182</v>
      </c>
      <c r="U1122">
        <f>YEAR(S1122)</f>
        <v>2011</v>
      </c>
      <c r="V1122">
        <f>YEAR(T1122)</f>
        <v>2011</v>
      </c>
      <c r="W1122" t="str">
        <f>IF(V1122=U1122, "Yes"," No")</f>
        <v>Yes</v>
      </c>
    </row>
    <row r="1123" spans="1:23" ht="43.2" x14ac:dyDescent="0.3">
      <c r="A1123">
        <v>1121</v>
      </c>
      <c r="B1123" s="1" t="s">
        <v>2304</v>
      </c>
      <c r="C1123" s="1" t="s">
        <v>2305</v>
      </c>
      <c r="D1123">
        <v>250000</v>
      </c>
      <c r="E1123">
        <v>29</v>
      </c>
      <c r="F1123" t="s">
        <v>357</v>
      </c>
      <c r="G1123" t="s">
        <v>17</v>
      </c>
      <c r="H1123" t="s">
        <v>18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2191</v>
      </c>
      <c r="O1123" s="7">
        <f>(E1123/D1123)*100</f>
        <v>1.1599999999999999E-2</v>
      </c>
      <c r="P1123" s="5">
        <f>IFERROR((E1123/L1123),0)</f>
        <v>5.8</v>
      </c>
      <c r="Q1123" s="5" t="str">
        <f>LEFT(N1123,SEARCH("/", N1123)-1)</f>
        <v>games</v>
      </c>
      <c r="R1123" s="5" t="str">
        <f>RIGHT(N1123,LEN(N1123)-SEARCH("/",N1123))</f>
        <v>video games</v>
      </c>
      <c r="S1123" s="11">
        <f>(((J1123/60)/60)/24)+DATE(1970,1,1)</f>
        <v>42412.934212962966</v>
      </c>
      <c r="T1123" s="11">
        <f>(((I1123/60)/60)/24)+DATE(1970,1,1)</f>
        <v>42442.892546296294</v>
      </c>
      <c r="U1123">
        <f>YEAR(S1123)</f>
        <v>2016</v>
      </c>
      <c r="V1123">
        <f>YEAR(T1123)</f>
        <v>2016</v>
      </c>
      <c r="W1123" t="str">
        <f>IF(V1123=U1123, "Yes"," No")</f>
        <v>Yes</v>
      </c>
    </row>
    <row r="1124" spans="1:23" ht="57.6" x14ac:dyDescent="0.3">
      <c r="A1124">
        <v>1122</v>
      </c>
      <c r="B1124" s="1" t="s">
        <v>2306</v>
      </c>
      <c r="C1124" s="1" t="s">
        <v>2307</v>
      </c>
      <c r="D1124">
        <v>3200</v>
      </c>
      <c r="E1124">
        <v>0</v>
      </c>
      <c r="F1124" t="s">
        <v>357</v>
      </c>
      <c r="G1124" t="s">
        <v>24</v>
      </c>
      <c r="H1124" t="s">
        <v>25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2191</v>
      </c>
      <c r="O1124" s="7">
        <f>(E1124/D1124)*100</f>
        <v>0</v>
      </c>
      <c r="P1124" s="5">
        <f>IFERROR((E1124/L1124),0)</f>
        <v>0</v>
      </c>
      <c r="Q1124" s="5" t="str">
        <f>LEFT(N1124,SEARCH("/", N1124)-1)</f>
        <v>games</v>
      </c>
      <c r="R1124" s="5" t="str">
        <f>RIGHT(N1124,LEN(N1124)-SEARCH("/",N1124))</f>
        <v>video games</v>
      </c>
      <c r="S1124" s="11">
        <f>(((J1124/60)/60)/24)+DATE(1970,1,1)</f>
        <v>41410.703993055555</v>
      </c>
      <c r="T1124" s="11">
        <f>(((I1124/60)/60)/24)+DATE(1970,1,1)</f>
        <v>41424.703993055555</v>
      </c>
      <c r="U1124">
        <f>YEAR(S1124)</f>
        <v>2013</v>
      </c>
      <c r="V1124">
        <f>YEAR(T1124)</f>
        <v>2013</v>
      </c>
      <c r="W1124" t="str">
        <f>IF(V1124=U1124, "Yes"," No")</f>
        <v>Yes</v>
      </c>
    </row>
    <row r="1125" spans="1:23" ht="43.2" x14ac:dyDescent="0.3">
      <c r="A1125">
        <v>1123</v>
      </c>
      <c r="B1125" s="1" t="s">
        <v>2308</v>
      </c>
      <c r="C1125" s="1" t="s">
        <v>2309</v>
      </c>
      <c r="D1125">
        <v>5000</v>
      </c>
      <c r="E1125">
        <v>11</v>
      </c>
      <c r="F1125" t="s">
        <v>357</v>
      </c>
      <c r="G1125" t="s">
        <v>17</v>
      </c>
      <c r="H1125" t="s">
        <v>18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2191</v>
      </c>
      <c r="O1125" s="7">
        <f>(E1125/D1125)*100</f>
        <v>0.22</v>
      </c>
      <c r="P1125" s="5">
        <f>IFERROR((E1125/L1125),0)</f>
        <v>3.6666666666666665</v>
      </c>
      <c r="Q1125" s="5" t="str">
        <f>LEFT(N1125,SEARCH("/", N1125)-1)</f>
        <v>games</v>
      </c>
      <c r="R1125" s="5" t="str">
        <f>RIGHT(N1125,LEN(N1125)-SEARCH("/",N1125))</f>
        <v>video games</v>
      </c>
      <c r="S1125" s="11">
        <f>(((J1125/60)/60)/24)+DATE(1970,1,1)</f>
        <v>41718.5237037037</v>
      </c>
      <c r="T1125" s="11">
        <f>(((I1125/60)/60)/24)+DATE(1970,1,1)</f>
        <v>41748.5237037037</v>
      </c>
      <c r="U1125">
        <f>YEAR(S1125)</f>
        <v>2014</v>
      </c>
      <c r="V1125">
        <f>YEAR(T1125)</f>
        <v>2014</v>
      </c>
      <c r="W1125" t="str">
        <f>IF(V1125=U1125, "Yes"," No")</f>
        <v>Yes</v>
      </c>
    </row>
    <row r="1126" spans="1:23" ht="43.2" x14ac:dyDescent="0.3">
      <c r="A1126">
        <v>1124</v>
      </c>
      <c r="B1126" s="1" t="s">
        <v>2310</v>
      </c>
      <c r="C1126" s="1" t="s">
        <v>2311</v>
      </c>
      <c r="D1126">
        <v>90000</v>
      </c>
      <c r="E1126">
        <v>425</v>
      </c>
      <c r="F1126" t="s">
        <v>357</v>
      </c>
      <c r="G1126" t="s">
        <v>17</v>
      </c>
      <c r="H1126" t="s">
        <v>18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2312</v>
      </c>
      <c r="O1126" s="7">
        <f>(E1126/D1126)*100</f>
        <v>0.47222222222222221</v>
      </c>
      <c r="P1126" s="5">
        <f>IFERROR((E1126/L1126),0)</f>
        <v>60.714285714285715</v>
      </c>
      <c r="Q1126" s="5" t="str">
        <f>LEFT(N1126,SEARCH("/", N1126)-1)</f>
        <v>games</v>
      </c>
      <c r="R1126" s="5" t="str">
        <f>RIGHT(N1126,LEN(N1126)-SEARCH("/",N1126))</f>
        <v>mobile games</v>
      </c>
      <c r="S1126" s="11">
        <f>(((J1126/60)/60)/24)+DATE(1970,1,1)</f>
        <v>42094.667256944449</v>
      </c>
      <c r="T1126" s="11">
        <f>(((I1126/60)/60)/24)+DATE(1970,1,1)</f>
        <v>42124.667256944449</v>
      </c>
      <c r="U1126">
        <f>YEAR(S1126)</f>
        <v>2015</v>
      </c>
      <c r="V1126">
        <f>YEAR(T1126)</f>
        <v>2015</v>
      </c>
      <c r="W1126" t="str">
        <f>IF(V1126=U1126, "Yes"," No")</f>
        <v>Yes</v>
      </c>
    </row>
    <row r="1127" spans="1:23" ht="43.2" x14ac:dyDescent="0.3">
      <c r="A1127">
        <v>1125</v>
      </c>
      <c r="B1127" s="1" t="s">
        <v>2313</v>
      </c>
      <c r="C1127" s="1" t="s">
        <v>2314</v>
      </c>
      <c r="D1127">
        <v>3000</v>
      </c>
      <c r="E1127">
        <v>0</v>
      </c>
      <c r="F1127" t="s">
        <v>357</v>
      </c>
      <c r="G1127" t="s">
        <v>24</v>
      </c>
      <c r="H1127" t="s">
        <v>25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2312</v>
      </c>
      <c r="O1127" s="7">
        <f>(E1127/D1127)*100</f>
        <v>0</v>
      </c>
      <c r="P1127" s="5">
        <f>IFERROR((E1127/L1127),0)</f>
        <v>0</v>
      </c>
      <c r="Q1127" s="5" t="str">
        <f>LEFT(N1127,SEARCH("/", N1127)-1)</f>
        <v>games</v>
      </c>
      <c r="R1127" s="5" t="str">
        <f>RIGHT(N1127,LEN(N1127)-SEARCH("/",N1127))</f>
        <v>mobile games</v>
      </c>
      <c r="S1127" s="11">
        <f>(((J1127/60)/60)/24)+DATE(1970,1,1)</f>
        <v>42212.624189814815</v>
      </c>
      <c r="T1127" s="11">
        <f>(((I1127/60)/60)/24)+DATE(1970,1,1)</f>
        <v>42272.624189814815</v>
      </c>
      <c r="U1127">
        <f>YEAR(S1127)</f>
        <v>2015</v>
      </c>
      <c r="V1127">
        <f>YEAR(T1127)</f>
        <v>2015</v>
      </c>
      <c r="W1127" t="str">
        <f>IF(V1127=U1127, "Yes"," No")</f>
        <v>Yes</v>
      </c>
    </row>
    <row r="1128" spans="1:23" ht="43.2" x14ac:dyDescent="0.3">
      <c r="A1128">
        <v>1126</v>
      </c>
      <c r="B1128" s="1" t="s">
        <v>2315</v>
      </c>
      <c r="C1128" s="1" t="s">
        <v>2316</v>
      </c>
      <c r="D1128">
        <v>2000</v>
      </c>
      <c r="E1128">
        <v>10</v>
      </c>
      <c r="F1128" t="s">
        <v>357</v>
      </c>
      <c r="G1128" t="s">
        <v>17</v>
      </c>
      <c r="H1128" t="s">
        <v>18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2312</v>
      </c>
      <c r="O1128" s="7">
        <f>(E1128/D1128)*100</f>
        <v>0.5</v>
      </c>
      <c r="P1128" s="5">
        <f>IFERROR((E1128/L1128),0)</f>
        <v>5</v>
      </c>
      <c r="Q1128" s="5" t="str">
        <f>LEFT(N1128,SEARCH("/", N1128)-1)</f>
        <v>games</v>
      </c>
      <c r="R1128" s="5" t="str">
        <f>RIGHT(N1128,LEN(N1128)-SEARCH("/",N1128))</f>
        <v>mobile games</v>
      </c>
      <c r="S1128" s="11">
        <f>(((J1128/60)/60)/24)+DATE(1970,1,1)</f>
        <v>42535.327476851846</v>
      </c>
      <c r="T1128" s="11">
        <f>(((I1128/60)/60)/24)+DATE(1970,1,1)</f>
        <v>42565.327476851846</v>
      </c>
      <c r="U1128">
        <f>YEAR(S1128)</f>
        <v>2016</v>
      </c>
      <c r="V1128">
        <f>YEAR(T1128)</f>
        <v>2016</v>
      </c>
      <c r="W1128" t="str">
        <f>IF(V1128=U1128, "Yes"," No")</f>
        <v>Yes</v>
      </c>
    </row>
    <row r="1129" spans="1:23" ht="57.6" x14ac:dyDescent="0.3">
      <c r="A1129">
        <v>1127</v>
      </c>
      <c r="B1129" s="1" t="s">
        <v>2317</v>
      </c>
      <c r="C1129" s="1" t="s">
        <v>2318</v>
      </c>
      <c r="D1129">
        <v>35000</v>
      </c>
      <c r="E1129">
        <v>585</v>
      </c>
      <c r="F1129" t="s">
        <v>357</v>
      </c>
      <c r="G1129" t="s">
        <v>17</v>
      </c>
      <c r="H1129" t="s">
        <v>18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2312</v>
      </c>
      <c r="O1129" s="7">
        <f>(E1129/D1129)*100</f>
        <v>1.6714285714285713</v>
      </c>
      <c r="P1129" s="5">
        <f>IFERROR((E1129/L1129),0)</f>
        <v>25.434782608695652</v>
      </c>
      <c r="Q1129" s="5" t="str">
        <f>LEFT(N1129,SEARCH("/", N1129)-1)</f>
        <v>games</v>
      </c>
      <c r="R1129" s="5" t="str">
        <f>RIGHT(N1129,LEN(N1129)-SEARCH("/",N1129))</f>
        <v>mobile games</v>
      </c>
      <c r="S1129" s="11">
        <f>(((J1129/60)/60)/24)+DATE(1970,1,1)</f>
        <v>41926.854166666664</v>
      </c>
      <c r="T1129" s="11">
        <f>(((I1129/60)/60)/24)+DATE(1970,1,1)</f>
        <v>41957.895833333328</v>
      </c>
      <c r="U1129">
        <f>YEAR(S1129)</f>
        <v>2014</v>
      </c>
      <c r="V1129">
        <f>YEAR(T1129)</f>
        <v>2014</v>
      </c>
      <c r="W1129" t="str">
        <f>IF(V1129=U1129, "Yes"," No")</f>
        <v>Yes</v>
      </c>
    </row>
    <row r="1130" spans="1:23" x14ac:dyDescent="0.3">
      <c r="A1130">
        <v>1128</v>
      </c>
      <c r="B1130" s="1" t="s">
        <v>2319</v>
      </c>
      <c r="C1130" s="1" t="s">
        <v>2320</v>
      </c>
      <c r="D1130">
        <v>1000</v>
      </c>
      <c r="E1130">
        <v>1</v>
      </c>
      <c r="F1130" t="s">
        <v>357</v>
      </c>
      <c r="G1130" t="s">
        <v>24</v>
      </c>
      <c r="H1130" t="s">
        <v>25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2312</v>
      </c>
      <c r="O1130" s="7">
        <f>(E1130/D1130)*100</f>
        <v>0.1</v>
      </c>
      <c r="P1130" s="5">
        <f>IFERROR((E1130/L1130),0)</f>
        <v>1</v>
      </c>
      <c r="Q1130" s="5" t="str">
        <f>LEFT(N1130,SEARCH("/", N1130)-1)</f>
        <v>games</v>
      </c>
      <c r="R1130" s="5" t="str">
        <f>RIGHT(N1130,LEN(N1130)-SEARCH("/",N1130))</f>
        <v>mobile games</v>
      </c>
      <c r="S1130" s="11">
        <f>(((J1130/60)/60)/24)+DATE(1970,1,1)</f>
        <v>41828.649502314816</v>
      </c>
      <c r="T1130" s="11">
        <f>(((I1130/60)/60)/24)+DATE(1970,1,1)</f>
        <v>41858.649502314816</v>
      </c>
      <c r="U1130">
        <f>YEAR(S1130)</f>
        <v>2014</v>
      </c>
      <c r="V1130">
        <f>YEAR(T1130)</f>
        <v>2014</v>
      </c>
      <c r="W1130" t="str">
        <f>IF(V1130=U1130, "Yes"," No")</f>
        <v>Yes</v>
      </c>
    </row>
    <row r="1131" spans="1:23" ht="43.2" x14ac:dyDescent="0.3">
      <c r="A1131">
        <v>1129</v>
      </c>
      <c r="B1131" s="1" t="s">
        <v>2321</v>
      </c>
      <c r="C1131" s="1" t="s">
        <v>2322</v>
      </c>
      <c r="D1131">
        <v>20000</v>
      </c>
      <c r="E1131">
        <v>21</v>
      </c>
      <c r="F1131" t="s">
        <v>357</v>
      </c>
      <c r="G1131" t="s">
        <v>17</v>
      </c>
      <c r="H1131" t="s">
        <v>18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2312</v>
      </c>
      <c r="O1131" s="7">
        <f>(E1131/D1131)*100</f>
        <v>0.105</v>
      </c>
      <c r="P1131" s="5">
        <f>IFERROR((E1131/L1131),0)</f>
        <v>10.5</v>
      </c>
      <c r="Q1131" s="5" t="str">
        <f>LEFT(N1131,SEARCH("/", N1131)-1)</f>
        <v>games</v>
      </c>
      <c r="R1131" s="5" t="str">
        <f>RIGHT(N1131,LEN(N1131)-SEARCH("/",N1131))</f>
        <v>mobile games</v>
      </c>
      <c r="S1131" s="11">
        <f>(((J1131/60)/60)/24)+DATE(1970,1,1)</f>
        <v>42496.264965277776</v>
      </c>
      <c r="T1131" s="11">
        <f>(((I1131/60)/60)/24)+DATE(1970,1,1)</f>
        <v>42526.264965277776</v>
      </c>
      <c r="U1131">
        <f>YEAR(S1131)</f>
        <v>2016</v>
      </c>
      <c r="V1131">
        <f>YEAR(T1131)</f>
        <v>2016</v>
      </c>
      <c r="W1131" t="str">
        <f>IF(V1131=U1131, "Yes"," No")</f>
        <v>Yes</v>
      </c>
    </row>
    <row r="1132" spans="1:23" ht="43.2" x14ac:dyDescent="0.3">
      <c r="A1132">
        <v>1130</v>
      </c>
      <c r="B1132" s="1" t="s">
        <v>2323</v>
      </c>
      <c r="C1132" s="1" t="s">
        <v>2324</v>
      </c>
      <c r="D1132">
        <v>5000</v>
      </c>
      <c r="E1132">
        <v>11</v>
      </c>
      <c r="F1132" t="s">
        <v>357</v>
      </c>
      <c r="G1132" t="s">
        <v>17</v>
      </c>
      <c r="H1132" t="s">
        <v>18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2312</v>
      </c>
      <c r="O1132" s="7">
        <f>(E1132/D1132)*100</f>
        <v>0.22</v>
      </c>
      <c r="P1132" s="5">
        <f>IFERROR((E1132/L1132),0)</f>
        <v>3.6666666666666665</v>
      </c>
      <c r="Q1132" s="5" t="str">
        <f>LEFT(N1132,SEARCH("/", N1132)-1)</f>
        <v>games</v>
      </c>
      <c r="R1132" s="5" t="str">
        <f>RIGHT(N1132,LEN(N1132)-SEARCH("/",N1132))</f>
        <v>mobile games</v>
      </c>
      <c r="S1132" s="11">
        <f>(((J1132/60)/60)/24)+DATE(1970,1,1)</f>
        <v>41908.996527777781</v>
      </c>
      <c r="T1132" s="11">
        <f>(((I1132/60)/60)/24)+DATE(1970,1,1)</f>
        <v>41969.038194444445</v>
      </c>
      <c r="U1132">
        <f>YEAR(S1132)</f>
        <v>2014</v>
      </c>
      <c r="V1132">
        <f>YEAR(T1132)</f>
        <v>2014</v>
      </c>
      <c r="W1132" t="str">
        <f>IF(V1132=U1132, "Yes"," No")</f>
        <v>Yes</v>
      </c>
    </row>
    <row r="1133" spans="1:23" ht="43.2" x14ac:dyDescent="0.3">
      <c r="A1133">
        <v>1131</v>
      </c>
      <c r="B1133" s="1" t="s">
        <v>2325</v>
      </c>
      <c r="C1133" s="1" t="s">
        <v>2326</v>
      </c>
      <c r="D1133">
        <v>40000</v>
      </c>
      <c r="E1133">
        <v>0</v>
      </c>
      <c r="F1133" t="s">
        <v>357</v>
      </c>
      <c r="G1133" t="s">
        <v>50</v>
      </c>
      <c r="H1133" t="s">
        <v>51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2312</v>
      </c>
      <c r="O1133" s="7">
        <f>(E1133/D1133)*100</f>
        <v>0</v>
      </c>
      <c r="P1133" s="5">
        <f>IFERROR((E1133/L1133),0)</f>
        <v>0</v>
      </c>
      <c r="Q1133" s="5" t="str">
        <f>LEFT(N1133,SEARCH("/", N1133)-1)</f>
        <v>games</v>
      </c>
      <c r="R1133" s="5" t="str">
        <f>RIGHT(N1133,LEN(N1133)-SEARCH("/",N1133))</f>
        <v>mobile games</v>
      </c>
      <c r="S1133" s="11">
        <f>(((J1133/60)/60)/24)+DATE(1970,1,1)</f>
        <v>42332.908194444448</v>
      </c>
      <c r="T1133" s="11">
        <f>(((I1133/60)/60)/24)+DATE(1970,1,1)</f>
        <v>42362.908194444448</v>
      </c>
      <c r="U1133">
        <f>YEAR(S1133)</f>
        <v>2015</v>
      </c>
      <c r="V1133">
        <f>YEAR(T1133)</f>
        <v>2015</v>
      </c>
      <c r="W1133" t="str">
        <f>IF(V1133=U1133, "Yes"," No")</f>
        <v>Yes</v>
      </c>
    </row>
    <row r="1134" spans="1:23" ht="43.2" x14ac:dyDescent="0.3">
      <c r="A1134">
        <v>1132</v>
      </c>
      <c r="B1134" s="1" t="s">
        <v>2327</v>
      </c>
      <c r="C1134" s="1" t="s">
        <v>2328</v>
      </c>
      <c r="D1134">
        <v>10000</v>
      </c>
      <c r="E1134">
        <v>1438</v>
      </c>
      <c r="F1134" t="s">
        <v>357</v>
      </c>
      <c r="G1134" t="s">
        <v>159</v>
      </c>
      <c r="H1134" t="s">
        <v>160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2312</v>
      </c>
      <c r="O1134" s="7">
        <f>(E1134/D1134)*100</f>
        <v>14.38</v>
      </c>
      <c r="P1134" s="5">
        <f>IFERROR((E1134/L1134),0)</f>
        <v>110.61538461538461</v>
      </c>
      <c r="Q1134" s="5" t="str">
        <f>LEFT(N1134,SEARCH("/", N1134)-1)</f>
        <v>games</v>
      </c>
      <c r="R1134" s="5" t="str">
        <f>RIGHT(N1134,LEN(N1134)-SEARCH("/",N1134))</f>
        <v>mobile games</v>
      </c>
      <c r="S1134" s="11">
        <f>(((J1134/60)/60)/24)+DATE(1970,1,1)</f>
        <v>42706.115405092598</v>
      </c>
      <c r="T1134" s="11">
        <f>(((I1134/60)/60)/24)+DATE(1970,1,1)</f>
        <v>42736.115405092598</v>
      </c>
      <c r="U1134">
        <f>YEAR(S1134)</f>
        <v>2016</v>
      </c>
      <c r="V1134">
        <f>YEAR(T1134)</f>
        <v>2017</v>
      </c>
      <c r="W1134" t="str">
        <f>IF(V1134=U1134, "Yes"," No")</f>
        <v xml:space="preserve"> No</v>
      </c>
    </row>
    <row r="1135" spans="1:23" ht="43.2" x14ac:dyDescent="0.3">
      <c r="A1135">
        <v>1133</v>
      </c>
      <c r="B1135" s="1" t="s">
        <v>2329</v>
      </c>
      <c r="C1135" s="1" t="s">
        <v>2330</v>
      </c>
      <c r="D1135">
        <v>3000</v>
      </c>
      <c r="E1135">
        <v>20</v>
      </c>
      <c r="F1135" t="s">
        <v>357</v>
      </c>
      <c r="G1135" t="s">
        <v>24</v>
      </c>
      <c r="H1135" t="s">
        <v>25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2312</v>
      </c>
      <c r="O1135" s="7">
        <f>(E1135/D1135)*100</f>
        <v>0.66666666666666674</v>
      </c>
      <c r="P1135" s="5">
        <f>IFERROR((E1135/L1135),0)</f>
        <v>20</v>
      </c>
      <c r="Q1135" s="5" t="str">
        <f>LEFT(N1135,SEARCH("/", N1135)-1)</f>
        <v>games</v>
      </c>
      <c r="R1135" s="5" t="str">
        <f>RIGHT(N1135,LEN(N1135)-SEARCH("/",N1135))</f>
        <v>mobile games</v>
      </c>
      <c r="S1135" s="11">
        <f>(((J1135/60)/60)/24)+DATE(1970,1,1)</f>
        <v>41821.407187500001</v>
      </c>
      <c r="T1135" s="11">
        <f>(((I1135/60)/60)/24)+DATE(1970,1,1)</f>
        <v>41851.407187500001</v>
      </c>
      <c r="U1135">
        <f>YEAR(S1135)</f>
        <v>2014</v>
      </c>
      <c r="V1135">
        <f>YEAR(T1135)</f>
        <v>2014</v>
      </c>
      <c r="W1135" t="str">
        <f>IF(V1135=U1135, "Yes"," No")</f>
        <v>Yes</v>
      </c>
    </row>
    <row r="1136" spans="1:23" ht="43.2" x14ac:dyDescent="0.3">
      <c r="A1136">
        <v>1134</v>
      </c>
      <c r="B1136" s="1" t="s">
        <v>2331</v>
      </c>
      <c r="C1136" s="1" t="s">
        <v>2332</v>
      </c>
      <c r="D1136">
        <v>25000</v>
      </c>
      <c r="E1136">
        <v>1</v>
      </c>
      <c r="F1136" t="s">
        <v>357</v>
      </c>
      <c r="G1136" t="s">
        <v>50</v>
      </c>
      <c r="H1136" t="s">
        <v>51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2312</v>
      </c>
      <c r="O1136" s="7">
        <f>(E1136/D1136)*100</f>
        <v>4.0000000000000001E-3</v>
      </c>
      <c r="P1136" s="5">
        <f>IFERROR((E1136/L1136),0)</f>
        <v>1</v>
      </c>
      <c r="Q1136" s="5" t="str">
        <f>LEFT(N1136,SEARCH("/", N1136)-1)</f>
        <v>games</v>
      </c>
      <c r="R1136" s="5" t="str">
        <f>RIGHT(N1136,LEN(N1136)-SEARCH("/",N1136))</f>
        <v>mobile games</v>
      </c>
      <c r="S1136" s="11">
        <f>(((J1136/60)/60)/24)+DATE(1970,1,1)</f>
        <v>41958.285046296296</v>
      </c>
      <c r="T1136" s="11">
        <f>(((I1136/60)/60)/24)+DATE(1970,1,1)</f>
        <v>41972.189583333333</v>
      </c>
      <c r="U1136">
        <f>YEAR(S1136)</f>
        <v>2014</v>
      </c>
      <c r="V1136">
        <f>YEAR(T1136)</f>
        <v>2014</v>
      </c>
      <c r="W1136" t="str">
        <f>IF(V1136=U1136, "Yes"," No")</f>
        <v>Yes</v>
      </c>
    </row>
    <row r="1137" spans="1:23" ht="57.6" x14ac:dyDescent="0.3">
      <c r="A1137">
        <v>1135</v>
      </c>
      <c r="B1137" s="1" t="s">
        <v>2333</v>
      </c>
      <c r="C1137" s="1" t="s">
        <v>2334</v>
      </c>
      <c r="D1137">
        <v>1000</v>
      </c>
      <c r="E1137">
        <v>50</v>
      </c>
      <c r="F1137" t="s">
        <v>357</v>
      </c>
      <c r="G1137" t="s">
        <v>502</v>
      </c>
      <c r="H1137" t="s">
        <v>55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2312</v>
      </c>
      <c r="O1137" s="7">
        <f>(E1137/D1137)*100</f>
        <v>5</v>
      </c>
      <c r="P1137" s="5">
        <f>IFERROR((E1137/L1137),0)</f>
        <v>50</v>
      </c>
      <c r="Q1137" s="5" t="str">
        <f>LEFT(N1137,SEARCH("/", N1137)-1)</f>
        <v>games</v>
      </c>
      <c r="R1137" s="5" t="str">
        <f>RIGHT(N1137,LEN(N1137)-SEARCH("/",N1137))</f>
        <v>mobile games</v>
      </c>
      <c r="S1137" s="11">
        <f>(((J1137/60)/60)/24)+DATE(1970,1,1)</f>
        <v>42558.989513888882</v>
      </c>
      <c r="T1137" s="11">
        <f>(((I1137/60)/60)/24)+DATE(1970,1,1)</f>
        <v>42588.989513888882</v>
      </c>
      <c r="U1137">
        <f>YEAR(S1137)</f>
        <v>2016</v>
      </c>
      <c r="V1137">
        <f>YEAR(T1137)</f>
        <v>2016</v>
      </c>
      <c r="W1137" t="str">
        <f>IF(V1137=U1137, "Yes"," No")</f>
        <v>Yes</v>
      </c>
    </row>
    <row r="1138" spans="1:23" ht="43.2" x14ac:dyDescent="0.3">
      <c r="A1138">
        <v>1136</v>
      </c>
      <c r="B1138" s="1" t="s">
        <v>2335</v>
      </c>
      <c r="C1138" s="1" t="s">
        <v>2336</v>
      </c>
      <c r="D1138">
        <v>4190</v>
      </c>
      <c r="E1138">
        <v>270</v>
      </c>
      <c r="F1138" t="s">
        <v>357</v>
      </c>
      <c r="G1138" t="s">
        <v>179</v>
      </c>
      <c r="H1138" t="s">
        <v>55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2312</v>
      </c>
      <c r="O1138" s="7">
        <f>(E1138/D1138)*100</f>
        <v>6.4439140811455857</v>
      </c>
      <c r="P1138" s="5">
        <f>IFERROR((E1138/L1138),0)</f>
        <v>45</v>
      </c>
      <c r="Q1138" s="5" t="str">
        <f>LEFT(N1138,SEARCH("/", N1138)-1)</f>
        <v>games</v>
      </c>
      <c r="R1138" s="5" t="str">
        <f>RIGHT(N1138,LEN(N1138)-SEARCH("/",N1138))</f>
        <v>mobile games</v>
      </c>
      <c r="S1138" s="11">
        <f>(((J1138/60)/60)/24)+DATE(1970,1,1)</f>
        <v>42327.671631944439</v>
      </c>
      <c r="T1138" s="11">
        <f>(((I1138/60)/60)/24)+DATE(1970,1,1)</f>
        <v>42357.671631944439</v>
      </c>
      <c r="U1138">
        <f>YEAR(S1138)</f>
        <v>2015</v>
      </c>
      <c r="V1138">
        <f>YEAR(T1138)</f>
        <v>2015</v>
      </c>
      <c r="W1138" t="str">
        <f>IF(V1138=U1138, "Yes"," No")</f>
        <v>Yes</v>
      </c>
    </row>
    <row r="1139" spans="1:23" ht="43.2" x14ac:dyDescent="0.3">
      <c r="A1139">
        <v>1137</v>
      </c>
      <c r="B1139" s="1" t="s">
        <v>2337</v>
      </c>
      <c r="C1139" s="1" t="s">
        <v>2338</v>
      </c>
      <c r="D1139">
        <v>25000</v>
      </c>
      <c r="E1139">
        <v>9875</v>
      </c>
      <c r="F1139" t="s">
        <v>357</v>
      </c>
      <c r="G1139" t="s">
        <v>17</v>
      </c>
      <c r="H1139" t="s">
        <v>18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2312</v>
      </c>
      <c r="O1139" s="7">
        <f>(E1139/D1139)*100</f>
        <v>39.5</v>
      </c>
      <c r="P1139" s="5">
        <f>IFERROR((E1139/L1139),0)</f>
        <v>253.2051282051282</v>
      </c>
      <c r="Q1139" s="5" t="str">
        <f>LEFT(N1139,SEARCH("/", N1139)-1)</f>
        <v>games</v>
      </c>
      <c r="R1139" s="5" t="str">
        <f>RIGHT(N1139,LEN(N1139)-SEARCH("/",N1139))</f>
        <v>mobile games</v>
      </c>
      <c r="S1139" s="11">
        <f>(((J1139/60)/60)/24)+DATE(1970,1,1)</f>
        <v>42453.819687499999</v>
      </c>
      <c r="T1139" s="11">
        <f>(((I1139/60)/60)/24)+DATE(1970,1,1)</f>
        <v>42483.819687499999</v>
      </c>
      <c r="U1139">
        <f>YEAR(S1139)</f>
        <v>2016</v>
      </c>
      <c r="V1139">
        <f>YEAR(T1139)</f>
        <v>2016</v>
      </c>
      <c r="W1139" t="str">
        <f>IF(V1139=U1139, "Yes"," No")</f>
        <v>Yes</v>
      </c>
    </row>
    <row r="1140" spans="1:23" ht="43.2" x14ac:dyDescent="0.3">
      <c r="A1140">
        <v>1138</v>
      </c>
      <c r="B1140" s="1" t="s">
        <v>2339</v>
      </c>
      <c r="C1140" s="1" t="s">
        <v>2340</v>
      </c>
      <c r="D1140">
        <v>35000</v>
      </c>
      <c r="E1140">
        <v>125</v>
      </c>
      <c r="F1140" t="s">
        <v>357</v>
      </c>
      <c r="G1140" t="s">
        <v>17</v>
      </c>
      <c r="H1140" t="s">
        <v>18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2312</v>
      </c>
      <c r="O1140" s="7">
        <f>(E1140/D1140)*100</f>
        <v>0.35714285714285715</v>
      </c>
      <c r="P1140" s="5">
        <f>IFERROR((E1140/L1140),0)</f>
        <v>31.25</v>
      </c>
      <c r="Q1140" s="5" t="str">
        <f>LEFT(N1140,SEARCH("/", N1140)-1)</f>
        <v>games</v>
      </c>
      <c r="R1140" s="5" t="str">
        <f>RIGHT(N1140,LEN(N1140)-SEARCH("/",N1140))</f>
        <v>mobile games</v>
      </c>
      <c r="S1140" s="11">
        <f>(((J1140/60)/60)/24)+DATE(1970,1,1)</f>
        <v>42736.9066087963</v>
      </c>
      <c r="T1140" s="11">
        <f>(((I1140/60)/60)/24)+DATE(1970,1,1)</f>
        <v>42756.9066087963</v>
      </c>
      <c r="U1140">
        <f>YEAR(S1140)</f>
        <v>2017</v>
      </c>
      <c r="V1140">
        <f>YEAR(T1140)</f>
        <v>2017</v>
      </c>
      <c r="W1140" t="str">
        <f>IF(V1140=U1140, "Yes"," No")</f>
        <v>Yes</v>
      </c>
    </row>
    <row r="1141" spans="1:23" ht="43.2" x14ac:dyDescent="0.3">
      <c r="A1141">
        <v>1139</v>
      </c>
      <c r="B1141" s="1" t="s">
        <v>2341</v>
      </c>
      <c r="C1141" s="1" t="s">
        <v>2342</v>
      </c>
      <c r="D1141">
        <v>8000</v>
      </c>
      <c r="E1141">
        <v>5</v>
      </c>
      <c r="F1141" t="s">
        <v>357</v>
      </c>
      <c r="G1141" t="s">
        <v>17</v>
      </c>
      <c r="H1141" t="s">
        <v>18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2312</v>
      </c>
      <c r="O1141" s="7">
        <f>(E1141/D1141)*100</f>
        <v>6.25E-2</v>
      </c>
      <c r="P1141" s="5">
        <f>IFERROR((E1141/L1141),0)</f>
        <v>5</v>
      </c>
      <c r="Q1141" s="5" t="str">
        <f>LEFT(N1141,SEARCH("/", N1141)-1)</f>
        <v>games</v>
      </c>
      <c r="R1141" s="5" t="str">
        <f>RIGHT(N1141,LEN(N1141)-SEARCH("/",N1141))</f>
        <v>mobile games</v>
      </c>
      <c r="S1141" s="11">
        <f>(((J1141/60)/60)/24)+DATE(1970,1,1)</f>
        <v>41975.347523148142</v>
      </c>
      <c r="T1141" s="11">
        <f>(((I1141/60)/60)/24)+DATE(1970,1,1)</f>
        <v>42005.347523148142</v>
      </c>
      <c r="U1141">
        <f>YEAR(S1141)</f>
        <v>2014</v>
      </c>
      <c r="V1141">
        <f>YEAR(T1141)</f>
        <v>2015</v>
      </c>
      <c r="W1141" t="str">
        <f>IF(V1141=U1141, "Yes"," No")</f>
        <v xml:space="preserve"> No</v>
      </c>
    </row>
    <row r="1142" spans="1:23" ht="43.2" x14ac:dyDescent="0.3">
      <c r="A1142">
        <v>1140</v>
      </c>
      <c r="B1142" s="1" t="s">
        <v>2343</v>
      </c>
      <c r="C1142" s="1" t="s">
        <v>2344</v>
      </c>
      <c r="D1142">
        <v>5000</v>
      </c>
      <c r="E1142">
        <v>0</v>
      </c>
      <c r="F1142" t="s">
        <v>357</v>
      </c>
      <c r="G1142" t="s">
        <v>24</v>
      </c>
      <c r="H1142" t="s">
        <v>25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2312</v>
      </c>
      <c r="O1142" s="7">
        <f>(E1142/D1142)*100</f>
        <v>0</v>
      </c>
      <c r="P1142" s="5">
        <f>IFERROR((E1142/L1142),0)</f>
        <v>0</v>
      </c>
      <c r="Q1142" s="5" t="str">
        <f>LEFT(N1142,SEARCH("/", N1142)-1)</f>
        <v>games</v>
      </c>
      <c r="R1142" s="5" t="str">
        <f>RIGHT(N1142,LEN(N1142)-SEARCH("/",N1142))</f>
        <v>mobile games</v>
      </c>
      <c r="S1142" s="11">
        <f>(((J1142/60)/60)/24)+DATE(1970,1,1)</f>
        <v>42192.462048611109</v>
      </c>
      <c r="T1142" s="11">
        <f>(((I1142/60)/60)/24)+DATE(1970,1,1)</f>
        <v>42222.462048611109</v>
      </c>
      <c r="U1142">
        <f>YEAR(S1142)</f>
        <v>2015</v>
      </c>
      <c r="V1142">
        <f>YEAR(T1142)</f>
        <v>2015</v>
      </c>
      <c r="W1142" t="str">
        <f>IF(V1142=U1142, "Yes"," No")</f>
        <v>Yes</v>
      </c>
    </row>
    <row r="1143" spans="1:23" x14ac:dyDescent="0.3">
      <c r="A1143">
        <v>1141</v>
      </c>
      <c r="B1143" s="1" t="s">
        <v>2345</v>
      </c>
      <c r="C1143" s="1" t="s">
        <v>2346</v>
      </c>
      <c r="D1143">
        <v>500</v>
      </c>
      <c r="E1143">
        <v>0</v>
      </c>
      <c r="F1143" t="s">
        <v>357</v>
      </c>
      <c r="G1143" t="s">
        <v>502</v>
      </c>
      <c r="H1143" t="s">
        <v>55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2312</v>
      </c>
      <c r="O1143" s="7">
        <f>(E1143/D1143)*100</f>
        <v>0</v>
      </c>
      <c r="P1143" s="5">
        <f>IFERROR((E1143/L1143),0)</f>
        <v>0</v>
      </c>
      <c r="Q1143" s="5" t="str">
        <f>LEFT(N1143,SEARCH("/", N1143)-1)</f>
        <v>games</v>
      </c>
      <c r="R1143" s="5" t="str">
        <f>RIGHT(N1143,LEN(N1143)-SEARCH("/",N1143))</f>
        <v>mobile games</v>
      </c>
      <c r="S1143" s="11">
        <f>(((J1143/60)/60)/24)+DATE(1970,1,1)</f>
        <v>42164.699652777781</v>
      </c>
      <c r="T1143" s="11">
        <f>(((I1143/60)/60)/24)+DATE(1970,1,1)</f>
        <v>42194.699652777781</v>
      </c>
      <c r="U1143">
        <f>YEAR(S1143)</f>
        <v>2015</v>
      </c>
      <c r="V1143">
        <f>YEAR(T1143)</f>
        <v>2015</v>
      </c>
      <c r="W1143" t="str">
        <f>IF(V1143=U1143, "Yes"," No")</f>
        <v>Yes</v>
      </c>
    </row>
    <row r="1144" spans="1:23" ht="43.2" x14ac:dyDescent="0.3">
      <c r="A1144">
        <v>1142</v>
      </c>
      <c r="B1144" s="1" t="s">
        <v>2347</v>
      </c>
      <c r="C1144" s="1" t="s">
        <v>2348</v>
      </c>
      <c r="D1144">
        <v>4000</v>
      </c>
      <c r="E1144">
        <v>0</v>
      </c>
      <c r="F1144" t="s">
        <v>357</v>
      </c>
      <c r="G1144" t="s">
        <v>17</v>
      </c>
      <c r="H1144" t="s">
        <v>18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2312</v>
      </c>
      <c r="O1144" s="7">
        <f>(E1144/D1144)*100</f>
        <v>0</v>
      </c>
      <c r="P1144" s="5">
        <f>IFERROR((E1144/L1144),0)</f>
        <v>0</v>
      </c>
      <c r="Q1144" s="5" t="str">
        <f>LEFT(N1144,SEARCH("/", N1144)-1)</f>
        <v>games</v>
      </c>
      <c r="R1144" s="5" t="str">
        <f>RIGHT(N1144,LEN(N1144)-SEARCH("/",N1144))</f>
        <v>mobile games</v>
      </c>
      <c r="S1144" s="11">
        <f>(((J1144/60)/60)/24)+DATE(1970,1,1)</f>
        <v>42022.006099537044</v>
      </c>
      <c r="T1144" s="11">
        <f>(((I1144/60)/60)/24)+DATE(1970,1,1)</f>
        <v>42052.006099537044</v>
      </c>
      <c r="U1144">
        <f>YEAR(S1144)</f>
        <v>2015</v>
      </c>
      <c r="V1144">
        <f>YEAR(T1144)</f>
        <v>2015</v>
      </c>
      <c r="W1144" t="str">
        <f>IF(V1144=U1144, "Yes"," No")</f>
        <v>Yes</v>
      </c>
    </row>
    <row r="1145" spans="1:23" ht="43.2" x14ac:dyDescent="0.3">
      <c r="A1145">
        <v>1143</v>
      </c>
      <c r="B1145" s="1" t="s">
        <v>2349</v>
      </c>
      <c r="C1145" s="1" t="s">
        <v>2350</v>
      </c>
      <c r="D1145">
        <v>45000</v>
      </c>
      <c r="E1145">
        <v>186</v>
      </c>
      <c r="F1145" t="s">
        <v>357</v>
      </c>
      <c r="G1145" t="s">
        <v>17</v>
      </c>
      <c r="H1145" t="s">
        <v>18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2312</v>
      </c>
      <c r="O1145" s="7">
        <f>(E1145/D1145)*100</f>
        <v>0.41333333333333333</v>
      </c>
      <c r="P1145" s="5">
        <f>IFERROR((E1145/L1145),0)</f>
        <v>23.25</v>
      </c>
      <c r="Q1145" s="5" t="str">
        <f>LEFT(N1145,SEARCH("/", N1145)-1)</f>
        <v>games</v>
      </c>
      <c r="R1145" s="5" t="str">
        <f>RIGHT(N1145,LEN(N1145)-SEARCH("/",N1145))</f>
        <v>mobile games</v>
      </c>
      <c r="S1145" s="11">
        <f>(((J1145/60)/60)/24)+DATE(1970,1,1)</f>
        <v>42325.19358796296</v>
      </c>
      <c r="T1145" s="11">
        <f>(((I1145/60)/60)/24)+DATE(1970,1,1)</f>
        <v>42355.19358796296</v>
      </c>
      <c r="U1145">
        <f>YEAR(S1145)</f>
        <v>2015</v>
      </c>
      <c r="V1145">
        <f>YEAR(T1145)</f>
        <v>2015</v>
      </c>
      <c r="W1145" t="str">
        <f>IF(V1145=U1145, "Yes"," No")</f>
        <v>Yes</v>
      </c>
    </row>
    <row r="1146" spans="1:23" ht="43.2" x14ac:dyDescent="0.3">
      <c r="A1146">
        <v>1144</v>
      </c>
      <c r="B1146" s="1" t="s">
        <v>2351</v>
      </c>
      <c r="C1146" s="1" t="s">
        <v>2352</v>
      </c>
      <c r="D1146">
        <v>9300</v>
      </c>
      <c r="E1146">
        <v>0</v>
      </c>
      <c r="F1146" t="s">
        <v>357</v>
      </c>
      <c r="G1146" t="s">
        <v>17</v>
      </c>
      <c r="H1146" t="s">
        <v>18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2353</v>
      </c>
      <c r="O1146" s="7">
        <f>(E1146/D1146)*100</f>
        <v>0</v>
      </c>
      <c r="P1146" s="5">
        <f>IFERROR((E1146/L1146),0)</f>
        <v>0</v>
      </c>
      <c r="Q1146" s="5" t="str">
        <f>LEFT(N1146,SEARCH("/", N1146)-1)</f>
        <v>food</v>
      </c>
      <c r="R1146" s="5" t="str">
        <f>RIGHT(N1146,LEN(N1146)-SEARCH("/",N1146))</f>
        <v>food trucks</v>
      </c>
      <c r="S1146" s="11">
        <f>(((J1146/60)/60)/24)+DATE(1970,1,1)</f>
        <v>42093.181944444441</v>
      </c>
      <c r="T1146" s="11">
        <f>(((I1146/60)/60)/24)+DATE(1970,1,1)</f>
        <v>42123.181944444441</v>
      </c>
      <c r="U1146">
        <f>YEAR(S1146)</f>
        <v>2015</v>
      </c>
      <c r="V1146">
        <f>YEAR(T1146)</f>
        <v>2015</v>
      </c>
      <c r="W1146" t="str">
        <f>IF(V1146=U1146, "Yes"," No")</f>
        <v>Yes</v>
      </c>
    </row>
    <row r="1147" spans="1:23" ht="43.2" x14ac:dyDescent="0.3">
      <c r="A1147">
        <v>1145</v>
      </c>
      <c r="B1147" s="1" t="s">
        <v>2354</v>
      </c>
      <c r="C1147" s="1" t="s">
        <v>2355</v>
      </c>
      <c r="D1147">
        <v>80000</v>
      </c>
      <c r="E1147">
        <v>100</v>
      </c>
      <c r="F1147" t="s">
        <v>357</v>
      </c>
      <c r="G1147" t="s">
        <v>17</v>
      </c>
      <c r="H1147" t="s">
        <v>18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2353</v>
      </c>
      <c r="O1147" s="7">
        <f>(E1147/D1147)*100</f>
        <v>0.125</v>
      </c>
      <c r="P1147" s="5">
        <f>IFERROR((E1147/L1147),0)</f>
        <v>100</v>
      </c>
      <c r="Q1147" s="5" t="str">
        <f>LEFT(N1147,SEARCH("/", N1147)-1)</f>
        <v>food</v>
      </c>
      <c r="R1147" s="5" t="str">
        <f>RIGHT(N1147,LEN(N1147)-SEARCH("/",N1147))</f>
        <v>food trucks</v>
      </c>
      <c r="S1147" s="11">
        <f>(((J1147/60)/60)/24)+DATE(1970,1,1)</f>
        <v>41854.747592592597</v>
      </c>
      <c r="T1147" s="11">
        <f>(((I1147/60)/60)/24)+DATE(1970,1,1)</f>
        <v>41914.747592592597</v>
      </c>
      <c r="U1147">
        <f>YEAR(S1147)</f>
        <v>2014</v>
      </c>
      <c r="V1147">
        <f>YEAR(T1147)</f>
        <v>2014</v>
      </c>
      <c r="W1147" t="str">
        <f>IF(V1147=U1147, "Yes"," No")</f>
        <v>Yes</v>
      </c>
    </row>
    <row r="1148" spans="1:23" ht="43.2" x14ac:dyDescent="0.3">
      <c r="A1148">
        <v>1146</v>
      </c>
      <c r="B1148" s="1" t="s">
        <v>2356</v>
      </c>
      <c r="C1148" s="1" t="s">
        <v>2357</v>
      </c>
      <c r="D1148">
        <v>6000</v>
      </c>
      <c r="E1148">
        <v>530</v>
      </c>
      <c r="F1148" t="s">
        <v>357</v>
      </c>
      <c r="G1148" t="s">
        <v>17</v>
      </c>
      <c r="H1148" t="s">
        <v>18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2353</v>
      </c>
      <c r="O1148" s="7">
        <f>(E1148/D1148)*100</f>
        <v>8.8333333333333339</v>
      </c>
      <c r="P1148" s="5">
        <f>IFERROR((E1148/L1148),0)</f>
        <v>44.166666666666664</v>
      </c>
      <c r="Q1148" s="5" t="str">
        <f>LEFT(N1148,SEARCH("/", N1148)-1)</f>
        <v>food</v>
      </c>
      <c r="R1148" s="5" t="str">
        <f>RIGHT(N1148,LEN(N1148)-SEARCH("/",N1148))</f>
        <v>food trucks</v>
      </c>
      <c r="S1148" s="11">
        <f>(((J1148/60)/60)/24)+DATE(1970,1,1)</f>
        <v>41723.9533912037</v>
      </c>
      <c r="T1148" s="11">
        <f>(((I1148/60)/60)/24)+DATE(1970,1,1)</f>
        <v>41761.9533912037</v>
      </c>
      <c r="U1148">
        <f>YEAR(S1148)</f>
        <v>2014</v>
      </c>
      <c r="V1148">
        <f>YEAR(T1148)</f>
        <v>2014</v>
      </c>
      <c r="W1148" t="str">
        <f>IF(V1148=U1148, "Yes"," No")</f>
        <v>Yes</v>
      </c>
    </row>
    <row r="1149" spans="1:23" ht="43.2" x14ac:dyDescent="0.3">
      <c r="A1149">
        <v>1147</v>
      </c>
      <c r="B1149" s="1" t="s">
        <v>2358</v>
      </c>
      <c r="C1149" s="1" t="s">
        <v>2359</v>
      </c>
      <c r="D1149">
        <v>25000</v>
      </c>
      <c r="E1149">
        <v>0</v>
      </c>
      <c r="F1149" t="s">
        <v>357</v>
      </c>
      <c r="G1149" t="s">
        <v>159</v>
      </c>
      <c r="H1149" t="s">
        <v>160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2353</v>
      </c>
      <c r="O1149" s="7">
        <f>(E1149/D1149)*100</f>
        <v>0</v>
      </c>
      <c r="P1149" s="5">
        <f>IFERROR((E1149/L1149),0)</f>
        <v>0</v>
      </c>
      <c r="Q1149" s="5" t="str">
        <f>LEFT(N1149,SEARCH("/", N1149)-1)</f>
        <v>food</v>
      </c>
      <c r="R1149" s="5" t="str">
        <f>RIGHT(N1149,LEN(N1149)-SEARCH("/",N1149))</f>
        <v>food trucks</v>
      </c>
      <c r="S1149" s="11">
        <f>(((J1149/60)/60)/24)+DATE(1970,1,1)</f>
        <v>41871.972025462965</v>
      </c>
      <c r="T1149" s="11">
        <f>(((I1149/60)/60)/24)+DATE(1970,1,1)</f>
        <v>41931.972025462965</v>
      </c>
      <c r="U1149">
        <f>YEAR(S1149)</f>
        <v>2014</v>
      </c>
      <c r="V1149">
        <f>YEAR(T1149)</f>
        <v>2014</v>
      </c>
      <c r="W1149" t="str">
        <f>IF(V1149=U1149, "Yes"," No")</f>
        <v>Yes</v>
      </c>
    </row>
    <row r="1150" spans="1:23" ht="28.8" x14ac:dyDescent="0.3">
      <c r="A1150">
        <v>1148</v>
      </c>
      <c r="B1150" s="1" t="s">
        <v>2360</v>
      </c>
      <c r="C1150" s="1" t="s">
        <v>2361</v>
      </c>
      <c r="D1150">
        <v>15000</v>
      </c>
      <c r="E1150">
        <v>73</v>
      </c>
      <c r="F1150" t="s">
        <v>357</v>
      </c>
      <c r="G1150" t="s">
        <v>17</v>
      </c>
      <c r="H1150" t="s">
        <v>18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2353</v>
      </c>
      <c r="O1150" s="7">
        <f>(E1150/D1150)*100</f>
        <v>0.48666666666666669</v>
      </c>
      <c r="P1150" s="5">
        <f>IFERROR((E1150/L1150),0)</f>
        <v>24.333333333333332</v>
      </c>
      <c r="Q1150" s="5" t="str">
        <f>LEFT(N1150,SEARCH("/", N1150)-1)</f>
        <v>food</v>
      </c>
      <c r="R1150" s="5" t="str">
        <f>RIGHT(N1150,LEN(N1150)-SEARCH("/",N1150))</f>
        <v>food trucks</v>
      </c>
      <c r="S1150" s="11">
        <f>(((J1150/60)/60)/24)+DATE(1970,1,1)</f>
        <v>42675.171076388884</v>
      </c>
      <c r="T1150" s="11">
        <f>(((I1150/60)/60)/24)+DATE(1970,1,1)</f>
        <v>42705.212743055556</v>
      </c>
      <c r="U1150">
        <f>YEAR(S1150)</f>
        <v>2016</v>
      </c>
      <c r="V1150">
        <f>YEAR(T1150)</f>
        <v>2016</v>
      </c>
      <c r="W1150" t="str">
        <f>IF(V1150=U1150, "Yes"," No")</f>
        <v>Yes</v>
      </c>
    </row>
    <row r="1151" spans="1:23" ht="28.8" x14ac:dyDescent="0.3">
      <c r="A1151">
        <v>1149</v>
      </c>
      <c r="B1151" s="1" t="s">
        <v>2362</v>
      </c>
      <c r="C1151" s="1" t="s">
        <v>2363</v>
      </c>
      <c r="D1151">
        <v>50000</v>
      </c>
      <c r="E1151">
        <v>75</v>
      </c>
      <c r="F1151" t="s">
        <v>357</v>
      </c>
      <c r="G1151" t="s">
        <v>17</v>
      </c>
      <c r="H1151" t="s">
        <v>18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2353</v>
      </c>
      <c r="O1151" s="7">
        <f>(E1151/D1151)*100</f>
        <v>0.15</v>
      </c>
      <c r="P1151" s="5">
        <f>IFERROR((E1151/L1151),0)</f>
        <v>37.5</v>
      </c>
      <c r="Q1151" s="5" t="str">
        <f>LEFT(N1151,SEARCH("/", N1151)-1)</f>
        <v>food</v>
      </c>
      <c r="R1151" s="5" t="str">
        <f>RIGHT(N1151,LEN(N1151)-SEARCH("/",N1151))</f>
        <v>food trucks</v>
      </c>
      <c r="S1151" s="11">
        <f>(((J1151/60)/60)/24)+DATE(1970,1,1)</f>
        <v>42507.71025462963</v>
      </c>
      <c r="T1151" s="11">
        <f>(((I1151/60)/60)/24)+DATE(1970,1,1)</f>
        <v>42537.71025462963</v>
      </c>
      <c r="U1151">
        <f>YEAR(S1151)</f>
        <v>2016</v>
      </c>
      <c r="V1151">
        <f>YEAR(T1151)</f>
        <v>2016</v>
      </c>
      <c r="W1151" t="str">
        <f>IF(V1151=U1151, "Yes"," No")</f>
        <v>Yes</v>
      </c>
    </row>
    <row r="1152" spans="1:23" ht="28.8" x14ac:dyDescent="0.3">
      <c r="A1152">
        <v>1150</v>
      </c>
      <c r="B1152" s="1" t="s">
        <v>2364</v>
      </c>
      <c r="C1152" s="1" t="s">
        <v>2365</v>
      </c>
      <c r="D1152">
        <v>2500</v>
      </c>
      <c r="E1152">
        <v>252</v>
      </c>
      <c r="F1152" t="s">
        <v>357</v>
      </c>
      <c r="G1152" t="s">
        <v>17</v>
      </c>
      <c r="H1152" t="s">
        <v>18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2353</v>
      </c>
      <c r="O1152" s="7">
        <f>(E1152/D1152)*100</f>
        <v>10.08</v>
      </c>
      <c r="P1152" s="5">
        <f>IFERROR((E1152/L1152),0)</f>
        <v>42</v>
      </c>
      <c r="Q1152" s="5" t="str">
        <f>LEFT(N1152,SEARCH("/", N1152)-1)</f>
        <v>food</v>
      </c>
      <c r="R1152" s="5" t="str">
        <f>RIGHT(N1152,LEN(N1152)-SEARCH("/",N1152))</f>
        <v>food trucks</v>
      </c>
      <c r="S1152" s="11">
        <f>(((J1152/60)/60)/24)+DATE(1970,1,1)</f>
        <v>42317.954571759255</v>
      </c>
      <c r="T1152" s="11">
        <f>(((I1152/60)/60)/24)+DATE(1970,1,1)</f>
        <v>42377.954571759255</v>
      </c>
      <c r="U1152">
        <f>YEAR(S1152)</f>
        <v>2015</v>
      </c>
      <c r="V1152">
        <f>YEAR(T1152)</f>
        <v>2016</v>
      </c>
      <c r="W1152" t="str">
        <f>IF(V1152=U1152, "Yes"," No")</f>
        <v xml:space="preserve"> No</v>
      </c>
    </row>
    <row r="1153" spans="1:23" ht="57.6" x14ac:dyDescent="0.3">
      <c r="A1153">
        <v>1151</v>
      </c>
      <c r="B1153" s="1" t="s">
        <v>2366</v>
      </c>
      <c r="C1153" s="1" t="s">
        <v>2367</v>
      </c>
      <c r="D1153">
        <v>25000</v>
      </c>
      <c r="E1153">
        <v>0</v>
      </c>
      <c r="F1153" t="s">
        <v>357</v>
      </c>
      <c r="G1153" t="s">
        <v>17</v>
      </c>
      <c r="H1153" t="s">
        <v>18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2353</v>
      </c>
      <c r="O1153" s="7">
        <f>(E1153/D1153)*100</f>
        <v>0</v>
      </c>
      <c r="P1153" s="5">
        <f>IFERROR((E1153/L1153),0)</f>
        <v>0</v>
      </c>
      <c r="Q1153" s="5" t="str">
        <f>LEFT(N1153,SEARCH("/", N1153)-1)</f>
        <v>food</v>
      </c>
      <c r="R1153" s="5" t="str">
        <f>RIGHT(N1153,LEN(N1153)-SEARCH("/",N1153))</f>
        <v>food trucks</v>
      </c>
      <c r="S1153" s="11">
        <f>(((J1153/60)/60)/24)+DATE(1970,1,1)</f>
        <v>42224.102581018517</v>
      </c>
      <c r="T1153" s="11">
        <f>(((I1153/60)/60)/24)+DATE(1970,1,1)</f>
        <v>42254.102581018517</v>
      </c>
      <c r="U1153">
        <f>YEAR(S1153)</f>
        <v>2015</v>
      </c>
      <c r="V1153">
        <f>YEAR(T1153)</f>
        <v>2015</v>
      </c>
      <c r="W1153" t="str">
        <f>IF(V1153=U1153, "Yes"," No")</f>
        <v>Yes</v>
      </c>
    </row>
    <row r="1154" spans="1:23" x14ac:dyDescent="0.3">
      <c r="A1154">
        <v>1152</v>
      </c>
      <c r="B1154" s="1" t="s">
        <v>2368</v>
      </c>
      <c r="C1154" s="1" t="s">
        <v>2369</v>
      </c>
      <c r="D1154">
        <v>16000</v>
      </c>
      <c r="E1154">
        <v>911</v>
      </c>
      <c r="F1154" t="s">
        <v>357</v>
      </c>
      <c r="G1154" t="s">
        <v>17</v>
      </c>
      <c r="H1154" t="s">
        <v>18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2353</v>
      </c>
      <c r="O1154" s="7">
        <f>(E1154/D1154)*100</f>
        <v>5.6937500000000005</v>
      </c>
      <c r="P1154" s="5">
        <f>IFERROR((E1154/L1154),0)</f>
        <v>60.733333333333334</v>
      </c>
      <c r="Q1154" s="5" t="str">
        <f>LEFT(N1154,SEARCH("/", N1154)-1)</f>
        <v>food</v>
      </c>
      <c r="R1154" s="5" t="str">
        <f>RIGHT(N1154,LEN(N1154)-SEARCH("/",N1154))</f>
        <v>food trucks</v>
      </c>
      <c r="S1154" s="11">
        <f>(((J1154/60)/60)/24)+DATE(1970,1,1)</f>
        <v>42109.709629629629</v>
      </c>
      <c r="T1154" s="11">
        <f>(((I1154/60)/60)/24)+DATE(1970,1,1)</f>
        <v>42139.709629629629</v>
      </c>
      <c r="U1154">
        <f>YEAR(S1154)</f>
        <v>2015</v>
      </c>
      <c r="V1154">
        <f>YEAR(T1154)</f>
        <v>2015</v>
      </c>
      <c r="W1154" t="str">
        <f>IF(V1154=U1154, "Yes"," No")</f>
        <v>Yes</v>
      </c>
    </row>
    <row r="1155" spans="1:23" ht="28.8" x14ac:dyDescent="0.3">
      <c r="A1155">
        <v>1153</v>
      </c>
      <c r="B1155" s="1" t="s">
        <v>2370</v>
      </c>
      <c r="C1155" s="1" t="s">
        <v>2371</v>
      </c>
      <c r="D1155">
        <v>8000</v>
      </c>
      <c r="E1155">
        <v>50</v>
      </c>
      <c r="F1155" t="s">
        <v>357</v>
      </c>
      <c r="G1155" t="s">
        <v>17</v>
      </c>
      <c r="H1155" t="s">
        <v>18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2353</v>
      </c>
      <c r="O1155" s="7">
        <f>(E1155/D1155)*100</f>
        <v>0.625</v>
      </c>
      <c r="P1155" s="5">
        <f>IFERROR((E1155/L1155),0)</f>
        <v>50</v>
      </c>
      <c r="Q1155" s="5" t="str">
        <f>LEFT(N1155,SEARCH("/", N1155)-1)</f>
        <v>food</v>
      </c>
      <c r="R1155" s="5" t="str">
        <f>RIGHT(N1155,LEN(N1155)-SEARCH("/",N1155))</f>
        <v>food trucks</v>
      </c>
      <c r="S1155" s="11">
        <f>(((J1155/60)/60)/24)+DATE(1970,1,1)</f>
        <v>42143.714178240742</v>
      </c>
      <c r="T1155" s="11">
        <f>(((I1155/60)/60)/24)+DATE(1970,1,1)</f>
        <v>42173.714178240742</v>
      </c>
      <c r="U1155">
        <f>YEAR(S1155)</f>
        <v>2015</v>
      </c>
      <c r="V1155">
        <f>YEAR(T1155)</f>
        <v>2015</v>
      </c>
      <c r="W1155" t="str">
        <f>IF(V1155=U1155, "Yes"," No")</f>
        <v>Yes</v>
      </c>
    </row>
    <row r="1156" spans="1:23" ht="43.2" x14ac:dyDescent="0.3">
      <c r="A1156">
        <v>1154</v>
      </c>
      <c r="B1156" s="1" t="s">
        <v>2372</v>
      </c>
      <c r="C1156" s="1" t="s">
        <v>2373</v>
      </c>
      <c r="D1156">
        <v>5000</v>
      </c>
      <c r="E1156">
        <v>325</v>
      </c>
      <c r="F1156" t="s">
        <v>357</v>
      </c>
      <c r="G1156" t="s">
        <v>17</v>
      </c>
      <c r="H1156" t="s">
        <v>18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2353</v>
      </c>
      <c r="O1156" s="7">
        <f>(E1156/D1156)*100</f>
        <v>6.5</v>
      </c>
      <c r="P1156" s="5">
        <f>IFERROR((E1156/L1156),0)</f>
        <v>108.33333333333333</v>
      </c>
      <c r="Q1156" s="5" t="str">
        <f>LEFT(N1156,SEARCH("/", N1156)-1)</f>
        <v>food</v>
      </c>
      <c r="R1156" s="5" t="str">
        <f>RIGHT(N1156,LEN(N1156)-SEARCH("/",N1156))</f>
        <v>food trucks</v>
      </c>
      <c r="S1156" s="11">
        <f>(((J1156/60)/60)/24)+DATE(1970,1,1)</f>
        <v>42223.108865740738</v>
      </c>
      <c r="T1156" s="11">
        <f>(((I1156/60)/60)/24)+DATE(1970,1,1)</f>
        <v>42253.108865740738</v>
      </c>
      <c r="U1156">
        <f>YEAR(S1156)</f>
        <v>2015</v>
      </c>
      <c r="V1156">
        <f>YEAR(T1156)</f>
        <v>2015</v>
      </c>
      <c r="W1156" t="str">
        <f>IF(V1156=U1156, "Yes"," No")</f>
        <v>Yes</v>
      </c>
    </row>
    <row r="1157" spans="1:23" ht="43.2" x14ac:dyDescent="0.3">
      <c r="A1157">
        <v>1155</v>
      </c>
      <c r="B1157" s="1" t="s">
        <v>2374</v>
      </c>
      <c r="C1157" s="1" t="s">
        <v>2375</v>
      </c>
      <c r="D1157">
        <v>25000</v>
      </c>
      <c r="E1157">
        <v>188</v>
      </c>
      <c r="F1157" t="s">
        <v>357</v>
      </c>
      <c r="G1157" t="s">
        <v>17</v>
      </c>
      <c r="H1157" t="s">
        <v>18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2353</v>
      </c>
      <c r="O1157" s="7">
        <f>(E1157/D1157)*100</f>
        <v>0.752</v>
      </c>
      <c r="P1157" s="5">
        <f>IFERROR((E1157/L1157),0)</f>
        <v>23.5</v>
      </c>
      <c r="Q1157" s="5" t="str">
        <f>LEFT(N1157,SEARCH("/", N1157)-1)</f>
        <v>food</v>
      </c>
      <c r="R1157" s="5" t="str">
        <f>RIGHT(N1157,LEN(N1157)-SEARCH("/",N1157))</f>
        <v>food trucks</v>
      </c>
      <c r="S1157" s="11">
        <f>(((J1157/60)/60)/24)+DATE(1970,1,1)</f>
        <v>41835.763981481483</v>
      </c>
      <c r="T1157" s="11">
        <f>(((I1157/60)/60)/24)+DATE(1970,1,1)</f>
        <v>41865.763981481483</v>
      </c>
      <c r="U1157">
        <f>YEAR(S1157)</f>
        <v>2014</v>
      </c>
      <c r="V1157">
        <f>YEAR(T1157)</f>
        <v>2014</v>
      </c>
      <c r="W1157" t="str">
        <f>IF(V1157=U1157, "Yes"," No")</f>
        <v>Yes</v>
      </c>
    </row>
    <row r="1158" spans="1:23" ht="43.2" x14ac:dyDescent="0.3">
      <c r="A1158">
        <v>1156</v>
      </c>
      <c r="B1158" s="1" t="s">
        <v>2376</v>
      </c>
      <c r="C1158" s="1" t="s">
        <v>2377</v>
      </c>
      <c r="D1158">
        <v>6500</v>
      </c>
      <c r="E1158">
        <v>0</v>
      </c>
      <c r="F1158" t="s">
        <v>357</v>
      </c>
      <c r="G1158" t="s">
        <v>17</v>
      </c>
      <c r="H1158" t="s">
        <v>18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2353</v>
      </c>
      <c r="O1158" s="7">
        <f>(E1158/D1158)*100</f>
        <v>0</v>
      </c>
      <c r="P1158" s="5">
        <f>IFERROR((E1158/L1158),0)</f>
        <v>0</v>
      </c>
      <c r="Q1158" s="5" t="str">
        <f>LEFT(N1158,SEARCH("/", N1158)-1)</f>
        <v>food</v>
      </c>
      <c r="R1158" s="5" t="str">
        <f>RIGHT(N1158,LEN(N1158)-SEARCH("/",N1158))</f>
        <v>food trucks</v>
      </c>
      <c r="S1158" s="11">
        <f>(((J1158/60)/60)/24)+DATE(1970,1,1)</f>
        <v>42029.07131944444</v>
      </c>
      <c r="T1158" s="11">
        <f>(((I1158/60)/60)/24)+DATE(1970,1,1)</f>
        <v>42059.07131944444</v>
      </c>
      <c r="U1158">
        <f>YEAR(S1158)</f>
        <v>2015</v>
      </c>
      <c r="V1158">
        <f>YEAR(T1158)</f>
        <v>2015</v>
      </c>
      <c r="W1158" t="str">
        <f>IF(V1158=U1158, "Yes"," No")</f>
        <v>Yes</v>
      </c>
    </row>
    <row r="1159" spans="1:23" ht="43.2" x14ac:dyDescent="0.3">
      <c r="A1159">
        <v>1157</v>
      </c>
      <c r="B1159" s="1" t="s">
        <v>2378</v>
      </c>
      <c r="C1159" s="1" t="s">
        <v>2379</v>
      </c>
      <c r="D1159">
        <v>10000</v>
      </c>
      <c r="E1159">
        <v>151</v>
      </c>
      <c r="F1159" t="s">
        <v>357</v>
      </c>
      <c r="G1159" t="s">
        <v>17</v>
      </c>
      <c r="H1159" t="s">
        <v>18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2353</v>
      </c>
      <c r="O1159" s="7">
        <f>(E1159/D1159)*100</f>
        <v>1.51</v>
      </c>
      <c r="P1159" s="5">
        <f>IFERROR((E1159/L1159),0)</f>
        <v>50.333333333333336</v>
      </c>
      <c r="Q1159" s="5" t="str">
        <f>LEFT(N1159,SEARCH("/", N1159)-1)</f>
        <v>food</v>
      </c>
      <c r="R1159" s="5" t="str">
        <f>RIGHT(N1159,LEN(N1159)-SEARCH("/",N1159))</f>
        <v>food trucks</v>
      </c>
      <c r="S1159" s="11">
        <f>(((J1159/60)/60)/24)+DATE(1970,1,1)</f>
        <v>41918.628240740742</v>
      </c>
      <c r="T1159" s="11">
        <f>(((I1159/60)/60)/24)+DATE(1970,1,1)</f>
        <v>41978.669907407413</v>
      </c>
      <c r="U1159">
        <f>YEAR(S1159)</f>
        <v>2014</v>
      </c>
      <c r="V1159">
        <f>YEAR(T1159)</f>
        <v>2014</v>
      </c>
      <c r="W1159" t="str">
        <f>IF(V1159=U1159, "Yes"," No")</f>
        <v>Yes</v>
      </c>
    </row>
    <row r="1160" spans="1:23" ht="43.2" x14ac:dyDescent="0.3">
      <c r="A1160">
        <v>1158</v>
      </c>
      <c r="B1160" s="1" t="s">
        <v>2380</v>
      </c>
      <c r="C1160" s="1" t="s">
        <v>2381</v>
      </c>
      <c r="D1160">
        <v>7500</v>
      </c>
      <c r="E1160">
        <v>35</v>
      </c>
      <c r="F1160" t="s">
        <v>357</v>
      </c>
      <c r="G1160" t="s">
        <v>17</v>
      </c>
      <c r="H1160" t="s">
        <v>18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2353</v>
      </c>
      <c r="O1160" s="7">
        <f>(E1160/D1160)*100</f>
        <v>0.46666666666666673</v>
      </c>
      <c r="P1160" s="5">
        <f>IFERROR((E1160/L1160),0)</f>
        <v>11.666666666666666</v>
      </c>
      <c r="Q1160" s="5" t="str">
        <f>LEFT(N1160,SEARCH("/", N1160)-1)</f>
        <v>food</v>
      </c>
      <c r="R1160" s="5" t="str">
        <f>RIGHT(N1160,LEN(N1160)-SEARCH("/",N1160))</f>
        <v>food trucks</v>
      </c>
      <c r="S1160" s="11">
        <f>(((J1160/60)/60)/24)+DATE(1970,1,1)</f>
        <v>41952.09175925926</v>
      </c>
      <c r="T1160" s="11">
        <f>(((I1160/60)/60)/24)+DATE(1970,1,1)</f>
        <v>41982.09175925926</v>
      </c>
      <c r="U1160">
        <f>YEAR(S1160)</f>
        <v>2014</v>
      </c>
      <c r="V1160">
        <f>YEAR(T1160)</f>
        <v>2014</v>
      </c>
      <c r="W1160" t="str">
        <f>IF(V1160=U1160, "Yes"," No")</f>
        <v>Yes</v>
      </c>
    </row>
    <row r="1161" spans="1:23" ht="43.2" x14ac:dyDescent="0.3">
      <c r="A1161">
        <v>1159</v>
      </c>
      <c r="B1161" s="1" t="s">
        <v>2382</v>
      </c>
      <c r="C1161" s="1" t="s">
        <v>2383</v>
      </c>
      <c r="D1161">
        <v>6750</v>
      </c>
      <c r="E1161">
        <v>0</v>
      </c>
      <c r="F1161" t="s">
        <v>357</v>
      </c>
      <c r="G1161" t="s">
        <v>17</v>
      </c>
      <c r="H1161" t="s">
        <v>18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2353</v>
      </c>
      <c r="O1161" s="7">
        <f>(E1161/D1161)*100</f>
        <v>0</v>
      </c>
      <c r="P1161" s="5">
        <f>IFERROR((E1161/L1161),0)</f>
        <v>0</v>
      </c>
      <c r="Q1161" s="5" t="str">
        <f>LEFT(N1161,SEARCH("/", N1161)-1)</f>
        <v>food</v>
      </c>
      <c r="R1161" s="5" t="str">
        <f>RIGHT(N1161,LEN(N1161)-SEARCH("/",N1161))</f>
        <v>food trucks</v>
      </c>
      <c r="S1161" s="11">
        <f>(((J1161/60)/60)/24)+DATE(1970,1,1)</f>
        <v>42154.726446759261</v>
      </c>
      <c r="T1161" s="11">
        <f>(((I1161/60)/60)/24)+DATE(1970,1,1)</f>
        <v>42185.65625</v>
      </c>
      <c r="U1161">
        <f>YEAR(S1161)</f>
        <v>2015</v>
      </c>
      <c r="V1161">
        <f>YEAR(T1161)</f>
        <v>2015</v>
      </c>
      <c r="W1161" t="str">
        <f>IF(V1161=U1161, "Yes"," No")</f>
        <v>Yes</v>
      </c>
    </row>
    <row r="1162" spans="1:23" ht="43.2" x14ac:dyDescent="0.3">
      <c r="A1162">
        <v>1160</v>
      </c>
      <c r="B1162" s="1" t="s">
        <v>2384</v>
      </c>
      <c r="C1162" s="1" t="s">
        <v>2385</v>
      </c>
      <c r="D1162">
        <v>30000</v>
      </c>
      <c r="E1162">
        <v>1155</v>
      </c>
      <c r="F1162" t="s">
        <v>357</v>
      </c>
      <c r="G1162" t="s">
        <v>17</v>
      </c>
      <c r="H1162" t="s">
        <v>18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2353</v>
      </c>
      <c r="O1162" s="7">
        <f>(E1162/D1162)*100</f>
        <v>3.85</v>
      </c>
      <c r="P1162" s="5">
        <f>IFERROR((E1162/L1162),0)</f>
        <v>60.789473684210527</v>
      </c>
      <c r="Q1162" s="5" t="str">
        <f>LEFT(N1162,SEARCH("/", N1162)-1)</f>
        <v>food</v>
      </c>
      <c r="R1162" s="5" t="str">
        <f>RIGHT(N1162,LEN(N1162)-SEARCH("/",N1162))</f>
        <v>food trucks</v>
      </c>
      <c r="S1162" s="11">
        <f>(((J1162/60)/60)/24)+DATE(1970,1,1)</f>
        <v>42061.154930555553</v>
      </c>
      <c r="T1162" s="11">
        <f>(((I1162/60)/60)/24)+DATE(1970,1,1)</f>
        <v>42091.113263888896</v>
      </c>
      <c r="U1162">
        <f>YEAR(S1162)</f>
        <v>2015</v>
      </c>
      <c r="V1162">
        <f>YEAR(T1162)</f>
        <v>2015</v>
      </c>
      <c r="W1162" t="str">
        <f>IF(V1162=U1162, "Yes"," No")</f>
        <v>Yes</v>
      </c>
    </row>
    <row r="1163" spans="1:23" ht="43.2" x14ac:dyDescent="0.3">
      <c r="A1163">
        <v>1161</v>
      </c>
      <c r="B1163" s="1" t="s">
        <v>2386</v>
      </c>
      <c r="C1163" s="1" t="s">
        <v>2387</v>
      </c>
      <c r="D1163">
        <v>18000</v>
      </c>
      <c r="E1163">
        <v>0</v>
      </c>
      <c r="F1163" t="s">
        <v>357</v>
      </c>
      <c r="G1163" t="s">
        <v>17</v>
      </c>
      <c r="H1163" t="s">
        <v>18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2353</v>
      </c>
      <c r="O1163" s="7">
        <f>(E1163/D1163)*100</f>
        <v>0</v>
      </c>
      <c r="P1163" s="5">
        <f>IFERROR((E1163/L1163),0)</f>
        <v>0</v>
      </c>
      <c r="Q1163" s="5" t="str">
        <f>LEFT(N1163,SEARCH("/", N1163)-1)</f>
        <v>food</v>
      </c>
      <c r="R1163" s="5" t="str">
        <f>RIGHT(N1163,LEN(N1163)-SEARCH("/",N1163))</f>
        <v>food trucks</v>
      </c>
      <c r="S1163" s="11">
        <f>(((J1163/60)/60)/24)+DATE(1970,1,1)</f>
        <v>42122.629502314812</v>
      </c>
      <c r="T1163" s="11">
        <f>(((I1163/60)/60)/24)+DATE(1970,1,1)</f>
        <v>42143.629502314812</v>
      </c>
      <c r="U1163">
        <f>YEAR(S1163)</f>
        <v>2015</v>
      </c>
      <c r="V1163">
        <f>YEAR(T1163)</f>
        <v>2015</v>
      </c>
      <c r="W1163" t="str">
        <f>IF(V1163=U1163, "Yes"," No")</f>
        <v>Yes</v>
      </c>
    </row>
    <row r="1164" spans="1:23" ht="57.6" x14ac:dyDescent="0.3">
      <c r="A1164">
        <v>1162</v>
      </c>
      <c r="B1164" s="1" t="s">
        <v>2388</v>
      </c>
      <c r="C1164" s="1" t="s">
        <v>2389</v>
      </c>
      <c r="D1164">
        <v>60000</v>
      </c>
      <c r="E1164">
        <v>35</v>
      </c>
      <c r="F1164" t="s">
        <v>357</v>
      </c>
      <c r="G1164" t="s">
        <v>17</v>
      </c>
      <c r="H1164" t="s">
        <v>18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2353</v>
      </c>
      <c r="O1164" s="7">
        <f>(E1164/D1164)*100</f>
        <v>5.8333333333333341E-2</v>
      </c>
      <c r="P1164" s="5">
        <f>IFERROR((E1164/L1164),0)</f>
        <v>17.5</v>
      </c>
      <c r="Q1164" s="5" t="str">
        <f>LEFT(N1164,SEARCH("/", N1164)-1)</f>
        <v>food</v>
      </c>
      <c r="R1164" s="5" t="str">
        <f>RIGHT(N1164,LEN(N1164)-SEARCH("/",N1164))</f>
        <v>food trucks</v>
      </c>
      <c r="S1164" s="11">
        <f>(((J1164/60)/60)/24)+DATE(1970,1,1)</f>
        <v>41876.683611111112</v>
      </c>
      <c r="T1164" s="11">
        <f>(((I1164/60)/60)/24)+DATE(1970,1,1)</f>
        <v>41907.683611111112</v>
      </c>
      <c r="U1164">
        <f>YEAR(S1164)</f>
        <v>2014</v>
      </c>
      <c r="V1164">
        <f>YEAR(T1164)</f>
        <v>2014</v>
      </c>
      <c r="W1164" t="str">
        <f>IF(V1164=U1164, "Yes"," No")</f>
        <v>Yes</v>
      </c>
    </row>
    <row r="1165" spans="1:23" ht="43.2" x14ac:dyDescent="0.3">
      <c r="A1165">
        <v>1163</v>
      </c>
      <c r="B1165" s="1" t="s">
        <v>2390</v>
      </c>
      <c r="C1165" s="1" t="s">
        <v>2391</v>
      </c>
      <c r="D1165">
        <v>5200</v>
      </c>
      <c r="E1165">
        <v>0</v>
      </c>
      <c r="F1165" t="s">
        <v>357</v>
      </c>
      <c r="G1165" t="s">
        <v>17</v>
      </c>
      <c r="H1165" t="s">
        <v>18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2353</v>
      </c>
      <c r="O1165" s="7">
        <f>(E1165/D1165)*100</f>
        <v>0</v>
      </c>
      <c r="P1165" s="5">
        <f>IFERROR((E1165/L1165),0)</f>
        <v>0</v>
      </c>
      <c r="Q1165" s="5" t="str">
        <f>LEFT(N1165,SEARCH("/", N1165)-1)</f>
        <v>food</v>
      </c>
      <c r="R1165" s="5" t="str">
        <f>RIGHT(N1165,LEN(N1165)-SEARCH("/",N1165))</f>
        <v>food trucks</v>
      </c>
      <c r="S1165" s="11">
        <f>(((J1165/60)/60)/24)+DATE(1970,1,1)</f>
        <v>41830.723611111112</v>
      </c>
      <c r="T1165" s="11">
        <f>(((I1165/60)/60)/24)+DATE(1970,1,1)</f>
        <v>41860.723611111112</v>
      </c>
      <c r="U1165">
        <f>YEAR(S1165)</f>
        <v>2014</v>
      </c>
      <c r="V1165">
        <f>YEAR(T1165)</f>
        <v>2014</v>
      </c>
      <c r="W1165" t="str">
        <f>IF(V1165=U1165, "Yes"," No")</f>
        <v>Yes</v>
      </c>
    </row>
    <row r="1166" spans="1:23" ht="57.6" x14ac:dyDescent="0.3">
      <c r="A1166">
        <v>1164</v>
      </c>
      <c r="B1166" s="1" t="s">
        <v>2392</v>
      </c>
      <c r="C1166" s="1" t="s">
        <v>2393</v>
      </c>
      <c r="D1166">
        <v>10000</v>
      </c>
      <c r="E1166">
        <v>0</v>
      </c>
      <c r="F1166" t="s">
        <v>357</v>
      </c>
      <c r="G1166" t="s">
        <v>17</v>
      </c>
      <c r="H1166" t="s">
        <v>18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2353</v>
      </c>
      <c r="O1166" s="7">
        <f>(E1166/D1166)*100</f>
        <v>0</v>
      </c>
      <c r="P1166" s="5">
        <f>IFERROR((E1166/L1166),0)</f>
        <v>0</v>
      </c>
      <c r="Q1166" s="5" t="str">
        <f>LEFT(N1166,SEARCH("/", N1166)-1)</f>
        <v>food</v>
      </c>
      <c r="R1166" s="5" t="str">
        <f>RIGHT(N1166,LEN(N1166)-SEARCH("/",N1166))</f>
        <v>food trucks</v>
      </c>
      <c r="S1166" s="11">
        <f>(((J1166/60)/60)/24)+DATE(1970,1,1)</f>
        <v>42509.724328703705</v>
      </c>
      <c r="T1166" s="11">
        <f>(((I1166/60)/60)/24)+DATE(1970,1,1)</f>
        <v>42539.724328703705</v>
      </c>
      <c r="U1166">
        <f>YEAR(S1166)</f>
        <v>2016</v>
      </c>
      <c r="V1166">
        <f>YEAR(T1166)</f>
        <v>2016</v>
      </c>
      <c r="W1166" t="str">
        <f>IF(V1166=U1166, "Yes"," No")</f>
        <v>Yes</v>
      </c>
    </row>
    <row r="1167" spans="1:23" ht="43.2" x14ac:dyDescent="0.3">
      <c r="A1167">
        <v>1165</v>
      </c>
      <c r="B1167" s="1" t="s">
        <v>2394</v>
      </c>
      <c r="C1167" s="1" t="s">
        <v>2395</v>
      </c>
      <c r="D1167">
        <v>10000</v>
      </c>
      <c r="E1167">
        <v>2070.5</v>
      </c>
      <c r="F1167" t="s">
        <v>357</v>
      </c>
      <c r="G1167" t="s">
        <v>17</v>
      </c>
      <c r="H1167" t="s">
        <v>18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2353</v>
      </c>
      <c r="O1167" s="7">
        <f>(E1167/D1167)*100</f>
        <v>20.705000000000002</v>
      </c>
      <c r="P1167" s="5">
        <f>IFERROR((E1167/L1167),0)</f>
        <v>82.82</v>
      </c>
      <c r="Q1167" s="5" t="str">
        <f>LEFT(N1167,SEARCH("/", N1167)-1)</f>
        <v>food</v>
      </c>
      <c r="R1167" s="5" t="str">
        <f>RIGHT(N1167,LEN(N1167)-SEARCH("/",N1167))</f>
        <v>food trucks</v>
      </c>
      <c r="S1167" s="11">
        <f>(((J1167/60)/60)/24)+DATE(1970,1,1)</f>
        <v>41792.214467592588</v>
      </c>
      <c r="T1167" s="11">
        <f>(((I1167/60)/60)/24)+DATE(1970,1,1)</f>
        <v>41826.214467592588</v>
      </c>
      <c r="U1167">
        <f>YEAR(S1167)</f>
        <v>2014</v>
      </c>
      <c r="V1167">
        <f>YEAR(T1167)</f>
        <v>2014</v>
      </c>
      <c r="W1167" t="str">
        <f>IF(V1167=U1167, "Yes"," No")</f>
        <v>Yes</v>
      </c>
    </row>
    <row r="1168" spans="1:23" ht="43.2" x14ac:dyDescent="0.3">
      <c r="A1168">
        <v>1166</v>
      </c>
      <c r="B1168" s="1" t="s">
        <v>2396</v>
      </c>
      <c r="C1168" s="1" t="s">
        <v>2397</v>
      </c>
      <c r="D1168">
        <v>15000</v>
      </c>
      <c r="E1168">
        <v>2871</v>
      </c>
      <c r="F1168" t="s">
        <v>357</v>
      </c>
      <c r="G1168" t="s">
        <v>17</v>
      </c>
      <c r="H1168" t="s">
        <v>18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2353</v>
      </c>
      <c r="O1168" s="7">
        <f>(E1168/D1168)*100</f>
        <v>19.139999999999997</v>
      </c>
      <c r="P1168" s="5">
        <f>IFERROR((E1168/L1168),0)</f>
        <v>358.875</v>
      </c>
      <c r="Q1168" s="5" t="str">
        <f>LEFT(N1168,SEARCH("/", N1168)-1)</f>
        <v>food</v>
      </c>
      <c r="R1168" s="5" t="str">
        <f>RIGHT(N1168,LEN(N1168)-SEARCH("/",N1168))</f>
        <v>food trucks</v>
      </c>
      <c r="S1168" s="11">
        <f>(((J1168/60)/60)/24)+DATE(1970,1,1)</f>
        <v>42150.485439814816</v>
      </c>
      <c r="T1168" s="11">
        <f>(((I1168/60)/60)/24)+DATE(1970,1,1)</f>
        <v>42181.166666666672</v>
      </c>
      <c r="U1168">
        <f>YEAR(S1168)</f>
        <v>2015</v>
      </c>
      <c r="V1168">
        <f>YEAR(T1168)</f>
        <v>2015</v>
      </c>
      <c r="W1168" t="str">
        <f>IF(V1168=U1168, "Yes"," No")</f>
        <v>Yes</v>
      </c>
    </row>
    <row r="1169" spans="1:23" ht="43.2" x14ac:dyDescent="0.3">
      <c r="A1169">
        <v>1167</v>
      </c>
      <c r="B1169" s="1" t="s">
        <v>2398</v>
      </c>
      <c r="C1169" s="1" t="s">
        <v>2399</v>
      </c>
      <c r="D1169">
        <v>60000</v>
      </c>
      <c r="E1169">
        <v>979</v>
      </c>
      <c r="F1169" t="s">
        <v>357</v>
      </c>
      <c r="G1169" t="s">
        <v>17</v>
      </c>
      <c r="H1169" t="s">
        <v>18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2353</v>
      </c>
      <c r="O1169" s="7">
        <f>(E1169/D1169)*100</f>
        <v>1.6316666666666666</v>
      </c>
      <c r="P1169" s="5">
        <f>IFERROR((E1169/L1169),0)</f>
        <v>61.1875</v>
      </c>
      <c r="Q1169" s="5" t="str">
        <f>LEFT(N1169,SEARCH("/", N1169)-1)</f>
        <v>food</v>
      </c>
      <c r="R1169" s="5" t="str">
        <f>RIGHT(N1169,LEN(N1169)-SEARCH("/",N1169))</f>
        <v>food trucks</v>
      </c>
      <c r="S1169" s="11">
        <f>(((J1169/60)/60)/24)+DATE(1970,1,1)</f>
        <v>41863.734895833331</v>
      </c>
      <c r="T1169" s="11">
        <f>(((I1169/60)/60)/24)+DATE(1970,1,1)</f>
        <v>41894.734895833331</v>
      </c>
      <c r="U1169">
        <f>YEAR(S1169)</f>
        <v>2014</v>
      </c>
      <c r="V1169">
        <f>YEAR(T1169)</f>
        <v>2014</v>
      </c>
      <c r="W1169" t="str">
        <f>IF(V1169=U1169, "Yes"," No")</f>
        <v>Yes</v>
      </c>
    </row>
    <row r="1170" spans="1:23" ht="43.2" x14ac:dyDescent="0.3">
      <c r="A1170">
        <v>1168</v>
      </c>
      <c r="B1170" s="1" t="s">
        <v>2400</v>
      </c>
      <c r="C1170" s="1" t="s">
        <v>2401</v>
      </c>
      <c r="D1170">
        <v>18000</v>
      </c>
      <c r="E1170">
        <v>1020</v>
      </c>
      <c r="F1170" t="s">
        <v>357</v>
      </c>
      <c r="G1170" t="s">
        <v>17</v>
      </c>
      <c r="H1170" t="s">
        <v>18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2353</v>
      </c>
      <c r="O1170" s="7">
        <f>(E1170/D1170)*100</f>
        <v>5.6666666666666661</v>
      </c>
      <c r="P1170" s="5">
        <f>IFERROR((E1170/L1170),0)</f>
        <v>340</v>
      </c>
      <c r="Q1170" s="5" t="str">
        <f>LEFT(N1170,SEARCH("/", N1170)-1)</f>
        <v>food</v>
      </c>
      <c r="R1170" s="5" t="str">
        <f>RIGHT(N1170,LEN(N1170)-SEARCH("/",N1170))</f>
        <v>food trucks</v>
      </c>
      <c r="S1170" s="11">
        <f>(((J1170/60)/60)/24)+DATE(1970,1,1)</f>
        <v>42605.053993055553</v>
      </c>
      <c r="T1170" s="11">
        <f>(((I1170/60)/60)/24)+DATE(1970,1,1)</f>
        <v>42635.053993055553</v>
      </c>
      <c r="U1170">
        <f>YEAR(S1170)</f>
        <v>2016</v>
      </c>
      <c r="V1170">
        <f>YEAR(T1170)</f>
        <v>2016</v>
      </c>
      <c r="W1170" t="str">
        <f>IF(V1170=U1170, "Yes"," No")</f>
        <v>Yes</v>
      </c>
    </row>
    <row r="1171" spans="1:23" ht="43.2" x14ac:dyDescent="0.3">
      <c r="A1171">
        <v>1169</v>
      </c>
      <c r="B1171" s="1" t="s">
        <v>2402</v>
      </c>
      <c r="C1171" s="1" t="s">
        <v>2403</v>
      </c>
      <c r="D1171">
        <v>10000</v>
      </c>
      <c r="E1171">
        <v>17</v>
      </c>
      <c r="F1171" t="s">
        <v>357</v>
      </c>
      <c r="G1171" t="s">
        <v>17</v>
      </c>
      <c r="H1171" t="s">
        <v>18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2353</v>
      </c>
      <c r="O1171" s="7">
        <f>(E1171/D1171)*100</f>
        <v>0.16999999999999998</v>
      </c>
      <c r="P1171" s="5">
        <f>IFERROR((E1171/L1171),0)</f>
        <v>5.666666666666667</v>
      </c>
      <c r="Q1171" s="5" t="str">
        <f>LEFT(N1171,SEARCH("/", N1171)-1)</f>
        <v>food</v>
      </c>
      <c r="R1171" s="5" t="str">
        <f>RIGHT(N1171,LEN(N1171)-SEARCH("/",N1171))</f>
        <v>food trucks</v>
      </c>
      <c r="S1171" s="11">
        <f>(((J1171/60)/60)/24)+DATE(1970,1,1)</f>
        <v>42027.353738425925</v>
      </c>
      <c r="T1171" s="11">
        <f>(((I1171/60)/60)/24)+DATE(1970,1,1)</f>
        <v>42057.353738425925</v>
      </c>
      <c r="U1171">
        <f>YEAR(S1171)</f>
        <v>2015</v>
      </c>
      <c r="V1171">
        <f>YEAR(T1171)</f>
        <v>2015</v>
      </c>
      <c r="W1171" t="str">
        <f>IF(V1171=U1171, "Yes"," No")</f>
        <v>Yes</v>
      </c>
    </row>
    <row r="1172" spans="1:23" ht="43.2" x14ac:dyDescent="0.3">
      <c r="A1172">
        <v>1170</v>
      </c>
      <c r="B1172" s="1" t="s">
        <v>2404</v>
      </c>
      <c r="C1172" s="1" t="s">
        <v>2405</v>
      </c>
      <c r="D1172">
        <v>25000</v>
      </c>
      <c r="E1172">
        <v>100</v>
      </c>
      <c r="F1172" t="s">
        <v>357</v>
      </c>
      <c r="G1172" t="s">
        <v>24</v>
      </c>
      <c r="H1172" t="s">
        <v>25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2353</v>
      </c>
      <c r="O1172" s="7">
        <f>(E1172/D1172)*100</f>
        <v>0.4</v>
      </c>
      <c r="P1172" s="5">
        <f>IFERROR((E1172/L1172),0)</f>
        <v>50</v>
      </c>
      <c r="Q1172" s="5" t="str">
        <f>LEFT(N1172,SEARCH("/", N1172)-1)</f>
        <v>food</v>
      </c>
      <c r="R1172" s="5" t="str">
        <f>RIGHT(N1172,LEN(N1172)-SEARCH("/",N1172))</f>
        <v>food trucks</v>
      </c>
      <c r="S1172" s="11">
        <f>(((J1172/60)/60)/24)+DATE(1970,1,1)</f>
        <v>42124.893182870372</v>
      </c>
      <c r="T1172" s="11">
        <f>(((I1172/60)/60)/24)+DATE(1970,1,1)</f>
        <v>42154.893182870372</v>
      </c>
      <c r="U1172">
        <f>YEAR(S1172)</f>
        <v>2015</v>
      </c>
      <c r="V1172">
        <f>YEAR(T1172)</f>
        <v>2015</v>
      </c>
      <c r="W1172" t="str">
        <f>IF(V1172=U1172, "Yes"," No")</f>
        <v>Yes</v>
      </c>
    </row>
    <row r="1173" spans="1:23" ht="43.2" x14ac:dyDescent="0.3">
      <c r="A1173">
        <v>1171</v>
      </c>
      <c r="B1173" s="1" t="s">
        <v>2406</v>
      </c>
      <c r="C1173" s="1" t="s">
        <v>2407</v>
      </c>
      <c r="D1173">
        <v>25000</v>
      </c>
      <c r="E1173">
        <v>25</v>
      </c>
      <c r="F1173" t="s">
        <v>357</v>
      </c>
      <c r="G1173" t="s">
        <v>17</v>
      </c>
      <c r="H1173" t="s">
        <v>18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2353</v>
      </c>
      <c r="O1173" s="7">
        <f>(E1173/D1173)*100</f>
        <v>0.1</v>
      </c>
      <c r="P1173" s="5">
        <f>IFERROR((E1173/L1173),0)</f>
        <v>25</v>
      </c>
      <c r="Q1173" s="5" t="str">
        <f>LEFT(N1173,SEARCH("/", N1173)-1)</f>
        <v>food</v>
      </c>
      <c r="R1173" s="5" t="str">
        <f>RIGHT(N1173,LEN(N1173)-SEARCH("/",N1173))</f>
        <v>food trucks</v>
      </c>
      <c r="S1173" s="11">
        <f>(((J1173/60)/60)/24)+DATE(1970,1,1)</f>
        <v>41938.804710648146</v>
      </c>
      <c r="T1173" s="11">
        <f>(((I1173/60)/60)/24)+DATE(1970,1,1)</f>
        <v>41956.846377314811</v>
      </c>
      <c r="U1173">
        <f>YEAR(S1173)</f>
        <v>2014</v>
      </c>
      <c r="V1173">
        <f>YEAR(T1173)</f>
        <v>2014</v>
      </c>
      <c r="W1173" t="str">
        <f>IF(V1173=U1173, "Yes"," No")</f>
        <v>Yes</v>
      </c>
    </row>
    <row r="1174" spans="1:23" ht="28.8" x14ac:dyDescent="0.3">
      <c r="A1174">
        <v>1172</v>
      </c>
      <c r="B1174" s="1" t="s">
        <v>2408</v>
      </c>
      <c r="C1174" s="1" t="s">
        <v>2409</v>
      </c>
      <c r="D1174">
        <v>9000</v>
      </c>
      <c r="E1174">
        <v>0</v>
      </c>
      <c r="F1174" t="s">
        <v>357</v>
      </c>
      <c r="G1174" t="s">
        <v>17</v>
      </c>
      <c r="H1174" t="s">
        <v>18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2353</v>
      </c>
      <c r="O1174" s="7">
        <f>(E1174/D1174)*100</f>
        <v>0</v>
      </c>
      <c r="P1174" s="5">
        <f>IFERROR((E1174/L1174),0)</f>
        <v>0</v>
      </c>
      <c r="Q1174" s="5" t="str">
        <f>LEFT(N1174,SEARCH("/", N1174)-1)</f>
        <v>food</v>
      </c>
      <c r="R1174" s="5" t="str">
        <f>RIGHT(N1174,LEN(N1174)-SEARCH("/",N1174))</f>
        <v>food trucks</v>
      </c>
      <c r="S1174" s="11">
        <f>(((J1174/60)/60)/24)+DATE(1970,1,1)</f>
        <v>41841.682314814818</v>
      </c>
      <c r="T1174" s="11">
        <f>(((I1174/60)/60)/24)+DATE(1970,1,1)</f>
        <v>41871.682314814818</v>
      </c>
      <c r="U1174">
        <f>YEAR(S1174)</f>
        <v>2014</v>
      </c>
      <c r="V1174">
        <f>YEAR(T1174)</f>
        <v>2014</v>
      </c>
      <c r="W1174" t="str">
        <f>IF(V1174=U1174, "Yes"," No")</f>
        <v>Yes</v>
      </c>
    </row>
    <row r="1175" spans="1:23" ht="43.2" x14ac:dyDescent="0.3">
      <c r="A1175">
        <v>1173</v>
      </c>
      <c r="B1175" s="1" t="s">
        <v>2410</v>
      </c>
      <c r="C1175" s="1" t="s">
        <v>2411</v>
      </c>
      <c r="D1175">
        <v>125000</v>
      </c>
      <c r="E1175">
        <v>30</v>
      </c>
      <c r="F1175" t="s">
        <v>357</v>
      </c>
      <c r="G1175" t="s">
        <v>17</v>
      </c>
      <c r="H1175" t="s">
        <v>18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2353</v>
      </c>
      <c r="O1175" s="7">
        <f>(E1175/D1175)*100</f>
        <v>2.4E-2</v>
      </c>
      <c r="P1175" s="5">
        <f>IFERROR((E1175/L1175),0)</f>
        <v>30</v>
      </c>
      <c r="Q1175" s="5" t="str">
        <f>LEFT(N1175,SEARCH("/", N1175)-1)</f>
        <v>food</v>
      </c>
      <c r="R1175" s="5" t="str">
        <f>RIGHT(N1175,LEN(N1175)-SEARCH("/",N1175))</f>
        <v>food trucks</v>
      </c>
      <c r="S1175" s="11">
        <f>(((J1175/60)/60)/24)+DATE(1970,1,1)</f>
        <v>42184.185844907406</v>
      </c>
      <c r="T1175" s="11">
        <f>(((I1175/60)/60)/24)+DATE(1970,1,1)</f>
        <v>42219.185844907406</v>
      </c>
      <c r="U1175">
        <f>YEAR(S1175)</f>
        <v>2015</v>
      </c>
      <c r="V1175">
        <f>YEAR(T1175)</f>
        <v>2015</v>
      </c>
      <c r="W1175" t="str">
        <f>IF(V1175=U1175, "Yes"," No")</f>
        <v>Yes</v>
      </c>
    </row>
    <row r="1176" spans="1:23" ht="43.2" x14ac:dyDescent="0.3">
      <c r="A1176">
        <v>1174</v>
      </c>
      <c r="B1176" s="1" t="s">
        <v>2412</v>
      </c>
      <c r="C1176" s="1" t="s">
        <v>2413</v>
      </c>
      <c r="D1176">
        <v>15000</v>
      </c>
      <c r="E1176">
        <v>886</v>
      </c>
      <c r="F1176" t="s">
        <v>357</v>
      </c>
      <c r="G1176" t="s">
        <v>17</v>
      </c>
      <c r="H1176" t="s">
        <v>18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2353</v>
      </c>
      <c r="O1176" s="7">
        <f>(E1176/D1176)*100</f>
        <v>5.9066666666666672</v>
      </c>
      <c r="P1176" s="5">
        <f>IFERROR((E1176/L1176),0)</f>
        <v>46.631578947368418</v>
      </c>
      <c r="Q1176" s="5" t="str">
        <f>LEFT(N1176,SEARCH("/", N1176)-1)</f>
        <v>food</v>
      </c>
      <c r="R1176" s="5" t="str">
        <f>RIGHT(N1176,LEN(N1176)-SEARCH("/",N1176))</f>
        <v>food trucks</v>
      </c>
      <c r="S1176" s="11">
        <f>(((J1176/60)/60)/24)+DATE(1970,1,1)</f>
        <v>42468.84174768519</v>
      </c>
      <c r="T1176" s="11">
        <f>(((I1176/60)/60)/24)+DATE(1970,1,1)</f>
        <v>42498.84174768519</v>
      </c>
      <c r="U1176">
        <f>YEAR(S1176)</f>
        <v>2016</v>
      </c>
      <c r="V1176">
        <f>YEAR(T1176)</f>
        <v>2016</v>
      </c>
      <c r="W1176" t="str">
        <f>IF(V1176=U1176, "Yes"," No")</f>
        <v>Yes</v>
      </c>
    </row>
    <row r="1177" spans="1:23" ht="43.2" x14ac:dyDescent="0.3">
      <c r="A1177">
        <v>1175</v>
      </c>
      <c r="B1177" s="1" t="s">
        <v>2414</v>
      </c>
      <c r="C1177" s="1" t="s">
        <v>2415</v>
      </c>
      <c r="D1177">
        <v>20000</v>
      </c>
      <c r="E1177">
        <v>585</v>
      </c>
      <c r="F1177" t="s">
        <v>357</v>
      </c>
      <c r="G1177" t="s">
        <v>17</v>
      </c>
      <c r="H1177" t="s">
        <v>18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2353</v>
      </c>
      <c r="O1177" s="7">
        <f>(E1177/D1177)*100</f>
        <v>2.9250000000000003</v>
      </c>
      <c r="P1177" s="5">
        <f>IFERROR((E1177/L1177),0)</f>
        <v>65</v>
      </c>
      <c r="Q1177" s="5" t="str">
        <f>LEFT(N1177,SEARCH("/", N1177)-1)</f>
        <v>food</v>
      </c>
      <c r="R1177" s="5" t="str">
        <f>RIGHT(N1177,LEN(N1177)-SEARCH("/",N1177))</f>
        <v>food trucks</v>
      </c>
      <c r="S1177" s="11">
        <f>(((J1177/60)/60)/24)+DATE(1970,1,1)</f>
        <v>42170.728460648148</v>
      </c>
      <c r="T1177" s="11">
        <f>(((I1177/60)/60)/24)+DATE(1970,1,1)</f>
        <v>42200.728460648148</v>
      </c>
      <c r="U1177">
        <f>YEAR(S1177)</f>
        <v>2015</v>
      </c>
      <c r="V1177">
        <f>YEAR(T1177)</f>
        <v>2015</v>
      </c>
      <c r="W1177" t="str">
        <f>IF(V1177=U1177, "Yes"," No")</f>
        <v>Yes</v>
      </c>
    </row>
    <row r="1178" spans="1:23" ht="57.6" x14ac:dyDescent="0.3">
      <c r="A1178">
        <v>1176</v>
      </c>
      <c r="B1178" s="1" t="s">
        <v>2416</v>
      </c>
      <c r="C1178" s="1" t="s">
        <v>2417</v>
      </c>
      <c r="D1178">
        <v>175000</v>
      </c>
      <c r="E1178">
        <v>10</v>
      </c>
      <c r="F1178" t="s">
        <v>357</v>
      </c>
      <c r="G1178" t="s">
        <v>50</v>
      </c>
      <c r="H1178" t="s">
        <v>51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2353</v>
      </c>
      <c r="O1178" s="7">
        <f>(E1178/D1178)*100</f>
        <v>5.7142857142857143E-3</v>
      </c>
      <c r="P1178" s="5">
        <f>IFERROR((E1178/L1178),0)</f>
        <v>10</v>
      </c>
      <c r="Q1178" s="5" t="str">
        <f>LEFT(N1178,SEARCH("/", N1178)-1)</f>
        <v>food</v>
      </c>
      <c r="R1178" s="5" t="str">
        <f>RIGHT(N1178,LEN(N1178)-SEARCH("/",N1178))</f>
        <v>food trucks</v>
      </c>
      <c r="S1178" s="11">
        <f>(((J1178/60)/60)/24)+DATE(1970,1,1)</f>
        <v>42746.019652777773</v>
      </c>
      <c r="T1178" s="11">
        <f>(((I1178/60)/60)/24)+DATE(1970,1,1)</f>
        <v>42800.541666666672</v>
      </c>
      <c r="U1178">
        <f>YEAR(S1178)</f>
        <v>2017</v>
      </c>
      <c r="V1178">
        <f>YEAR(T1178)</f>
        <v>2017</v>
      </c>
      <c r="W1178" t="str">
        <f>IF(V1178=U1178, "Yes"," No")</f>
        <v>Yes</v>
      </c>
    </row>
    <row r="1179" spans="1:23" ht="43.2" x14ac:dyDescent="0.3">
      <c r="A1179">
        <v>1177</v>
      </c>
      <c r="B1179" s="1" t="s">
        <v>2418</v>
      </c>
      <c r="C1179" s="1" t="s">
        <v>2419</v>
      </c>
      <c r="D1179">
        <v>6000</v>
      </c>
      <c r="E1179">
        <v>0</v>
      </c>
      <c r="F1179" t="s">
        <v>357</v>
      </c>
      <c r="G1179" t="s">
        <v>24</v>
      </c>
      <c r="H1179" t="s">
        <v>25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2353</v>
      </c>
      <c r="O1179" s="7">
        <f>(E1179/D1179)*100</f>
        <v>0</v>
      </c>
      <c r="P1179" s="5">
        <f>IFERROR((E1179/L1179),0)</f>
        <v>0</v>
      </c>
      <c r="Q1179" s="5" t="str">
        <f>LEFT(N1179,SEARCH("/", N1179)-1)</f>
        <v>food</v>
      </c>
      <c r="R1179" s="5" t="str">
        <f>RIGHT(N1179,LEN(N1179)-SEARCH("/",N1179))</f>
        <v>food trucks</v>
      </c>
      <c r="S1179" s="11">
        <f>(((J1179/60)/60)/24)+DATE(1970,1,1)</f>
        <v>41897.660833333335</v>
      </c>
      <c r="T1179" s="11">
        <f>(((I1179/60)/60)/24)+DATE(1970,1,1)</f>
        <v>41927.660833333335</v>
      </c>
      <c r="U1179">
        <f>YEAR(S1179)</f>
        <v>2014</v>
      </c>
      <c r="V1179">
        <f>YEAR(T1179)</f>
        <v>2014</v>
      </c>
      <c r="W1179" t="str">
        <f>IF(V1179=U1179, "Yes"," No")</f>
        <v>Yes</v>
      </c>
    </row>
    <row r="1180" spans="1:23" ht="43.2" x14ac:dyDescent="0.3">
      <c r="A1180">
        <v>1178</v>
      </c>
      <c r="B1180" s="1" t="s">
        <v>2420</v>
      </c>
      <c r="C1180" s="1" t="s">
        <v>2421</v>
      </c>
      <c r="D1180">
        <v>75000</v>
      </c>
      <c r="E1180">
        <v>5</v>
      </c>
      <c r="F1180" t="s">
        <v>357</v>
      </c>
      <c r="G1180" t="s">
        <v>17</v>
      </c>
      <c r="H1180" t="s">
        <v>18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2353</v>
      </c>
      <c r="O1180" s="7">
        <f>(E1180/D1180)*100</f>
        <v>6.6666666666666671E-3</v>
      </c>
      <c r="P1180" s="5">
        <f>IFERROR((E1180/L1180),0)</f>
        <v>5</v>
      </c>
      <c r="Q1180" s="5" t="str">
        <f>LEFT(N1180,SEARCH("/", N1180)-1)</f>
        <v>food</v>
      </c>
      <c r="R1180" s="5" t="str">
        <f>RIGHT(N1180,LEN(N1180)-SEARCH("/",N1180))</f>
        <v>food trucks</v>
      </c>
      <c r="S1180" s="11">
        <f>(((J1180/60)/60)/24)+DATE(1970,1,1)</f>
        <v>41837.905694444446</v>
      </c>
      <c r="T1180" s="11">
        <f>(((I1180/60)/60)/24)+DATE(1970,1,1)</f>
        <v>41867.905694444446</v>
      </c>
      <c r="U1180">
        <f>YEAR(S1180)</f>
        <v>2014</v>
      </c>
      <c r="V1180">
        <f>YEAR(T1180)</f>
        <v>2014</v>
      </c>
      <c r="W1180" t="str">
        <f>IF(V1180=U1180, "Yes"," No")</f>
        <v>Yes</v>
      </c>
    </row>
    <row r="1181" spans="1:23" ht="43.2" x14ac:dyDescent="0.3">
      <c r="A1181">
        <v>1179</v>
      </c>
      <c r="B1181" s="1" t="s">
        <v>2422</v>
      </c>
      <c r="C1181" s="1" t="s">
        <v>2423</v>
      </c>
      <c r="D1181">
        <v>60000</v>
      </c>
      <c r="E1181">
        <v>3200</v>
      </c>
      <c r="F1181" t="s">
        <v>357</v>
      </c>
      <c r="G1181" t="s">
        <v>159</v>
      </c>
      <c r="H1181" t="s">
        <v>160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2353</v>
      </c>
      <c r="O1181" s="7">
        <f>(E1181/D1181)*100</f>
        <v>5.3333333333333339</v>
      </c>
      <c r="P1181" s="5">
        <f>IFERROR((E1181/L1181),0)</f>
        <v>640</v>
      </c>
      <c r="Q1181" s="5" t="str">
        <f>LEFT(N1181,SEARCH("/", N1181)-1)</f>
        <v>food</v>
      </c>
      <c r="R1181" s="5" t="str">
        <f>RIGHT(N1181,LEN(N1181)-SEARCH("/",N1181))</f>
        <v>food trucks</v>
      </c>
      <c r="S1181" s="11">
        <f>(((J1181/60)/60)/24)+DATE(1970,1,1)</f>
        <v>42275.720219907409</v>
      </c>
      <c r="T1181" s="11">
        <f>(((I1181/60)/60)/24)+DATE(1970,1,1)</f>
        <v>42305.720219907409</v>
      </c>
      <c r="U1181">
        <f>YEAR(S1181)</f>
        <v>2015</v>
      </c>
      <c r="V1181">
        <f>YEAR(T1181)</f>
        <v>2015</v>
      </c>
      <c r="W1181" t="str">
        <f>IF(V1181=U1181, "Yes"," No")</f>
        <v>Yes</v>
      </c>
    </row>
    <row r="1182" spans="1:23" ht="43.2" x14ac:dyDescent="0.3">
      <c r="A1182">
        <v>1180</v>
      </c>
      <c r="B1182" s="1" t="s">
        <v>2424</v>
      </c>
      <c r="C1182" s="1" t="s">
        <v>2425</v>
      </c>
      <c r="D1182">
        <v>50000</v>
      </c>
      <c r="E1182">
        <v>5875</v>
      </c>
      <c r="F1182" t="s">
        <v>357</v>
      </c>
      <c r="G1182" t="s">
        <v>17</v>
      </c>
      <c r="H1182" t="s">
        <v>18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2353</v>
      </c>
      <c r="O1182" s="7">
        <f>(E1182/D1182)*100</f>
        <v>11.75</v>
      </c>
      <c r="P1182" s="5">
        <f>IFERROR((E1182/L1182),0)</f>
        <v>69.117647058823536</v>
      </c>
      <c r="Q1182" s="5" t="str">
        <f>LEFT(N1182,SEARCH("/", N1182)-1)</f>
        <v>food</v>
      </c>
      <c r="R1182" s="5" t="str">
        <f>RIGHT(N1182,LEN(N1182)-SEARCH("/",N1182))</f>
        <v>food trucks</v>
      </c>
      <c r="S1182" s="11">
        <f>(((J1182/60)/60)/24)+DATE(1970,1,1)</f>
        <v>41781.806875000002</v>
      </c>
      <c r="T1182" s="11">
        <f>(((I1182/60)/60)/24)+DATE(1970,1,1)</f>
        <v>41818.806875000002</v>
      </c>
      <c r="U1182">
        <f>YEAR(S1182)</f>
        <v>2014</v>
      </c>
      <c r="V1182">
        <f>YEAR(T1182)</f>
        <v>2014</v>
      </c>
      <c r="W1182" t="str">
        <f>IF(V1182=U1182, "Yes"," No")</f>
        <v>Yes</v>
      </c>
    </row>
    <row r="1183" spans="1:23" ht="28.8" x14ac:dyDescent="0.3">
      <c r="A1183">
        <v>1181</v>
      </c>
      <c r="B1183" s="1" t="s">
        <v>2426</v>
      </c>
      <c r="C1183" s="1" t="s">
        <v>2427</v>
      </c>
      <c r="D1183">
        <v>50000</v>
      </c>
      <c r="E1183">
        <v>4</v>
      </c>
      <c r="F1183" t="s">
        <v>357</v>
      </c>
      <c r="G1183" t="s">
        <v>17</v>
      </c>
      <c r="H1183" t="s">
        <v>18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2353</v>
      </c>
      <c r="O1183" s="7">
        <f>(E1183/D1183)*100</f>
        <v>8.0000000000000002E-3</v>
      </c>
      <c r="P1183" s="5">
        <f>IFERROR((E1183/L1183),0)</f>
        <v>1.3333333333333333</v>
      </c>
      <c r="Q1183" s="5" t="str">
        <f>LEFT(N1183,SEARCH("/", N1183)-1)</f>
        <v>food</v>
      </c>
      <c r="R1183" s="5" t="str">
        <f>RIGHT(N1183,LEN(N1183)-SEARCH("/",N1183))</f>
        <v>food trucks</v>
      </c>
      <c r="S1183" s="11">
        <f>(((J1183/60)/60)/24)+DATE(1970,1,1)</f>
        <v>42034.339363425926</v>
      </c>
      <c r="T1183" s="11">
        <f>(((I1183/60)/60)/24)+DATE(1970,1,1)</f>
        <v>42064.339363425926</v>
      </c>
      <c r="U1183">
        <f>YEAR(S1183)</f>
        <v>2015</v>
      </c>
      <c r="V1183">
        <f>YEAR(T1183)</f>
        <v>2015</v>
      </c>
      <c r="W1183" t="str">
        <f>IF(V1183=U1183, "Yes"," No")</f>
        <v>Yes</v>
      </c>
    </row>
    <row r="1184" spans="1:23" ht="57.6" x14ac:dyDescent="0.3">
      <c r="A1184">
        <v>1182</v>
      </c>
      <c r="B1184" s="1" t="s">
        <v>2428</v>
      </c>
      <c r="C1184" s="1" t="s">
        <v>2429</v>
      </c>
      <c r="D1184">
        <v>1000</v>
      </c>
      <c r="E1184">
        <v>42</v>
      </c>
      <c r="F1184" t="s">
        <v>357</v>
      </c>
      <c r="G1184" t="s">
        <v>17</v>
      </c>
      <c r="H1184" t="s">
        <v>18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2353</v>
      </c>
      <c r="O1184" s="7">
        <f>(E1184/D1184)*100</f>
        <v>4.2</v>
      </c>
      <c r="P1184" s="5">
        <f>IFERROR((E1184/L1184),0)</f>
        <v>10.5</v>
      </c>
      <c r="Q1184" s="5" t="str">
        <f>LEFT(N1184,SEARCH("/", N1184)-1)</f>
        <v>food</v>
      </c>
      <c r="R1184" s="5" t="str">
        <f>RIGHT(N1184,LEN(N1184)-SEARCH("/",N1184))</f>
        <v>food trucks</v>
      </c>
      <c r="S1184" s="11">
        <f>(((J1184/60)/60)/24)+DATE(1970,1,1)</f>
        <v>42728.827407407407</v>
      </c>
      <c r="T1184" s="11">
        <f>(((I1184/60)/60)/24)+DATE(1970,1,1)</f>
        <v>42747.695833333331</v>
      </c>
      <c r="U1184">
        <f>YEAR(S1184)</f>
        <v>2016</v>
      </c>
      <c r="V1184">
        <f>YEAR(T1184)</f>
        <v>2017</v>
      </c>
      <c r="W1184" t="str">
        <f>IF(V1184=U1184, "Yes"," No")</f>
        <v xml:space="preserve"> No</v>
      </c>
    </row>
    <row r="1185" spans="1:23" ht="43.2" x14ac:dyDescent="0.3">
      <c r="A1185">
        <v>1183</v>
      </c>
      <c r="B1185" s="1" t="s">
        <v>2430</v>
      </c>
      <c r="C1185" s="1" t="s">
        <v>2431</v>
      </c>
      <c r="D1185">
        <v>2500</v>
      </c>
      <c r="E1185">
        <v>100</v>
      </c>
      <c r="F1185" t="s">
        <v>357</v>
      </c>
      <c r="G1185" t="s">
        <v>17</v>
      </c>
      <c r="H1185" t="s">
        <v>18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2353</v>
      </c>
      <c r="O1185" s="7">
        <f>(E1185/D1185)*100</f>
        <v>4</v>
      </c>
      <c r="P1185" s="5">
        <f>IFERROR((E1185/L1185),0)</f>
        <v>33.333333333333336</v>
      </c>
      <c r="Q1185" s="5" t="str">
        <f>LEFT(N1185,SEARCH("/", N1185)-1)</f>
        <v>food</v>
      </c>
      <c r="R1185" s="5" t="str">
        <f>RIGHT(N1185,LEN(N1185)-SEARCH("/",N1185))</f>
        <v>food trucks</v>
      </c>
      <c r="S1185" s="11">
        <f>(((J1185/60)/60)/24)+DATE(1970,1,1)</f>
        <v>42656.86137731481</v>
      </c>
      <c r="T1185" s="11">
        <f>(((I1185/60)/60)/24)+DATE(1970,1,1)</f>
        <v>42676.165972222225</v>
      </c>
      <c r="U1185">
        <f>YEAR(S1185)</f>
        <v>2016</v>
      </c>
      <c r="V1185">
        <f>YEAR(T1185)</f>
        <v>2016</v>
      </c>
      <c r="W1185" t="str">
        <f>IF(V1185=U1185, "Yes"," No")</f>
        <v>Yes</v>
      </c>
    </row>
    <row r="1186" spans="1:23" ht="43.2" x14ac:dyDescent="0.3">
      <c r="A1186">
        <v>1184</v>
      </c>
      <c r="B1186" s="1" t="s">
        <v>2432</v>
      </c>
      <c r="C1186" s="1" t="s">
        <v>2433</v>
      </c>
      <c r="D1186">
        <v>22000</v>
      </c>
      <c r="E1186">
        <v>23086</v>
      </c>
      <c r="F1186" t="s">
        <v>16</v>
      </c>
      <c r="G1186" t="s">
        <v>24</v>
      </c>
      <c r="H1186" t="s">
        <v>25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2434</v>
      </c>
      <c r="O1186" s="7">
        <f>(E1186/D1186)*100</f>
        <v>104.93636363636362</v>
      </c>
      <c r="P1186" s="5">
        <f>IFERROR((E1186/L1186),0)</f>
        <v>61.562666666666665</v>
      </c>
      <c r="Q1186" s="5" t="str">
        <f>LEFT(N1186,SEARCH("/", N1186)-1)</f>
        <v>photography</v>
      </c>
      <c r="R1186" s="5" t="str">
        <f>RIGHT(N1186,LEN(N1186)-SEARCH("/",N1186))</f>
        <v>photobooks</v>
      </c>
      <c r="S1186" s="11">
        <f>(((J1186/60)/60)/24)+DATE(1970,1,1)</f>
        <v>42741.599664351852</v>
      </c>
      <c r="T1186" s="11">
        <f>(((I1186/60)/60)/24)+DATE(1970,1,1)</f>
        <v>42772.599664351852</v>
      </c>
      <c r="U1186">
        <f>YEAR(S1186)</f>
        <v>2017</v>
      </c>
      <c r="V1186">
        <f>YEAR(T1186)</f>
        <v>2017</v>
      </c>
      <c r="W1186" t="str">
        <f>IF(V1186=U1186, "Yes"," No")</f>
        <v>Yes</v>
      </c>
    </row>
    <row r="1187" spans="1:23" ht="57.6" x14ac:dyDescent="0.3">
      <c r="A1187">
        <v>1185</v>
      </c>
      <c r="B1187" s="1" t="s">
        <v>2435</v>
      </c>
      <c r="C1187" s="1" t="s">
        <v>2436</v>
      </c>
      <c r="D1187">
        <v>12500</v>
      </c>
      <c r="E1187">
        <v>13180</v>
      </c>
      <c r="F1187" t="s">
        <v>16</v>
      </c>
      <c r="G1187" t="s">
        <v>17</v>
      </c>
      <c r="H1187" t="s">
        <v>18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2434</v>
      </c>
      <c r="O1187" s="7">
        <f>(E1187/D1187)*100</f>
        <v>105.44</v>
      </c>
      <c r="P1187" s="5">
        <f>IFERROR((E1187/L1187),0)</f>
        <v>118.73873873873873</v>
      </c>
      <c r="Q1187" s="5" t="str">
        <f>LEFT(N1187,SEARCH("/", N1187)-1)</f>
        <v>photography</v>
      </c>
      <c r="R1187" s="5" t="str">
        <f>RIGHT(N1187,LEN(N1187)-SEARCH("/",N1187))</f>
        <v>photobooks</v>
      </c>
      <c r="S1187" s="11">
        <f>(((J1187/60)/60)/24)+DATE(1970,1,1)</f>
        <v>42130.865150462967</v>
      </c>
      <c r="T1187" s="11">
        <f>(((I1187/60)/60)/24)+DATE(1970,1,1)</f>
        <v>42163.166666666672</v>
      </c>
      <c r="U1187">
        <f>YEAR(S1187)</f>
        <v>2015</v>
      </c>
      <c r="V1187">
        <f>YEAR(T1187)</f>
        <v>2015</v>
      </c>
      <c r="W1187" t="str">
        <f>IF(V1187=U1187, "Yes"," No")</f>
        <v>Yes</v>
      </c>
    </row>
    <row r="1188" spans="1:23" ht="43.2" x14ac:dyDescent="0.3">
      <c r="A1188">
        <v>1186</v>
      </c>
      <c r="B1188" s="1" t="s">
        <v>2437</v>
      </c>
      <c r="C1188" s="1" t="s">
        <v>2438</v>
      </c>
      <c r="D1188">
        <v>7500</v>
      </c>
      <c r="E1188">
        <v>8005</v>
      </c>
      <c r="F1188" t="s">
        <v>16</v>
      </c>
      <c r="G1188" t="s">
        <v>24</v>
      </c>
      <c r="H1188" t="s">
        <v>25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2434</v>
      </c>
      <c r="O1188" s="7">
        <f>(E1188/D1188)*100</f>
        <v>106.73333333333332</v>
      </c>
      <c r="P1188" s="5">
        <f>IFERROR((E1188/L1188),0)</f>
        <v>65.081300813008127</v>
      </c>
      <c r="Q1188" s="5" t="str">
        <f>LEFT(N1188,SEARCH("/", N1188)-1)</f>
        <v>photography</v>
      </c>
      <c r="R1188" s="5" t="str">
        <f>RIGHT(N1188,LEN(N1188)-SEARCH("/",N1188))</f>
        <v>photobooks</v>
      </c>
      <c r="S1188" s="11">
        <f>(((J1188/60)/60)/24)+DATE(1970,1,1)</f>
        <v>42123.86336805555</v>
      </c>
      <c r="T1188" s="11">
        <f>(((I1188/60)/60)/24)+DATE(1970,1,1)</f>
        <v>42156.945833333331</v>
      </c>
      <c r="U1188">
        <f>YEAR(S1188)</f>
        <v>2015</v>
      </c>
      <c r="V1188">
        <f>YEAR(T1188)</f>
        <v>2015</v>
      </c>
      <c r="W1188" t="str">
        <f>IF(V1188=U1188, "Yes"," No")</f>
        <v>Yes</v>
      </c>
    </row>
    <row r="1189" spans="1:23" ht="43.2" x14ac:dyDescent="0.3">
      <c r="A1189">
        <v>1187</v>
      </c>
      <c r="B1189" s="1" t="s">
        <v>2439</v>
      </c>
      <c r="C1189" s="1" t="s">
        <v>2440</v>
      </c>
      <c r="D1189">
        <v>8750</v>
      </c>
      <c r="E1189">
        <v>9111</v>
      </c>
      <c r="F1189" t="s">
        <v>16</v>
      </c>
      <c r="G1189" t="s">
        <v>17</v>
      </c>
      <c r="H1189" t="s">
        <v>18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2434</v>
      </c>
      <c r="O1189" s="7">
        <f>(E1189/D1189)*100</f>
        <v>104.12571428571428</v>
      </c>
      <c r="P1189" s="5">
        <f>IFERROR((E1189/L1189),0)</f>
        <v>130.15714285714284</v>
      </c>
      <c r="Q1189" s="5" t="str">
        <f>LEFT(N1189,SEARCH("/", N1189)-1)</f>
        <v>photography</v>
      </c>
      <c r="R1189" s="5" t="str">
        <f>RIGHT(N1189,LEN(N1189)-SEARCH("/",N1189))</f>
        <v>photobooks</v>
      </c>
      <c r="S1189" s="11">
        <f>(((J1189/60)/60)/24)+DATE(1970,1,1)</f>
        <v>42109.894942129627</v>
      </c>
      <c r="T1189" s="11">
        <f>(((I1189/60)/60)/24)+DATE(1970,1,1)</f>
        <v>42141.75</v>
      </c>
      <c r="U1189">
        <f>YEAR(S1189)</f>
        <v>2015</v>
      </c>
      <c r="V1189">
        <f>YEAR(T1189)</f>
        <v>2015</v>
      </c>
      <c r="W1189" t="str">
        <f>IF(V1189=U1189, "Yes"," No")</f>
        <v>Yes</v>
      </c>
    </row>
    <row r="1190" spans="1:23" ht="43.2" x14ac:dyDescent="0.3">
      <c r="A1190">
        <v>1188</v>
      </c>
      <c r="B1190" s="1" t="s">
        <v>2441</v>
      </c>
      <c r="C1190" s="1" t="s">
        <v>2442</v>
      </c>
      <c r="D1190">
        <v>2000</v>
      </c>
      <c r="E1190">
        <v>3211</v>
      </c>
      <c r="F1190" t="s">
        <v>16</v>
      </c>
      <c r="G1190" t="s">
        <v>159</v>
      </c>
      <c r="H1190" t="s">
        <v>160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2434</v>
      </c>
      <c r="O1190" s="7">
        <f>(E1190/D1190)*100</f>
        <v>160.54999999999998</v>
      </c>
      <c r="P1190" s="5">
        <f>IFERROR((E1190/L1190),0)</f>
        <v>37.776470588235291</v>
      </c>
      <c r="Q1190" s="5" t="str">
        <f>LEFT(N1190,SEARCH("/", N1190)-1)</f>
        <v>photography</v>
      </c>
      <c r="R1190" s="5" t="str">
        <f>RIGHT(N1190,LEN(N1190)-SEARCH("/",N1190))</f>
        <v>photobooks</v>
      </c>
      <c r="S1190" s="11">
        <f>(((J1190/60)/60)/24)+DATE(1970,1,1)</f>
        <v>42711.700694444444</v>
      </c>
      <c r="T1190" s="11">
        <f>(((I1190/60)/60)/24)+DATE(1970,1,1)</f>
        <v>42732.700694444444</v>
      </c>
      <c r="U1190">
        <f>YEAR(S1190)</f>
        <v>2016</v>
      </c>
      <c r="V1190">
        <f>YEAR(T1190)</f>
        <v>2016</v>
      </c>
      <c r="W1190" t="str">
        <f>IF(V1190=U1190, "Yes"," No")</f>
        <v>Yes</v>
      </c>
    </row>
    <row r="1191" spans="1:23" ht="43.2" x14ac:dyDescent="0.3">
      <c r="A1191">
        <v>1189</v>
      </c>
      <c r="B1191" s="1" t="s">
        <v>2443</v>
      </c>
      <c r="C1191" s="1" t="s">
        <v>2444</v>
      </c>
      <c r="D1191">
        <v>9000</v>
      </c>
      <c r="E1191">
        <v>9700</v>
      </c>
      <c r="F1191" t="s">
        <v>16</v>
      </c>
      <c r="G1191" t="s">
        <v>17</v>
      </c>
      <c r="H1191" t="s">
        <v>18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2434</v>
      </c>
      <c r="O1191" s="7">
        <f>(E1191/D1191)*100</f>
        <v>107.77777777777777</v>
      </c>
      <c r="P1191" s="5">
        <f>IFERROR((E1191/L1191),0)</f>
        <v>112.79069767441861</v>
      </c>
      <c r="Q1191" s="5" t="str">
        <f>LEFT(N1191,SEARCH("/", N1191)-1)</f>
        <v>photography</v>
      </c>
      <c r="R1191" s="5" t="str">
        <f>RIGHT(N1191,LEN(N1191)-SEARCH("/",N1191))</f>
        <v>photobooks</v>
      </c>
      <c r="S1191" s="11">
        <f>(((J1191/60)/60)/24)+DATE(1970,1,1)</f>
        <v>42529.979108796295</v>
      </c>
      <c r="T1191" s="11">
        <f>(((I1191/60)/60)/24)+DATE(1970,1,1)</f>
        <v>42550.979108796295</v>
      </c>
      <c r="U1191">
        <f>YEAR(S1191)</f>
        <v>2016</v>
      </c>
      <c r="V1191">
        <f>YEAR(T1191)</f>
        <v>2016</v>
      </c>
      <c r="W1191" t="str">
        <f>IF(V1191=U1191, "Yes"," No")</f>
        <v>Yes</v>
      </c>
    </row>
    <row r="1192" spans="1:23" ht="28.8" x14ac:dyDescent="0.3">
      <c r="A1192">
        <v>1190</v>
      </c>
      <c r="B1192" s="1" t="s">
        <v>2445</v>
      </c>
      <c r="C1192" s="1" t="s">
        <v>2446</v>
      </c>
      <c r="D1192">
        <v>500</v>
      </c>
      <c r="E1192">
        <v>675</v>
      </c>
      <c r="F1192" t="s">
        <v>16</v>
      </c>
      <c r="G1192" t="s">
        <v>17</v>
      </c>
      <c r="H1192" t="s">
        <v>18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2434</v>
      </c>
      <c r="O1192" s="7">
        <f>(E1192/D1192)*100</f>
        <v>135</v>
      </c>
      <c r="P1192" s="5">
        <f>IFERROR((E1192/L1192),0)</f>
        <v>51.92307692307692</v>
      </c>
      <c r="Q1192" s="5" t="str">
        <f>LEFT(N1192,SEARCH("/", N1192)-1)</f>
        <v>photography</v>
      </c>
      <c r="R1192" s="5" t="str">
        <f>RIGHT(N1192,LEN(N1192)-SEARCH("/",N1192))</f>
        <v>photobooks</v>
      </c>
      <c r="S1192" s="11">
        <f>(((J1192/60)/60)/24)+DATE(1970,1,1)</f>
        <v>41852.665798611109</v>
      </c>
      <c r="T1192" s="11">
        <f>(((I1192/60)/60)/24)+DATE(1970,1,1)</f>
        <v>41882.665798611109</v>
      </c>
      <c r="U1192">
        <f>YEAR(S1192)</f>
        <v>2014</v>
      </c>
      <c r="V1192">
        <f>YEAR(T1192)</f>
        <v>2014</v>
      </c>
      <c r="W1192" t="str">
        <f>IF(V1192=U1192, "Yes"," No")</f>
        <v>Yes</v>
      </c>
    </row>
    <row r="1193" spans="1:23" ht="43.2" x14ac:dyDescent="0.3">
      <c r="A1193">
        <v>1191</v>
      </c>
      <c r="B1193" s="1" t="s">
        <v>2447</v>
      </c>
      <c r="C1193" s="1" t="s">
        <v>2448</v>
      </c>
      <c r="D1193">
        <v>2700</v>
      </c>
      <c r="E1193">
        <v>2945</v>
      </c>
      <c r="F1193" t="s">
        <v>16</v>
      </c>
      <c r="G1193" t="s">
        <v>17</v>
      </c>
      <c r="H1193" t="s">
        <v>18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2434</v>
      </c>
      <c r="O1193" s="7">
        <f>(E1193/D1193)*100</f>
        <v>109.07407407407408</v>
      </c>
      <c r="P1193" s="5">
        <f>IFERROR((E1193/L1193),0)</f>
        <v>89.242424242424249</v>
      </c>
      <c r="Q1193" s="5" t="str">
        <f>LEFT(N1193,SEARCH("/", N1193)-1)</f>
        <v>photography</v>
      </c>
      <c r="R1193" s="5" t="str">
        <f>RIGHT(N1193,LEN(N1193)-SEARCH("/",N1193))</f>
        <v>photobooks</v>
      </c>
      <c r="S1193" s="11">
        <f>(((J1193/60)/60)/24)+DATE(1970,1,1)</f>
        <v>42419.603703703702</v>
      </c>
      <c r="T1193" s="11">
        <f>(((I1193/60)/60)/24)+DATE(1970,1,1)</f>
        <v>42449.562037037031</v>
      </c>
      <c r="U1193">
        <f>YEAR(S1193)</f>
        <v>2016</v>
      </c>
      <c r="V1193">
        <f>YEAR(T1193)</f>
        <v>2016</v>
      </c>
      <c r="W1193" t="str">
        <f>IF(V1193=U1193, "Yes"," No")</f>
        <v>Yes</v>
      </c>
    </row>
    <row r="1194" spans="1:23" ht="28.8" x14ac:dyDescent="0.3">
      <c r="A1194">
        <v>1192</v>
      </c>
      <c r="B1194" s="1" t="s">
        <v>2449</v>
      </c>
      <c r="C1194" s="1" t="s">
        <v>2450</v>
      </c>
      <c r="D1194">
        <v>100</v>
      </c>
      <c r="E1194">
        <v>290</v>
      </c>
      <c r="F1194" t="s">
        <v>16</v>
      </c>
      <c r="G1194" t="s">
        <v>24</v>
      </c>
      <c r="H1194" t="s">
        <v>25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2434</v>
      </c>
      <c r="O1194" s="7">
        <f>(E1194/D1194)*100</f>
        <v>290</v>
      </c>
      <c r="P1194" s="5">
        <f>IFERROR((E1194/L1194),0)</f>
        <v>19.333333333333332</v>
      </c>
      <c r="Q1194" s="5" t="str">
        <f>LEFT(N1194,SEARCH("/", N1194)-1)</f>
        <v>photography</v>
      </c>
      <c r="R1194" s="5" t="str">
        <f>RIGHT(N1194,LEN(N1194)-SEARCH("/",N1194))</f>
        <v>photobooks</v>
      </c>
      <c r="S1194" s="11">
        <f>(((J1194/60)/60)/24)+DATE(1970,1,1)</f>
        <v>42747.506689814814</v>
      </c>
      <c r="T1194" s="11">
        <f>(((I1194/60)/60)/24)+DATE(1970,1,1)</f>
        <v>42777.506689814814</v>
      </c>
      <c r="U1194">
        <f>YEAR(S1194)</f>
        <v>2017</v>
      </c>
      <c r="V1194">
        <f>YEAR(T1194)</f>
        <v>2017</v>
      </c>
      <c r="W1194" t="str">
        <f>IF(V1194=U1194, "Yes"," No")</f>
        <v>Yes</v>
      </c>
    </row>
    <row r="1195" spans="1:23" ht="57.6" x14ac:dyDescent="0.3">
      <c r="A1195">
        <v>1193</v>
      </c>
      <c r="B1195" s="1" t="s">
        <v>2451</v>
      </c>
      <c r="C1195" s="1" t="s">
        <v>2452</v>
      </c>
      <c r="D1195">
        <v>21000</v>
      </c>
      <c r="E1195">
        <v>21831</v>
      </c>
      <c r="F1195" t="s">
        <v>16</v>
      </c>
      <c r="G1195" t="s">
        <v>17</v>
      </c>
      <c r="H1195" t="s">
        <v>18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2434</v>
      </c>
      <c r="O1195" s="7">
        <f>(E1195/D1195)*100</f>
        <v>103.95714285714286</v>
      </c>
      <c r="P1195" s="5">
        <f>IFERROR((E1195/L1195),0)</f>
        <v>79.967032967032964</v>
      </c>
      <c r="Q1195" s="5" t="str">
        <f>LEFT(N1195,SEARCH("/", N1195)-1)</f>
        <v>photography</v>
      </c>
      <c r="R1195" s="5" t="str">
        <f>RIGHT(N1195,LEN(N1195)-SEARCH("/",N1195))</f>
        <v>photobooks</v>
      </c>
      <c r="S1195" s="11">
        <f>(((J1195/60)/60)/24)+DATE(1970,1,1)</f>
        <v>42409.776076388895</v>
      </c>
      <c r="T1195" s="11">
        <f>(((I1195/60)/60)/24)+DATE(1970,1,1)</f>
        <v>42469.734409722223</v>
      </c>
      <c r="U1195">
        <f>YEAR(S1195)</f>
        <v>2016</v>
      </c>
      <c r="V1195">
        <f>YEAR(T1195)</f>
        <v>2016</v>
      </c>
      <c r="W1195" t="str">
        <f>IF(V1195=U1195, "Yes"," No")</f>
        <v>Yes</v>
      </c>
    </row>
    <row r="1196" spans="1:23" ht="43.2" x14ac:dyDescent="0.3">
      <c r="A1196">
        <v>1194</v>
      </c>
      <c r="B1196" s="1" t="s">
        <v>2453</v>
      </c>
      <c r="C1196" s="1" t="s">
        <v>2454</v>
      </c>
      <c r="D1196">
        <v>12500</v>
      </c>
      <c r="E1196">
        <v>40280</v>
      </c>
      <c r="F1196" t="s">
        <v>16</v>
      </c>
      <c r="G1196" t="s">
        <v>2455</v>
      </c>
      <c r="H1196" t="s">
        <v>55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2434</v>
      </c>
      <c r="O1196" s="7">
        <f>(E1196/D1196)*100</f>
        <v>322.24</v>
      </c>
      <c r="P1196" s="5">
        <f>IFERROR((E1196/L1196),0)</f>
        <v>56.414565826330531</v>
      </c>
      <c r="Q1196" s="5" t="str">
        <f>LEFT(N1196,SEARCH("/", N1196)-1)</f>
        <v>photography</v>
      </c>
      <c r="R1196" s="5" t="str">
        <f>RIGHT(N1196,LEN(N1196)-SEARCH("/",N1196))</f>
        <v>photobooks</v>
      </c>
      <c r="S1196" s="11">
        <f>(((J1196/60)/60)/24)+DATE(1970,1,1)</f>
        <v>42072.488182870366</v>
      </c>
      <c r="T1196" s="11">
        <f>(((I1196/60)/60)/24)+DATE(1970,1,1)</f>
        <v>42102.488182870366</v>
      </c>
      <c r="U1196">
        <f>YEAR(S1196)</f>
        <v>2015</v>
      </c>
      <c r="V1196">
        <f>YEAR(T1196)</f>
        <v>2015</v>
      </c>
      <c r="W1196" t="str">
        <f>IF(V1196=U1196, "Yes"," No")</f>
        <v>Yes</v>
      </c>
    </row>
    <row r="1197" spans="1:23" ht="57.6" x14ac:dyDescent="0.3">
      <c r="A1197">
        <v>1195</v>
      </c>
      <c r="B1197" s="1" t="s">
        <v>2456</v>
      </c>
      <c r="C1197" s="1" t="s">
        <v>2457</v>
      </c>
      <c r="D1197">
        <v>10000</v>
      </c>
      <c r="E1197">
        <v>13500</v>
      </c>
      <c r="F1197" t="s">
        <v>16</v>
      </c>
      <c r="G1197" t="s">
        <v>1224</v>
      </c>
      <c r="H1197" t="s">
        <v>55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2434</v>
      </c>
      <c r="O1197" s="7">
        <f>(E1197/D1197)*100</f>
        <v>135</v>
      </c>
      <c r="P1197" s="5">
        <f>IFERROR((E1197/L1197),0)</f>
        <v>79.411764705882348</v>
      </c>
      <c r="Q1197" s="5" t="str">
        <f>LEFT(N1197,SEARCH("/", N1197)-1)</f>
        <v>photography</v>
      </c>
      <c r="R1197" s="5" t="str">
        <f>RIGHT(N1197,LEN(N1197)-SEARCH("/",N1197))</f>
        <v>photobooks</v>
      </c>
      <c r="S1197" s="11">
        <f>(((J1197/60)/60)/24)+DATE(1970,1,1)</f>
        <v>42298.34783564815</v>
      </c>
      <c r="T1197" s="11">
        <f>(((I1197/60)/60)/24)+DATE(1970,1,1)</f>
        <v>42358.375</v>
      </c>
      <c r="U1197">
        <f>YEAR(S1197)</f>
        <v>2015</v>
      </c>
      <c r="V1197">
        <f>YEAR(T1197)</f>
        <v>2015</v>
      </c>
      <c r="W1197" t="str">
        <f>IF(V1197=U1197, "Yes"," No")</f>
        <v>Yes</v>
      </c>
    </row>
    <row r="1198" spans="1:23" ht="43.2" x14ac:dyDescent="0.3">
      <c r="A1198">
        <v>1196</v>
      </c>
      <c r="B1198" s="1" t="s">
        <v>2458</v>
      </c>
      <c r="C1198" s="1" t="s">
        <v>2459</v>
      </c>
      <c r="D1198">
        <v>14500</v>
      </c>
      <c r="E1198">
        <v>39137</v>
      </c>
      <c r="F1198" t="s">
        <v>16</v>
      </c>
      <c r="G1198" t="s">
        <v>24</v>
      </c>
      <c r="H1198" t="s">
        <v>25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2434</v>
      </c>
      <c r="O1198" s="7">
        <f>(E1198/D1198)*100</f>
        <v>269.91034482758624</v>
      </c>
      <c r="P1198" s="5">
        <f>IFERROR((E1198/L1198),0)</f>
        <v>76.439453125</v>
      </c>
      <c r="Q1198" s="5" t="str">
        <f>LEFT(N1198,SEARCH("/", N1198)-1)</f>
        <v>photography</v>
      </c>
      <c r="R1198" s="5" t="str">
        <f>RIGHT(N1198,LEN(N1198)-SEARCH("/",N1198))</f>
        <v>photobooks</v>
      </c>
      <c r="S1198" s="11">
        <f>(((J1198/60)/60)/24)+DATE(1970,1,1)</f>
        <v>42326.818738425922</v>
      </c>
      <c r="T1198" s="11">
        <f>(((I1198/60)/60)/24)+DATE(1970,1,1)</f>
        <v>42356.818738425922</v>
      </c>
      <c r="U1198">
        <f>YEAR(S1198)</f>
        <v>2015</v>
      </c>
      <c r="V1198">
        <f>YEAR(T1198)</f>
        <v>2015</v>
      </c>
      <c r="W1198" t="str">
        <f>IF(V1198=U1198, "Yes"," No")</f>
        <v>Yes</v>
      </c>
    </row>
    <row r="1199" spans="1:23" ht="57.6" x14ac:dyDescent="0.3">
      <c r="A1199">
        <v>1197</v>
      </c>
      <c r="B1199" s="1" t="s">
        <v>2460</v>
      </c>
      <c r="C1199" s="1" t="s">
        <v>2461</v>
      </c>
      <c r="D1199">
        <v>15000</v>
      </c>
      <c r="E1199">
        <v>37994</v>
      </c>
      <c r="F1199" t="s">
        <v>16</v>
      </c>
      <c r="G1199" t="s">
        <v>17</v>
      </c>
      <c r="H1199" t="s">
        <v>18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2434</v>
      </c>
      <c r="O1199" s="7">
        <f>(E1199/D1199)*100</f>
        <v>253.29333333333332</v>
      </c>
      <c r="P1199" s="5">
        <f>IFERROR((E1199/L1199),0)</f>
        <v>121</v>
      </c>
      <c r="Q1199" s="5" t="str">
        <f>LEFT(N1199,SEARCH("/", N1199)-1)</f>
        <v>photography</v>
      </c>
      <c r="R1199" s="5" t="str">
        <f>RIGHT(N1199,LEN(N1199)-SEARCH("/",N1199))</f>
        <v>photobooks</v>
      </c>
      <c r="S1199" s="11">
        <f>(((J1199/60)/60)/24)+DATE(1970,1,1)</f>
        <v>42503.66474537037</v>
      </c>
      <c r="T1199" s="11">
        <f>(((I1199/60)/60)/24)+DATE(1970,1,1)</f>
        <v>42534.249305555553</v>
      </c>
      <c r="U1199">
        <f>YEAR(S1199)</f>
        <v>2016</v>
      </c>
      <c r="V1199">
        <f>YEAR(T1199)</f>
        <v>2016</v>
      </c>
      <c r="W1199" t="str">
        <f>IF(V1199=U1199, "Yes"," No")</f>
        <v>Yes</v>
      </c>
    </row>
    <row r="1200" spans="1:23" ht="43.2" x14ac:dyDescent="0.3">
      <c r="A1200">
        <v>1198</v>
      </c>
      <c r="B1200" s="1" t="s">
        <v>2462</v>
      </c>
      <c r="C1200" s="1" t="s">
        <v>2463</v>
      </c>
      <c r="D1200">
        <v>3500</v>
      </c>
      <c r="E1200">
        <v>9121</v>
      </c>
      <c r="F1200" t="s">
        <v>16</v>
      </c>
      <c r="G1200" t="s">
        <v>17</v>
      </c>
      <c r="H1200" t="s">
        <v>18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2434</v>
      </c>
      <c r="O1200" s="7">
        <f>(E1200/D1200)*100</f>
        <v>260.59999999999997</v>
      </c>
      <c r="P1200" s="5">
        <f>IFERROR((E1200/L1200),0)</f>
        <v>54.616766467065865</v>
      </c>
      <c r="Q1200" s="5" t="str">
        <f>LEFT(N1200,SEARCH("/", N1200)-1)</f>
        <v>photography</v>
      </c>
      <c r="R1200" s="5" t="str">
        <f>RIGHT(N1200,LEN(N1200)-SEARCH("/",N1200))</f>
        <v>photobooks</v>
      </c>
      <c r="S1200" s="11">
        <f>(((J1200/60)/60)/24)+DATE(1970,1,1)</f>
        <v>42333.619050925925</v>
      </c>
      <c r="T1200" s="11">
        <f>(((I1200/60)/60)/24)+DATE(1970,1,1)</f>
        <v>42369.125</v>
      </c>
      <c r="U1200">
        <f>YEAR(S1200)</f>
        <v>2015</v>
      </c>
      <c r="V1200">
        <f>YEAR(T1200)</f>
        <v>2015</v>
      </c>
      <c r="W1200" t="str">
        <f>IF(V1200=U1200, "Yes"," No")</f>
        <v>Yes</v>
      </c>
    </row>
    <row r="1201" spans="1:23" ht="43.2" x14ac:dyDescent="0.3">
      <c r="A1201">
        <v>1199</v>
      </c>
      <c r="B1201" s="1" t="s">
        <v>2464</v>
      </c>
      <c r="C1201" s="1" t="s">
        <v>2465</v>
      </c>
      <c r="D1201">
        <v>2658</v>
      </c>
      <c r="E1201">
        <v>2693</v>
      </c>
      <c r="F1201" t="s">
        <v>16</v>
      </c>
      <c r="G1201" t="s">
        <v>24</v>
      </c>
      <c r="H1201" t="s">
        <v>25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2434</v>
      </c>
      <c r="O1201" s="7">
        <f>(E1201/D1201)*100</f>
        <v>101.31677953348381</v>
      </c>
      <c r="P1201" s="5">
        <f>IFERROR((E1201/L1201),0)</f>
        <v>299.22222222222223</v>
      </c>
      <c r="Q1201" s="5" t="str">
        <f>LEFT(N1201,SEARCH("/", N1201)-1)</f>
        <v>photography</v>
      </c>
      <c r="R1201" s="5" t="str">
        <f>RIGHT(N1201,LEN(N1201)-SEARCH("/",N1201))</f>
        <v>photobooks</v>
      </c>
      <c r="S1201" s="11">
        <f>(((J1201/60)/60)/24)+DATE(1970,1,1)</f>
        <v>42161.770833333328</v>
      </c>
      <c r="T1201" s="11">
        <f>(((I1201/60)/60)/24)+DATE(1970,1,1)</f>
        <v>42193.770833333328</v>
      </c>
      <c r="U1201">
        <f>YEAR(S1201)</f>
        <v>2015</v>
      </c>
      <c r="V1201">
        <f>YEAR(T1201)</f>
        <v>2015</v>
      </c>
      <c r="W1201" t="str">
        <f>IF(V1201=U1201, "Yes"," No")</f>
        <v>Yes</v>
      </c>
    </row>
    <row r="1202" spans="1:23" ht="43.2" x14ac:dyDescent="0.3">
      <c r="A1202">
        <v>1200</v>
      </c>
      <c r="B1202" s="1" t="s">
        <v>2466</v>
      </c>
      <c r="C1202" s="1" t="s">
        <v>2467</v>
      </c>
      <c r="D1202">
        <v>4800</v>
      </c>
      <c r="E1202">
        <v>6029</v>
      </c>
      <c r="F1202" t="s">
        <v>16</v>
      </c>
      <c r="G1202" t="s">
        <v>17</v>
      </c>
      <c r="H1202" t="s">
        <v>18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2434</v>
      </c>
      <c r="O1202" s="7">
        <f>(E1202/D1202)*100</f>
        <v>125.60416666666667</v>
      </c>
      <c r="P1202" s="5">
        <f>IFERROR((E1202/L1202),0)</f>
        <v>58.533980582524272</v>
      </c>
      <c r="Q1202" s="5" t="str">
        <f>LEFT(N1202,SEARCH("/", N1202)-1)</f>
        <v>photography</v>
      </c>
      <c r="R1202" s="5" t="str">
        <f>RIGHT(N1202,LEN(N1202)-SEARCH("/",N1202))</f>
        <v>photobooks</v>
      </c>
      <c r="S1202" s="11">
        <f>(((J1202/60)/60)/24)+DATE(1970,1,1)</f>
        <v>42089.477500000001</v>
      </c>
      <c r="T1202" s="11">
        <f>(((I1202/60)/60)/24)+DATE(1970,1,1)</f>
        <v>42110.477500000001</v>
      </c>
      <c r="U1202">
        <f>YEAR(S1202)</f>
        <v>2015</v>
      </c>
      <c r="V1202">
        <f>YEAR(T1202)</f>
        <v>2015</v>
      </c>
      <c r="W1202" t="str">
        <f>IF(V1202=U1202, "Yes"," No")</f>
        <v>Yes</v>
      </c>
    </row>
    <row r="1203" spans="1:23" ht="43.2" x14ac:dyDescent="0.3">
      <c r="A1203">
        <v>1201</v>
      </c>
      <c r="B1203" s="1" t="s">
        <v>2468</v>
      </c>
      <c r="C1203" s="1" t="s">
        <v>2469</v>
      </c>
      <c r="D1203">
        <v>6000</v>
      </c>
      <c r="E1203">
        <v>6146.27</v>
      </c>
      <c r="F1203" t="s">
        <v>16</v>
      </c>
      <c r="G1203" t="s">
        <v>24</v>
      </c>
      <c r="H1203" t="s">
        <v>25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2434</v>
      </c>
      <c r="O1203" s="7">
        <f>(E1203/D1203)*100</f>
        <v>102.43783333333334</v>
      </c>
      <c r="P1203" s="5">
        <f>IFERROR((E1203/L1203),0)</f>
        <v>55.371801801801809</v>
      </c>
      <c r="Q1203" s="5" t="str">
        <f>LEFT(N1203,SEARCH("/", N1203)-1)</f>
        <v>photography</v>
      </c>
      <c r="R1203" s="5" t="str">
        <f>RIGHT(N1203,LEN(N1203)-SEARCH("/",N1203))</f>
        <v>photobooks</v>
      </c>
      <c r="S1203" s="11">
        <f>(((J1203/60)/60)/24)+DATE(1970,1,1)</f>
        <v>42536.60701388889</v>
      </c>
      <c r="T1203" s="11">
        <f>(((I1203/60)/60)/24)+DATE(1970,1,1)</f>
        <v>42566.60701388889</v>
      </c>
      <c r="U1203">
        <f>YEAR(S1203)</f>
        <v>2016</v>
      </c>
      <c r="V1203">
        <f>YEAR(T1203)</f>
        <v>2016</v>
      </c>
      <c r="W1203" t="str">
        <f>IF(V1203=U1203, "Yes"," No")</f>
        <v>Yes</v>
      </c>
    </row>
    <row r="1204" spans="1:23" ht="43.2" x14ac:dyDescent="0.3">
      <c r="A1204">
        <v>1202</v>
      </c>
      <c r="B1204" s="1" t="s">
        <v>2470</v>
      </c>
      <c r="C1204" s="1" t="s">
        <v>2471</v>
      </c>
      <c r="D1204">
        <v>25000</v>
      </c>
      <c r="E1204">
        <v>49811</v>
      </c>
      <c r="F1204" t="s">
        <v>16</v>
      </c>
      <c r="G1204" t="s">
        <v>50</v>
      </c>
      <c r="H1204" t="s">
        <v>51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2434</v>
      </c>
      <c r="O1204" s="7">
        <f>(E1204/D1204)*100</f>
        <v>199.244</v>
      </c>
      <c r="P1204" s="5">
        <f>IFERROR((E1204/L1204),0)</f>
        <v>183.80442804428046</v>
      </c>
      <c r="Q1204" s="5" t="str">
        <f>LEFT(N1204,SEARCH("/", N1204)-1)</f>
        <v>photography</v>
      </c>
      <c r="R1204" s="5" t="str">
        <f>RIGHT(N1204,LEN(N1204)-SEARCH("/",N1204))</f>
        <v>photobooks</v>
      </c>
      <c r="S1204" s="11">
        <f>(((J1204/60)/60)/24)+DATE(1970,1,1)</f>
        <v>42152.288819444439</v>
      </c>
      <c r="T1204" s="11">
        <f>(((I1204/60)/60)/24)+DATE(1970,1,1)</f>
        <v>42182.288819444439</v>
      </c>
      <c r="U1204">
        <f>YEAR(S1204)</f>
        <v>2015</v>
      </c>
      <c r="V1204">
        <f>YEAR(T1204)</f>
        <v>2015</v>
      </c>
      <c r="W1204" t="str">
        <f>IF(V1204=U1204, "Yes"," No")</f>
        <v>Yes</v>
      </c>
    </row>
    <row r="1205" spans="1:23" ht="43.2" x14ac:dyDescent="0.3">
      <c r="A1205">
        <v>1203</v>
      </c>
      <c r="B1205" s="1" t="s">
        <v>2472</v>
      </c>
      <c r="C1205" s="1" t="s">
        <v>2473</v>
      </c>
      <c r="D1205">
        <v>16300</v>
      </c>
      <c r="E1205">
        <v>16700</v>
      </c>
      <c r="F1205" t="s">
        <v>16</v>
      </c>
      <c r="G1205" t="s">
        <v>17</v>
      </c>
      <c r="H1205" t="s">
        <v>18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2434</v>
      </c>
      <c r="O1205" s="7">
        <f>(E1205/D1205)*100</f>
        <v>102.45398773006136</v>
      </c>
      <c r="P1205" s="5">
        <f>IFERROR((E1205/L1205),0)</f>
        <v>165.34653465346534</v>
      </c>
      <c r="Q1205" s="5" t="str">
        <f>LEFT(N1205,SEARCH("/", N1205)-1)</f>
        <v>photography</v>
      </c>
      <c r="R1205" s="5" t="str">
        <f>RIGHT(N1205,LEN(N1205)-SEARCH("/",N1205))</f>
        <v>photobooks</v>
      </c>
      <c r="S1205" s="11">
        <f>(((J1205/60)/60)/24)+DATE(1970,1,1)</f>
        <v>42125.614895833336</v>
      </c>
      <c r="T1205" s="11">
        <f>(((I1205/60)/60)/24)+DATE(1970,1,1)</f>
        <v>42155.614895833336</v>
      </c>
      <c r="U1205">
        <f>YEAR(S1205)</f>
        <v>2015</v>
      </c>
      <c r="V1205">
        <f>YEAR(T1205)</f>
        <v>2015</v>
      </c>
      <c r="W1205" t="str">
        <f>IF(V1205=U1205, "Yes"," No")</f>
        <v>Yes</v>
      </c>
    </row>
    <row r="1206" spans="1:23" ht="43.2" x14ac:dyDescent="0.3">
      <c r="A1206">
        <v>1204</v>
      </c>
      <c r="B1206" s="1" t="s">
        <v>2474</v>
      </c>
      <c r="C1206" s="1" t="s">
        <v>2475</v>
      </c>
      <c r="D1206">
        <v>13000</v>
      </c>
      <c r="E1206">
        <v>13383</v>
      </c>
      <c r="F1206" t="s">
        <v>16</v>
      </c>
      <c r="G1206" t="s">
        <v>17</v>
      </c>
      <c r="H1206" t="s">
        <v>18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2434</v>
      </c>
      <c r="O1206" s="7">
        <f>(E1206/D1206)*100</f>
        <v>102.94615384615385</v>
      </c>
      <c r="P1206" s="5">
        <f>IFERROR((E1206/L1206),0)</f>
        <v>234.78947368421052</v>
      </c>
      <c r="Q1206" s="5" t="str">
        <f>LEFT(N1206,SEARCH("/", N1206)-1)</f>
        <v>photography</v>
      </c>
      <c r="R1206" s="5" t="str">
        <f>RIGHT(N1206,LEN(N1206)-SEARCH("/",N1206))</f>
        <v>photobooks</v>
      </c>
      <c r="S1206" s="11">
        <f>(((J1206/60)/60)/24)+DATE(1970,1,1)</f>
        <v>42297.748067129629</v>
      </c>
      <c r="T1206" s="11">
        <f>(((I1206/60)/60)/24)+DATE(1970,1,1)</f>
        <v>42342.208333333328</v>
      </c>
      <c r="U1206">
        <f>YEAR(S1206)</f>
        <v>2015</v>
      </c>
      <c r="V1206">
        <f>YEAR(T1206)</f>
        <v>2015</v>
      </c>
      <c r="W1206" t="str">
        <f>IF(V1206=U1206, "Yes"," No")</f>
        <v>Yes</v>
      </c>
    </row>
    <row r="1207" spans="1:23" ht="43.2" x14ac:dyDescent="0.3">
      <c r="A1207">
        <v>1205</v>
      </c>
      <c r="B1207" s="1" t="s">
        <v>2476</v>
      </c>
      <c r="C1207" s="1" t="s">
        <v>2477</v>
      </c>
      <c r="D1207">
        <v>13000</v>
      </c>
      <c r="E1207">
        <v>13112</v>
      </c>
      <c r="F1207" t="s">
        <v>16</v>
      </c>
      <c r="G1207" t="s">
        <v>502</v>
      </c>
      <c r="H1207" t="s">
        <v>55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2434</v>
      </c>
      <c r="O1207" s="7">
        <f>(E1207/D1207)*100</f>
        <v>100.86153846153847</v>
      </c>
      <c r="P1207" s="5">
        <f>IFERROR((E1207/L1207),0)</f>
        <v>211.48387096774192</v>
      </c>
      <c r="Q1207" s="5" t="str">
        <f>LEFT(N1207,SEARCH("/", N1207)-1)</f>
        <v>photography</v>
      </c>
      <c r="R1207" s="5" t="str">
        <f>RIGHT(N1207,LEN(N1207)-SEARCH("/",N1207))</f>
        <v>photobooks</v>
      </c>
      <c r="S1207" s="11">
        <f>(((J1207/60)/60)/24)+DATE(1970,1,1)</f>
        <v>42138.506377314814</v>
      </c>
      <c r="T1207" s="11">
        <f>(((I1207/60)/60)/24)+DATE(1970,1,1)</f>
        <v>42168.506377314814</v>
      </c>
      <c r="U1207">
        <f>YEAR(S1207)</f>
        <v>2015</v>
      </c>
      <c r="V1207">
        <f>YEAR(T1207)</f>
        <v>2015</v>
      </c>
      <c r="W1207" t="str">
        <f>IF(V1207=U1207, "Yes"," No")</f>
        <v>Yes</v>
      </c>
    </row>
    <row r="1208" spans="1:23" ht="43.2" x14ac:dyDescent="0.3">
      <c r="A1208">
        <v>1206</v>
      </c>
      <c r="B1208" s="1" t="s">
        <v>2478</v>
      </c>
      <c r="C1208" s="1" t="s">
        <v>2479</v>
      </c>
      <c r="D1208">
        <v>900</v>
      </c>
      <c r="E1208">
        <v>1035</v>
      </c>
      <c r="F1208" t="s">
        <v>16</v>
      </c>
      <c r="G1208" t="s">
        <v>2012</v>
      </c>
      <c r="H1208" t="s">
        <v>55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2434</v>
      </c>
      <c r="O1208" s="7">
        <f>(E1208/D1208)*100</f>
        <v>114.99999999999999</v>
      </c>
      <c r="P1208" s="5">
        <f>IFERROR((E1208/L1208),0)</f>
        <v>32.34375</v>
      </c>
      <c r="Q1208" s="5" t="str">
        <f>LEFT(N1208,SEARCH("/", N1208)-1)</f>
        <v>photography</v>
      </c>
      <c r="R1208" s="5" t="str">
        <f>RIGHT(N1208,LEN(N1208)-SEARCH("/",N1208))</f>
        <v>photobooks</v>
      </c>
      <c r="S1208" s="11">
        <f>(((J1208/60)/60)/24)+DATE(1970,1,1)</f>
        <v>42772.776076388895</v>
      </c>
      <c r="T1208" s="11">
        <f>(((I1208/60)/60)/24)+DATE(1970,1,1)</f>
        <v>42805.561805555553</v>
      </c>
      <c r="U1208">
        <f>YEAR(S1208)</f>
        <v>2017</v>
      </c>
      <c r="V1208">
        <f>YEAR(T1208)</f>
        <v>2017</v>
      </c>
      <c r="W1208" t="str">
        <f>IF(V1208=U1208, "Yes"," No")</f>
        <v>Yes</v>
      </c>
    </row>
    <row r="1209" spans="1:23" ht="28.8" x14ac:dyDescent="0.3">
      <c r="A1209">
        <v>1207</v>
      </c>
      <c r="B1209" s="1" t="s">
        <v>2480</v>
      </c>
      <c r="C1209" s="1" t="s">
        <v>2481</v>
      </c>
      <c r="D1209">
        <v>16700</v>
      </c>
      <c r="E1209">
        <v>17396</v>
      </c>
      <c r="F1209" t="s">
        <v>16</v>
      </c>
      <c r="G1209" t="s">
        <v>1224</v>
      </c>
      <c r="H1209" t="s">
        <v>55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2434</v>
      </c>
      <c r="O1209" s="7">
        <f>(E1209/D1209)*100</f>
        <v>104.16766467065868</v>
      </c>
      <c r="P1209" s="5">
        <f>IFERROR((E1209/L1209),0)</f>
        <v>123.37588652482269</v>
      </c>
      <c r="Q1209" s="5" t="str">
        <f>LEFT(N1209,SEARCH("/", N1209)-1)</f>
        <v>photography</v>
      </c>
      <c r="R1209" s="5" t="str">
        <f>RIGHT(N1209,LEN(N1209)-SEARCH("/",N1209))</f>
        <v>photobooks</v>
      </c>
      <c r="S1209" s="11">
        <f>(((J1209/60)/60)/24)+DATE(1970,1,1)</f>
        <v>42430.430243055554</v>
      </c>
      <c r="T1209" s="11">
        <f>(((I1209/60)/60)/24)+DATE(1970,1,1)</f>
        <v>42460.416666666672</v>
      </c>
      <c r="U1209">
        <f>YEAR(S1209)</f>
        <v>2016</v>
      </c>
      <c r="V1209">
        <f>YEAR(T1209)</f>
        <v>2016</v>
      </c>
      <c r="W1209" t="str">
        <f>IF(V1209=U1209, "Yes"," No")</f>
        <v>Yes</v>
      </c>
    </row>
    <row r="1210" spans="1:23" ht="57.6" x14ac:dyDescent="0.3">
      <c r="A1210">
        <v>1208</v>
      </c>
      <c r="B1210" s="1" t="s">
        <v>2482</v>
      </c>
      <c r="C1210" s="1" t="s">
        <v>2483</v>
      </c>
      <c r="D1210">
        <v>10000</v>
      </c>
      <c r="E1210">
        <v>15530</v>
      </c>
      <c r="F1210" t="s">
        <v>16</v>
      </c>
      <c r="G1210" t="s">
        <v>17</v>
      </c>
      <c r="H1210" t="s">
        <v>18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2434</v>
      </c>
      <c r="O1210" s="7">
        <f>(E1210/D1210)*100</f>
        <v>155.29999999999998</v>
      </c>
      <c r="P1210" s="5">
        <f>IFERROR((E1210/L1210),0)</f>
        <v>207.06666666666666</v>
      </c>
      <c r="Q1210" s="5" t="str">
        <f>LEFT(N1210,SEARCH("/", N1210)-1)</f>
        <v>photography</v>
      </c>
      <c r="R1210" s="5" t="str">
        <f>RIGHT(N1210,LEN(N1210)-SEARCH("/",N1210))</f>
        <v>photobooks</v>
      </c>
      <c r="S1210" s="11">
        <f>(((J1210/60)/60)/24)+DATE(1970,1,1)</f>
        <v>42423.709074074075</v>
      </c>
      <c r="T1210" s="11">
        <f>(((I1210/60)/60)/24)+DATE(1970,1,1)</f>
        <v>42453.667407407411</v>
      </c>
      <c r="U1210">
        <f>YEAR(S1210)</f>
        <v>2016</v>
      </c>
      <c r="V1210">
        <f>YEAR(T1210)</f>
        <v>2016</v>
      </c>
      <c r="W1210" t="str">
        <f>IF(V1210=U1210, "Yes"," No")</f>
        <v>Yes</v>
      </c>
    </row>
    <row r="1211" spans="1:23" ht="43.2" x14ac:dyDescent="0.3">
      <c r="A1211">
        <v>1209</v>
      </c>
      <c r="B1211" s="1" t="s">
        <v>2484</v>
      </c>
      <c r="C1211" s="1" t="s">
        <v>2485</v>
      </c>
      <c r="D1211">
        <v>6000</v>
      </c>
      <c r="E1211">
        <v>6360</v>
      </c>
      <c r="F1211" t="s">
        <v>16</v>
      </c>
      <c r="G1211" t="s">
        <v>17</v>
      </c>
      <c r="H1211" t="s">
        <v>18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2434</v>
      </c>
      <c r="O1211" s="7">
        <f>(E1211/D1211)*100</f>
        <v>106</v>
      </c>
      <c r="P1211" s="5">
        <f>IFERROR((E1211/L1211),0)</f>
        <v>138.2608695652174</v>
      </c>
      <c r="Q1211" s="5" t="str">
        <f>LEFT(N1211,SEARCH("/", N1211)-1)</f>
        <v>photography</v>
      </c>
      <c r="R1211" s="5" t="str">
        <f>RIGHT(N1211,LEN(N1211)-SEARCH("/",N1211))</f>
        <v>photobooks</v>
      </c>
      <c r="S1211" s="11">
        <f>(((J1211/60)/60)/24)+DATE(1970,1,1)</f>
        <v>42761.846122685187</v>
      </c>
      <c r="T1211" s="11">
        <f>(((I1211/60)/60)/24)+DATE(1970,1,1)</f>
        <v>42791.846122685187</v>
      </c>
      <c r="U1211">
        <f>YEAR(S1211)</f>
        <v>2017</v>
      </c>
      <c r="V1211">
        <f>YEAR(T1211)</f>
        <v>2017</v>
      </c>
      <c r="W1211" t="str">
        <f>IF(V1211=U1211, "Yes"," No")</f>
        <v>Yes</v>
      </c>
    </row>
    <row r="1212" spans="1:23" ht="28.8" x14ac:dyDescent="0.3">
      <c r="A1212">
        <v>1210</v>
      </c>
      <c r="B1212" s="1" t="s">
        <v>2486</v>
      </c>
      <c r="C1212" s="1" t="s">
        <v>2487</v>
      </c>
      <c r="D1212">
        <v>20000</v>
      </c>
      <c r="E1212">
        <v>50863</v>
      </c>
      <c r="F1212" t="s">
        <v>16</v>
      </c>
      <c r="G1212" t="s">
        <v>476</v>
      </c>
      <c r="H1212" t="s">
        <v>477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2434</v>
      </c>
      <c r="O1212" s="7">
        <f>(E1212/D1212)*100</f>
        <v>254.31499999999997</v>
      </c>
      <c r="P1212" s="5">
        <f>IFERROR((E1212/L1212),0)</f>
        <v>493.81553398058253</v>
      </c>
      <c r="Q1212" s="5" t="str">
        <f>LEFT(N1212,SEARCH("/", N1212)-1)</f>
        <v>photography</v>
      </c>
      <c r="R1212" s="5" t="str">
        <f>RIGHT(N1212,LEN(N1212)-SEARCH("/",N1212))</f>
        <v>photobooks</v>
      </c>
      <c r="S1212" s="11">
        <f>(((J1212/60)/60)/24)+DATE(1970,1,1)</f>
        <v>42132.941805555558</v>
      </c>
      <c r="T1212" s="11">
        <f>(((I1212/60)/60)/24)+DATE(1970,1,1)</f>
        <v>42155.875</v>
      </c>
      <c r="U1212">
        <f>YEAR(S1212)</f>
        <v>2015</v>
      </c>
      <c r="V1212">
        <f>YEAR(T1212)</f>
        <v>2015</v>
      </c>
      <c r="W1212" t="str">
        <f>IF(V1212=U1212, "Yes"," No")</f>
        <v>Yes</v>
      </c>
    </row>
    <row r="1213" spans="1:23" ht="43.2" x14ac:dyDescent="0.3">
      <c r="A1213">
        <v>1211</v>
      </c>
      <c r="B1213" s="1" t="s">
        <v>2488</v>
      </c>
      <c r="C1213" s="1" t="s">
        <v>2489</v>
      </c>
      <c r="D1213">
        <v>1000</v>
      </c>
      <c r="E1213">
        <v>1011</v>
      </c>
      <c r="F1213" t="s">
        <v>16</v>
      </c>
      <c r="G1213" t="s">
        <v>159</v>
      </c>
      <c r="H1213" t="s">
        <v>160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2434</v>
      </c>
      <c r="O1213" s="7">
        <f>(E1213/D1213)*100</f>
        <v>101.1</v>
      </c>
      <c r="P1213" s="5">
        <f>IFERROR((E1213/L1213),0)</f>
        <v>168.5</v>
      </c>
      <c r="Q1213" s="5" t="str">
        <f>LEFT(N1213,SEARCH("/", N1213)-1)</f>
        <v>photography</v>
      </c>
      <c r="R1213" s="5" t="str">
        <f>RIGHT(N1213,LEN(N1213)-SEARCH("/",N1213))</f>
        <v>photobooks</v>
      </c>
      <c r="S1213" s="11">
        <f>(((J1213/60)/60)/24)+DATE(1970,1,1)</f>
        <v>42515.866446759261</v>
      </c>
      <c r="T1213" s="11">
        <f>(((I1213/60)/60)/24)+DATE(1970,1,1)</f>
        <v>42530.866446759261</v>
      </c>
      <c r="U1213">
        <f>YEAR(S1213)</f>
        <v>2016</v>
      </c>
      <c r="V1213">
        <f>YEAR(T1213)</f>
        <v>2016</v>
      </c>
      <c r="W1213" t="str">
        <f>IF(V1213=U1213, "Yes"," No")</f>
        <v>Yes</v>
      </c>
    </row>
    <row r="1214" spans="1:23" ht="57.6" x14ac:dyDescent="0.3">
      <c r="A1214">
        <v>1212</v>
      </c>
      <c r="B1214" s="1" t="s">
        <v>2490</v>
      </c>
      <c r="C1214" s="1" t="s">
        <v>2491</v>
      </c>
      <c r="D1214">
        <v>2500</v>
      </c>
      <c r="E1214">
        <v>3226</v>
      </c>
      <c r="F1214" t="s">
        <v>16</v>
      </c>
      <c r="G1214" t="s">
        <v>17</v>
      </c>
      <c r="H1214" t="s">
        <v>18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2434</v>
      </c>
      <c r="O1214" s="7">
        <f>(E1214/D1214)*100</f>
        <v>129.04</v>
      </c>
      <c r="P1214" s="5">
        <f>IFERROR((E1214/L1214),0)</f>
        <v>38.867469879518069</v>
      </c>
      <c r="Q1214" s="5" t="str">
        <f>LEFT(N1214,SEARCH("/", N1214)-1)</f>
        <v>photography</v>
      </c>
      <c r="R1214" s="5" t="str">
        <f>RIGHT(N1214,LEN(N1214)-SEARCH("/",N1214))</f>
        <v>photobooks</v>
      </c>
      <c r="S1214" s="11">
        <f>(((J1214/60)/60)/24)+DATE(1970,1,1)</f>
        <v>42318.950173611112</v>
      </c>
      <c r="T1214" s="11">
        <f>(((I1214/60)/60)/24)+DATE(1970,1,1)</f>
        <v>42335.041666666672</v>
      </c>
      <c r="U1214">
        <f>YEAR(S1214)</f>
        <v>2015</v>
      </c>
      <c r="V1214">
        <f>YEAR(T1214)</f>
        <v>2015</v>
      </c>
      <c r="W1214" t="str">
        <f>IF(V1214=U1214, "Yes"," No")</f>
        <v>Yes</v>
      </c>
    </row>
    <row r="1215" spans="1:23" ht="57.6" x14ac:dyDescent="0.3">
      <c r="A1215">
        <v>1213</v>
      </c>
      <c r="B1215" s="1" t="s">
        <v>2492</v>
      </c>
      <c r="C1215" s="1" t="s">
        <v>2493</v>
      </c>
      <c r="D1215">
        <v>6500</v>
      </c>
      <c r="E1215">
        <v>6645</v>
      </c>
      <c r="F1215" t="s">
        <v>16</v>
      </c>
      <c r="G1215" t="s">
        <v>24</v>
      </c>
      <c r="H1215" t="s">
        <v>25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2434</v>
      </c>
      <c r="O1215" s="7">
        <f>(E1215/D1215)*100</f>
        <v>102.23076923076924</v>
      </c>
      <c r="P1215" s="5">
        <f>IFERROR((E1215/L1215),0)</f>
        <v>61.527777777777779</v>
      </c>
      <c r="Q1215" s="5" t="str">
        <f>LEFT(N1215,SEARCH("/", N1215)-1)</f>
        <v>photography</v>
      </c>
      <c r="R1215" s="5" t="str">
        <f>RIGHT(N1215,LEN(N1215)-SEARCH("/",N1215))</f>
        <v>photobooks</v>
      </c>
      <c r="S1215" s="11">
        <f>(((J1215/60)/60)/24)+DATE(1970,1,1)</f>
        <v>42731.755787037036</v>
      </c>
      <c r="T1215" s="11">
        <f>(((I1215/60)/60)/24)+DATE(1970,1,1)</f>
        <v>42766.755787037036</v>
      </c>
      <c r="U1215">
        <f>YEAR(S1215)</f>
        <v>2016</v>
      </c>
      <c r="V1215">
        <f>YEAR(T1215)</f>
        <v>2017</v>
      </c>
      <c r="W1215" t="str">
        <f>IF(V1215=U1215, "Yes"," No")</f>
        <v xml:space="preserve"> No</v>
      </c>
    </row>
    <row r="1216" spans="1:23" ht="57.6" x14ac:dyDescent="0.3">
      <c r="A1216">
        <v>1214</v>
      </c>
      <c r="B1216" s="1" t="s">
        <v>2494</v>
      </c>
      <c r="C1216" s="1" t="s">
        <v>2495</v>
      </c>
      <c r="D1216">
        <v>2000</v>
      </c>
      <c r="E1216">
        <v>2636</v>
      </c>
      <c r="F1216" t="s">
        <v>16</v>
      </c>
      <c r="G1216" t="s">
        <v>17</v>
      </c>
      <c r="H1216" t="s">
        <v>18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2434</v>
      </c>
      <c r="O1216" s="7">
        <f>(E1216/D1216)*100</f>
        <v>131.80000000000001</v>
      </c>
      <c r="P1216" s="5">
        <f>IFERROR((E1216/L1216),0)</f>
        <v>105.44</v>
      </c>
      <c r="Q1216" s="5" t="str">
        <f>LEFT(N1216,SEARCH("/", N1216)-1)</f>
        <v>photography</v>
      </c>
      <c r="R1216" s="5" t="str">
        <f>RIGHT(N1216,LEN(N1216)-SEARCH("/",N1216))</f>
        <v>photobooks</v>
      </c>
      <c r="S1216" s="11">
        <f>(((J1216/60)/60)/24)+DATE(1970,1,1)</f>
        <v>42104.840335648143</v>
      </c>
      <c r="T1216" s="11">
        <f>(((I1216/60)/60)/24)+DATE(1970,1,1)</f>
        <v>42164.840335648143</v>
      </c>
      <c r="U1216">
        <f>YEAR(S1216)</f>
        <v>2015</v>
      </c>
      <c r="V1216">
        <f>YEAR(T1216)</f>
        <v>2015</v>
      </c>
      <c r="W1216" t="str">
        <f>IF(V1216=U1216, "Yes"," No")</f>
        <v>Yes</v>
      </c>
    </row>
    <row r="1217" spans="1:23" ht="57.6" x14ac:dyDescent="0.3">
      <c r="A1217">
        <v>1215</v>
      </c>
      <c r="B1217" s="1" t="s">
        <v>2496</v>
      </c>
      <c r="C1217" s="1" t="s">
        <v>2497</v>
      </c>
      <c r="D1217">
        <v>5000</v>
      </c>
      <c r="E1217">
        <v>39304.01</v>
      </c>
      <c r="F1217" t="s">
        <v>16</v>
      </c>
      <c r="G1217" t="s">
        <v>17</v>
      </c>
      <c r="H1217" t="s">
        <v>18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2434</v>
      </c>
      <c r="O1217" s="7">
        <f>(E1217/D1217)*100</f>
        <v>786.0802000000001</v>
      </c>
      <c r="P1217" s="5">
        <f>IFERROR((E1217/L1217),0)</f>
        <v>71.592003642987251</v>
      </c>
      <c r="Q1217" s="5" t="str">
        <f>LEFT(N1217,SEARCH("/", N1217)-1)</f>
        <v>photography</v>
      </c>
      <c r="R1217" s="5" t="str">
        <f>RIGHT(N1217,LEN(N1217)-SEARCH("/",N1217))</f>
        <v>photobooks</v>
      </c>
      <c r="S1217" s="11">
        <f>(((J1217/60)/60)/24)+DATE(1970,1,1)</f>
        <v>41759.923101851848</v>
      </c>
      <c r="T1217" s="11">
        <f>(((I1217/60)/60)/24)+DATE(1970,1,1)</f>
        <v>41789.923101851848</v>
      </c>
      <c r="U1217">
        <f>YEAR(S1217)</f>
        <v>2014</v>
      </c>
      <c r="V1217">
        <f>YEAR(T1217)</f>
        <v>2014</v>
      </c>
      <c r="W1217" t="str">
        <f>IF(V1217=U1217, "Yes"," No")</f>
        <v>Yes</v>
      </c>
    </row>
    <row r="1218" spans="1:23" ht="28.8" x14ac:dyDescent="0.3">
      <c r="A1218">
        <v>1216</v>
      </c>
      <c r="B1218" s="1" t="s">
        <v>2498</v>
      </c>
      <c r="C1218" s="1" t="s">
        <v>2499</v>
      </c>
      <c r="D1218">
        <v>14000</v>
      </c>
      <c r="E1218">
        <v>20398</v>
      </c>
      <c r="F1218" t="s">
        <v>16</v>
      </c>
      <c r="G1218" t="s">
        <v>17</v>
      </c>
      <c r="H1218" t="s">
        <v>18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2434</v>
      </c>
      <c r="O1218" s="7">
        <f>(E1218/D1218)*100</f>
        <v>145.70000000000002</v>
      </c>
      <c r="P1218" s="5">
        <f>IFERROR((E1218/L1218),0)</f>
        <v>91.882882882882882</v>
      </c>
      <c r="Q1218" s="5" t="str">
        <f>LEFT(N1218,SEARCH("/", N1218)-1)</f>
        <v>photography</v>
      </c>
      <c r="R1218" s="5" t="str">
        <f>RIGHT(N1218,LEN(N1218)-SEARCH("/",N1218))</f>
        <v>photobooks</v>
      </c>
      <c r="S1218" s="11">
        <f>(((J1218/60)/60)/24)+DATE(1970,1,1)</f>
        <v>42247.616400462968</v>
      </c>
      <c r="T1218" s="11">
        <f>(((I1218/60)/60)/24)+DATE(1970,1,1)</f>
        <v>42279.960416666669</v>
      </c>
      <c r="U1218">
        <f>YEAR(S1218)</f>
        <v>2015</v>
      </c>
      <c r="V1218">
        <f>YEAR(T1218)</f>
        <v>2015</v>
      </c>
      <c r="W1218" t="str">
        <f>IF(V1218=U1218, "Yes"," No")</f>
        <v>Yes</v>
      </c>
    </row>
    <row r="1219" spans="1:23" ht="43.2" x14ac:dyDescent="0.3">
      <c r="A1219">
        <v>1217</v>
      </c>
      <c r="B1219" s="1" t="s">
        <v>2500</v>
      </c>
      <c r="C1219" s="1" t="s">
        <v>2501</v>
      </c>
      <c r="D1219">
        <v>26500</v>
      </c>
      <c r="E1219">
        <v>27189</v>
      </c>
      <c r="F1219" t="s">
        <v>16</v>
      </c>
      <c r="G1219" t="s">
        <v>17</v>
      </c>
      <c r="H1219" t="s">
        <v>18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2434</v>
      </c>
      <c r="O1219" s="7">
        <f>(E1219/D1219)*100</f>
        <v>102.60000000000001</v>
      </c>
      <c r="P1219" s="5">
        <f>IFERROR((E1219/L1219),0)</f>
        <v>148.57377049180329</v>
      </c>
      <c r="Q1219" s="5" t="str">
        <f>LEFT(N1219,SEARCH("/", N1219)-1)</f>
        <v>photography</v>
      </c>
      <c r="R1219" s="5" t="str">
        <f>RIGHT(N1219,LEN(N1219)-SEARCH("/",N1219))</f>
        <v>photobooks</v>
      </c>
      <c r="S1219" s="11">
        <f>(((J1219/60)/60)/24)+DATE(1970,1,1)</f>
        <v>42535.809490740736</v>
      </c>
      <c r="T1219" s="11">
        <f>(((I1219/60)/60)/24)+DATE(1970,1,1)</f>
        <v>42565.809490740736</v>
      </c>
      <c r="U1219">
        <f>YEAR(S1219)</f>
        <v>2016</v>
      </c>
      <c r="V1219">
        <f>YEAR(T1219)</f>
        <v>2016</v>
      </c>
      <c r="W1219" t="str">
        <f>IF(V1219=U1219, "Yes"," No")</f>
        <v>Yes</v>
      </c>
    </row>
    <row r="1220" spans="1:23" ht="57.6" x14ac:dyDescent="0.3">
      <c r="A1220">
        <v>1218</v>
      </c>
      <c r="B1220" s="1" t="s">
        <v>2502</v>
      </c>
      <c r="C1220" s="1" t="s">
        <v>2503</v>
      </c>
      <c r="D1220">
        <v>9000</v>
      </c>
      <c r="E1220">
        <v>15505</v>
      </c>
      <c r="F1220" t="s">
        <v>16</v>
      </c>
      <c r="G1220" t="s">
        <v>17</v>
      </c>
      <c r="H1220" t="s">
        <v>18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2434</v>
      </c>
      <c r="O1220" s="7">
        <f>(E1220/D1220)*100</f>
        <v>172.27777777777777</v>
      </c>
      <c r="P1220" s="5">
        <f>IFERROR((E1220/L1220),0)</f>
        <v>174.2134831460674</v>
      </c>
      <c r="Q1220" s="5" t="str">
        <f>LEFT(N1220,SEARCH("/", N1220)-1)</f>
        <v>photography</v>
      </c>
      <c r="R1220" s="5" t="str">
        <f>RIGHT(N1220,LEN(N1220)-SEARCH("/",N1220))</f>
        <v>photobooks</v>
      </c>
      <c r="S1220" s="11">
        <f>(((J1220/60)/60)/24)+DATE(1970,1,1)</f>
        <v>42278.662037037036</v>
      </c>
      <c r="T1220" s="11">
        <f>(((I1220/60)/60)/24)+DATE(1970,1,1)</f>
        <v>42309.125</v>
      </c>
      <c r="U1220">
        <f>YEAR(S1220)</f>
        <v>2015</v>
      </c>
      <c r="V1220">
        <f>YEAR(T1220)</f>
        <v>2015</v>
      </c>
      <c r="W1220" t="str">
        <f>IF(V1220=U1220, "Yes"," No")</f>
        <v>Yes</v>
      </c>
    </row>
    <row r="1221" spans="1:23" ht="28.8" x14ac:dyDescent="0.3">
      <c r="A1221">
        <v>1219</v>
      </c>
      <c r="B1221" s="1" t="s">
        <v>2504</v>
      </c>
      <c r="C1221" s="1" t="s">
        <v>2505</v>
      </c>
      <c r="D1221">
        <v>16350</v>
      </c>
      <c r="E1221">
        <v>26024</v>
      </c>
      <c r="F1221" t="s">
        <v>16</v>
      </c>
      <c r="G1221" t="s">
        <v>17</v>
      </c>
      <c r="H1221" t="s">
        <v>18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2434</v>
      </c>
      <c r="O1221" s="7">
        <f>(E1221/D1221)*100</f>
        <v>159.16819571865443</v>
      </c>
      <c r="P1221" s="5">
        <f>IFERROR((E1221/L1221),0)</f>
        <v>102.86166007905139</v>
      </c>
      <c r="Q1221" s="5" t="str">
        <f>LEFT(N1221,SEARCH("/", N1221)-1)</f>
        <v>photography</v>
      </c>
      <c r="R1221" s="5" t="str">
        <f>RIGHT(N1221,LEN(N1221)-SEARCH("/",N1221))</f>
        <v>photobooks</v>
      </c>
      <c r="S1221" s="11">
        <f>(((J1221/60)/60)/24)+DATE(1970,1,1)</f>
        <v>42633.461956018517</v>
      </c>
      <c r="T1221" s="11">
        <f>(((I1221/60)/60)/24)+DATE(1970,1,1)</f>
        <v>42663.461956018517</v>
      </c>
      <c r="U1221">
        <f>YEAR(S1221)</f>
        <v>2016</v>
      </c>
      <c r="V1221">
        <f>YEAR(T1221)</f>
        <v>2016</v>
      </c>
      <c r="W1221" t="str">
        <f>IF(V1221=U1221, "Yes"," No")</f>
        <v>Yes</v>
      </c>
    </row>
    <row r="1222" spans="1:23" ht="43.2" x14ac:dyDescent="0.3">
      <c r="A1222">
        <v>1220</v>
      </c>
      <c r="B1222" s="1" t="s">
        <v>2506</v>
      </c>
      <c r="C1222" s="1" t="s">
        <v>2507</v>
      </c>
      <c r="D1222">
        <v>15000</v>
      </c>
      <c r="E1222">
        <v>15565</v>
      </c>
      <c r="F1222" t="s">
        <v>16</v>
      </c>
      <c r="G1222" t="s">
        <v>502</v>
      </c>
      <c r="H1222" t="s">
        <v>55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2434</v>
      </c>
      <c r="O1222" s="7">
        <f>(E1222/D1222)*100</f>
        <v>103.76666666666668</v>
      </c>
      <c r="P1222" s="5">
        <f>IFERROR((E1222/L1222),0)</f>
        <v>111.17857142857143</v>
      </c>
      <c r="Q1222" s="5" t="str">
        <f>LEFT(N1222,SEARCH("/", N1222)-1)</f>
        <v>photography</v>
      </c>
      <c r="R1222" s="5" t="str">
        <f>RIGHT(N1222,LEN(N1222)-SEARCH("/",N1222))</f>
        <v>photobooks</v>
      </c>
      <c r="S1222" s="11">
        <f>(((J1222/60)/60)/24)+DATE(1970,1,1)</f>
        <v>42211.628611111111</v>
      </c>
      <c r="T1222" s="11">
        <f>(((I1222/60)/60)/24)+DATE(1970,1,1)</f>
        <v>42241.628611111111</v>
      </c>
      <c r="U1222">
        <f>YEAR(S1222)</f>
        <v>2015</v>
      </c>
      <c r="V1222">
        <f>YEAR(T1222)</f>
        <v>2015</v>
      </c>
      <c r="W1222" t="str">
        <f>IF(V1222=U1222, "Yes"," No")</f>
        <v>Yes</v>
      </c>
    </row>
    <row r="1223" spans="1:23" ht="43.2" x14ac:dyDescent="0.3">
      <c r="A1223">
        <v>1221</v>
      </c>
      <c r="B1223" s="1" t="s">
        <v>2508</v>
      </c>
      <c r="C1223" s="1" t="s">
        <v>2509</v>
      </c>
      <c r="D1223">
        <v>2200</v>
      </c>
      <c r="E1223">
        <v>2451.0100000000002</v>
      </c>
      <c r="F1223" t="s">
        <v>16</v>
      </c>
      <c r="G1223" t="s">
        <v>24</v>
      </c>
      <c r="H1223" t="s">
        <v>25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2434</v>
      </c>
      <c r="O1223" s="7">
        <f>(E1223/D1223)*100</f>
        <v>111.40954545454547</v>
      </c>
      <c r="P1223" s="5">
        <f>IFERROR((E1223/L1223),0)</f>
        <v>23.796213592233013</v>
      </c>
      <c r="Q1223" s="5" t="str">
        <f>LEFT(N1223,SEARCH("/", N1223)-1)</f>
        <v>photography</v>
      </c>
      <c r="R1223" s="5" t="str">
        <f>RIGHT(N1223,LEN(N1223)-SEARCH("/",N1223))</f>
        <v>photobooks</v>
      </c>
      <c r="S1223" s="11">
        <f>(((J1223/60)/60)/24)+DATE(1970,1,1)</f>
        <v>42680.47555555556</v>
      </c>
      <c r="T1223" s="11">
        <f>(((I1223/60)/60)/24)+DATE(1970,1,1)</f>
        <v>42708</v>
      </c>
      <c r="U1223">
        <f>YEAR(S1223)</f>
        <v>2016</v>
      </c>
      <c r="V1223">
        <f>YEAR(T1223)</f>
        <v>2016</v>
      </c>
      <c r="W1223" t="str">
        <f>IF(V1223=U1223, "Yes"," No")</f>
        <v>Yes</v>
      </c>
    </row>
    <row r="1224" spans="1:23" ht="28.8" x14ac:dyDescent="0.3">
      <c r="A1224">
        <v>1222</v>
      </c>
      <c r="B1224" s="1" t="s">
        <v>2510</v>
      </c>
      <c r="C1224" s="1" t="s">
        <v>2511</v>
      </c>
      <c r="D1224">
        <v>4000</v>
      </c>
      <c r="E1224">
        <v>11215</v>
      </c>
      <c r="F1224" t="s">
        <v>16</v>
      </c>
      <c r="G1224" t="s">
        <v>159</v>
      </c>
      <c r="H1224" t="s">
        <v>160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2434</v>
      </c>
      <c r="O1224" s="7">
        <f>(E1224/D1224)*100</f>
        <v>280.375</v>
      </c>
      <c r="P1224" s="5">
        <f>IFERROR((E1224/L1224),0)</f>
        <v>81.268115942028984</v>
      </c>
      <c r="Q1224" s="5" t="str">
        <f>LEFT(N1224,SEARCH("/", N1224)-1)</f>
        <v>photography</v>
      </c>
      <c r="R1224" s="5" t="str">
        <f>RIGHT(N1224,LEN(N1224)-SEARCH("/",N1224))</f>
        <v>photobooks</v>
      </c>
      <c r="S1224" s="11">
        <f>(((J1224/60)/60)/24)+DATE(1970,1,1)</f>
        <v>42430.720451388886</v>
      </c>
      <c r="T1224" s="11">
        <f>(((I1224/60)/60)/24)+DATE(1970,1,1)</f>
        <v>42461.166666666672</v>
      </c>
      <c r="U1224">
        <f>YEAR(S1224)</f>
        <v>2016</v>
      </c>
      <c r="V1224">
        <f>YEAR(T1224)</f>
        <v>2016</v>
      </c>
      <c r="W1224" t="str">
        <f>IF(V1224=U1224, "Yes"," No")</f>
        <v>Yes</v>
      </c>
    </row>
    <row r="1225" spans="1:23" ht="43.2" x14ac:dyDescent="0.3">
      <c r="A1225">
        <v>1223</v>
      </c>
      <c r="B1225" s="1" t="s">
        <v>2512</v>
      </c>
      <c r="C1225" s="1" t="s">
        <v>2513</v>
      </c>
      <c r="D1225">
        <v>19800</v>
      </c>
      <c r="E1225">
        <v>22197</v>
      </c>
      <c r="F1225" t="s">
        <v>16</v>
      </c>
      <c r="G1225" t="s">
        <v>17</v>
      </c>
      <c r="H1225" t="s">
        <v>18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2434</v>
      </c>
      <c r="O1225" s="7">
        <f>(E1225/D1225)*100</f>
        <v>112.10606060606061</v>
      </c>
      <c r="P1225" s="5">
        <f>IFERROR((E1225/L1225),0)</f>
        <v>116.21465968586388</v>
      </c>
      <c r="Q1225" s="5" t="str">
        <f>LEFT(N1225,SEARCH("/", N1225)-1)</f>
        <v>photography</v>
      </c>
      <c r="R1225" s="5" t="str">
        <f>RIGHT(N1225,LEN(N1225)-SEARCH("/",N1225))</f>
        <v>photobooks</v>
      </c>
      <c r="S1225" s="11">
        <f>(((J1225/60)/60)/24)+DATE(1970,1,1)</f>
        <v>42654.177187499998</v>
      </c>
      <c r="T1225" s="11">
        <f>(((I1225/60)/60)/24)+DATE(1970,1,1)</f>
        <v>42684.218854166669</v>
      </c>
      <c r="U1225">
        <f>YEAR(S1225)</f>
        <v>2016</v>
      </c>
      <c r="V1225">
        <f>YEAR(T1225)</f>
        <v>2016</v>
      </c>
      <c r="W1225" t="str">
        <f>IF(V1225=U1225, "Yes"," No")</f>
        <v>Yes</v>
      </c>
    </row>
    <row r="1226" spans="1:23" ht="28.8" x14ac:dyDescent="0.3">
      <c r="A1226">
        <v>1224</v>
      </c>
      <c r="B1226" s="1" t="s">
        <v>2514</v>
      </c>
      <c r="C1226" s="1" t="s">
        <v>2515</v>
      </c>
      <c r="D1226">
        <v>15000</v>
      </c>
      <c r="E1226">
        <v>1060</v>
      </c>
      <c r="F1226" t="s">
        <v>272</v>
      </c>
      <c r="G1226" t="s">
        <v>17</v>
      </c>
      <c r="H1226" t="s">
        <v>18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2516</v>
      </c>
      <c r="O1226" s="7">
        <f>(E1226/D1226)*100</f>
        <v>7.0666666666666673</v>
      </c>
      <c r="P1226" s="5">
        <f>IFERROR((E1226/L1226),0)</f>
        <v>58.888888888888886</v>
      </c>
      <c r="Q1226" s="5" t="str">
        <f>LEFT(N1226,SEARCH("/", N1226)-1)</f>
        <v>music</v>
      </c>
      <c r="R1226" s="5" t="str">
        <f>RIGHT(N1226,LEN(N1226)-SEARCH("/",N1226))</f>
        <v>world music</v>
      </c>
      <c r="S1226" s="11">
        <f>(((J1226/60)/60)/24)+DATE(1970,1,1)</f>
        <v>41736.549791666665</v>
      </c>
      <c r="T1226" s="11">
        <f>(((I1226/60)/60)/24)+DATE(1970,1,1)</f>
        <v>41796.549791666665</v>
      </c>
      <c r="U1226">
        <f>YEAR(S1226)</f>
        <v>2014</v>
      </c>
      <c r="V1226">
        <f>YEAR(T1226)</f>
        <v>2014</v>
      </c>
      <c r="W1226" t="str">
        <f>IF(V1226=U1226, "Yes"," No")</f>
        <v>Yes</v>
      </c>
    </row>
    <row r="1227" spans="1:23" ht="43.2" x14ac:dyDescent="0.3">
      <c r="A1227">
        <v>1225</v>
      </c>
      <c r="B1227" s="1" t="s">
        <v>2517</v>
      </c>
      <c r="C1227" s="1" t="s">
        <v>2518</v>
      </c>
      <c r="D1227">
        <v>3000</v>
      </c>
      <c r="E1227">
        <v>132</v>
      </c>
      <c r="F1227" t="s">
        <v>272</v>
      </c>
      <c r="G1227" t="s">
        <v>17</v>
      </c>
      <c r="H1227" t="s">
        <v>18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2516</v>
      </c>
      <c r="O1227" s="7">
        <f>(E1227/D1227)*100</f>
        <v>4.3999999999999995</v>
      </c>
      <c r="P1227" s="5">
        <f>IFERROR((E1227/L1227),0)</f>
        <v>44</v>
      </c>
      <c r="Q1227" s="5" t="str">
        <f>LEFT(N1227,SEARCH("/", N1227)-1)</f>
        <v>music</v>
      </c>
      <c r="R1227" s="5" t="str">
        <f>RIGHT(N1227,LEN(N1227)-SEARCH("/",N1227))</f>
        <v>world music</v>
      </c>
      <c r="S1227" s="11">
        <f>(((J1227/60)/60)/24)+DATE(1970,1,1)</f>
        <v>41509.905995370369</v>
      </c>
      <c r="T1227" s="11">
        <f>(((I1227/60)/60)/24)+DATE(1970,1,1)</f>
        <v>41569.905995370369</v>
      </c>
      <c r="U1227">
        <f>YEAR(S1227)</f>
        <v>2013</v>
      </c>
      <c r="V1227">
        <f>YEAR(T1227)</f>
        <v>2013</v>
      </c>
      <c r="W1227" t="str">
        <f>IF(V1227=U1227, "Yes"," No")</f>
        <v>Yes</v>
      </c>
    </row>
    <row r="1228" spans="1:23" ht="43.2" x14ac:dyDescent="0.3">
      <c r="A1228">
        <v>1226</v>
      </c>
      <c r="B1228" s="1" t="s">
        <v>2519</v>
      </c>
      <c r="C1228" s="1" t="s">
        <v>2520</v>
      </c>
      <c r="D1228">
        <v>50000</v>
      </c>
      <c r="E1228">
        <v>1937</v>
      </c>
      <c r="F1228" t="s">
        <v>272</v>
      </c>
      <c r="G1228" t="s">
        <v>17</v>
      </c>
      <c r="H1228" t="s">
        <v>18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2516</v>
      </c>
      <c r="O1228" s="7">
        <f>(E1228/D1228)*100</f>
        <v>3.8739999999999997</v>
      </c>
      <c r="P1228" s="5">
        <f>IFERROR((E1228/L1228),0)</f>
        <v>48.424999999999997</v>
      </c>
      <c r="Q1228" s="5" t="str">
        <f>LEFT(N1228,SEARCH("/", N1228)-1)</f>
        <v>music</v>
      </c>
      <c r="R1228" s="5" t="str">
        <f>RIGHT(N1228,LEN(N1228)-SEARCH("/",N1228))</f>
        <v>world music</v>
      </c>
      <c r="S1228" s="11">
        <f>(((J1228/60)/60)/24)+DATE(1970,1,1)</f>
        <v>41715.874780092592</v>
      </c>
      <c r="T1228" s="11">
        <f>(((I1228/60)/60)/24)+DATE(1970,1,1)</f>
        <v>41750.041666666664</v>
      </c>
      <c r="U1228">
        <f>YEAR(S1228)</f>
        <v>2014</v>
      </c>
      <c r="V1228">
        <f>YEAR(T1228)</f>
        <v>2014</v>
      </c>
      <c r="W1228" t="str">
        <f>IF(V1228=U1228, "Yes"," No")</f>
        <v>Yes</v>
      </c>
    </row>
    <row r="1229" spans="1:23" ht="43.2" x14ac:dyDescent="0.3">
      <c r="A1229">
        <v>1227</v>
      </c>
      <c r="B1229" s="1" t="s">
        <v>2521</v>
      </c>
      <c r="C1229" s="1" t="s">
        <v>2522</v>
      </c>
      <c r="D1229">
        <v>2000</v>
      </c>
      <c r="E1229">
        <v>0</v>
      </c>
      <c r="F1229" t="s">
        <v>272</v>
      </c>
      <c r="G1229" t="s">
        <v>17</v>
      </c>
      <c r="H1229" t="s">
        <v>18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2516</v>
      </c>
      <c r="O1229" s="7">
        <f>(E1229/D1229)*100</f>
        <v>0</v>
      </c>
      <c r="P1229" s="5">
        <f>IFERROR((E1229/L1229),0)</f>
        <v>0</v>
      </c>
      <c r="Q1229" s="5" t="str">
        <f>LEFT(N1229,SEARCH("/", N1229)-1)</f>
        <v>music</v>
      </c>
      <c r="R1229" s="5" t="str">
        <f>RIGHT(N1229,LEN(N1229)-SEARCH("/",N1229))</f>
        <v>world music</v>
      </c>
      <c r="S1229" s="11">
        <f>(((J1229/60)/60)/24)+DATE(1970,1,1)</f>
        <v>41827.919166666667</v>
      </c>
      <c r="T1229" s="11">
        <f>(((I1229/60)/60)/24)+DATE(1970,1,1)</f>
        <v>41858.291666666664</v>
      </c>
      <c r="U1229">
        <f>YEAR(S1229)</f>
        <v>2014</v>
      </c>
      <c r="V1229">
        <f>YEAR(T1229)</f>
        <v>2014</v>
      </c>
      <c r="W1229" t="str">
        <f>IF(V1229=U1229, "Yes"," No")</f>
        <v>Yes</v>
      </c>
    </row>
    <row r="1230" spans="1:23" ht="43.2" x14ac:dyDescent="0.3">
      <c r="A1230">
        <v>1228</v>
      </c>
      <c r="B1230" s="1" t="s">
        <v>2523</v>
      </c>
      <c r="C1230" s="1" t="s">
        <v>2524</v>
      </c>
      <c r="D1230">
        <v>5000</v>
      </c>
      <c r="E1230">
        <v>1465</v>
      </c>
      <c r="F1230" t="s">
        <v>272</v>
      </c>
      <c r="G1230" t="s">
        <v>17</v>
      </c>
      <c r="H1230" t="s">
        <v>18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2516</v>
      </c>
      <c r="O1230" s="7">
        <f>(E1230/D1230)*100</f>
        <v>29.299999999999997</v>
      </c>
      <c r="P1230" s="5">
        <f>IFERROR((E1230/L1230),0)</f>
        <v>61.041666666666664</v>
      </c>
      <c r="Q1230" s="5" t="str">
        <f>LEFT(N1230,SEARCH("/", N1230)-1)</f>
        <v>music</v>
      </c>
      <c r="R1230" s="5" t="str">
        <f>RIGHT(N1230,LEN(N1230)-SEARCH("/",N1230))</f>
        <v>world music</v>
      </c>
      <c r="S1230" s="11">
        <f>(((J1230/60)/60)/24)+DATE(1970,1,1)</f>
        <v>40754.729259259257</v>
      </c>
      <c r="T1230" s="11">
        <f>(((I1230/60)/60)/24)+DATE(1970,1,1)</f>
        <v>40814.729259259257</v>
      </c>
      <c r="U1230">
        <f>YEAR(S1230)</f>
        <v>2011</v>
      </c>
      <c r="V1230">
        <f>YEAR(T1230)</f>
        <v>2011</v>
      </c>
      <c r="W1230" t="str">
        <f>IF(V1230=U1230, "Yes"," No")</f>
        <v>Yes</v>
      </c>
    </row>
    <row r="1231" spans="1:23" ht="57.6" x14ac:dyDescent="0.3">
      <c r="A1231">
        <v>1229</v>
      </c>
      <c r="B1231" s="1" t="s">
        <v>2525</v>
      </c>
      <c r="C1231" s="1" t="s">
        <v>2526</v>
      </c>
      <c r="D1231">
        <v>2750</v>
      </c>
      <c r="E1231">
        <v>25</v>
      </c>
      <c r="F1231" t="s">
        <v>272</v>
      </c>
      <c r="G1231" t="s">
        <v>17</v>
      </c>
      <c r="H1231" t="s">
        <v>18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2516</v>
      </c>
      <c r="O1231" s="7">
        <f>(E1231/D1231)*100</f>
        <v>0.90909090909090906</v>
      </c>
      <c r="P1231" s="5">
        <f>IFERROR((E1231/L1231),0)</f>
        <v>25</v>
      </c>
      <c r="Q1231" s="5" t="str">
        <f>LEFT(N1231,SEARCH("/", N1231)-1)</f>
        <v>music</v>
      </c>
      <c r="R1231" s="5" t="str">
        <f>RIGHT(N1231,LEN(N1231)-SEARCH("/",N1231))</f>
        <v>world music</v>
      </c>
      <c r="S1231" s="11">
        <f>(((J1231/60)/60)/24)+DATE(1970,1,1)</f>
        <v>40985.459803240738</v>
      </c>
      <c r="T1231" s="11">
        <f>(((I1231/60)/60)/24)+DATE(1970,1,1)</f>
        <v>41015.666666666664</v>
      </c>
      <c r="U1231">
        <f>YEAR(S1231)</f>
        <v>2012</v>
      </c>
      <c r="V1231">
        <f>YEAR(T1231)</f>
        <v>2012</v>
      </c>
      <c r="W1231" t="str">
        <f>IF(V1231=U1231, "Yes"," No")</f>
        <v>Yes</v>
      </c>
    </row>
    <row r="1232" spans="1:23" ht="43.2" x14ac:dyDescent="0.3">
      <c r="A1232">
        <v>1230</v>
      </c>
      <c r="B1232" s="1" t="s">
        <v>2527</v>
      </c>
      <c r="C1232" s="1" t="s">
        <v>2528</v>
      </c>
      <c r="D1232">
        <v>500000</v>
      </c>
      <c r="E1232">
        <v>0</v>
      </c>
      <c r="F1232" t="s">
        <v>272</v>
      </c>
      <c r="G1232" t="s">
        <v>17</v>
      </c>
      <c r="H1232" t="s">
        <v>18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2516</v>
      </c>
      <c r="O1232" s="7">
        <f>(E1232/D1232)*100</f>
        <v>0</v>
      </c>
      <c r="P1232" s="5">
        <f>IFERROR((E1232/L1232),0)</f>
        <v>0</v>
      </c>
      <c r="Q1232" s="5" t="str">
        <f>LEFT(N1232,SEARCH("/", N1232)-1)</f>
        <v>music</v>
      </c>
      <c r="R1232" s="5" t="str">
        <f>RIGHT(N1232,LEN(N1232)-SEARCH("/",N1232))</f>
        <v>world music</v>
      </c>
      <c r="S1232" s="11">
        <f>(((J1232/60)/60)/24)+DATE(1970,1,1)</f>
        <v>40568.972569444442</v>
      </c>
      <c r="T1232" s="11">
        <f>(((I1232/60)/60)/24)+DATE(1970,1,1)</f>
        <v>40598.972569444442</v>
      </c>
      <c r="U1232">
        <f>YEAR(S1232)</f>
        <v>2011</v>
      </c>
      <c r="V1232">
        <f>YEAR(T1232)</f>
        <v>2011</v>
      </c>
      <c r="W1232" t="str">
        <f>IF(V1232=U1232, "Yes"," No")</f>
        <v>Yes</v>
      </c>
    </row>
    <row r="1233" spans="1:23" ht="43.2" x14ac:dyDescent="0.3">
      <c r="A1233">
        <v>1231</v>
      </c>
      <c r="B1233" s="1" t="s">
        <v>2529</v>
      </c>
      <c r="C1233" s="1" t="s">
        <v>2530</v>
      </c>
      <c r="D1233">
        <v>5000</v>
      </c>
      <c r="E1233">
        <v>0</v>
      </c>
      <c r="F1233" t="s">
        <v>272</v>
      </c>
      <c r="G1233" t="s">
        <v>17</v>
      </c>
      <c r="H1233" t="s">
        <v>18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2516</v>
      </c>
      <c r="O1233" s="7">
        <f>(E1233/D1233)*100</f>
        <v>0</v>
      </c>
      <c r="P1233" s="5">
        <f>IFERROR((E1233/L1233),0)</f>
        <v>0</v>
      </c>
      <c r="Q1233" s="5" t="str">
        <f>LEFT(N1233,SEARCH("/", N1233)-1)</f>
        <v>music</v>
      </c>
      <c r="R1233" s="5" t="str">
        <f>RIGHT(N1233,LEN(N1233)-SEARCH("/",N1233))</f>
        <v>world music</v>
      </c>
      <c r="S1233" s="11">
        <f>(((J1233/60)/60)/24)+DATE(1970,1,1)</f>
        <v>42193.941759259258</v>
      </c>
      <c r="T1233" s="11">
        <f>(((I1233/60)/60)/24)+DATE(1970,1,1)</f>
        <v>42244.041666666672</v>
      </c>
      <c r="U1233">
        <f>YEAR(S1233)</f>
        <v>2015</v>
      </c>
      <c r="V1233">
        <f>YEAR(T1233)</f>
        <v>2015</v>
      </c>
      <c r="W1233" t="str">
        <f>IF(V1233=U1233, "Yes"," No")</f>
        <v>Yes</v>
      </c>
    </row>
    <row r="1234" spans="1:23" ht="43.2" x14ac:dyDescent="0.3">
      <c r="A1234">
        <v>1232</v>
      </c>
      <c r="B1234" s="1" t="s">
        <v>2531</v>
      </c>
      <c r="C1234" s="1" t="s">
        <v>2532</v>
      </c>
      <c r="D1234">
        <v>5000</v>
      </c>
      <c r="E1234">
        <v>40</v>
      </c>
      <c r="F1234" t="s">
        <v>272</v>
      </c>
      <c r="G1234" t="s">
        <v>17</v>
      </c>
      <c r="H1234" t="s">
        <v>18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2516</v>
      </c>
      <c r="O1234" s="7">
        <f>(E1234/D1234)*100</f>
        <v>0.8</v>
      </c>
      <c r="P1234" s="5">
        <f>IFERROR((E1234/L1234),0)</f>
        <v>40</v>
      </c>
      <c r="Q1234" s="5" t="str">
        <f>LEFT(N1234,SEARCH("/", N1234)-1)</f>
        <v>music</v>
      </c>
      <c r="R1234" s="5" t="str">
        <f>RIGHT(N1234,LEN(N1234)-SEARCH("/",N1234))</f>
        <v>world music</v>
      </c>
      <c r="S1234" s="11">
        <f>(((J1234/60)/60)/24)+DATE(1970,1,1)</f>
        <v>41506.848032407412</v>
      </c>
      <c r="T1234" s="11">
        <f>(((I1234/60)/60)/24)+DATE(1970,1,1)</f>
        <v>41553.848032407412</v>
      </c>
      <c r="U1234">
        <f>YEAR(S1234)</f>
        <v>2013</v>
      </c>
      <c r="V1234">
        <f>YEAR(T1234)</f>
        <v>2013</v>
      </c>
      <c r="W1234" t="str">
        <f>IF(V1234=U1234, "Yes"," No")</f>
        <v>Yes</v>
      </c>
    </row>
    <row r="1235" spans="1:23" ht="43.2" x14ac:dyDescent="0.3">
      <c r="A1235">
        <v>1233</v>
      </c>
      <c r="B1235" s="1" t="s">
        <v>2533</v>
      </c>
      <c r="C1235" s="1" t="s">
        <v>2534</v>
      </c>
      <c r="D1235">
        <v>1000</v>
      </c>
      <c r="E1235">
        <v>116</v>
      </c>
      <c r="F1235" t="s">
        <v>272</v>
      </c>
      <c r="G1235" t="s">
        <v>17</v>
      </c>
      <c r="H1235" t="s">
        <v>18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2516</v>
      </c>
      <c r="O1235" s="7">
        <f>(E1235/D1235)*100</f>
        <v>11.600000000000001</v>
      </c>
      <c r="P1235" s="5">
        <f>IFERROR((E1235/L1235),0)</f>
        <v>19.333333333333332</v>
      </c>
      <c r="Q1235" s="5" t="str">
        <f>LEFT(N1235,SEARCH("/", N1235)-1)</f>
        <v>music</v>
      </c>
      <c r="R1235" s="5" t="str">
        <f>RIGHT(N1235,LEN(N1235)-SEARCH("/",N1235))</f>
        <v>world music</v>
      </c>
      <c r="S1235" s="11">
        <f>(((J1235/60)/60)/24)+DATE(1970,1,1)</f>
        <v>40939.948773148149</v>
      </c>
      <c r="T1235" s="11">
        <f>(((I1235/60)/60)/24)+DATE(1970,1,1)</f>
        <v>40960.948773148149</v>
      </c>
      <c r="U1235">
        <f>YEAR(S1235)</f>
        <v>2012</v>
      </c>
      <c r="V1235">
        <f>YEAR(T1235)</f>
        <v>2012</v>
      </c>
      <c r="W1235" t="str">
        <f>IF(V1235=U1235, "Yes"," No")</f>
        <v>Yes</v>
      </c>
    </row>
    <row r="1236" spans="1:23" ht="43.2" x14ac:dyDescent="0.3">
      <c r="A1236">
        <v>1234</v>
      </c>
      <c r="B1236" s="1" t="s">
        <v>2535</v>
      </c>
      <c r="C1236" s="1" t="s">
        <v>2536</v>
      </c>
      <c r="D1236">
        <v>50000</v>
      </c>
      <c r="E1236">
        <v>0</v>
      </c>
      <c r="F1236" t="s">
        <v>272</v>
      </c>
      <c r="G1236" t="s">
        <v>24</v>
      </c>
      <c r="H1236" t="s">
        <v>25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2516</v>
      </c>
      <c r="O1236" s="7">
        <f>(E1236/D1236)*100</f>
        <v>0</v>
      </c>
      <c r="P1236" s="5">
        <f>IFERROR((E1236/L1236),0)</f>
        <v>0</v>
      </c>
      <c r="Q1236" s="5" t="str">
        <f>LEFT(N1236,SEARCH("/", N1236)-1)</f>
        <v>music</v>
      </c>
      <c r="R1236" s="5" t="str">
        <f>RIGHT(N1236,LEN(N1236)-SEARCH("/",N1236))</f>
        <v>world music</v>
      </c>
      <c r="S1236" s="11">
        <f>(((J1236/60)/60)/24)+DATE(1970,1,1)</f>
        <v>42007.788680555561</v>
      </c>
      <c r="T1236" s="11">
        <f>(((I1236/60)/60)/24)+DATE(1970,1,1)</f>
        <v>42037.788680555561</v>
      </c>
      <c r="U1236">
        <f>YEAR(S1236)</f>
        <v>2015</v>
      </c>
      <c r="V1236">
        <f>YEAR(T1236)</f>
        <v>2015</v>
      </c>
      <c r="W1236" t="str">
        <f>IF(V1236=U1236, "Yes"," No")</f>
        <v>Yes</v>
      </c>
    </row>
    <row r="1237" spans="1:23" ht="43.2" x14ac:dyDescent="0.3">
      <c r="A1237">
        <v>1235</v>
      </c>
      <c r="B1237" s="1" t="s">
        <v>2537</v>
      </c>
      <c r="C1237" s="1" t="s">
        <v>2538</v>
      </c>
      <c r="D1237">
        <v>7534</v>
      </c>
      <c r="E1237">
        <v>210</v>
      </c>
      <c r="F1237" t="s">
        <v>272</v>
      </c>
      <c r="G1237" t="s">
        <v>17</v>
      </c>
      <c r="H1237" t="s">
        <v>18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2516</v>
      </c>
      <c r="O1237" s="7">
        <f>(E1237/D1237)*100</f>
        <v>2.7873639500929119</v>
      </c>
      <c r="P1237" s="5">
        <f>IFERROR((E1237/L1237),0)</f>
        <v>35</v>
      </c>
      <c r="Q1237" s="5" t="str">
        <f>LEFT(N1237,SEARCH("/", N1237)-1)</f>
        <v>music</v>
      </c>
      <c r="R1237" s="5" t="str">
        <f>RIGHT(N1237,LEN(N1237)-SEARCH("/",N1237))</f>
        <v>world music</v>
      </c>
      <c r="S1237" s="11">
        <f>(((J1237/60)/60)/24)+DATE(1970,1,1)</f>
        <v>41583.135405092595</v>
      </c>
      <c r="T1237" s="11">
        <f>(((I1237/60)/60)/24)+DATE(1970,1,1)</f>
        <v>41623.135405092595</v>
      </c>
      <c r="U1237">
        <f>YEAR(S1237)</f>
        <v>2013</v>
      </c>
      <c r="V1237">
        <f>YEAR(T1237)</f>
        <v>2013</v>
      </c>
      <c r="W1237" t="str">
        <f>IF(V1237=U1237, "Yes"," No")</f>
        <v>Yes</v>
      </c>
    </row>
    <row r="1238" spans="1:23" ht="28.8" x14ac:dyDescent="0.3">
      <c r="A1238">
        <v>1236</v>
      </c>
      <c r="B1238" s="1" t="s">
        <v>2539</v>
      </c>
      <c r="C1238" s="1" t="s">
        <v>2540</v>
      </c>
      <c r="D1238">
        <v>2500</v>
      </c>
      <c r="E1238">
        <v>0</v>
      </c>
      <c r="F1238" t="s">
        <v>272</v>
      </c>
      <c r="G1238" t="s">
        <v>17</v>
      </c>
      <c r="H1238" t="s">
        <v>18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2516</v>
      </c>
      <c r="O1238" s="7">
        <f>(E1238/D1238)*100</f>
        <v>0</v>
      </c>
      <c r="P1238" s="5">
        <f>IFERROR((E1238/L1238),0)</f>
        <v>0</v>
      </c>
      <c r="Q1238" s="5" t="str">
        <f>LEFT(N1238,SEARCH("/", N1238)-1)</f>
        <v>music</v>
      </c>
      <c r="R1238" s="5" t="str">
        <f>RIGHT(N1238,LEN(N1238)-SEARCH("/",N1238))</f>
        <v>world music</v>
      </c>
      <c r="S1238" s="11">
        <f>(((J1238/60)/60)/24)+DATE(1970,1,1)</f>
        <v>41110.680138888885</v>
      </c>
      <c r="T1238" s="11">
        <f>(((I1238/60)/60)/24)+DATE(1970,1,1)</f>
        <v>41118.666666666664</v>
      </c>
      <c r="U1238">
        <f>YEAR(S1238)</f>
        <v>2012</v>
      </c>
      <c r="V1238">
        <f>YEAR(T1238)</f>
        <v>2012</v>
      </c>
      <c r="W1238" t="str">
        <f>IF(V1238=U1238, "Yes"," No")</f>
        <v>Yes</v>
      </c>
    </row>
    <row r="1239" spans="1:23" ht="57.6" x14ac:dyDescent="0.3">
      <c r="A1239">
        <v>1237</v>
      </c>
      <c r="B1239" s="1" t="s">
        <v>2541</v>
      </c>
      <c r="C1239" s="1" t="s">
        <v>2542</v>
      </c>
      <c r="D1239">
        <v>25000</v>
      </c>
      <c r="E1239">
        <v>0</v>
      </c>
      <c r="F1239" t="s">
        <v>272</v>
      </c>
      <c r="G1239" t="s">
        <v>17</v>
      </c>
      <c r="H1239" t="s">
        <v>18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2516</v>
      </c>
      <c r="O1239" s="7">
        <f>(E1239/D1239)*100</f>
        <v>0</v>
      </c>
      <c r="P1239" s="5">
        <f>IFERROR((E1239/L1239),0)</f>
        <v>0</v>
      </c>
      <c r="Q1239" s="5" t="str">
        <f>LEFT(N1239,SEARCH("/", N1239)-1)</f>
        <v>music</v>
      </c>
      <c r="R1239" s="5" t="str">
        <f>RIGHT(N1239,LEN(N1239)-SEARCH("/",N1239))</f>
        <v>world music</v>
      </c>
      <c r="S1239" s="11">
        <f>(((J1239/60)/60)/24)+DATE(1970,1,1)</f>
        <v>41125.283159722225</v>
      </c>
      <c r="T1239" s="11">
        <f>(((I1239/60)/60)/24)+DATE(1970,1,1)</f>
        <v>41145.283159722225</v>
      </c>
      <c r="U1239">
        <f>YEAR(S1239)</f>
        <v>2012</v>
      </c>
      <c r="V1239">
        <f>YEAR(T1239)</f>
        <v>2012</v>
      </c>
      <c r="W1239" t="str">
        <f>IF(V1239=U1239, "Yes"," No")</f>
        <v>Yes</v>
      </c>
    </row>
    <row r="1240" spans="1:23" ht="57.6" x14ac:dyDescent="0.3">
      <c r="A1240">
        <v>1238</v>
      </c>
      <c r="B1240" s="1" t="s">
        <v>2543</v>
      </c>
      <c r="C1240" s="1" t="s">
        <v>2544</v>
      </c>
      <c r="D1240">
        <v>1000</v>
      </c>
      <c r="E1240">
        <v>178</v>
      </c>
      <c r="F1240" t="s">
        <v>272</v>
      </c>
      <c r="G1240" t="s">
        <v>17</v>
      </c>
      <c r="H1240" t="s">
        <v>18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2516</v>
      </c>
      <c r="O1240" s="7">
        <f>(E1240/D1240)*100</f>
        <v>17.8</v>
      </c>
      <c r="P1240" s="5">
        <f>IFERROR((E1240/L1240),0)</f>
        <v>59.333333333333336</v>
      </c>
      <c r="Q1240" s="5" t="str">
        <f>LEFT(N1240,SEARCH("/", N1240)-1)</f>
        <v>music</v>
      </c>
      <c r="R1240" s="5" t="str">
        <f>RIGHT(N1240,LEN(N1240)-SEARCH("/",N1240))</f>
        <v>world music</v>
      </c>
      <c r="S1240" s="11">
        <f>(((J1240/60)/60)/24)+DATE(1970,1,1)</f>
        <v>40731.61037037037</v>
      </c>
      <c r="T1240" s="11">
        <f>(((I1240/60)/60)/24)+DATE(1970,1,1)</f>
        <v>40761.61037037037</v>
      </c>
      <c r="U1240">
        <f>YEAR(S1240)</f>
        <v>2011</v>
      </c>
      <c r="V1240">
        <f>YEAR(T1240)</f>
        <v>2011</v>
      </c>
      <c r="W1240" t="str">
        <f>IF(V1240=U1240, "Yes"," No")</f>
        <v>Yes</v>
      </c>
    </row>
    <row r="1241" spans="1:23" ht="28.8" x14ac:dyDescent="0.3">
      <c r="A1241">
        <v>1239</v>
      </c>
      <c r="B1241" s="1" t="s">
        <v>2545</v>
      </c>
      <c r="C1241" s="1" t="s">
        <v>2546</v>
      </c>
      <c r="D1241">
        <v>2500</v>
      </c>
      <c r="E1241">
        <v>0</v>
      </c>
      <c r="F1241" t="s">
        <v>272</v>
      </c>
      <c r="G1241" t="s">
        <v>17</v>
      </c>
      <c r="H1241" t="s">
        <v>18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2516</v>
      </c>
      <c r="O1241" s="7">
        <f>(E1241/D1241)*100</f>
        <v>0</v>
      </c>
      <c r="P1241" s="5">
        <f>IFERROR((E1241/L1241),0)</f>
        <v>0</v>
      </c>
      <c r="Q1241" s="5" t="str">
        <f>LEFT(N1241,SEARCH("/", N1241)-1)</f>
        <v>music</v>
      </c>
      <c r="R1241" s="5" t="str">
        <f>RIGHT(N1241,LEN(N1241)-SEARCH("/",N1241))</f>
        <v>world music</v>
      </c>
      <c r="S1241" s="11">
        <f>(((J1241/60)/60)/24)+DATE(1970,1,1)</f>
        <v>40883.962581018517</v>
      </c>
      <c r="T1241" s="11">
        <f>(((I1241/60)/60)/24)+DATE(1970,1,1)</f>
        <v>40913.962581018517</v>
      </c>
      <c r="U1241">
        <f>YEAR(S1241)</f>
        <v>2011</v>
      </c>
      <c r="V1241">
        <f>YEAR(T1241)</f>
        <v>2012</v>
      </c>
      <c r="W1241" t="str">
        <f>IF(V1241=U1241, "Yes"," No")</f>
        <v xml:space="preserve"> No</v>
      </c>
    </row>
    <row r="1242" spans="1:23" ht="43.2" x14ac:dyDescent="0.3">
      <c r="A1242">
        <v>1240</v>
      </c>
      <c r="B1242" s="1" t="s">
        <v>2547</v>
      </c>
      <c r="C1242" s="1" t="s">
        <v>2548</v>
      </c>
      <c r="D1242">
        <v>8000</v>
      </c>
      <c r="E1242">
        <v>241</v>
      </c>
      <c r="F1242" t="s">
        <v>272</v>
      </c>
      <c r="G1242" t="s">
        <v>17</v>
      </c>
      <c r="H1242" t="s">
        <v>18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2516</v>
      </c>
      <c r="O1242" s="7">
        <f>(E1242/D1242)*100</f>
        <v>3.0124999999999997</v>
      </c>
      <c r="P1242" s="5">
        <f>IFERROR((E1242/L1242),0)</f>
        <v>30.125</v>
      </c>
      <c r="Q1242" s="5" t="str">
        <f>LEFT(N1242,SEARCH("/", N1242)-1)</f>
        <v>music</v>
      </c>
      <c r="R1242" s="5" t="str">
        <f>RIGHT(N1242,LEN(N1242)-SEARCH("/",N1242))</f>
        <v>world music</v>
      </c>
      <c r="S1242" s="11">
        <f>(((J1242/60)/60)/24)+DATE(1970,1,1)</f>
        <v>41409.040011574078</v>
      </c>
      <c r="T1242" s="11">
        <f>(((I1242/60)/60)/24)+DATE(1970,1,1)</f>
        <v>41467.910416666666</v>
      </c>
      <c r="U1242">
        <f>YEAR(S1242)</f>
        <v>2013</v>
      </c>
      <c r="V1242">
        <f>YEAR(T1242)</f>
        <v>2013</v>
      </c>
      <c r="W1242" t="str">
        <f>IF(V1242=U1242, "Yes"," No")</f>
        <v>Yes</v>
      </c>
    </row>
    <row r="1243" spans="1:23" ht="57.6" x14ac:dyDescent="0.3">
      <c r="A1243">
        <v>1241</v>
      </c>
      <c r="B1243" s="1" t="s">
        <v>2549</v>
      </c>
      <c r="C1243" s="1" t="s">
        <v>2550</v>
      </c>
      <c r="D1243">
        <v>5000</v>
      </c>
      <c r="E1243">
        <v>2537</v>
      </c>
      <c r="F1243" t="s">
        <v>272</v>
      </c>
      <c r="G1243" t="s">
        <v>17</v>
      </c>
      <c r="H1243" t="s">
        <v>18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2516</v>
      </c>
      <c r="O1243" s="7">
        <f>(E1243/D1243)*100</f>
        <v>50.739999999999995</v>
      </c>
      <c r="P1243" s="5">
        <f>IFERROR((E1243/L1243),0)</f>
        <v>74.617647058823536</v>
      </c>
      <c r="Q1243" s="5" t="str">
        <f>LEFT(N1243,SEARCH("/", N1243)-1)</f>
        <v>music</v>
      </c>
      <c r="R1243" s="5" t="str">
        <f>RIGHT(N1243,LEN(N1243)-SEARCH("/",N1243))</f>
        <v>world music</v>
      </c>
      <c r="S1243" s="11">
        <f>(((J1243/60)/60)/24)+DATE(1970,1,1)</f>
        <v>41923.837731481479</v>
      </c>
      <c r="T1243" s="11">
        <f>(((I1243/60)/60)/24)+DATE(1970,1,1)</f>
        <v>41946.249305555553</v>
      </c>
      <c r="U1243">
        <f>YEAR(S1243)</f>
        <v>2014</v>
      </c>
      <c r="V1243">
        <f>YEAR(T1243)</f>
        <v>2014</v>
      </c>
      <c r="W1243" t="str">
        <f>IF(V1243=U1243, "Yes"," No")</f>
        <v>Yes</v>
      </c>
    </row>
    <row r="1244" spans="1:23" ht="43.2" x14ac:dyDescent="0.3">
      <c r="A1244">
        <v>1242</v>
      </c>
      <c r="B1244" s="1" t="s">
        <v>2551</v>
      </c>
      <c r="C1244" s="1" t="s">
        <v>2552</v>
      </c>
      <c r="D1244">
        <v>911</v>
      </c>
      <c r="E1244">
        <v>5</v>
      </c>
      <c r="F1244" t="s">
        <v>272</v>
      </c>
      <c r="G1244" t="s">
        <v>17</v>
      </c>
      <c r="H1244" t="s">
        <v>18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2516</v>
      </c>
      <c r="O1244" s="7">
        <f>(E1244/D1244)*100</f>
        <v>0.54884742041712409</v>
      </c>
      <c r="P1244" s="5">
        <f>IFERROR((E1244/L1244),0)</f>
        <v>5</v>
      </c>
      <c r="Q1244" s="5" t="str">
        <f>LEFT(N1244,SEARCH("/", N1244)-1)</f>
        <v>music</v>
      </c>
      <c r="R1244" s="5" t="str">
        <f>RIGHT(N1244,LEN(N1244)-SEARCH("/",N1244))</f>
        <v>world music</v>
      </c>
      <c r="S1244" s="11">
        <f>(((J1244/60)/60)/24)+DATE(1970,1,1)</f>
        <v>40782.165532407409</v>
      </c>
      <c r="T1244" s="11">
        <f>(((I1244/60)/60)/24)+DATE(1970,1,1)</f>
        <v>40797.554166666669</v>
      </c>
      <c r="U1244">
        <f>YEAR(S1244)</f>
        <v>2011</v>
      </c>
      <c r="V1244">
        <f>YEAR(T1244)</f>
        <v>2011</v>
      </c>
      <c r="W1244" t="str">
        <f>IF(V1244=U1244, "Yes"," No")</f>
        <v>Yes</v>
      </c>
    </row>
    <row r="1245" spans="1:23" ht="43.2" x14ac:dyDescent="0.3">
      <c r="A1245">
        <v>1243</v>
      </c>
      <c r="B1245" s="1" t="s">
        <v>2553</v>
      </c>
      <c r="C1245" s="1" t="s">
        <v>2554</v>
      </c>
      <c r="D1245">
        <v>12000</v>
      </c>
      <c r="E1245">
        <v>1691</v>
      </c>
      <c r="F1245" t="s">
        <v>272</v>
      </c>
      <c r="G1245" t="s">
        <v>17</v>
      </c>
      <c r="H1245" t="s">
        <v>18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2516</v>
      </c>
      <c r="O1245" s="7">
        <f>(E1245/D1245)*100</f>
        <v>14.091666666666667</v>
      </c>
      <c r="P1245" s="5">
        <f>IFERROR((E1245/L1245),0)</f>
        <v>44.5</v>
      </c>
      <c r="Q1245" s="5" t="str">
        <f>LEFT(N1245,SEARCH("/", N1245)-1)</f>
        <v>music</v>
      </c>
      <c r="R1245" s="5" t="str">
        <f>RIGHT(N1245,LEN(N1245)-SEARCH("/",N1245))</f>
        <v>world music</v>
      </c>
      <c r="S1245" s="11">
        <f>(((J1245/60)/60)/24)+DATE(1970,1,1)</f>
        <v>40671.879293981481</v>
      </c>
      <c r="T1245" s="11">
        <f>(((I1245/60)/60)/24)+DATE(1970,1,1)</f>
        <v>40732.875</v>
      </c>
      <c r="U1245">
        <f>YEAR(S1245)</f>
        <v>2011</v>
      </c>
      <c r="V1245">
        <f>YEAR(T1245)</f>
        <v>2011</v>
      </c>
      <c r="W1245" t="str">
        <f>IF(V1245=U1245, "Yes"," No")</f>
        <v>Yes</v>
      </c>
    </row>
    <row r="1246" spans="1:23" ht="43.2" x14ac:dyDescent="0.3">
      <c r="A1246">
        <v>1244</v>
      </c>
      <c r="B1246" s="1" t="s">
        <v>2555</v>
      </c>
      <c r="C1246" s="1" t="s">
        <v>2556</v>
      </c>
      <c r="D1246">
        <v>2000</v>
      </c>
      <c r="E1246">
        <v>2076</v>
      </c>
      <c r="F1246" t="s">
        <v>16</v>
      </c>
      <c r="G1246" t="s">
        <v>17</v>
      </c>
      <c r="H1246" t="s">
        <v>18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1614</v>
      </c>
      <c r="O1246" s="7">
        <f>(E1246/D1246)*100</f>
        <v>103.8</v>
      </c>
      <c r="P1246" s="5">
        <f>IFERROR((E1246/L1246),0)</f>
        <v>46.133333333333333</v>
      </c>
      <c r="Q1246" s="5" t="str">
        <f>LEFT(N1246,SEARCH("/", N1246)-1)</f>
        <v>music</v>
      </c>
      <c r="R1246" s="5" t="str">
        <f>RIGHT(N1246,LEN(N1246)-SEARCH("/",N1246))</f>
        <v>rock</v>
      </c>
      <c r="S1246" s="11">
        <f>(((J1246/60)/60)/24)+DATE(1970,1,1)</f>
        <v>41355.825497685182</v>
      </c>
      <c r="T1246" s="11">
        <f>(((I1246/60)/60)/24)+DATE(1970,1,1)</f>
        <v>41386.875</v>
      </c>
      <c r="U1246">
        <f>YEAR(S1246)</f>
        <v>2013</v>
      </c>
      <c r="V1246">
        <f>YEAR(T1246)</f>
        <v>2013</v>
      </c>
      <c r="W1246" t="str">
        <f>IF(V1246=U1246, "Yes"," No")</f>
        <v>Yes</v>
      </c>
    </row>
    <row r="1247" spans="1:23" ht="43.2" x14ac:dyDescent="0.3">
      <c r="A1247">
        <v>1245</v>
      </c>
      <c r="B1247" s="1" t="s">
        <v>2557</v>
      </c>
      <c r="C1247" s="1" t="s">
        <v>2558</v>
      </c>
      <c r="D1247">
        <v>2000</v>
      </c>
      <c r="E1247">
        <v>2405</v>
      </c>
      <c r="F1247" t="s">
        <v>16</v>
      </c>
      <c r="G1247" t="s">
        <v>17</v>
      </c>
      <c r="H1247" t="s">
        <v>18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1614</v>
      </c>
      <c r="O1247" s="7">
        <f>(E1247/D1247)*100</f>
        <v>120.24999999999999</v>
      </c>
      <c r="P1247" s="5">
        <f>IFERROR((E1247/L1247),0)</f>
        <v>141.47058823529412</v>
      </c>
      <c r="Q1247" s="5" t="str">
        <f>LEFT(N1247,SEARCH("/", N1247)-1)</f>
        <v>music</v>
      </c>
      <c r="R1247" s="5" t="str">
        <f>RIGHT(N1247,LEN(N1247)-SEARCH("/",N1247))</f>
        <v>rock</v>
      </c>
      <c r="S1247" s="11">
        <f>(((J1247/60)/60)/24)+DATE(1970,1,1)</f>
        <v>41774.599930555552</v>
      </c>
      <c r="T1247" s="11">
        <f>(((I1247/60)/60)/24)+DATE(1970,1,1)</f>
        <v>41804.599930555552</v>
      </c>
      <c r="U1247">
        <f>YEAR(S1247)</f>
        <v>2014</v>
      </c>
      <c r="V1247">
        <f>YEAR(T1247)</f>
        <v>2014</v>
      </c>
      <c r="W1247" t="str">
        <f>IF(V1247=U1247, "Yes"," No")</f>
        <v>Yes</v>
      </c>
    </row>
    <row r="1248" spans="1:23" ht="43.2" x14ac:dyDescent="0.3">
      <c r="A1248">
        <v>1246</v>
      </c>
      <c r="B1248" s="1" t="s">
        <v>2559</v>
      </c>
      <c r="C1248" s="1" t="s">
        <v>2560</v>
      </c>
      <c r="D1248">
        <v>2000</v>
      </c>
      <c r="E1248">
        <v>2340</v>
      </c>
      <c r="F1248" t="s">
        <v>16</v>
      </c>
      <c r="G1248" t="s">
        <v>17</v>
      </c>
      <c r="H1248" t="s">
        <v>18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1614</v>
      </c>
      <c r="O1248" s="7">
        <f>(E1248/D1248)*100</f>
        <v>117</v>
      </c>
      <c r="P1248" s="5">
        <f>IFERROR((E1248/L1248),0)</f>
        <v>75.483870967741936</v>
      </c>
      <c r="Q1248" s="5" t="str">
        <f>LEFT(N1248,SEARCH("/", N1248)-1)</f>
        <v>music</v>
      </c>
      <c r="R1248" s="5" t="str">
        <f>RIGHT(N1248,LEN(N1248)-SEARCH("/",N1248))</f>
        <v>rock</v>
      </c>
      <c r="S1248" s="11">
        <f>(((J1248/60)/60)/24)+DATE(1970,1,1)</f>
        <v>40838.043391203704</v>
      </c>
      <c r="T1248" s="11">
        <f>(((I1248/60)/60)/24)+DATE(1970,1,1)</f>
        <v>40883.085057870368</v>
      </c>
      <c r="U1248">
        <f>YEAR(S1248)</f>
        <v>2011</v>
      </c>
      <c r="V1248">
        <f>YEAR(T1248)</f>
        <v>2011</v>
      </c>
      <c r="W1248" t="str">
        <f>IF(V1248=U1248, "Yes"," No")</f>
        <v>Yes</v>
      </c>
    </row>
    <row r="1249" spans="1:23" ht="28.8" x14ac:dyDescent="0.3">
      <c r="A1249">
        <v>1247</v>
      </c>
      <c r="B1249" s="1" t="s">
        <v>2561</v>
      </c>
      <c r="C1249" s="1" t="s">
        <v>2562</v>
      </c>
      <c r="D1249">
        <v>3500</v>
      </c>
      <c r="E1249">
        <v>4275</v>
      </c>
      <c r="F1249" t="s">
        <v>16</v>
      </c>
      <c r="G1249" t="s">
        <v>17</v>
      </c>
      <c r="H1249" t="s">
        <v>18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1614</v>
      </c>
      <c r="O1249" s="7">
        <f>(E1249/D1249)*100</f>
        <v>122.14285714285715</v>
      </c>
      <c r="P1249" s="5">
        <f>IFERROR((E1249/L1249),0)</f>
        <v>85.5</v>
      </c>
      <c r="Q1249" s="5" t="str">
        <f>LEFT(N1249,SEARCH("/", N1249)-1)</f>
        <v>music</v>
      </c>
      <c r="R1249" s="5" t="str">
        <f>RIGHT(N1249,LEN(N1249)-SEARCH("/",N1249))</f>
        <v>rock</v>
      </c>
      <c r="S1249" s="11">
        <f>(((J1249/60)/60)/24)+DATE(1970,1,1)</f>
        <v>41370.292303240742</v>
      </c>
      <c r="T1249" s="11">
        <f>(((I1249/60)/60)/24)+DATE(1970,1,1)</f>
        <v>41400.292303240742</v>
      </c>
      <c r="U1249">
        <f>YEAR(S1249)</f>
        <v>2013</v>
      </c>
      <c r="V1249">
        <f>YEAR(T1249)</f>
        <v>2013</v>
      </c>
      <c r="W1249" t="str">
        <f>IF(V1249=U1249, "Yes"," No")</f>
        <v>Yes</v>
      </c>
    </row>
    <row r="1250" spans="1:23" ht="43.2" x14ac:dyDescent="0.3">
      <c r="A1250">
        <v>1248</v>
      </c>
      <c r="B1250" s="1" t="s">
        <v>2563</v>
      </c>
      <c r="C1250" s="1" t="s">
        <v>2564</v>
      </c>
      <c r="D1250">
        <v>2500</v>
      </c>
      <c r="E1250">
        <v>3791</v>
      </c>
      <c r="F1250" t="s">
        <v>16</v>
      </c>
      <c r="G1250" t="s">
        <v>17</v>
      </c>
      <c r="H1250" t="s">
        <v>18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1614</v>
      </c>
      <c r="O1250" s="7">
        <f>(E1250/D1250)*100</f>
        <v>151.63999999999999</v>
      </c>
      <c r="P1250" s="5">
        <f>IFERROR((E1250/L1250),0)</f>
        <v>64.254237288135599</v>
      </c>
      <c r="Q1250" s="5" t="str">
        <f>LEFT(N1250,SEARCH("/", N1250)-1)</f>
        <v>music</v>
      </c>
      <c r="R1250" s="5" t="str">
        <f>RIGHT(N1250,LEN(N1250)-SEARCH("/",N1250))</f>
        <v>rock</v>
      </c>
      <c r="S1250" s="11">
        <f>(((J1250/60)/60)/24)+DATE(1970,1,1)</f>
        <v>41767.656863425924</v>
      </c>
      <c r="T1250" s="11">
        <f>(((I1250/60)/60)/24)+DATE(1970,1,1)</f>
        <v>41803.290972222225</v>
      </c>
      <c r="U1250">
        <f>YEAR(S1250)</f>
        <v>2014</v>
      </c>
      <c r="V1250">
        <f>YEAR(T1250)</f>
        <v>2014</v>
      </c>
      <c r="W1250" t="str">
        <f>IF(V1250=U1250, "Yes"," No")</f>
        <v>Yes</v>
      </c>
    </row>
    <row r="1251" spans="1:23" ht="43.2" x14ac:dyDescent="0.3">
      <c r="A1251">
        <v>1249</v>
      </c>
      <c r="B1251" s="1" t="s">
        <v>2565</v>
      </c>
      <c r="C1251" s="1" t="s">
        <v>2566</v>
      </c>
      <c r="D1251">
        <v>5000</v>
      </c>
      <c r="E1251">
        <v>5222</v>
      </c>
      <c r="F1251" t="s">
        <v>16</v>
      </c>
      <c r="G1251" t="s">
        <v>17</v>
      </c>
      <c r="H1251" t="s">
        <v>18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1614</v>
      </c>
      <c r="O1251" s="7">
        <f>(E1251/D1251)*100</f>
        <v>104.44</v>
      </c>
      <c r="P1251" s="5">
        <f>IFERROR((E1251/L1251),0)</f>
        <v>64.46913580246914</v>
      </c>
      <c r="Q1251" s="5" t="str">
        <f>LEFT(N1251,SEARCH("/", N1251)-1)</f>
        <v>music</v>
      </c>
      <c r="R1251" s="5" t="str">
        <f>RIGHT(N1251,LEN(N1251)-SEARCH("/",N1251))</f>
        <v>rock</v>
      </c>
      <c r="S1251" s="11">
        <f>(((J1251/60)/60)/24)+DATE(1970,1,1)</f>
        <v>41067.74086805556</v>
      </c>
      <c r="T1251" s="11">
        <f>(((I1251/60)/60)/24)+DATE(1970,1,1)</f>
        <v>41097.74086805556</v>
      </c>
      <c r="U1251">
        <f>YEAR(S1251)</f>
        <v>2012</v>
      </c>
      <c r="V1251">
        <f>YEAR(T1251)</f>
        <v>2012</v>
      </c>
      <c r="W1251" t="str">
        <f>IF(V1251=U1251, "Yes"," No")</f>
        <v>Yes</v>
      </c>
    </row>
    <row r="1252" spans="1:23" ht="57.6" x14ac:dyDescent="0.3">
      <c r="A1252">
        <v>1250</v>
      </c>
      <c r="B1252" s="1" t="s">
        <v>2567</v>
      </c>
      <c r="C1252" s="1" t="s">
        <v>2568</v>
      </c>
      <c r="D1252">
        <v>30000</v>
      </c>
      <c r="E1252">
        <v>60046</v>
      </c>
      <c r="F1252" t="s">
        <v>16</v>
      </c>
      <c r="G1252" t="s">
        <v>17</v>
      </c>
      <c r="H1252" t="s">
        <v>18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1614</v>
      </c>
      <c r="O1252" s="7">
        <f>(E1252/D1252)*100</f>
        <v>200.15333333333331</v>
      </c>
      <c r="P1252" s="5">
        <f>IFERROR((E1252/L1252),0)</f>
        <v>118.2007874015748</v>
      </c>
      <c r="Q1252" s="5" t="str">
        <f>LEFT(N1252,SEARCH("/", N1252)-1)</f>
        <v>music</v>
      </c>
      <c r="R1252" s="5" t="str">
        <f>RIGHT(N1252,LEN(N1252)-SEARCH("/",N1252))</f>
        <v>rock</v>
      </c>
      <c r="S1252" s="11">
        <f>(((J1252/60)/60)/24)+DATE(1970,1,1)</f>
        <v>41843.64271990741</v>
      </c>
      <c r="T1252" s="11">
        <f>(((I1252/60)/60)/24)+DATE(1970,1,1)</f>
        <v>41888.64271990741</v>
      </c>
      <c r="U1252">
        <f>YEAR(S1252)</f>
        <v>2014</v>
      </c>
      <c r="V1252">
        <f>YEAR(T1252)</f>
        <v>2014</v>
      </c>
      <c r="W1252" t="str">
        <f>IF(V1252=U1252, "Yes"," No")</f>
        <v>Yes</v>
      </c>
    </row>
    <row r="1253" spans="1:23" ht="28.8" x14ac:dyDescent="0.3">
      <c r="A1253">
        <v>1251</v>
      </c>
      <c r="B1253" s="1" t="s">
        <v>2569</v>
      </c>
      <c r="C1253" s="1" t="s">
        <v>2570</v>
      </c>
      <c r="D1253">
        <v>6000</v>
      </c>
      <c r="E1253">
        <v>6108</v>
      </c>
      <c r="F1253" t="s">
        <v>16</v>
      </c>
      <c r="G1253" t="s">
        <v>17</v>
      </c>
      <c r="H1253" t="s">
        <v>18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1614</v>
      </c>
      <c r="O1253" s="7">
        <f>(E1253/D1253)*100</f>
        <v>101.8</v>
      </c>
      <c r="P1253" s="5">
        <f>IFERROR((E1253/L1253),0)</f>
        <v>82.540540540540547</v>
      </c>
      <c r="Q1253" s="5" t="str">
        <f>LEFT(N1253,SEARCH("/", N1253)-1)</f>
        <v>music</v>
      </c>
      <c r="R1253" s="5" t="str">
        <f>RIGHT(N1253,LEN(N1253)-SEARCH("/",N1253))</f>
        <v>rock</v>
      </c>
      <c r="S1253" s="11">
        <f>(((J1253/60)/60)/24)+DATE(1970,1,1)</f>
        <v>40751.814432870371</v>
      </c>
      <c r="T1253" s="11">
        <f>(((I1253/60)/60)/24)+DATE(1970,1,1)</f>
        <v>40811.814432870371</v>
      </c>
      <c r="U1253">
        <f>YEAR(S1253)</f>
        <v>2011</v>
      </c>
      <c r="V1253">
        <f>YEAR(T1253)</f>
        <v>2011</v>
      </c>
      <c r="W1253" t="str">
        <f>IF(V1253=U1253, "Yes"," No")</f>
        <v>Yes</v>
      </c>
    </row>
    <row r="1254" spans="1:23" ht="43.2" x14ac:dyDescent="0.3">
      <c r="A1254">
        <v>1252</v>
      </c>
      <c r="B1254" s="1" t="s">
        <v>2571</v>
      </c>
      <c r="C1254" s="1" t="s">
        <v>2572</v>
      </c>
      <c r="D1254">
        <v>3500</v>
      </c>
      <c r="E1254">
        <v>4818</v>
      </c>
      <c r="F1254" t="s">
        <v>16</v>
      </c>
      <c r="G1254" t="s">
        <v>17</v>
      </c>
      <c r="H1254" t="s">
        <v>18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1614</v>
      </c>
      <c r="O1254" s="7">
        <f>(E1254/D1254)*100</f>
        <v>137.65714285714284</v>
      </c>
      <c r="P1254" s="5">
        <f>IFERROR((E1254/L1254),0)</f>
        <v>34.170212765957444</v>
      </c>
      <c r="Q1254" s="5" t="str">
        <f>LEFT(N1254,SEARCH("/", N1254)-1)</f>
        <v>music</v>
      </c>
      <c r="R1254" s="5" t="str">
        <f>RIGHT(N1254,LEN(N1254)-SEARCH("/",N1254))</f>
        <v>rock</v>
      </c>
      <c r="S1254" s="11">
        <f>(((J1254/60)/60)/24)+DATE(1970,1,1)</f>
        <v>41543.988067129627</v>
      </c>
      <c r="T1254" s="11">
        <f>(((I1254/60)/60)/24)+DATE(1970,1,1)</f>
        <v>41571.988067129627</v>
      </c>
      <c r="U1254">
        <f>YEAR(S1254)</f>
        <v>2013</v>
      </c>
      <c r="V1254">
        <f>YEAR(T1254)</f>
        <v>2013</v>
      </c>
      <c r="W1254" t="str">
        <f>IF(V1254=U1254, "Yes"," No")</f>
        <v>Yes</v>
      </c>
    </row>
    <row r="1255" spans="1:23" ht="57.6" x14ac:dyDescent="0.3">
      <c r="A1255">
        <v>1253</v>
      </c>
      <c r="B1255" s="1" t="s">
        <v>2573</v>
      </c>
      <c r="C1255" s="1" t="s">
        <v>2574</v>
      </c>
      <c r="D1255">
        <v>10</v>
      </c>
      <c r="E1255">
        <v>30383.32</v>
      </c>
      <c r="F1255" t="s">
        <v>16</v>
      </c>
      <c r="G1255" t="s">
        <v>17</v>
      </c>
      <c r="H1255" t="s">
        <v>18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1614</v>
      </c>
      <c r="O1255" s="7">
        <f>(E1255/D1255)*100</f>
        <v>303833.2</v>
      </c>
      <c r="P1255" s="5">
        <f>IFERROR((E1255/L1255),0)</f>
        <v>42.73322081575246</v>
      </c>
      <c r="Q1255" s="5" t="str">
        <f>LEFT(N1255,SEARCH("/", N1255)-1)</f>
        <v>music</v>
      </c>
      <c r="R1255" s="5" t="str">
        <f>RIGHT(N1255,LEN(N1255)-SEARCH("/",N1255))</f>
        <v>rock</v>
      </c>
      <c r="S1255" s="11">
        <f>(((J1255/60)/60)/24)+DATE(1970,1,1)</f>
        <v>41855.783645833333</v>
      </c>
      <c r="T1255" s="11">
        <f>(((I1255/60)/60)/24)+DATE(1970,1,1)</f>
        <v>41885.783645833333</v>
      </c>
      <c r="U1255">
        <f>YEAR(S1255)</f>
        <v>2014</v>
      </c>
      <c r="V1255">
        <f>YEAR(T1255)</f>
        <v>2014</v>
      </c>
      <c r="W1255" t="str">
        <f>IF(V1255=U1255, "Yes"," No")</f>
        <v>Yes</v>
      </c>
    </row>
    <row r="1256" spans="1:23" ht="43.2" x14ac:dyDescent="0.3">
      <c r="A1256">
        <v>1254</v>
      </c>
      <c r="B1256" s="1" t="s">
        <v>2575</v>
      </c>
      <c r="C1256" s="1" t="s">
        <v>2576</v>
      </c>
      <c r="D1256">
        <v>6700</v>
      </c>
      <c r="E1256">
        <v>13323</v>
      </c>
      <c r="F1256" t="s">
        <v>16</v>
      </c>
      <c r="G1256" t="s">
        <v>17</v>
      </c>
      <c r="H1256" t="s">
        <v>18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1614</v>
      </c>
      <c r="O1256" s="7">
        <f>(E1256/D1256)*100</f>
        <v>198.85074626865671</v>
      </c>
      <c r="P1256" s="5">
        <f>IFERROR((E1256/L1256),0)</f>
        <v>94.489361702127653</v>
      </c>
      <c r="Q1256" s="5" t="str">
        <f>LEFT(N1256,SEARCH("/", N1256)-1)</f>
        <v>music</v>
      </c>
      <c r="R1256" s="5" t="str">
        <f>RIGHT(N1256,LEN(N1256)-SEARCH("/",N1256))</f>
        <v>rock</v>
      </c>
      <c r="S1256" s="11">
        <f>(((J1256/60)/60)/24)+DATE(1970,1,1)</f>
        <v>40487.621365740742</v>
      </c>
      <c r="T1256" s="11">
        <f>(((I1256/60)/60)/24)+DATE(1970,1,1)</f>
        <v>40544.207638888889</v>
      </c>
      <c r="U1256">
        <f>YEAR(S1256)</f>
        <v>2010</v>
      </c>
      <c r="V1256">
        <f>YEAR(T1256)</f>
        <v>2011</v>
      </c>
      <c r="W1256" t="str">
        <f>IF(V1256=U1256, "Yes"," No")</f>
        <v xml:space="preserve"> No</v>
      </c>
    </row>
    <row r="1257" spans="1:23" ht="43.2" x14ac:dyDescent="0.3">
      <c r="A1257">
        <v>1255</v>
      </c>
      <c r="B1257" s="1" t="s">
        <v>2577</v>
      </c>
      <c r="C1257" s="1" t="s">
        <v>2578</v>
      </c>
      <c r="D1257">
        <v>3000</v>
      </c>
      <c r="E1257">
        <v>6071</v>
      </c>
      <c r="F1257" t="s">
        <v>16</v>
      </c>
      <c r="G1257" t="s">
        <v>17</v>
      </c>
      <c r="H1257" t="s">
        <v>18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1614</v>
      </c>
      <c r="O1257" s="7">
        <f>(E1257/D1257)*100</f>
        <v>202.36666666666667</v>
      </c>
      <c r="P1257" s="5">
        <f>IFERROR((E1257/L1257),0)</f>
        <v>55.697247706422019</v>
      </c>
      <c r="Q1257" s="5" t="str">
        <f>LEFT(N1257,SEARCH("/", N1257)-1)</f>
        <v>music</v>
      </c>
      <c r="R1257" s="5" t="str">
        <f>RIGHT(N1257,LEN(N1257)-SEARCH("/",N1257))</f>
        <v>rock</v>
      </c>
      <c r="S1257" s="11">
        <f>(((J1257/60)/60)/24)+DATE(1970,1,1)</f>
        <v>41579.845509259263</v>
      </c>
      <c r="T1257" s="11">
        <f>(((I1257/60)/60)/24)+DATE(1970,1,1)</f>
        <v>41609.887175925927</v>
      </c>
      <c r="U1257">
        <f>YEAR(S1257)</f>
        <v>2013</v>
      </c>
      <c r="V1257">
        <f>YEAR(T1257)</f>
        <v>2013</v>
      </c>
      <c r="W1257" t="str">
        <f>IF(V1257=U1257, "Yes"," No")</f>
        <v>Yes</v>
      </c>
    </row>
    <row r="1258" spans="1:23" ht="43.2" x14ac:dyDescent="0.3">
      <c r="A1258">
        <v>1256</v>
      </c>
      <c r="B1258" s="1" t="s">
        <v>2579</v>
      </c>
      <c r="C1258" s="1" t="s">
        <v>2580</v>
      </c>
      <c r="D1258">
        <v>30000</v>
      </c>
      <c r="E1258">
        <v>35389.129999999997</v>
      </c>
      <c r="F1258" t="s">
        <v>16</v>
      </c>
      <c r="G1258" t="s">
        <v>17</v>
      </c>
      <c r="H1258" t="s">
        <v>18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1614</v>
      </c>
      <c r="O1258" s="7">
        <f>(E1258/D1258)*100</f>
        <v>117.96376666666666</v>
      </c>
      <c r="P1258" s="5">
        <f>IFERROR((E1258/L1258),0)</f>
        <v>98.030831024930734</v>
      </c>
      <c r="Q1258" s="5" t="str">
        <f>LEFT(N1258,SEARCH("/", N1258)-1)</f>
        <v>music</v>
      </c>
      <c r="R1258" s="5" t="str">
        <f>RIGHT(N1258,LEN(N1258)-SEARCH("/",N1258))</f>
        <v>rock</v>
      </c>
      <c r="S1258" s="11">
        <f>(((J1258/60)/60)/24)+DATE(1970,1,1)</f>
        <v>40921.919340277782</v>
      </c>
      <c r="T1258" s="11">
        <f>(((I1258/60)/60)/24)+DATE(1970,1,1)</f>
        <v>40951.919340277782</v>
      </c>
      <c r="U1258">
        <f>YEAR(S1258)</f>
        <v>2012</v>
      </c>
      <c r="V1258">
        <f>YEAR(T1258)</f>
        <v>2012</v>
      </c>
      <c r="W1258" t="str">
        <f>IF(V1258=U1258, "Yes"," No")</f>
        <v>Yes</v>
      </c>
    </row>
    <row r="1259" spans="1:23" ht="43.2" x14ac:dyDescent="0.3">
      <c r="A1259">
        <v>1257</v>
      </c>
      <c r="B1259" s="1" t="s">
        <v>2581</v>
      </c>
      <c r="C1259" s="1" t="s">
        <v>2582</v>
      </c>
      <c r="D1259">
        <v>5500</v>
      </c>
      <c r="E1259">
        <v>16210</v>
      </c>
      <c r="F1259" t="s">
        <v>16</v>
      </c>
      <c r="G1259" t="s">
        <v>17</v>
      </c>
      <c r="H1259" t="s">
        <v>18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1614</v>
      </c>
      <c r="O1259" s="7">
        <f>(E1259/D1259)*100</f>
        <v>294.72727272727275</v>
      </c>
      <c r="P1259" s="5">
        <f>IFERROR((E1259/L1259),0)</f>
        <v>92.102272727272734</v>
      </c>
      <c r="Q1259" s="5" t="str">
        <f>LEFT(N1259,SEARCH("/", N1259)-1)</f>
        <v>music</v>
      </c>
      <c r="R1259" s="5" t="str">
        <f>RIGHT(N1259,LEN(N1259)-SEARCH("/",N1259))</f>
        <v>rock</v>
      </c>
      <c r="S1259" s="11">
        <f>(((J1259/60)/60)/24)+DATE(1970,1,1)</f>
        <v>40587.085532407407</v>
      </c>
      <c r="T1259" s="11">
        <f>(((I1259/60)/60)/24)+DATE(1970,1,1)</f>
        <v>40636.043865740743</v>
      </c>
      <c r="U1259">
        <f>YEAR(S1259)</f>
        <v>2011</v>
      </c>
      <c r="V1259">
        <f>YEAR(T1259)</f>
        <v>2011</v>
      </c>
      <c r="W1259" t="str">
        <f>IF(V1259=U1259, "Yes"," No")</f>
        <v>Yes</v>
      </c>
    </row>
    <row r="1260" spans="1:23" ht="43.2" x14ac:dyDescent="0.3">
      <c r="A1260">
        <v>1258</v>
      </c>
      <c r="B1260" s="1" t="s">
        <v>2583</v>
      </c>
      <c r="C1260" s="1" t="s">
        <v>2584</v>
      </c>
      <c r="D1260">
        <v>12000</v>
      </c>
      <c r="E1260">
        <v>25577.56</v>
      </c>
      <c r="F1260" t="s">
        <v>16</v>
      </c>
      <c r="G1260" t="s">
        <v>17</v>
      </c>
      <c r="H1260" t="s">
        <v>18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1614</v>
      </c>
      <c r="O1260" s="7">
        <f>(E1260/D1260)*100</f>
        <v>213.14633333333336</v>
      </c>
      <c r="P1260" s="5">
        <f>IFERROR((E1260/L1260),0)</f>
        <v>38.175462686567165</v>
      </c>
      <c r="Q1260" s="5" t="str">
        <f>LEFT(N1260,SEARCH("/", N1260)-1)</f>
        <v>music</v>
      </c>
      <c r="R1260" s="5" t="str">
        <f>RIGHT(N1260,LEN(N1260)-SEARCH("/",N1260))</f>
        <v>rock</v>
      </c>
      <c r="S1260" s="11">
        <f>(((J1260/60)/60)/24)+DATE(1970,1,1)</f>
        <v>41487.611250000002</v>
      </c>
      <c r="T1260" s="11">
        <f>(((I1260/60)/60)/24)+DATE(1970,1,1)</f>
        <v>41517.611250000002</v>
      </c>
      <c r="U1260">
        <f>YEAR(S1260)</f>
        <v>2013</v>
      </c>
      <c r="V1260">
        <f>YEAR(T1260)</f>
        <v>2013</v>
      </c>
      <c r="W1260" t="str">
        <f>IF(V1260=U1260, "Yes"," No")</f>
        <v>Yes</v>
      </c>
    </row>
    <row r="1261" spans="1:23" ht="43.2" x14ac:dyDescent="0.3">
      <c r="A1261">
        <v>1259</v>
      </c>
      <c r="B1261" s="1" t="s">
        <v>2585</v>
      </c>
      <c r="C1261" s="1" t="s">
        <v>2586</v>
      </c>
      <c r="D1261">
        <v>2500</v>
      </c>
      <c r="E1261">
        <v>2606</v>
      </c>
      <c r="F1261" t="s">
        <v>16</v>
      </c>
      <c r="G1261" t="s">
        <v>17</v>
      </c>
      <c r="H1261" t="s">
        <v>18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1614</v>
      </c>
      <c r="O1261" s="7">
        <f>(E1261/D1261)*100</f>
        <v>104.24</v>
      </c>
      <c r="P1261" s="5">
        <f>IFERROR((E1261/L1261),0)</f>
        <v>27.145833333333332</v>
      </c>
      <c r="Q1261" s="5" t="str">
        <f>LEFT(N1261,SEARCH("/", N1261)-1)</f>
        <v>music</v>
      </c>
      <c r="R1261" s="5" t="str">
        <f>RIGHT(N1261,LEN(N1261)-SEARCH("/",N1261))</f>
        <v>rock</v>
      </c>
      <c r="S1261" s="11">
        <f>(((J1261/60)/60)/24)+DATE(1970,1,1)</f>
        <v>41766.970648148148</v>
      </c>
      <c r="T1261" s="11">
        <f>(((I1261/60)/60)/24)+DATE(1970,1,1)</f>
        <v>41799.165972222225</v>
      </c>
      <c r="U1261">
        <f>YEAR(S1261)</f>
        <v>2014</v>
      </c>
      <c r="V1261">
        <f>YEAR(T1261)</f>
        <v>2014</v>
      </c>
      <c r="W1261" t="str">
        <f>IF(V1261=U1261, "Yes"," No")</f>
        <v>Yes</v>
      </c>
    </row>
    <row r="1262" spans="1:23" ht="43.2" x14ac:dyDescent="0.3">
      <c r="A1262">
        <v>1260</v>
      </c>
      <c r="B1262" s="1" t="s">
        <v>2587</v>
      </c>
      <c r="C1262" s="1" t="s">
        <v>2588</v>
      </c>
      <c r="D1262">
        <v>3300</v>
      </c>
      <c r="E1262">
        <v>3751</v>
      </c>
      <c r="F1262" t="s">
        <v>16</v>
      </c>
      <c r="G1262" t="s">
        <v>17</v>
      </c>
      <c r="H1262" t="s">
        <v>18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1614</v>
      </c>
      <c r="O1262" s="7">
        <f>(E1262/D1262)*100</f>
        <v>113.66666666666667</v>
      </c>
      <c r="P1262" s="5">
        <f>IFERROR((E1262/L1262),0)</f>
        <v>50.689189189189186</v>
      </c>
      <c r="Q1262" s="5" t="str">
        <f>LEFT(N1262,SEARCH("/", N1262)-1)</f>
        <v>music</v>
      </c>
      <c r="R1262" s="5" t="str">
        <f>RIGHT(N1262,LEN(N1262)-SEARCH("/",N1262))</f>
        <v>rock</v>
      </c>
      <c r="S1262" s="11">
        <f>(((J1262/60)/60)/24)+DATE(1970,1,1)</f>
        <v>41666.842824074076</v>
      </c>
      <c r="T1262" s="11">
        <f>(((I1262/60)/60)/24)+DATE(1970,1,1)</f>
        <v>41696.842824074076</v>
      </c>
      <c r="U1262">
        <f>YEAR(S1262)</f>
        <v>2014</v>
      </c>
      <c r="V1262">
        <f>YEAR(T1262)</f>
        <v>2014</v>
      </c>
      <c r="W1262" t="str">
        <f>IF(V1262=U1262, "Yes"," No")</f>
        <v>Yes</v>
      </c>
    </row>
    <row r="1263" spans="1:23" ht="43.2" x14ac:dyDescent="0.3">
      <c r="A1263">
        <v>1261</v>
      </c>
      <c r="B1263" s="1" t="s">
        <v>2589</v>
      </c>
      <c r="C1263" s="1" t="s">
        <v>2590</v>
      </c>
      <c r="D1263">
        <v>2000</v>
      </c>
      <c r="E1263">
        <v>2025</v>
      </c>
      <c r="F1263" t="s">
        <v>16</v>
      </c>
      <c r="G1263" t="s">
        <v>17</v>
      </c>
      <c r="H1263" t="s">
        <v>18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1614</v>
      </c>
      <c r="O1263" s="7">
        <f>(E1263/D1263)*100</f>
        <v>101.25</v>
      </c>
      <c r="P1263" s="5">
        <f>IFERROR((E1263/L1263),0)</f>
        <v>38.942307692307693</v>
      </c>
      <c r="Q1263" s="5" t="str">
        <f>LEFT(N1263,SEARCH("/", N1263)-1)</f>
        <v>music</v>
      </c>
      <c r="R1263" s="5" t="str">
        <f>RIGHT(N1263,LEN(N1263)-SEARCH("/",N1263))</f>
        <v>rock</v>
      </c>
      <c r="S1263" s="11">
        <f>(((J1263/60)/60)/24)+DATE(1970,1,1)</f>
        <v>41638.342905092592</v>
      </c>
      <c r="T1263" s="11">
        <f>(((I1263/60)/60)/24)+DATE(1970,1,1)</f>
        <v>41668.342905092592</v>
      </c>
      <c r="U1263">
        <f>YEAR(S1263)</f>
        <v>2013</v>
      </c>
      <c r="V1263">
        <f>YEAR(T1263)</f>
        <v>2014</v>
      </c>
      <c r="W1263" t="str">
        <f>IF(V1263=U1263, "Yes"," No")</f>
        <v xml:space="preserve"> No</v>
      </c>
    </row>
    <row r="1264" spans="1:23" ht="43.2" x14ac:dyDescent="0.3">
      <c r="A1264">
        <v>1262</v>
      </c>
      <c r="B1264" s="1" t="s">
        <v>2591</v>
      </c>
      <c r="C1264" s="1" t="s">
        <v>2592</v>
      </c>
      <c r="D1264">
        <v>6500</v>
      </c>
      <c r="E1264">
        <v>8152</v>
      </c>
      <c r="F1264" t="s">
        <v>16</v>
      </c>
      <c r="G1264" t="s">
        <v>159</v>
      </c>
      <c r="H1264" t="s">
        <v>160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1614</v>
      </c>
      <c r="O1264" s="7">
        <f>(E1264/D1264)*100</f>
        <v>125.41538461538462</v>
      </c>
      <c r="P1264" s="5">
        <f>IFERROR((E1264/L1264),0)</f>
        <v>77.638095238095232</v>
      </c>
      <c r="Q1264" s="5" t="str">
        <f>LEFT(N1264,SEARCH("/", N1264)-1)</f>
        <v>music</v>
      </c>
      <c r="R1264" s="5" t="str">
        <f>RIGHT(N1264,LEN(N1264)-SEARCH("/",N1264))</f>
        <v>rock</v>
      </c>
      <c r="S1264" s="11">
        <f>(((J1264/60)/60)/24)+DATE(1970,1,1)</f>
        <v>41656.762638888889</v>
      </c>
      <c r="T1264" s="11">
        <f>(((I1264/60)/60)/24)+DATE(1970,1,1)</f>
        <v>41686.762638888889</v>
      </c>
      <c r="U1264">
        <f>YEAR(S1264)</f>
        <v>2014</v>
      </c>
      <c r="V1264">
        <f>YEAR(T1264)</f>
        <v>2014</v>
      </c>
      <c r="W1264" t="str">
        <f>IF(V1264=U1264, "Yes"," No")</f>
        <v>Yes</v>
      </c>
    </row>
    <row r="1265" spans="1:23" ht="28.8" x14ac:dyDescent="0.3">
      <c r="A1265">
        <v>1263</v>
      </c>
      <c r="B1265" s="1" t="s">
        <v>2593</v>
      </c>
      <c r="C1265" s="1" t="s">
        <v>2594</v>
      </c>
      <c r="D1265">
        <v>1500</v>
      </c>
      <c r="E1265">
        <v>1785</v>
      </c>
      <c r="F1265" t="s">
        <v>16</v>
      </c>
      <c r="G1265" t="s">
        <v>17</v>
      </c>
      <c r="H1265" t="s">
        <v>18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1614</v>
      </c>
      <c r="O1265" s="7">
        <f>(E1265/D1265)*100</f>
        <v>119</v>
      </c>
      <c r="P1265" s="5">
        <f>IFERROR((E1265/L1265),0)</f>
        <v>43.536585365853661</v>
      </c>
      <c r="Q1265" s="5" t="str">
        <f>LEFT(N1265,SEARCH("/", N1265)-1)</f>
        <v>music</v>
      </c>
      <c r="R1265" s="5" t="str">
        <f>RIGHT(N1265,LEN(N1265)-SEARCH("/",N1265))</f>
        <v>rock</v>
      </c>
      <c r="S1265" s="11">
        <f>(((J1265/60)/60)/24)+DATE(1970,1,1)</f>
        <v>41692.084143518521</v>
      </c>
      <c r="T1265" s="11">
        <f>(((I1265/60)/60)/24)+DATE(1970,1,1)</f>
        <v>41727.041666666664</v>
      </c>
      <c r="U1265">
        <f>YEAR(S1265)</f>
        <v>2014</v>
      </c>
      <c r="V1265">
        <f>YEAR(T1265)</f>
        <v>2014</v>
      </c>
      <c r="W1265" t="str">
        <f>IF(V1265=U1265, "Yes"," No")</f>
        <v>Yes</v>
      </c>
    </row>
    <row r="1266" spans="1:23" ht="43.2" x14ac:dyDescent="0.3">
      <c r="A1266">
        <v>1264</v>
      </c>
      <c r="B1266" s="1" t="s">
        <v>2595</v>
      </c>
      <c r="C1266" s="1" t="s">
        <v>2596</v>
      </c>
      <c r="D1266">
        <v>650</v>
      </c>
      <c r="E1266">
        <v>1082</v>
      </c>
      <c r="F1266" t="s">
        <v>16</v>
      </c>
      <c r="G1266" t="s">
        <v>17</v>
      </c>
      <c r="H1266" t="s">
        <v>18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1614</v>
      </c>
      <c r="O1266" s="7">
        <f>(E1266/D1266)*100</f>
        <v>166.46153846153845</v>
      </c>
      <c r="P1266" s="5">
        <f>IFERROR((E1266/L1266),0)</f>
        <v>31.823529411764707</v>
      </c>
      <c r="Q1266" s="5" t="str">
        <f>LEFT(N1266,SEARCH("/", N1266)-1)</f>
        <v>music</v>
      </c>
      <c r="R1266" s="5" t="str">
        <f>RIGHT(N1266,LEN(N1266)-SEARCH("/",N1266))</f>
        <v>rock</v>
      </c>
      <c r="S1266" s="11">
        <f>(((J1266/60)/60)/24)+DATE(1970,1,1)</f>
        <v>41547.662997685184</v>
      </c>
      <c r="T1266" s="11">
        <f>(((I1266/60)/60)/24)+DATE(1970,1,1)</f>
        <v>41576.662997685184</v>
      </c>
      <c r="U1266">
        <f>YEAR(S1266)</f>
        <v>2013</v>
      </c>
      <c r="V1266">
        <f>YEAR(T1266)</f>
        <v>2013</v>
      </c>
      <c r="W1266" t="str">
        <f>IF(V1266=U1266, "Yes"," No")</f>
        <v>Yes</v>
      </c>
    </row>
    <row r="1267" spans="1:23" ht="57.6" x14ac:dyDescent="0.3">
      <c r="A1267">
        <v>1265</v>
      </c>
      <c r="B1267" s="1" t="s">
        <v>2597</v>
      </c>
      <c r="C1267" s="1" t="s">
        <v>2598</v>
      </c>
      <c r="D1267">
        <v>3500</v>
      </c>
      <c r="E1267">
        <v>4170.17</v>
      </c>
      <c r="F1267" t="s">
        <v>16</v>
      </c>
      <c r="G1267" t="s">
        <v>17</v>
      </c>
      <c r="H1267" t="s">
        <v>18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1614</v>
      </c>
      <c r="O1267" s="7">
        <f>(E1267/D1267)*100</f>
        <v>119.14771428571429</v>
      </c>
      <c r="P1267" s="5">
        <f>IFERROR((E1267/L1267),0)</f>
        <v>63.184393939393942</v>
      </c>
      <c r="Q1267" s="5" t="str">
        <f>LEFT(N1267,SEARCH("/", N1267)-1)</f>
        <v>music</v>
      </c>
      <c r="R1267" s="5" t="str">
        <f>RIGHT(N1267,LEN(N1267)-SEARCH("/",N1267))</f>
        <v>rock</v>
      </c>
      <c r="S1267" s="11">
        <f>(((J1267/60)/60)/24)+DATE(1970,1,1)</f>
        <v>40465.655266203699</v>
      </c>
      <c r="T1267" s="11">
        <f>(((I1267/60)/60)/24)+DATE(1970,1,1)</f>
        <v>40512.655266203699</v>
      </c>
      <c r="U1267">
        <f>YEAR(S1267)</f>
        <v>2010</v>
      </c>
      <c r="V1267">
        <f>YEAR(T1267)</f>
        <v>2010</v>
      </c>
      <c r="W1267" t="str">
        <f>IF(V1267=U1267, "Yes"," No")</f>
        <v>Yes</v>
      </c>
    </row>
    <row r="1268" spans="1:23" ht="28.8" x14ac:dyDescent="0.3">
      <c r="A1268">
        <v>1266</v>
      </c>
      <c r="B1268" s="1" t="s">
        <v>2599</v>
      </c>
      <c r="C1268" s="1" t="s">
        <v>2600</v>
      </c>
      <c r="D1268">
        <v>9500</v>
      </c>
      <c r="E1268">
        <v>9545</v>
      </c>
      <c r="F1268" t="s">
        <v>16</v>
      </c>
      <c r="G1268" t="s">
        <v>17</v>
      </c>
      <c r="H1268" t="s">
        <v>18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1614</v>
      </c>
      <c r="O1268" s="7">
        <f>(E1268/D1268)*100</f>
        <v>100.47368421052632</v>
      </c>
      <c r="P1268" s="5">
        <f>IFERROR((E1268/L1268),0)</f>
        <v>190.9</v>
      </c>
      <c r="Q1268" s="5" t="str">
        <f>LEFT(N1268,SEARCH("/", N1268)-1)</f>
        <v>music</v>
      </c>
      <c r="R1268" s="5" t="str">
        <f>RIGHT(N1268,LEN(N1268)-SEARCH("/",N1268))</f>
        <v>rock</v>
      </c>
      <c r="S1268" s="11">
        <f>(((J1268/60)/60)/24)+DATE(1970,1,1)</f>
        <v>41620.87667824074</v>
      </c>
      <c r="T1268" s="11">
        <f>(((I1268/60)/60)/24)+DATE(1970,1,1)</f>
        <v>41650.87667824074</v>
      </c>
      <c r="U1268">
        <f>YEAR(S1268)</f>
        <v>2013</v>
      </c>
      <c r="V1268">
        <f>YEAR(T1268)</f>
        <v>2014</v>
      </c>
      <c r="W1268" t="str">
        <f>IF(V1268=U1268, "Yes"," No")</f>
        <v xml:space="preserve"> No</v>
      </c>
    </row>
    <row r="1269" spans="1:23" ht="43.2" x14ac:dyDescent="0.3">
      <c r="A1269">
        <v>1267</v>
      </c>
      <c r="B1269" s="1" t="s">
        <v>2601</v>
      </c>
      <c r="C1269" s="1" t="s">
        <v>2602</v>
      </c>
      <c r="D1269">
        <v>22000</v>
      </c>
      <c r="E1269">
        <v>22396</v>
      </c>
      <c r="F1269" t="s">
        <v>16</v>
      </c>
      <c r="G1269" t="s">
        <v>17</v>
      </c>
      <c r="H1269" t="s">
        <v>18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1614</v>
      </c>
      <c r="O1269" s="7">
        <f>(E1269/D1269)*100</f>
        <v>101.8</v>
      </c>
      <c r="P1269" s="5">
        <f>IFERROR((E1269/L1269),0)</f>
        <v>140.85534591194968</v>
      </c>
      <c r="Q1269" s="5" t="str">
        <f>LEFT(N1269,SEARCH("/", N1269)-1)</f>
        <v>music</v>
      </c>
      <c r="R1269" s="5" t="str">
        <f>RIGHT(N1269,LEN(N1269)-SEARCH("/",N1269))</f>
        <v>rock</v>
      </c>
      <c r="S1269" s="11">
        <f>(((J1269/60)/60)/24)+DATE(1970,1,1)</f>
        <v>41449.585162037038</v>
      </c>
      <c r="T1269" s="11">
        <f>(((I1269/60)/60)/24)+DATE(1970,1,1)</f>
        <v>41479.585162037038</v>
      </c>
      <c r="U1269">
        <f>YEAR(S1269)</f>
        <v>2013</v>
      </c>
      <c r="V1269">
        <f>YEAR(T1269)</f>
        <v>2013</v>
      </c>
      <c r="W1269" t="str">
        <f>IF(V1269=U1269, "Yes"," No")</f>
        <v>Yes</v>
      </c>
    </row>
    <row r="1270" spans="1:23" ht="28.8" x14ac:dyDescent="0.3">
      <c r="A1270">
        <v>1268</v>
      </c>
      <c r="B1270" s="1" t="s">
        <v>2603</v>
      </c>
      <c r="C1270" s="1" t="s">
        <v>2604</v>
      </c>
      <c r="D1270">
        <v>12000</v>
      </c>
      <c r="E1270">
        <v>14000</v>
      </c>
      <c r="F1270" t="s">
        <v>16</v>
      </c>
      <c r="G1270" t="s">
        <v>17</v>
      </c>
      <c r="H1270" t="s">
        <v>18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1614</v>
      </c>
      <c r="O1270" s="7">
        <f>(E1270/D1270)*100</f>
        <v>116.66666666666667</v>
      </c>
      <c r="P1270" s="5">
        <f>IFERROR((E1270/L1270),0)</f>
        <v>76.92307692307692</v>
      </c>
      <c r="Q1270" s="5" t="str">
        <f>LEFT(N1270,SEARCH("/", N1270)-1)</f>
        <v>music</v>
      </c>
      <c r="R1270" s="5" t="str">
        <f>RIGHT(N1270,LEN(N1270)-SEARCH("/",N1270))</f>
        <v>rock</v>
      </c>
      <c r="S1270" s="11">
        <f>(((J1270/60)/60)/24)+DATE(1970,1,1)</f>
        <v>41507.845451388886</v>
      </c>
      <c r="T1270" s="11">
        <f>(((I1270/60)/60)/24)+DATE(1970,1,1)</f>
        <v>41537.845451388886</v>
      </c>
      <c r="U1270">
        <f>YEAR(S1270)</f>
        <v>2013</v>
      </c>
      <c r="V1270">
        <f>YEAR(T1270)</f>
        <v>2013</v>
      </c>
      <c r="W1270" t="str">
        <f>IF(V1270=U1270, "Yes"," No")</f>
        <v>Yes</v>
      </c>
    </row>
    <row r="1271" spans="1:23" ht="43.2" x14ac:dyDescent="0.3">
      <c r="A1271">
        <v>1269</v>
      </c>
      <c r="B1271" s="1" t="s">
        <v>2605</v>
      </c>
      <c r="C1271" s="1" t="s">
        <v>2606</v>
      </c>
      <c r="D1271">
        <v>18800</v>
      </c>
      <c r="E1271">
        <v>20426</v>
      </c>
      <c r="F1271" t="s">
        <v>16</v>
      </c>
      <c r="G1271" t="s">
        <v>17</v>
      </c>
      <c r="H1271" t="s">
        <v>18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1614</v>
      </c>
      <c r="O1271" s="7">
        <f>(E1271/D1271)*100</f>
        <v>108.64893617021276</v>
      </c>
      <c r="P1271" s="5">
        <f>IFERROR((E1271/L1271),0)</f>
        <v>99.15533980582525</v>
      </c>
      <c r="Q1271" s="5" t="str">
        <f>LEFT(N1271,SEARCH("/", N1271)-1)</f>
        <v>music</v>
      </c>
      <c r="R1271" s="5" t="str">
        <f>RIGHT(N1271,LEN(N1271)-SEARCH("/",N1271))</f>
        <v>rock</v>
      </c>
      <c r="S1271" s="11">
        <f>(((J1271/60)/60)/24)+DATE(1970,1,1)</f>
        <v>42445.823055555549</v>
      </c>
      <c r="T1271" s="11">
        <f>(((I1271/60)/60)/24)+DATE(1970,1,1)</f>
        <v>42476</v>
      </c>
      <c r="U1271">
        <f>YEAR(S1271)</f>
        <v>2016</v>
      </c>
      <c r="V1271">
        <f>YEAR(T1271)</f>
        <v>2016</v>
      </c>
      <c r="W1271" t="str">
        <f>IF(V1271=U1271, "Yes"," No")</f>
        <v>Yes</v>
      </c>
    </row>
    <row r="1272" spans="1:23" ht="28.8" x14ac:dyDescent="0.3">
      <c r="A1272">
        <v>1270</v>
      </c>
      <c r="B1272" s="1" t="s">
        <v>2607</v>
      </c>
      <c r="C1272" s="1" t="s">
        <v>2608</v>
      </c>
      <c r="D1272">
        <v>10000</v>
      </c>
      <c r="E1272">
        <v>11472</v>
      </c>
      <c r="F1272" t="s">
        <v>16</v>
      </c>
      <c r="G1272" t="s">
        <v>17</v>
      </c>
      <c r="H1272" t="s">
        <v>18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1614</v>
      </c>
      <c r="O1272" s="7">
        <f>(E1272/D1272)*100</f>
        <v>114.72</v>
      </c>
      <c r="P1272" s="5">
        <f>IFERROR((E1272/L1272),0)</f>
        <v>67.881656804733723</v>
      </c>
      <c r="Q1272" s="5" t="str">
        <f>LEFT(N1272,SEARCH("/", N1272)-1)</f>
        <v>music</v>
      </c>
      <c r="R1272" s="5" t="str">
        <f>RIGHT(N1272,LEN(N1272)-SEARCH("/",N1272))</f>
        <v>rock</v>
      </c>
      <c r="S1272" s="11">
        <f>(((J1272/60)/60)/24)+DATE(1970,1,1)</f>
        <v>40933.856967592597</v>
      </c>
      <c r="T1272" s="11">
        <f>(((I1272/60)/60)/24)+DATE(1970,1,1)</f>
        <v>40993.815300925926</v>
      </c>
      <c r="U1272">
        <f>YEAR(S1272)</f>
        <v>2012</v>
      </c>
      <c r="V1272">
        <f>YEAR(T1272)</f>
        <v>2012</v>
      </c>
      <c r="W1272" t="str">
        <f>IF(V1272=U1272, "Yes"," No")</f>
        <v>Yes</v>
      </c>
    </row>
    <row r="1273" spans="1:23" ht="43.2" x14ac:dyDescent="0.3">
      <c r="A1273">
        <v>1271</v>
      </c>
      <c r="B1273" s="1" t="s">
        <v>2609</v>
      </c>
      <c r="C1273" s="1" t="s">
        <v>2610</v>
      </c>
      <c r="D1273">
        <v>7500</v>
      </c>
      <c r="E1273">
        <v>7635</v>
      </c>
      <c r="F1273" t="s">
        <v>16</v>
      </c>
      <c r="G1273" t="s">
        <v>17</v>
      </c>
      <c r="H1273" t="s">
        <v>18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1614</v>
      </c>
      <c r="O1273" s="7">
        <f>(E1273/D1273)*100</f>
        <v>101.8</v>
      </c>
      <c r="P1273" s="5">
        <f>IFERROR((E1273/L1273),0)</f>
        <v>246.29032258064515</v>
      </c>
      <c r="Q1273" s="5" t="str">
        <f>LEFT(N1273,SEARCH("/", N1273)-1)</f>
        <v>music</v>
      </c>
      <c r="R1273" s="5" t="str">
        <f>RIGHT(N1273,LEN(N1273)-SEARCH("/",N1273))</f>
        <v>rock</v>
      </c>
      <c r="S1273" s="11">
        <f>(((J1273/60)/60)/24)+DATE(1970,1,1)</f>
        <v>41561.683553240742</v>
      </c>
      <c r="T1273" s="11">
        <f>(((I1273/60)/60)/24)+DATE(1970,1,1)</f>
        <v>41591.725219907406</v>
      </c>
      <c r="U1273">
        <f>YEAR(S1273)</f>
        <v>2013</v>
      </c>
      <c r="V1273">
        <f>YEAR(T1273)</f>
        <v>2013</v>
      </c>
      <c r="W1273" t="str">
        <f>IF(V1273=U1273, "Yes"," No")</f>
        <v>Yes</v>
      </c>
    </row>
    <row r="1274" spans="1:23" ht="57.6" x14ac:dyDescent="0.3">
      <c r="A1274">
        <v>1272</v>
      </c>
      <c r="B1274" s="1" t="s">
        <v>2611</v>
      </c>
      <c r="C1274" s="1" t="s">
        <v>2612</v>
      </c>
      <c r="D1274">
        <v>5000</v>
      </c>
      <c r="E1274">
        <v>5300</v>
      </c>
      <c r="F1274" t="s">
        <v>16</v>
      </c>
      <c r="G1274" t="s">
        <v>17</v>
      </c>
      <c r="H1274" t="s">
        <v>18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1614</v>
      </c>
      <c r="O1274" s="7">
        <f>(E1274/D1274)*100</f>
        <v>106</v>
      </c>
      <c r="P1274" s="5">
        <f>IFERROR((E1274/L1274),0)</f>
        <v>189.28571428571428</v>
      </c>
      <c r="Q1274" s="5" t="str">
        <f>LEFT(N1274,SEARCH("/", N1274)-1)</f>
        <v>music</v>
      </c>
      <c r="R1274" s="5" t="str">
        <f>RIGHT(N1274,LEN(N1274)-SEARCH("/",N1274))</f>
        <v>rock</v>
      </c>
      <c r="S1274" s="11">
        <f>(((J1274/60)/60)/24)+DATE(1970,1,1)</f>
        <v>40274.745127314818</v>
      </c>
      <c r="T1274" s="11">
        <f>(((I1274/60)/60)/24)+DATE(1970,1,1)</f>
        <v>40344.166666666664</v>
      </c>
      <c r="U1274">
        <f>YEAR(S1274)</f>
        <v>2010</v>
      </c>
      <c r="V1274">
        <f>YEAR(T1274)</f>
        <v>2010</v>
      </c>
      <c r="W1274" t="str">
        <f>IF(V1274=U1274, "Yes"," No")</f>
        <v>Yes</v>
      </c>
    </row>
    <row r="1275" spans="1:23" ht="43.2" x14ac:dyDescent="0.3">
      <c r="A1275">
        <v>1273</v>
      </c>
      <c r="B1275" s="1" t="s">
        <v>2613</v>
      </c>
      <c r="C1275" s="1" t="s">
        <v>2614</v>
      </c>
      <c r="D1275">
        <v>4000</v>
      </c>
      <c r="E1275">
        <v>4140</v>
      </c>
      <c r="F1275" t="s">
        <v>16</v>
      </c>
      <c r="G1275" t="s">
        <v>159</v>
      </c>
      <c r="H1275" t="s">
        <v>160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1614</v>
      </c>
      <c r="O1275" s="7">
        <f>(E1275/D1275)*100</f>
        <v>103.49999999999999</v>
      </c>
      <c r="P1275" s="5">
        <f>IFERROR((E1275/L1275),0)</f>
        <v>76.666666666666671</v>
      </c>
      <c r="Q1275" s="5" t="str">
        <f>LEFT(N1275,SEARCH("/", N1275)-1)</f>
        <v>music</v>
      </c>
      <c r="R1275" s="5" t="str">
        <f>RIGHT(N1275,LEN(N1275)-SEARCH("/",N1275))</f>
        <v>rock</v>
      </c>
      <c r="S1275" s="11">
        <f>(((J1275/60)/60)/24)+DATE(1970,1,1)</f>
        <v>41852.730219907404</v>
      </c>
      <c r="T1275" s="11">
        <f>(((I1275/60)/60)/24)+DATE(1970,1,1)</f>
        <v>41882.730219907404</v>
      </c>
      <c r="U1275">
        <f>YEAR(S1275)</f>
        <v>2014</v>
      </c>
      <c r="V1275">
        <f>YEAR(T1275)</f>
        <v>2014</v>
      </c>
      <c r="W1275" t="str">
        <f>IF(V1275=U1275, "Yes"," No")</f>
        <v>Yes</v>
      </c>
    </row>
    <row r="1276" spans="1:23" ht="43.2" x14ac:dyDescent="0.3">
      <c r="A1276">
        <v>1274</v>
      </c>
      <c r="B1276" s="1" t="s">
        <v>2615</v>
      </c>
      <c r="C1276" s="1" t="s">
        <v>2616</v>
      </c>
      <c r="D1276">
        <v>25000</v>
      </c>
      <c r="E1276">
        <v>38743.839999999997</v>
      </c>
      <c r="F1276" t="s">
        <v>16</v>
      </c>
      <c r="G1276" t="s">
        <v>17</v>
      </c>
      <c r="H1276" t="s">
        <v>18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1614</v>
      </c>
      <c r="O1276" s="7">
        <f>(E1276/D1276)*100</f>
        <v>154.97535999999999</v>
      </c>
      <c r="P1276" s="5">
        <f>IFERROR((E1276/L1276),0)</f>
        <v>82.963254817987149</v>
      </c>
      <c r="Q1276" s="5" t="str">
        <f>LEFT(N1276,SEARCH("/", N1276)-1)</f>
        <v>music</v>
      </c>
      <c r="R1276" s="5" t="str">
        <f>RIGHT(N1276,LEN(N1276)-SEARCH("/",N1276))</f>
        <v>rock</v>
      </c>
      <c r="S1276" s="11">
        <f>(((J1276/60)/60)/24)+DATE(1970,1,1)</f>
        <v>41116.690104166664</v>
      </c>
      <c r="T1276" s="11">
        <f>(((I1276/60)/60)/24)+DATE(1970,1,1)</f>
        <v>41151.690104166664</v>
      </c>
      <c r="U1276">
        <f>YEAR(S1276)</f>
        <v>2012</v>
      </c>
      <c r="V1276">
        <f>YEAR(T1276)</f>
        <v>2012</v>
      </c>
      <c r="W1276" t="str">
        <f>IF(V1276=U1276, "Yes"," No")</f>
        <v>Yes</v>
      </c>
    </row>
    <row r="1277" spans="1:23" ht="43.2" x14ac:dyDescent="0.3">
      <c r="A1277">
        <v>1275</v>
      </c>
      <c r="B1277" s="1" t="s">
        <v>2617</v>
      </c>
      <c r="C1277" s="1" t="s">
        <v>2618</v>
      </c>
      <c r="D1277">
        <v>15000</v>
      </c>
      <c r="E1277">
        <v>24321.1</v>
      </c>
      <c r="F1277" t="s">
        <v>16</v>
      </c>
      <c r="G1277" t="s">
        <v>17</v>
      </c>
      <c r="H1277" t="s">
        <v>18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1614</v>
      </c>
      <c r="O1277" s="7">
        <f>(E1277/D1277)*100</f>
        <v>162.14066666666668</v>
      </c>
      <c r="P1277" s="5">
        <f>IFERROR((E1277/L1277),0)</f>
        <v>62.522107969151669</v>
      </c>
      <c r="Q1277" s="5" t="str">
        <f>LEFT(N1277,SEARCH("/", N1277)-1)</f>
        <v>music</v>
      </c>
      <c r="R1277" s="5" t="str">
        <f>RIGHT(N1277,LEN(N1277)-SEARCH("/",N1277))</f>
        <v>rock</v>
      </c>
      <c r="S1277" s="11">
        <f>(((J1277/60)/60)/24)+DATE(1970,1,1)</f>
        <v>41458.867905092593</v>
      </c>
      <c r="T1277" s="11">
        <f>(((I1277/60)/60)/24)+DATE(1970,1,1)</f>
        <v>41493.867905092593</v>
      </c>
      <c r="U1277">
        <f>YEAR(S1277)</f>
        <v>2013</v>
      </c>
      <c r="V1277">
        <f>YEAR(T1277)</f>
        <v>2013</v>
      </c>
      <c r="W1277" t="str">
        <f>IF(V1277=U1277, "Yes"," No")</f>
        <v>Yes</v>
      </c>
    </row>
    <row r="1278" spans="1:23" ht="28.8" x14ac:dyDescent="0.3">
      <c r="A1278">
        <v>1276</v>
      </c>
      <c r="B1278" s="1" t="s">
        <v>2619</v>
      </c>
      <c r="C1278" s="1" t="s">
        <v>2620</v>
      </c>
      <c r="D1278">
        <v>3000</v>
      </c>
      <c r="E1278">
        <v>3132.63</v>
      </c>
      <c r="F1278" t="s">
        <v>16</v>
      </c>
      <c r="G1278" t="s">
        <v>17</v>
      </c>
      <c r="H1278" t="s">
        <v>18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1614</v>
      </c>
      <c r="O1278" s="7">
        <f>(E1278/D1278)*100</f>
        <v>104.42100000000001</v>
      </c>
      <c r="P1278" s="5">
        <f>IFERROR((E1278/L1278),0)</f>
        <v>46.06808823529412</v>
      </c>
      <c r="Q1278" s="5" t="str">
        <f>LEFT(N1278,SEARCH("/", N1278)-1)</f>
        <v>music</v>
      </c>
      <c r="R1278" s="5" t="str">
        <f>RIGHT(N1278,LEN(N1278)-SEARCH("/",N1278))</f>
        <v>rock</v>
      </c>
      <c r="S1278" s="11">
        <f>(((J1278/60)/60)/24)+DATE(1970,1,1)</f>
        <v>40007.704247685186</v>
      </c>
      <c r="T1278" s="11">
        <f>(((I1278/60)/60)/24)+DATE(1970,1,1)</f>
        <v>40057.166666666664</v>
      </c>
      <c r="U1278">
        <f>YEAR(S1278)</f>
        <v>2009</v>
      </c>
      <c r="V1278">
        <f>YEAR(T1278)</f>
        <v>2009</v>
      </c>
      <c r="W1278" t="str">
        <f>IF(V1278=U1278, "Yes"," No")</f>
        <v>Yes</v>
      </c>
    </row>
    <row r="1279" spans="1:23" ht="43.2" x14ac:dyDescent="0.3">
      <c r="A1279">
        <v>1277</v>
      </c>
      <c r="B1279" s="1" t="s">
        <v>2621</v>
      </c>
      <c r="C1279" s="1" t="s">
        <v>2622</v>
      </c>
      <c r="D1279">
        <v>15000</v>
      </c>
      <c r="E1279">
        <v>15918.65</v>
      </c>
      <c r="F1279" t="s">
        <v>16</v>
      </c>
      <c r="G1279" t="s">
        <v>17</v>
      </c>
      <c r="H1279" t="s">
        <v>18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1614</v>
      </c>
      <c r="O1279" s="7">
        <f>(E1279/D1279)*100</f>
        <v>106.12433333333333</v>
      </c>
      <c r="P1279" s="5">
        <f>IFERROR((E1279/L1279),0)</f>
        <v>38.543946731234868</v>
      </c>
      <c r="Q1279" s="5" t="str">
        <f>LEFT(N1279,SEARCH("/", N1279)-1)</f>
        <v>music</v>
      </c>
      <c r="R1279" s="5" t="str">
        <f>RIGHT(N1279,LEN(N1279)-SEARCH("/",N1279))</f>
        <v>rock</v>
      </c>
      <c r="S1279" s="11">
        <f>(((J1279/60)/60)/24)+DATE(1970,1,1)</f>
        <v>41121.561886574076</v>
      </c>
      <c r="T1279" s="11">
        <f>(((I1279/60)/60)/24)+DATE(1970,1,1)</f>
        <v>41156.561886574076</v>
      </c>
      <c r="U1279">
        <f>YEAR(S1279)</f>
        <v>2012</v>
      </c>
      <c r="V1279">
        <f>YEAR(T1279)</f>
        <v>2012</v>
      </c>
      <c r="W1279" t="str">
        <f>IF(V1279=U1279, "Yes"," No")</f>
        <v>Yes</v>
      </c>
    </row>
    <row r="1280" spans="1:23" ht="43.2" x14ac:dyDescent="0.3">
      <c r="A1280">
        <v>1278</v>
      </c>
      <c r="B1280" s="1" t="s">
        <v>2623</v>
      </c>
      <c r="C1280" s="1" t="s">
        <v>2624</v>
      </c>
      <c r="D1280">
        <v>6500</v>
      </c>
      <c r="E1280">
        <v>10071</v>
      </c>
      <c r="F1280" t="s">
        <v>16</v>
      </c>
      <c r="G1280" t="s">
        <v>17</v>
      </c>
      <c r="H1280" t="s">
        <v>18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1614</v>
      </c>
      <c r="O1280" s="7">
        <f>(E1280/D1280)*100</f>
        <v>154.93846153846152</v>
      </c>
      <c r="P1280" s="5">
        <f>IFERROR((E1280/L1280),0)</f>
        <v>53.005263157894738</v>
      </c>
      <c r="Q1280" s="5" t="str">
        <f>LEFT(N1280,SEARCH("/", N1280)-1)</f>
        <v>music</v>
      </c>
      <c r="R1280" s="5" t="str">
        <f>RIGHT(N1280,LEN(N1280)-SEARCH("/",N1280))</f>
        <v>rock</v>
      </c>
      <c r="S1280" s="11">
        <f>(((J1280/60)/60)/24)+DATE(1970,1,1)</f>
        <v>41786.555162037039</v>
      </c>
      <c r="T1280" s="11">
        <f>(((I1280/60)/60)/24)+DATE(1970,1,1)</f>
        <v>41815.083333333336</v>
      </c>
      <c r="U1280">
        <f>YEAR(S1280)</f>
        <v>2014</v>
      </c>
      <c r="V1280">
        <f>YEAR(T1280)</f>
        <v>2014</v>
      </c>
      <c r="W1280" t="str">
        <f>IF(V1280=U1280, "Yes"," No")</f>
        <v>Yes</v>
      </c>
    </row>
    <row r="1281" spans="1:23" ht="43.2" x14ac:dyDescent="0.3">
      <c r="A1281">
        <v>1279</v>
      </c>
      <c r="B1281" s="1" t="s">
        <v>2625</v>
      </c>
      <c r="C1281" s="1" t="s">
        <v>2626</v>
      </c>
      <c r="D1281">
        <v>12516</v>
      </c>
      <c r="E1281">
        <v>13864.17</v>
      </c>
      <c r="F1281" t="s">
        <v>16</v>
      </c>
      <c r="G1281" t="s">
        <v>17</v>
      </c>
      <c r="H1281" t="s">
        <v>18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1614</v>
      </c>
      <c r="O1281" s="7">
        <f>(E1281/D1281)*100</f>
        <v>110.77157238734421</v>
      </c>
      <c r="P1281" s="5">
        <f>IFERROR((E1281/L1281),0)</f>
        <v>73.355396825396824</v>
      </c>
      <c r="Q1281" s="5" t="str">
        <f>LEFT(N1281,SEARCH("/", N1281)-1)</f>
        <v>music</v>
      </c>
      <c r="R1281" s="5" t="str">
        <f>RIGHT(N1281,LEN(N1281)-SEARCH("/",N1281))</f>
        <v>rock</v>
      </c>
      <c r="S1281" s="11">
        <f>(((J1281/60)/60)/24)+DATE(1970,1,1)</f>
        <v>41682.099189814813</v>
      </c>
      <c r="T1281" s="11">
        <f>(((I1281/60)/60)/24)+DATE(1970,1,1)</f>
        <v>41722.057523148149</v>
      </c>
      <c r="U1281">
        <f>YEAR(S1281)</f>
        <v>2014</v>
      </c>
      <c r="V1281">
        <f>YEAR(T1281)</f>
        <v>2014</v>
      </c>
      <c r="W1281" t="str">
        <f>IF(V1281=U1281, "Yes"," No")</f>
        <v>Yes</v>
      </c>
    </row>
    <row r="1282" spans="1:23" ht="43.2" x14ac:dyDescent="0.3">
      <c r="A1282">
        <v>1280</v>
      </c>
      <c r="B1282" s="1" t="s">
        <v>2627</v>
      </c>
      <c r="C1282" s="1" t="s">
        <v>2628</v>
      </c>
      <c r="D1282">
        <v>15000</v>
      </c>
      <c r="E1282">
        <v>16636.78</v>
      </c>
      <c r="F1282" t="s">
        <v>16</v>
      </c>
      <c r="G1282" t="s">
        <v>17</v>
      </c>
      <c r="H1282" t="s">
        <v>18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1614</v>
      </c>
      <c r="O1282" s="7">
        <f>(E1282/D1282)*100</f>
        <v>110.91186666666665</v>
      </c>
      <c r="P1282" s="5">
        <f>IFERROR((E1282/L1282),0)</f>
        <v>127.97523076923076</v>
      </c>
      <c r="Q1282" s="5" t="str">
        <f>LEFT(N1282,SEARCH("/", N1282)-1)</f>
        <v>music</v>
      </c>
      <c r="R1282" s="5" t="str">
        <f>RIGHT(N1282,LEN(N1282)-SEARCH("/",N1282))</f>
        <v>rock</v>
      </c>
      <c r="S1282" s="11">
        <f>(((J1282/60)/60)/24)+DATE(1970,1,1)</f>
        <v>40513.757569444446</v>
      </c>
      <c r="T1282" s="11">
        <f>(((I1282/60)/60)/24)+DATE(1970,1,1)</f>
        <v>40603.757569444446</v>
      </c>
      <c r="U1282">
        <f>YEAR(S1282)</f>
        <v>2010</v>
      </c>
      <c r="V1282">
        <f>YEAR(T1282)</f>
        <v>2011</v>
      </c>
      <c r="W1282" t="str">
        <f>IF(V1282=U1282, "Yes"," No")</f>
        <v xml:space="preserve"> No</v>
      </c>
    </row>
    <row r="1283" spans="1:23" ht="43.2" x14ac:dyDescent="0.3">
      <c r="A1283">
        <v>1281</v>
      </c>
      <c r="B1283" s="1" t="s">
        <v>2629</v>
      </c>
      <c r="C1283" s="1" t="s">
        <v>2630</v>
      </c>
      <c r="D1283">
        <v>7000</v>
      </c>
      <c r="E1283">
        <v>7750</v>
      </c>
      <c r="F1283" t="s">
        <v>16</v>
      </c>
      <c r="G1283" t="s">
        <v>17</v>
      </c>
      <c r="H1283" t="s">
        <v>18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1614</v>
      </c>
      <c r="O1283" s="7">
        <f>(E1283/D1283)*100</f>
        <v>110.71428571428572</v>
      </c>
      <c r="P1283" s="5">
        <f>IFERROR((E1283/L1283),0)</f>
        <v>104.72972972972973</v>
      </c>
      <c r="Q1283" s="5" t="str">
        <f>LEFT(N1283,SEARCH("/", N1283)-1)</f>
        <v>music</v>
      </c>
      <c r="R1283" s="5" t="str">
        <f>RIGHT(N1283,LEN(N1283)-SEARCH("/",N1283))</f>
        <v>rock</v>
      </c>
      <c r="S1283" s="11">
        <f>(((J1283/60)/60)/24)+DATE(1970,1,1)</f>
        <v>41463.743472222224</v>
      </c>
      <c r="T1283" s="11">
        <f>(((I1283/60)/60)/24)+DATE(1970,1,1)</f>
        <v>41483.743472222224</v>
      </c>
      <c r="U1283">
        <f>YEAR(S1283)</f>
        <v>2013</v>
      </c>
      <c r="V1283">
        <f>YEAR(T1283)</f>
        <v>2013</v>
      </c>
      <c r="W1283" t="str">
        <f>IF(V1283=U1283, "Yes"," No")</f>
        <v>Yes</v>
      </c>
    </row>
    <row r="1284" spans="1:23" ht="43.2" x14ac:dyDescent="0.3">
      <c r="A1284">
        <v>1282</v>
      </c>
      <c r="B1284" s="1" t="s">
        <v>2631</v>
      </c>
      <c r="C1284" s="1" t="s">
        <v>2632</v>
      </c>
      <c r="D1284">
        <v>15000</v>
      </c>
      <c r="E1284">
        <v>18542</v>
      </c>
      <c r="F1284" t="s">
        <v>16</v>
      </c>
      <c r="G1284" t="s">
        <v>17</v>
      </c>
      <c r="H1284" t="s">
        <v>18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1614</v>
      </c>
      <c r="O1284" s="7">
        <f>(E1284/D1284)*100</f>
        <v>123.61333333333333</v>
      </c>
      <c r="P1284" s="5">
        <f>IFERROR((E1284/L1284),0)</f>
        <v>67.671532846715323</v>
      </c>
      <c r="Q1284" s="5" t="str">
        <f>LEFT(N1284,SEARCH("/", N1284)-1)</f>
        <v>music</v>
      </c>
      <c r="R1284" s="5" t="str">
        <f>RIGHT(N1284,LEN(N1284)-SEARCH("/",N1284))</f>
        <v>rock</v>
      </c>
      <c r="S1284" s="11">
        <f>(((J1284/60)/60)/24)+DATE(1970,1,1)</f>
        <v>41586.475173611114</v>
      </c>
      <c r="T1284" s="11">
        <f>(((I1284/60)/60)/24)+DATE(1970,1,1)</f>
        <v>41617.207638888889</v>
      </c>
      <c r="U1284">
        <f>YEAR(S1284)</f>
        <v>2013</v>
      </c>
      <c r="V1284">
        <f>YEAR(T1284)</f>
        <v>2013</v>
      </c>
      <c r="W1284" t="str">
        <f>IF(V1284=U1284, "Yes"," No")</f>
        <v>Yes</v>
      </c>
    </row>
    <row r="1285" spans="1:23" ht="43.2" x14ac:dyDescent="0.3">
      <c r="A1285">
        <v>1283</v>
      </c>
      <c r="B1285" s="1" t="s">
        <v>2633</v>
      </c>
      <c r="C1285" s="1" t="s">
        <v>2634</v>
      </c>
      <c r="D1285">
        <v>1000</v>
      </c>
      <c r="E1285">
        <v>2110.5</v>
      </c>
      <c r="F1285" t="s">
        <v>16</v>
      </c>
      <c r="G1285" t="s">
        <v>17</v>
      </c>
      <c r="H1285" t="s">
        <v>18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1614</v>
      </c>
      <c r="O1285" s="7">
        <f>(E1285/D1285)*100</f>
        <v>211.05</v>
      </c>
      <c r="P1285" s="5">
        <f>IFERROR((E1285/L1285),0)</f>
        <v>95.931818181818187</v>
      </c>
      <c r="Q1285" s="5" t="str">
        <f>LEFT(N1285,SEARCH("/", N1285)-1)</f>
        <v>music</v>
      </c>
      <c r="R1285" s="5" t="str">
        <f>RIGHT(N1285,LEN(N1285)-SEARCH("/",N1285))</f>
        <v>rock</v>
      </c>
      <c r="S1285" s="11">
        <f>(((J1285/60)/60)/24)+DATE(1970,1,1)</f>
        <v>41320.717465277776</v>
      </c>
      <c r="T1285" s="11">
        <f>(((I1285/60)/60)/24)+DATE(1970,1,1)</f>
        <v>41344.166666666664</v>
      </c>
      <c r="U1285">
        <f>YEAR(S1285)</f>
        <v>2013</v>
      </c>
      <c r="V1285">
        <f>YEAR(T1285)</f>
        <v>2013</v>
      </c>
      <c r="W1285" t="str">
        <f>IF(V1285=U1285, "Yes"," No")</f>
        <v>Yes</v>
      </c>
    </row>
    <row r="1286" spans="1:23" ht="43.2" x14ac:dyDescent="0.3">
      <c r="A1286">
        <v>1284</v>
      </c>
      <c r="B1286" s="1" t="s">
        <v>2635</v>
      </c>
      <c r="C1286" s="1" t="s">
        <v>2636</v>
      </c>
      <c r="D1286">
        <v>2000</v>
      </c>
      <c r="E1286">
        <v>2020</v>
      </c>
      <c r="F1286" t="s">
        <v>16</v>
      </c>
      <c r="G1286" t="s">
        <v>17</v>
      </c>
      <c r="H1286" t="s">
        <v>18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1086</v>
      </c>
      <c r="O1286" s="7">
        <f>(E1286/D1286)*100</f>
        <v>101</v>
      </c>
      <c r="P1286" s="5">
        <f>IFERROR((E1286/L1286),0)</f>
        <v>65.161290322580641</v>
      </c>
      <c r="Q1286" s="5" t="str">
        <f>LEFT(N1286,SEARCH("/", N1286)-1)</f>
        <v>theater</v>
      </c>
      <c r="R1286" s="5" t="str">
        <f>RIGHT(N1286,LEN(N1286)-SEARCH("/",N1286))</f>
        <v>plays</v>
      </c>
      <c r="S1286" s="11">
        <f>(((J1286/60)/60)/24)+DATE(1970,1,1)</f>
        <v>42712.23474537037</v>
      </c>
      <c r="T1286" s="11">
        <f>(((I1286/60)/60)/24)+DATE(1970,1,1)</f>
        <v>42735.707638888889</v>
      </c>
      <c r="U1286">
        <f>YEAR(S1286)</f>
        <v>2016</v>
      </c>
      <c r="V1286">
        <f>YEAR(T1286)</f>
        <v>2016</v>
      </c>
      <c r="W1286" t="str">
        <f>IF(V1286=U1286, "Yes"," No")</f>
        <v>Yes</v>
      </c>
    </row>
    <row r="1287" spans="1:23" ht="43.2" x14ac:dyDescent="0.3">
      <c r="A1287">
        <v>1285</v>
      </c>
      <c r="B1287" s="1" t="s">
        <v>2637</v>
      </c>
      <c r="C1287" s="1" t="s">
        <v>2638</v>
      </c>
      <c r="D1287">
        <v>2000</v>
      </c>
      <c r="E1287">
        <v>2033</v>
      </c>
      <c r="F1287" t="s">
        <v>16</v>
      </c>
      <c r="G1287" t="s">
        <v>24</v>
      </c>
      <c r="H1287" t="s">
        <v>25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1086</v>
      </c>
      <c r="O1287" s="7">
        <f>(E1287/D1287)*100</f>
        <v>101.64999999999999</v>
      </c>
      <c r="P1287" s="5">
        <f>IFERROR((E1287/L1287),0)</f>
        <v>32.269841269841272</v>
      </c>
      <c r="Q1287" s="5" t="str">
        <f>LEFT(N1287,SEARCH("/", N1287)-1)</f>
        <v>theater</v>
      </c>
      <c r="R1287" s="5" t="str">
        <f>RIGHT(N1287,LEN(N1287)-SEARCH("/",N1287))</f>
        <v>plays</v>
      </c>
      <c r="S1287" s="11">
        <f>(((J1287/60)/60)/24)+DATE(1970,1,1)</f>
        <v>42160.583043981482</v>
      </c>
      <c r="T1287" s="11">
        <f>(((I1287/60)/60)/24)+DATE(1970,1,1)</f>
        <v>42175.583043981482</v>
      </c>
      <c r="U1287">
        <f>YEAR(S1287)</f>
        <v>2015</v>
      </c>
      <c r="V1287">
        <f>YEAR(T1287)</f>
        <v>2015</v>
      </c>
      <c r="W1287" t="str">
        <f>IF(V1287=U1287, "Yes"," No")</f>
        <v>Yes</v>
      </c>
    </row>
    <row r="1288" spans="1:23" ht="43.2" x14ac:dyDescent="0.3">
      <c r="A1288">
        <v>1286</v>
      </c>
      <c r="B1288" s="1" t="s">
        <v>2639</v>
      </c>
      <c r="C1288" s="1" t="s">
        <v>2640</v>
      </c>
      <c r="D1288">
        <v>1500</v>
      </c>
      <c r="E1288">
        <v>1625</v>
      </c>
      <c r="F1288" t="s">
        <v>16</v>
      </c>
      <c r="G1288" t="s">
        <v>24</v>
      </c>
      <c r="H1288" t="s">
        <v>25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1086</v>
      </c>
      <c r="O1288" s="7">
        <f>(E1288/D1288)*100</f>
        <v>108.33333333333333</v>
      </c>
      <c r="P1288" s="5">
        <f>IFERROR((E1288/L1288),0)</f>
        <v>81.25</v>
      </c>
      <c r="Q1288" s="5" t="str">
        <f>LEFT(N1288,SEARCH("/", N1288)-1)</f>
        <v>theater</v>
      </c>
      <c r="R1288" s="5" t="str">
        <f>RIGHT(N1288,LEN(N1288)-SEARCH("/",N1288))</f>
        <v>plays</v>
      </c>
      <c r="S1288" s="11">
        <f>(((J1288/60)/60)/24)+DATE(1970,1,1)</f>
        <v>42039.384571759263</v>
      </c>
      <c r="T1288" s="11">
        <f>(((I1288/60)/60)/24)+DATE(1970,1,1)</f>
        <v>42052.583333333328</v>
      </c>
      <c r="U1288">
        <f>YEAR(S1288)</f>
        <v>2015</v>
      </c>
      <c r="V1288">
        <f>YEAR(T1288)</f>
        <v>2015</v>
      </c>
      <c r="W1288" t="str">
        <f>IF(V1288=U1288, "Yes"," No")</f>
        <v>Yes</v>
      </c>
    </row>
    <row r="1289" spans="1:23" ht="72" x14ac:dyDescent="0.3">
      <c r="A1289">
        <v>1287</v>
      </c>
      <c r="B1289" s="1" t="s">
        <v>2641</v>
      </c>
      <c r="C1289" s="1" t="s">
        <v>2642</v>
      </c>
      <c r="D1289">
        <v>250</v>
      </c>
      <c r="E1289">
        <v>605</v>
      </c>
      <c r="F1289" t="s">
        <v>16</v>
      </c>
      <c r="G1289" t="s">
        <v>24</v>
      </c>
      <c r="H1289" t="s">
        <v>25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1086</v>
      </c>
      <c r="O1289" s="7">
        <f>(E1289/D1289)*100</f>
        <v>242</v>
      </c>
      <c r="P1289" s="5">
        <f>IFERROR((E1289/L1289),0)</f>
        <v>24.2</v>
      </c>
      <c r="Q1289" s="5" t="str">
        <f>LEFT(N1289,SEARCH("/", N1289)-1)</f>
        <v>theater</v>
      </c>
      <c r="R1289" s="5" t="str">
        <f>RIGHT(N1289,LEN(N1289)-SEARCH("/",N1289))</f>
        <v>plays</v>
      </c>
      <c r="S1289" s="11">
        <f>(((J1289/60)/60)/24)+DATE(1970,1,1)</f>
        <v>42107.621018518519</v>
      </c>
      <c r="T1289" s="11">
        <f>(((I1289/60)/60)/24)+DATE(1970,1,1)</f>
        <v>42167.621018518519</v>
      </c>
      <c r="U1289">
        <f>YEAR(S1289)</f>
        <v>2015</v>
      </c>
      <c r="V1289">
        <f>YEAR(T1289)</f>
        <v>2015</v>
      </c>
      <c r="W1289" t="str">
        <f>IF(V1289=U1289, "Yes"," No")</f>
        <v>Yes</v>
      </c>
    </row>
    <row r="1290" spans="1:23" ht="57.6" x14ac:dyDescent="0.3">
      <c r="A1290">
        <v>1288</v>
      </c>
      <c r="B1290" s="1" t="s">
        <v>2643</v>
      </c>
      <c r="C1290" s="1" t="s">
        <v>2644</v>
      </c>
      <c r="D1290">
        <v>4000</v>
      </c>
      <c r="E1290">
        <v>4018</v>
      </c>
      <c r="F1290" t="s">
        <v>16</v>
      </c>
      <c r="G1290" t="s">
        <v>17</v>
      </c>
      <c r="H1290" t="s">
        <v>18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1086</v>
      </c>
      <c r="O1290" s="7">
        <f>(E1290/D1290)*100</f>
        <v>100.44999999999999</v>
      </c>
      <c r="P1290" s="5">
        <f>IFERROR((E1290/L1290),0)</f>
        <v>65.868852459016395</v>
      </c>
      <c r="Q1290" s="5" t="str">
        <f>LEFT(N1290,SEARCH("/", N1290)-1)</f>
        <v>theater</v>
      </c>
      <c r="R1290" s="5" t="str">
        <f>RIGHT(N1290,LEN(N1290)-SEARCH("/",N1290))</f>
        <v>plays</v>
      </c>
      <c r="S1290" s="11">
        <f>(((J1290/60)/60)/24)+DATE(1970,1,1)</f>
        <v>42561.154664351852</v>
      </c>
      <c r="T1290" s="11">
        <f>(((I1290/60)/60)/24)+DATE(1970,1,1)</f>
        <v>42592.166666666672</v>
      </c>
      <c r="U1290">
        <f>YEAR(S1290)</f>
        <v>2016</v>
      </c>
      <c r="V1290">
        <f>YEAR(T1290)</f>
        <v>2016</v>
      </c>
      <c r="W1290" t="str">
        <f>IF(V1290=U1290, "Yes"," No")</f>
        <v>Yes</v>
      </c>
    </row>
    <row r="1291" spans="1:23" ht="43.2" x14ac:dyDescent="0.3">
      <c r="A1291">
        <v>1289</v>
      </c>
      <c r="B1291" s="1" t="s">
        <v>2645</v>
      </c>
      <c r="C1291" s="1" t="s">
        <v>2646</v>
      </c>
      <c r="D1291">
        <v>1500</v>
      </c>
      <c r="E1291">
        <v>1876</v>
      </c>
      <c r="F1291" t="s">
        <v>16</v>
      </c>
      <c r="G1291" t="s">
        <v>17</v>
      </c>
      <c r="H1291" t="s">
        <v>18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1086</v>
      </c>
      <c r="O1291" s="7">
        <f>(E1291/D1291)*100</f>
        <v>125.06666666666666</v>
      </c>
      <c r="P1291" s="5">
        <f>IFERROR((E1291/L1291),0)</f>
        <v>36.07692307692308</v>
      </c>
      <c r="Q1291" s="5" t="str">
        <f>LEFT(N1291,SEARCH("/", N1291)-1)</f>
        <v>theater</v>
      </c>
      <c r="R1291" s="5" t="str">
        <f>RIGHT(N1291,LEN(N1291)-SEARCH("/",N1291))</f>
        <v>plays</v>
      </c>
      <c r="S1291" s="11">
        <f>(((J1291/60)/60)/24)+DATE(1970,1,1)</f>
        <v>42709.134780092587</v>
      </c>
      <c r="T1291" s="11">
        <f>(((I1291/60)/60)/24)+DATE(1970,1,1)</f>
        <v>42739.134780092587</v>
      </c>
      <c r="U1291">
        <f>YEAR(S1291)</f>
        <v>2016</v>
      </c>
      <c r="V1291">
        <f>YEAR(T1291)</f>
        <v>2017</v>
      </c>
      <c r="W1291" t="str">
        <f>IF(V1291=U1291, "Yes"," No")</f>
        <v xml:space="preserve"> No</v>
      </c>
    </row>
    <row r="1292" spans="1:23" ht="28.8" x14ac:dyDescent="0.3">
      <c r="A1292">
        <v>1290</v>
      </c>
      <c r="B1292" s="1" t="s">
        <v>2647</v>
      </c>
      <c r="C1292" s="1" t="s">
        <v>2648</v>
      </c>
      <c r="D1292">
        <v>3500</v>
      </c>
      <c r="E1292">
        <v>3800</v>
      </c>
      <c r="F1292" t="s">
        <v>16</v>
      </c>
      <c r="G1292" t="s">
        <v>17</v>
      </c>
      <c r="H1292" t="s">
        <v>18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1086</v>
      </c>
      <c r="O1292" s="7">
        <f>(E1292/D1292)*100</f>
        <v>108.57142857142857</v>
      </c>
      <c r="P1292" s="5">
        <f>IFERROR((E1292/L1292),0)</f>
        <v>44.186046511627907</v>
      </c>
      <c r="Q1292" s="5" t="str">
        <f>LEFT(N1292,SEARCH("/", N1292)-1)</f>
        <v>theater</v>
      </c>
      <c r="R1292" s="5" t="str">
        <f>RIGHT(N1292,LEN(N1292)-SEARCH("/",N1292))</f>
        <v>plays</v>
      </c>
      <c r="S1292" s="11">
        <f>(((J1292/60)/60)/24)+DATE(1970,1,1)</f>
        <v>42086.614942129629</v>
      </c>
      <c r="T1292" s="11">
        <f>(((I1292/60)/60)/24)+DATE(1970,1,1)</f>
        <v>42117.290972222225</v>
      </c>
      <c r="U1292">
        <f>YEAR(S1292)</f>
        <v>2015</v>
      </c>
      <c r="V1292">
        <f>YEAR(T1292)</f>
        <v>2015</v>
      </c>
      <c r="W1292" t="str">
        <f>IF(V1292=U1292, "Yes"," No")</f>
        <v>Yes</v>
      </c>
    </row>
    <row r="1293" spans="1:23" ht="43.2" x14ac:dyDescent="0.3">
      <c r="A1293">
        <v>1291</v>
      </c>
      <c r="B1293" s="1" t="s">
        <v>2649</v>
      </c>
      <c r="C1293" s="1" t="s">
        <v>2650</v>
      </c>
      <c r="D1293">
        <v>3000</v>
      </c>
      <c r="E1293">
        <v>4371</v>
      </c>
      <c r="F1293" t="s">
        <v>16</v>
      </c>
      <c r="G1293" t="s">
        <v>17</v>
      </c>
      <c r="H1293" t="s">
        <v>18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1086</v>
      </c>
      <c r="O1293" s="7">
        <f>(E1293/D1293)*100</f>
        <v>145.70000000000002</v>
      </c>
      <c r="P1293" s="5">
        <f>IFERROR((E1293/L1293),0)</f>
        <v>104.07142857142857</v>
      </c>
      <c r="Q1293" s="5" t="str">
        <f>LEFT(N1293,SEARCH("/", N1293)-1)</f>
        <v>theater</v>
      </c>
      <c r="R1293" s="5" t="str">
        <f>RIGHT(N1293,LEN(N1293)-SEARCH("/",N1293))</f>
        <v>plays</v>
      </c>
      <c r="S1293" s="11">
        <f>(((J1293/60)/60)/24)+DATE(1970,1,1)</f>
        <v>42064.652673611112</v>
      </c>
      <c r="T1293" s="11">
        <f>(((I1293/60)/60)/24)+DATE(1970,1,1)</f>
        <v>42101.291666666672</v>
      </c>
      <c r="U1293">
        <f>YEAR(S1293)</f>
        <v>2015</v>
      </c>
      <c r="V1293">
        <f>YEAR(T1293)</f>
        <v>2015</v>
      </c>
      <c r="W1293" t="str">
        <f>IF(V1293=U1293, "Yes"," No")</f>
        <v>Yes</v>
      </c>
    </row>
    <row r="1294" spans="1:23" ht="57.6" x14ac:dyDescent="0.3">
      <c r="A1294">
        <v>1292</v>
      </c>
      <c r="B1294" s="1" t="s">
        <v>2651</v>
      </c>
      <c r="C1294" s="1" t="s">
        <v>2652</v>
      </c>
      <c r="D1294">
        <v>1700</v>
      </c>
      <c r="E1294">
        <v>1870</v>
      </c>
      <c r="F1294" t="s">
        <v>16</v>
      </c>
      <c r="G1294" t="s">
        <v>24</v>
      </c>
      <c r="H1294" t="s">
        <v>25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1086</v>
      </c>
      <c r="O1294" s="7">
        <f>(E1294/D1294)*100</f>
        <v>110.00000000000001</v>
      </c>
      <c r="P1294" s="5">
        <f>IFERROR((E1294/L1294),0)</f>
        <v>35.96153846153846</v>
      </c>
      <c r="Q1294" s="5" t="str">
        <f>LEFT(N1294,SEARCH("/", N1294)-1)</f>
        <v>theater</v>
      </c>
      <c r="R1294" s="5" t="str">
        <f>RIGHT(N1294,LEN(N1294)-SEARCH("/",N1294))</f>
        <v>plays</v>
      </c>
      <c r="S1294" s="11">
        <f>(((J1294/60)/60)/24)+DATE(1970,1,1)</f>
        <v>42256.764212962968</v>
      </c>
      <c r="T1294" s="11">
        <f>(((I1294/60)/60)/24)+DATE(1970,1,1)</f>
        <v>42283.957638888889</v>
      </c>
      <c r="U1294">
        <f>YEAR(S1294)</f>
        <v>2015</v>
      </c>
      <c r="V1294">
        <f>YEAR(T1294)</f>
        <v>2015</v>
      </c>
      <c r="W1294" t="str">
        <f>IF(V1294=U1294, "Yes"," No")</f>
        <v>Yes</v>
      </c>
    </row>
    <row r="1295" spans="1:23" ht="57.6" x14ac:dyDescent="0.3">
      <c r="A1295">
        <v>1293</v>
      </c>
      <c r="B1295" s="1" t="s">
        <v>2653</v>
      </c>
      <c r="C1295" s="1" t="s">
        <v>2654</v>
      </c>
      <c r="D1295">
        <v>15000</v>
      </c>
      <c r="E1295">
        <v>15335</v>
      </c>
      <c r="F1295" t="s">
        <v>16</v>
      </c>
      <c r="G1295" t="s">
        <v>17</v>
      </c>
      <c r="H1295" t="s">
        <v>18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1086</v>
      </c>
      <c r="O1295" s="7">
        <f>(E1295/D1295)*100</f>
        <v>102.23333333333333</v>
      </c>
      <c r="P1295" s="5">
        <f>IFERROR((E1295/L1295),0)</f>
        <v>127.79166666666667</v>
      </c>
      <c r="Q1295" s="5" t="str">
        <f>LEFT(N1295,SEARCH("/", N1295)-1)</f>
        <v>theater</v>
      </c>
      <c r="R1295" s="5" t="str">
        <f>RIGHT(N1295,LEN(N1295)-SEARCH("/",N1295))</f>
        <v>plays</v>
      </c>
      <c r="S1295" s="11">
        <f>(((J1295/60)/60)/24)+DATE(1970,1,1)</f>
        <v>42292.701053240744</v>
      </c>
      <c r="T1295" s="11">
        <f>(((I1295/60)/60)/24)+DATE(1970,1,1)</f>
        <v>42322.742719907401</v>
      </c>
      <c r="U1295">
        <f>YEAR(S1295)</f>
        <v>2015</v>
      </c>
      <c r="V1295">
        <f>YEAR(T1295)</f>
        <v>2015</v>
      </c>
      <c r="W1295" t="str">
        <f>IF(V1295=U1295, "Yes"," No")</f>
        <v>Yes</v>
      </c>
    </row>
    <row r="1296" spans="1:23" ht="43.2" x14ac:dyDescent="0.3">
      <c r="A1296">
        <v>1294</v>
      </c>
      <c r="B1296" s="1" t="s">
        <v>2655</v>
      </c>
      <c r="C1296" s="1" t="s">
        <v>2656</v>
      </c>
      <c r="D1296">
        <v>500</v>
      </c>
      <c r="E1296">
        <v>610</v>
      </c>
      <c r="F1296" t="s">
        <v>16</v>
      </c>
      <c r="G1296" t="s">
        <v>24</v>
      </c>
      <c r="H1296" t="s">
        <v>25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1086</v>
      </c>
      <c r="O1296" s="7">
        <f>(E1296/D1296)*100</f>
        <v>122</v>
      </c>
      <c r="P1296" s="5">
        <f>IFERROR((E1296/L1296),0)</f>
        <v>27.727272727272727</v>
      </c>
      <c r="Q1296" s="5" t="str">
        <f>LEFT(N1296,SEARCH("/", N1296)-1)</f>
        <v>theater</v>
      </c>
      <c r="R1296" s="5" t="str">
        <f>RIGHT(N1296,LEN(N1296)-SEARCH("/",N1296))</f>
        <v>plays</v>
      </c>
      <c r="S1296" s="11">
        <f>(((J1296/60)/60)/24)+DATE(1970,1,1)</f>
        <v>42278.453668981485</v>
      </c>
      <c r="T1296" s="11">
        <f>(((I1296/60)/60)/24)+DATE(1970,1,1)</f>
        <v>42296.458333333328</v>
      </c>
      <c r="U1296">
        <f>YEAR(S1296)</f>
        <v>2015</v>
      </c>
      <c r="V1296">
        <f>YEAR(T1296)</f>
        <v>2015</v>
      </c>
      <c r="W1296" t="str">
        <f>IF(V1296=U1296, "Yes"," No")</f>
        <v>Yes</v>
      </c>
    </row>
    <row r="1297" spans="1:23" ht="43.2" x14ac:dyDescent="0.3">
      <c r="A1297">
        <v>1295</v>
      </c>
      <c r="B1297" s="1" t="s">
        <v>2657</v>
      </c>
      <c r="C1297" s="1" t="s">
        <v>2658</v>
      </c>
      <c r="D1297">
        <v>2500</v>
      </c>
      <c r="E1297">
        <v>2549</v>
      </c>
      <c r="F1297" t="s">
        <v>16</v>
      </c>
      <c r="G1297" t="s">
        <v>24</v>
      </c>
      <c r="H1297" t="s">
        <v>25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1086</v>
      </c>
      <c r="O1297" s="7">
        <f>(E1297/D1297)*100</f>
        <v>101.96000000000001</v>
      </c>
      <c r="P1297" s="5">
        <f>IFERROR((E1297/L1297),0)</f>
        <v>39.828125</v>
      </c>
      <c r="Q1297" s="5" t="str">
        <f>LEFT(N1297,SEARCH("/", N1297)-1)</f>
        <v>theater</v>
      </c>
      <c r="R1297" s="5" t="str">
        <f>RIGHT(N1297,LEN(N1297)-SEARCH("/",N1297))</f>
        <v>plays</v>
      </c>
      <c r="S1297" s="11">
        <f>(((J1297/60)/60)/24)+DATE(1970,1,1)</f>
        <v>42184.572881944448</v>
      </c>
      <c r="T1297" s="11">
        <f>(((I1297/60)/60)/24)+DATE(1970,1,1)</f>
        <v>42214.708333333328</v>
      </c>
      <c r="U1297">
        <f>YEAR(S1297)</f>
        <v>2015</v>
      </c>
      <c r="V1297">
        <f>YEAR(T1297)</f>
        <v>2015</v>
      </c>
      <c r="W1297" t="str">
        <f>IF(V1297=U1297, "Yes"," No")</f>
        <v>Yes</v>
      </c>
    </row>
    <row r="1298" spans="1:23" ht="57.6" x14ac:dyDescent="0.3">
      <c r="A1298">
        <v>1296</v>
      </c>
      <c r="B1298" s="1" t="s">
        <v>2659</v>
      </c>
      <c r="C1298" s="1" t="s">
        <v>2660</v>
      </c>
      <c r="D1298">
        <v>850</v>
      </c>
      <c r="E1298">
        <v>1200</v>
      </c>
      <c r="F1298" t="s">
        <v>16</v>
      </c>
      <c r="G1298" t="s">
        <v>24</v>
      </c>
      <c r="H1298" t="s">
        <v>25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1086</v>
      </c>
      <c r="O1298" s="7">
        <f>(E1298/D1298)*100</f>
        <v>141.1764705882353</v>
      </c>
      <c r="P1298" s="5">
        <f>IFERROR((E1298/L1298),0)</f>
        <v>52.173913043478258</v>
      </c>
      <c r="Q1298" s="5" t="str">
        <f>LEFT(N1298,SEARCH("/", N1298)-1)</f>
        <v>theater</v>
      </c>
      <c r="R1298" s="5" t="str">
        <f>RIGHT(N1298,LEN(N1298)-SEARCH("/",N1298))</f>
        <v>plays</v>
      </c>
      <c r="S1298" s="11">
        <f>(((J1298/60)/60)/24)+DATE(1970,1,1)</f>
        <v>42423.050613425927</v>
      </c>
      <c r="T1298" s="11">
        <f>(((I1298/60)/60)/24)+DATE(1970,1,1)</f>
        <v>42443.008946759262</v>
      </c>
      <c r="U1298">
        <f>YEAR(S1298)</f>
        <v>2016</v>
      </c>
      <c r="V1298">
        <f>YEAR(T1298)</f>
        <v>2016</v>
      </c>
      <c r="W1298" t="str">
        <f>IF(V1298=U1298, "Yes"," No")</f>
        <v>Yes</v>
      </c>
    </row>
    <row r="1299" spans="1:23" ht="43.2" x14ac:dyDescent="0.3">
      <c r="A1299">
        <v>1297</v>
      </c>
      <c r="B1299" s="1" t="s">
        <v>2661</v>
      </c>
      <c r="C1299" s="1" t="s">
        <v>2662</v>
      </c>
      <c r="D1299">
        <v>20000</v>
      </c>
      <c r="E1299">
        <v>21905</v>
      </c>
      <c r="F1299" t="s">
        <v>16</v>
      </c>
      <c r="G1299" t="s">
        <v>17</v>
      </c>
      <c r="H1299" t="s">
        <v>18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1086</v>
      </c>
      <c r="O1299" s="7">
        <f>(E1299/D1299)*100</f>
        <v>109.52500000000001</v>
      </c>
      <c r="P1299" s="5">
        <f>IFERROR((E1299/L1299),0)</f>
        <v>92.037815126050418</v>
      </c>
      <c r="Q1299" s="5" t="str">
        <f>LEFT(N1299,SEARCH("/", N1299)-1)</f>
        <v>theater</v>
      </c>
      <c r="R1299" s="5" t="str">
        <f>RIGHT(N1299,LEN(N1299)-SEARCH("/",N1299))</f>
        <v>plays</v>
      </c>
      <c r="S1299" s="11">
        <f>(((J1299/60)/60)/24)+DATE(1970,1,1)</f>
        <v>42461.747199074074</v>
      </c>
      <c r="T1299" s="11">
        <f>(((I1299/60)/60)/24)+DATE(1970,1,1)</f>
        <v>42491.747199074074</v>
      </c>
      <c r="U1299">
        <f>YEAR(S1299)</f>
        <v>2016</v>
      </c>
      <c r="V1299">
        <f>YEAR(T1299)</f>
        <v>2016</v>
      </c>
      <c r="W1299" t="str">
        <f>IF(V1299=U1299, "Yes"," No")</f>
        <v>Yes</v>
      </c>
    </row>
    <row r="1300" spans="1:23" ht="43.2" x14ac:dyDescent="0.3">
      <c r="A1300">
        <v>1298</v>
      </c>
      <c r="B1300" s="1" t="s">
        <v>2663</v>
      </c>
      <c r="C1300" s="1" t="s">
        <v>2664</v>
      </c>
      <c r="D1300">
        <v>2000</v>
      </c>
      <c r="E1300">
        <v>2093</v>
      </c>
      <c r="F1300" t="s">
        <v>16</v>
      </c>
      <c r="G1300" t="s">
        <v>24</v>
      </c>
      <c r="H1300" t="s">
        <v>25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1086</v>
      </c>
      <c r="O1300" s="7">
        <f>(E1300/D1300)*100</f>
        <v>104.65</v>
      </c>
      <c r="P1300" s="5">
        <f>IFERROR((E1300/L1300),0)</f>
        <v>63.424242424242422</v>
      </c>
      <c r="Q1300" s="5" t="str">
        <f>LEFT(N1300,SEARCH("/", N1300)-1)</f>
        <v>theater</v>
      </c>
      <c r="R1300" s="5" t="str">
        <f>RIGHT(N1300,LEN(N1300)-SEARCH("/",N1300))</f>
        <v>plays</v>
      </c>
      <c r="S1300" s="11">
        <f>(((J1300/60)/60)/24)+DATE(1970,1,1)</f>
        <v>42458.680925925932</v>
      </c>
      <c r="T1300" s="11">
        <f>(((I1300/60)/60)/24)+DATE(1970,1,1)</f>
        <v>42488.680925925932</v>
      </c>
      <c r="U1300">
        <f>YEAR(S1300)</f>
        <v>2016</v>
      </c>
      <c r="V1300">
        <f>YEAR(T1300)</f>
        <v>2016</v>
      </c>
      <c r="W1300" t="str">
        <f>IF(V1300=U1300, "Yes"," No")</f>
        <v>Yes</v>
      </c>
    </row>
    <row r="1301" spans="1:23" ht="43.2" x14ac:dyDescent="0.3">
      <c r="A1301">
        <v>1299</v>
      </c>
      <c r="B1301" s="1" t="s">
        <v>2665</v>
      </c>
      <c r="C1301" s="1" t="s">
        <v>2666</v>
      </c>
      <c r="D1301">
        <v>3500</v>
      </c>
      <c r="E1301">
        <v>4340</v>
      </c>
      <c r="F1301" t="s">
        <v>16</v>
      </c>
      <c r="G1301" t="s">
        <v>17</v>
      </c>
      <c r="H1301" t="s">
        <v>18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1086</v>
      </c>
      <c r="O1301" s="7">
        <f>(E1301/D1301)*100</f>
        <v>124</v>
      </c>
      <c r="P1301" s="5">
        <f>IFERROR((E1301/L1301),0)</f>
        <v>135.625</v>
      </c>
      <c r="Q1301" s="5" t="str">
        <f>LEFT(N1301,SEARCH("/", N1301)-1)</f>
        <v>theater</v>
      </c>
      <c r="R1301" s="5" t="str">
        <f>RIGHT(N1301,LEN(N1301)-SEARCH("/",N1301))</f>
        <v>plays</v>
      </c>
      <c r="S1301" s="11">
        <f>(((J1301/60)/60)/24)+DATE(1970,1,1)</f>
        <v>42169.814340277779</v>
      </c>
      <c r="T1301" s="11">
        <f>(((I1301/60)/60)/24)+DATE(1970,1,1)</f>
        <v>42199.814340277779</v>
      </c>
      <c r="U1301">
        <f>YEAR(S1301)</f>
        <v>2015</v>
      </c>
      <c r="V1301">
        <f>YEAR(T1301)</f>
        <v>2015</v>
      </c>
      <c r="W1301" t="str">
        <f>IF(V1301=U1301, "Yes"," No")</f>
        <v>Yes</v>
      </c>
    </row>
    <row r="1302" spans="1:23" ht="43.2" x14ac:dyDescent="0.3">
      <c r="A1302">
        <v>1300</v>
      </c>
      <c r="B1302" s="1" t="s">
        <v>2667</v>
      </c>
      <c r="C1302" s="1" t="s">
        <v>2668</v>
      </c>
      <c r="D1302">
        <v>3000</v>
      </c>
      <c r="E1302">
        <v>4050</v>
      </c>
      <c r="F1302" t="s">
        <v>16</v>
      </c>
      <c r="G1302" t="s">
        <v>17</v>
      </c>
      <c r="H1302" t="s">
        <v>18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1086</v>
      </c>
      <c r="O1302" s="7">
        <f>(E1302/D1302)*100</f>
        <v>135</v>
      </c>
      <c r="P1302" s="5">
        <f>IFERROR((E1302/L1302),0)</f>
        <v>168.75</v>
      </c>
      <c r="Q1302" s="5" t="str">
        <f>LEFT(N1302,SEARCH("/", N1302)-1)</f>
        <v>theater</v>
      </c>
      <c r="R1302" s="5" t="str">
        <f>RIGHT(N1302,LEN(N1302)-SEARCH("/",N1302))</f>
        <v>plays</v>
      </c>
      <c r="S1302" s="11">
        <f>(((J1302/60)/60)/24)+DATE(1970,1,1)</f>
        <v>42483.675208333334</v>
      </c>
      <c r="T1302" s="11">
        <f>(((I1302/60)/60)/24)+DATE(1970,1,1)</f>
        <v>42522.789583333331</v>
      </c>
      <c r="U1302">
        <f>YEAR(S1302)</f>
        <v>2016</v>
      </c>
      <c r="V1302">
        <f>YEAR(T1302)</f>
        <v>2016</v>
      </c>
      <c r="W1302" t="str">
        <f>IF(V1302=U1302, "Yes"," No")</f>
        <v>Yes</v>
      </c>
    </row>
    <row r="1303" spans="1:23" ht="43.2" x14ac:dyDescent="0.3">
      <c r="A1303">
        <v>1301</v>
      </c>
      <c r="B1303" s="1" t="s">
        <v>2669</v>
      </c>
      <c r="C1303" s="1" t="s">
        <v>2670</v>
      </c>
      <c r="D1303">
        <v>2000</v>
      </c>
      <c r="E1303">
        <v>2055</v>
      </c>
      <c r="F1303" t="s">
        <v>16</v>
      </c>
      <c r="G1303" t="s">
        <v>17</v>
      </c>
      <c r="H1303" t="s">
        <v>18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1086</v>
      </c>
      <c r="O1303" s="7">
        <f>(E1303/D1303)*100</f>
        <v>102.75000000000001</v>
      </c>
      <c r="P1303" s="5">
        <f>IFERROR((E1303/L1303),0)</f>
        <v>70.862068965517238</v>
      </c>
      <c r="Q1303" s="5" t="str">
        <f>LEFT(N1303,SEARCH("/", N1303)-1)</f>
        <v>theater</v>
      </c>
      <c r="R1303" s="5" t="str">
        <f>RIGHT(N1303,LEN(N1303)-SEARCH("/",N1303))</f>
        <v>plays</v>
      </c>
      <c r="S1303" s="11">
        <f>(((J1303/60)/60)/24)+DATE(1970,1,1)</f>
        <v>42195.749745370369</v>
      </c>
      <c r="T1303" s="11">
        <f>(((I1303/60)/60)/24)+DATE(1970,1,1)</f>
        <v>42206.125</v>
      </c>
      <c r="U1303">
        <f>YEAR(S1303)</f>
        <v>2015</v>
      </c>
      <c r="V1303">
        <f>YEAR(T1303)</f>
        <v>2015</v>
      </c>
      <c r="W1303" t="str">
        <f>IF(V1303=U1303, "Yes"," No")</f>
        <v>Yes</v>
      </c>
    </row>
    <row r="1304" spans="1:23" ht="43.2" x14ac:dyDescent="0.3">
      <c r="A1304">
        <v>1302</v>
      </c>
      <c r="B1304" s="1" t="s">
        <v>2671</v>
      </c>
      <c r="C1304" s="1" t="s">
        <v>2672</v>
      </c>
      <c r="D1304">
        <v>2500</v>
      </c>
      <c r="E1304">
        <v>2500</v>
      </c>
      <c r="F1304" t="s">
        <v>16</v>
      </c>
      <c r="G1304" t="s">
        <v>17</v>
      </c>
      <c r="H1304" t="s">
        <v>18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1086</v>
      </c>
      <c r="O1304" s="7">
        <f>(E1304/D1304)*100</f>
        <v>100</v>
      </c>
      <c r="P1304" s="5">
        <f>IFERROR((E1304/L1304),0)</f>
        <v>50</v>
      </c>
      <c r="Q1304" s="5" t="str">
        <f>LEFT(N1304,SEARCH("/", N1304)-1)</f>
        <v>theater</v>
      </c>
      <c r="R1304" s="5" t="str">
        <f>RIGHT(N1304,LEN(N1304)-SEARCH("/",N1304))</f>
        <v>plays</v>
      </c>
      <c r="S1304" s="11">
        <f>(((J1304/60)/60)/24)+DATE(1970,1,1)</f>
        <v>42675.057997685188</v>
      </c>
      <c r="T1304" s="11">
        <f>(((I1304/60)/60)/24)+DATE(1970,1,1)</f>
        <v>42705.099664351852</v>
      </c>
      <c r="U1304">
        <f>YEAR(S1304)</f>
        <v>2016</v>
      </c>
      <c r="V1304">
        <f>YEAR(T1304)</f>
        <v>2016</v>
      </c>
      <c r="W1304" t="str">
        <f>IF(V1304=U1304, "Yes"," No")</f>
        <v>Yes</v>
      </c>
    </row>
    <row r="1305" spans="1:23" ht="28.8" x14ac:dyDescent="0.3">
      <c r="A1305">
        <v>1303</v>
      </c>
      <c r="B1305" s="1" t="s">
        <v>2673</v>
      </c>
      <c r="C1305" s="1" t="s">
        <v>2674</v>
      </c>
      <c r="D1305">
        <v>3500</v>
      </c>
      <c r="E1305">
        <v>4559.13</v>
      </c>
      <c r="F1305" t="s">
        <v>16</v>
      </c>
      <c r="G1305" t="s">
        <v>24</v>
      </c>
      <c r="H1305" t="s">
        <v>25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1086</v>
      </c>
      <c r="O1305" s="7">
        <f>(E1305/D1305)*100</f>
        <v>130.26085714285716</v>
      </c>
      <c r="P1305" s="5">
        <f>IFERROR((E1305/L1305),0)</f>
        <v>42.214166666666671</v>
      </c>
      <c r="Q1305" s="5" t="str">
        <f>LEFT(N1305,SEARCH("/", N1305)-1)</f>
        <v>theater</v>
      </c>
      <c r="R1305" s="5" t="str">
        <f>RIGHT(N1305,LEN(N1305)-SEARCH("/",N1305))</f>
        <v>plays</v>
      </c>
      <c r="S1305" s="11">
        <f>(((J1305/60)/60)/24)+DATE(1970,1,1)</f>
        <v>42566.441203703704</v>
      </c>
      <c r="T1305" s="11">
        <f>(((I1305/60)/60)/24)+DATE(1970,1,1)</f>
        <v>42582.458333333328</v>
      </c>
      <c r="U1305">
        <f>YEAR(S1305)</f>
        <v>2016</v>
      </c>
      <c r="V1305">
        <f>YEAR(T1305)</f>
        <v>2016</v>
      </c>
      <c r="W1305" t="str">
        <f>IF(V1305=U1305, "Yes"," No")</f>
        <v>Yes</v>
      </c>
    </row>
    <row r="1306" spans="1:23" ht="43.2" x14ac:dyDescent="0.3">
      <c r="A1306">
        <v>1304</v>
      </c>
      <c r="B1306" s="1" t="s">
        <v>2675</v>
      </c>
      <c r="C1306" s="1" t="s">
        <v>2676</v>
      </c>
      <c r="D1306">
        <v>40000</v>
      </c>
      <c r="E1306">
        <v>15851</v>
      </c>
      <c r="F1306" t="s">
        <v>272</v>
      </c>
      <c r="G1306" t="s">
        <v>24</v>
      </c>
      <c r="H1306" t="s">
        <v>25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1329</v>
      </c>
      <c r="O1306" s="7">
        <f>(E1306/D1306)*100</f>
        <v>39.627499999999998</v>
      </c>
      <c r="P1306" s="5">
        <f>IFERROR((E1306/L1306),0)</f>
        <v>152.41346153846155</v>
      </c>
      <c r="Q1306" s="5" t="str">
        <f>LEFT(N1306,SEARCH("/", N1306)-1)</f>
        <v>technology</v>
      </c>
      <c r="R1306" s="5" t="str">
        <f>RIGHT(N1306,LEN(N1306)-SEARCH("/",N1306))</f>
        <v>wearables</v>
      </c>
      <c r="S1306" s="11">
        <f>(((J1306/60)/60)/24)+DATE(1970,1,1)</f>
        <v>42747.194502314815</v>
      </c>
      <c r="T1306" s="11">
        <f>(((I1306/60)/60)/24)+DATE(1970,1,1)</f>
        <v>42807.152835648143</v>
      </c>
      <c r="U1306">
        <f>YEAR(S1306)</f>
        <v>2017</v>
      </c>
      <c r="V1306">
        <f>YEAR(T1306)</f>
        <v>2017</v>
      </c>
      <c r="W1306" t="str">
        <f>IF(V1306=U1306, "Yes"," No")</f>
        <v>Yes</v>
      </c>
    </row>
    <row r="1307" spans="1:23" ht="43.2" x14ac:dyDescent="0.3">
      <c r="A1307">
        <v>1305</v>
      </c>
      <c r="B1307" s="1" t="s">
        <v>2677</v>
      </c>
      <c r="C1307" s="1" t="s">
        <v>2678</v>
      </c>
      <c r="D1307">
        <v>30000</v>
      </c>
      <c r="E1307">
        <v>7793</v>
      </c>
      <c r="F1307" t="s">
        <v>272</v>
      </c>
      <c r="G1307" t="s">
        <v>17</v>
      </c>
      <c r="H1307" t="s">
        <v>18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1329</v>
      </c>
      <c r="O1307" s="7">
        <f>(E1307/D1307)*100</f>
        <v>25.976666666666663</v>
      </c>
      <c r="P1307" s="5">
        <f>IFERROR((E1307/L1307),0)</f>
        <v>90.616279069767444</v>
      </c>
      <c r="Q1307" s="5" t="str">
        <f>LEFT(N1307,SEARCH("/", N1307)-1)</f>
        <v>technology</v>
      </c>
      <c r="R1307" s="5" t="str">
        <f>RIGHT(N1307,LEN(N1307)-SEARCH("/",N1307))</f>
        <v>wearables</v>
      </c>
      <c r="S1307" s="11">
        <f>(((J1307/60)/60)/24)+DATE(1970,1,1)</f>
        <v>42543.665601851855</v>
      </c>
      <c r="T1307" s="11">
        <f>(((I1307/60)/60)/24)+DATE(1970,1,1)</f>
        <v>42572.729166666672</v>
      </c>
      <c r="U1307">
        <f>YEAR(S1307)</f>
        <v>2016</v>
      </c>
      <c r="V1307">
        <f>YEAR(T1307)</f>
        <v>2016</v>
      </c>
      <c r="W1307" t="str">
        <f>IF(V1307=U1307, "Yes"," No")</f>
        <v>Yes</v>
      </c>
    </row>
    <row r="1308" spans="1:23" ht="57.6" x14ac:dyDescent="0.3">
      <c r="A1308">
        <v>1306</v>
      </c>
      <c r="B1308" s="1" t="s">
        <v>2679</v>
      </c>
      <c r="C1308" s="1" t="s">
        <v>2680</v>
      </c>
      <c r="D1308">
        <v>110000</v>
      </c>
      <c r="E1308">
        <v>71771</v>
      </c>
      <c r="F1308" t="s">
        <v>272</v>
      </c>
      <c r="G1308" t="s">
        <v>17</v>
      </c>
      <c r="H1308" t="s">
        <v>18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1329</v>
      </c>
      <c r="O1308" s="7">
        <f>(E1308/D1308)*100</f>
        <v>65.24636363636364</v>
      </c>
      <c r="P1308" s="5">
        <f>IFERROR((E1308/L1308),0)</f>
        <v>201.60393258426967</v>
      </c>
      <c r="Q1308" s="5" t="str">
        <f>LEFT(N1308,SEARCH("/", N1308)-1)</f>
        <v>technology</v>
      </c>
      <c r="R1308" s="5" t="str">
        <f>RIGHT(N1308,LEN(N1308)-SEARCH("/",N1308))</f>
        <v>wearables</v>
      </c>
      <c r="S1308" s="11">
        <f>(((J1308/60)/60)/24)+DATE(1970,1,1)</f>
        <v>41947.457569444443</v>
      </c>
      <c r="T1308" s="11">
        <f>(((I1308/60)/60)/24)+DATE(1970,1,1)</f>
        <v>41977.457569444443</v>
      </c>
      <c r="U1308">
        <f>YEAR(S1308)</f>
        <v>2014</v>
      </c>
      <c r="V1308">
        <f>YEAR(T1308)</f>
        <v>2014</v>
      </c>
      <c r="W1308" t="str">
        <f>IF(V1308=U1308, "Yes"," No")</f>
        <v>Yes</v>
      </c>
    </row>
    <row r="1309" spans="1:23" ht="28.8" x14ac:dyDescent="0.3">
      <c r="A1309">
        <v>1307</v>
      </c>
      <c r="B1309" s="1" t="s">
        <v>2681</v>
      </c>
      <c r="C1309" s="1" t="s">
        <v>2682</v>
      </c>
      <c r="D1309">
        <v>50000</v>
      </c>
      <c r="E1309">
        <v>5757</v>
      </c>
      <c r="F1309" t="s">
        <v>272</v>
      </c>
      <c r="G1309" t="s">
        <v>17</v>
      </c>
      <c r="H1309" t="s">
        <v>18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1329</v>
      </c>
      <c r="O1309" s="7">
        <f>(E1309/D1309)*100</f>
        <v>11.514000000000001</v>
      </c>
      <c r="P1309" s="5">
        <f>IFERROR((E1309/L1309),0)</f>
        <v>127.93333333333334</v>
      </c>
      <c r="Q1309" s="5" t="str">
        <f>LEFT(N1309,SEARCH("/", N1309)-1)</f>
        <v>technology</v>
      </c>
      <c r="R1309" s="5" t="str">
        <f>RIGHT(N1309,LEN(N1309)-SEARCH("/",N1309))</f>
        <v>wearables</v>
      </c>
      <c r="S1309" s="11">
        <f>(((J1309/60)/60)/24)+DATE(1970,1,1)</f>
        <v>42387.503229166665</v>
      </c>
      <c r="T1309" s="11">
        <f>(((I1309/60)/60)/24)+DATE(1970,1,1)</f>
        <v>42417.503229166665</v>
      </c>
      <c r="U1309">
        <f>YEAR(S1309)</f>
        <v>2016</v>
      </c>
      <c r="V1309">
        <f>YEAR(T1309)</f>
        <v>2016</v>
      </c>
      <c r="W1309" t="str">
        <f>IF(V1309=U1309, "Yes"," No")</f>
        <v>Yes</v>
      </c>
    </row>
    <row r="1310" spans="1:23" ht="28.8" x14ac:dyDescent="0.3">
      <c r="A1310">
        <v>1308</v>
      </c>
      <c r="B1310" s="1" t="s">
        <v>2683</v>
      </c>
      <c r="C1310" s="1" t="s">
        <v>2684</v>
      </c>
      <c r="D1310">
        <v>10000</v>
      </c>
      <c r="E1310">
        <v>1136</v>
      </c>
      <c r="F1310" t="s">
        <v>272</v>
      </c>
      <c r="G1310" t="s">
        <v>17</v>
      </c>
      <c r="H1310" t="s">
        <v>18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1329</v>
      </c>
      <c r="O1310" s="7">
        <f>(E1310/D1310)*100</f>
        <v>11.360000000000001</v>
      </c>
      <c r="P1310" s="5">
        <f>IFERROR((E1310/L1310),0)</f>
        <v>29.894736842105264</v>
      </c>
      <c r="Q1310" s="5" t="str">
        <f>LEFT(N1310,SEARCH("/", N1310)-1)</f>
        <v>technology</v>
      </c>
      <c r="R1310" s="5" t="str">
        <f>RIGHT(N1310,LEN(N1310)-SEARCH("/",N1310))</f>
        <v>wearables</v>
      </c>
      <c r="S1310" s="11">
        <f>(((J1310/60)/60)/24)+DATE(1970,1,1)</f>
        <v>42611.613564814819</v>
      </c>
      <c r="T1310" s="11">
        <f>(((I1310/60)/60)/24)+DATE(1970,1,1)</f>
        <v>42651.613564814819</v>
      </c>
      <c r="U1310">
        <f>YEAR(S1310)</f>
        <v>2016</v>
      </c>
      <c r="V1310">
        <f>YEAR(T1310)</f>
        <v>2016</v>
      </c>
      <c r="W1310" t="str">
        <f>IF(V1310=U1310, "Yes"," No")</f>
        <v>Yes</v>
      </c>
    </row>
    <row r="1311" spans="1:23" ht="43.2" x14ac:dyDescent="0.3">
      <c r="A1311">
        <v>1309</v>
      </c>
      <c r="B1311" s="1" t="s">
        <v>2685</v>
      </c>
      <c r="C1311" s="1" t="s">
        <v>2686</v>
      </c>
      <c r="D1311">
        <v>11500</v>
      </c>
      <c r="E1311">
        <v>12879</v>
      </c>
      <c r="F1311" t="s">
        <v>272</v>
      </c>
      <c r="G1311" t="s">
        <v>17</v>
      </c>
      <c r="H1311" t="s">
        <v>18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1329</v>
      </c>
      <c r="O1311" s="7">
        <f>(E1311/D1311)*100</f>
        <v>111.99130434782609</v>
      </c>
      <c r="P1311" s="5">
        <f>IFERROR((E1311/L1311),0)</f>
        <v>367.97142857142859</v>
      </c>
      <c r="Q1311" s="5" t="str">
        <f>LEFT(N1311,SEARCH("/", N1311)-1)</f>
        <v>technology</v>
      </c>
      <c r="R1311" s="5" t="str">
        <f>RIGHT(N1311,LEN(N1311)-SEARCH("/",N1311))</f>
        <v>wearables</v>
      </c>
      <c r="S1311" s="11">
        <f>(((J1311/60)/60)/24)+DATE(1970,1,1)</f>
        <v>42257.882731481484</v>
      </c>
      <c r="T1311" s="11">
        <f>(((I1311/60)/60)/24)+DATE(1970,1,1)</f>
        <v>42292.882731481484</v>
      </c>
      <c r="U1311">
        <f>YEAR(S1311)</f>
        <v>2015</v>
      </c>
      <c r="V1311">
        <f>YEAR(T1311)</f>
        <v>2015</v>
      </c>
      <c r="W1311" t="str">
        <f>IF(V1311=U1311, "Yes"," No")</f>
        <v>Yes</v>
      </c>
    </row>
    <row r="1312" spans="1:23" ht="43.2" x14ac:dyDescent="0.3">
      <c r="A1312">
        <v>1310</v>
      </c>
      <c r="B1312" s="1" t="s">
        <v>2687</v>
      </c>
      <c r="C1312" s="1" t="s">
        <v>2688</v>
      </c>
      <c r="D1312">
        <v>20000</v>
      </c>
      <c r="E1312">
        <v>3100</v>
      </c>
      <c r="F1312" t="s">
        <v>272</v>
      </c>
      <c r="G1312" t="s">
        <v>17</v>
      </c>
      <c r="H1312" t="s">
        <v>18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1329</v>
      </c>
      <c r="O1312" s="7">
        <f>(E1312/D1312)*100</f>
        <v>15.5</v>
      </c>
      <c r="P1312" s="5">
        <f>IFERROR((E1312/L1312),0)</f>
        <v>129.16666666666666</v>
      </c>
      <c r="Q1312" s="5" t="str">
        <f>LEFT(N1312,SEARCH("/", N1312)-1)</f>
        <v>technology</v>
      </c>
      <c r="R1312" s="5" t="str">
        <f>RIGHT(N1312,LEN(N1312)-SEARCH("/",N1312))</f>
        <v>wearables</v>
      </c>
      <c r="S1312" s="11">
        <f>(((J1312/60)/60)/24)+DATE(1970,1,1)</f>
        <v>42556.667245370365</v>
      </c>
      <c r="T1312" s="11">
        <f>(((I1312/60)/60)/24)+DATE(1970,1,1)</f>
        <v>42601.667245370365</v>
      </c>
      <c r="U1312">
        <f>YEAR(S1312)</f>
        <v>2016</v>
      </c>
      <c r="V1312">
        <f>YEAR(T1312)</f>
        <v>2016</v>
      </c>
      <c r="W1312" t="str">
        <f>IF(V1312=U1312, "Yes"," No")</f>
        <v>Yes</v>
      </c>
    </row>
    <row r="1313" spans="1:23" ht="57.6" x14ac:dyDescent="0.3">
      <c r="A1313">
        <v>1311</v>
      </c>
      <c r="B1313" s="1" t="s">
        <v>2689</v>
      </c>
      <c r="C1313" s="1" t="s">
        <v>2690</v>
      </c>
      <c r="D1313">
        <v>250000</v>
      </c>
      <c r="E1313">
        <v>80070</v>
      </c>
      <c r="F1313" t="s">
        <v>272</v>
      </c>
      <c r="G1313" t="s">
        <v>17</v>
      </c>
      <c r="H1313" t="s">
        <v>18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1329</v>
      </c>
      <c r="O1313" s="7">
        <f>(E1313/D1313)*100</f>
        <v>32.027999999999999</v>
      </c>
      <c r="P1313" s="5">
        <f>IFERROR((E1313/L1313),0)</f>
        <v>800.7</v>
      </c>
      <c r="Q1313" s="5" t="str">
        <f>LEFT(N1313,SEARCH("/", N1313)-1)</f>
        <v>technology</v>
      </c>
      <c r="R1313" s="5" t="str">
        <f>RIGHT(N1313,LEN(N1313)-SEARCH("/",N1313))</f>
        <v>wearables</v>
      </c>
      <c r="S1313" s="11">
        <f>(((J1313/60)/60)/24)+DATE(1970,1,1)</f>
        <v>42669.802303240736</v>
      </c>
      <c r="T1313" s="11">
        <f>(((I1313/60)/60)/24)+DATE(1970,1,1)</f>
        <v>42704.843969907408</v>
      </c>
      <c r="U1313">
        <f>YEAR(S1313)</f>
        <v>2016</v>
      </c>
      <c r="V1313">
        <f>YEAR(T1313)</f>
        <v>2016</v>
      </c>
      <c r="W1313" t="str">
        <f>IF(V1313=U1313, "Yes"," No")</f>
        <v>Yes</v>
      </c>
    </row>
    <row r="1314" spans="1:23" ht="43.2" x14ac:dyDescent="0.3">
      <c r="A1314">
        <v>1312</v>
      </c>
      <c r="B1314" s="1" t="s">
        <v>2691</v>
      </c>
      <c r="C1314" s="1" t="s">
        <v>2692</v>
      </c>
      <c r="D1314">
        <v>4600</v>
      </c>
      <c r="E1314">
        <v>28</v>
      </c>
      <c r="F1314" t="s">
        <v>272</v>
      </c>
      <c r="G1314" t="s">
        <v>17</v>
      </c>
      <c r="H1314" t="s">
        <v>18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1329</v>
      </c>
      <c r="O1314" s="7">
        <f>(E1314/D1314)*100</f>
        <v>0.60869565217391308</v>
      </c>
      <c r="P1314" s="5">
        <f>IFERROR((E1314/L1314),0)</f>
        <v>28</v>
      </c>
      <c r="Q1314" s="5" t="str">
        <f>LEFT(N1314,SEARCH("/", N1314)-1)</f>
        <v>technology</v>
      </c>
      <c r="R1314" s="5" t="str">
        <f>RIGHT(N1314,LEN(N1314)-SEARCH("/",N1314))</f>
        <v>wearables</v>
      </c>
      <c r="S1314" s="11">
        <f>(((J1314/60)/60)/24)+DATE(1970,1,1)</f>
        <v>42082.702800925923</v>
      </c>
      <c r="T1314" s="11">
        <f>(((I1314/60)/60)/24)+DATE(1970,1,1)</f>
        <v>42112.702800925923</v>
      </c>
      <c r="U1314">
        <f>YEAR(S1314)</f>
        <v>2015</v>
      </c>
      <c r="V1314">
        <f>YEAR(T1314)</f>
        <v>2015</v>
      </c>
      <c r="W1314" t="str">
        <f>IF(V1314=U1314, "Yes"," No")</f>
        <v>Yes</v>
      </c>
    </row>
    <row r="1315" spans="1:23" ht="43.2" x14ac:dyDescent="0.3">
      <c r="A1315">
        <v>1313</v>
      </c>
      <c r="B1315" s="1" t="s">
        <v>2693</v>
      </c>
      <c r="C1315" s="1" t="s">
        <v>2694</v>
      </c>
      <c r="D1315">
        <v>40000</v>
      </c>
      <c r="E1315">
        <v>12446</v>
      </c>
      <c r="F1315" t="s">
        <v>272</v>
      </c>
      <c r="G1315" t="s">
        <v>17</v>
      </c>
      <c r="H1315" t="s">
        <v>18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1329</v>
      </c>
      <c r="O1315" s="7">
        <f>(E1315/D1315)*100</f>
        <v>31.114999999999998</v>
      </c>
      <c r="P1315" s="5">
        <f>IFERROR((E1315/L1315),0)</f>
        <v>102.01639344262296</v>
      </c>
      <c r="Q1315" s="5" t="str">
        <f>LEFT(N1315,SEARCH("/", N1315)-1)</f>
        <v>technology</v>
      </c>
      <c r="R1315" s="5" t="str">
        <f>RIGHT(N1315,LEN(N1315)-SEARCH("/",N1315))</f>
        <v>wearables</v>
      </c>
      <c r="S1315" s="11">
        <f>(((J1315/60)/60)/24)+DATE(1970,1,1)</f>
        <v>42402.709652777776</v>
      </c>
      <c r="T1315" s="11">
        <f>(((I1315/60)/60)/24)+DATE(1970,1,1)</f>
        <v>42432.709652777776</v>
      </c>
      <c r="U1315">
        <f>YEAR(S1315)</f>
        <v>2016</v>
      </c>
      <c r="V1315">
        <f>YEAR(T1315)</f>
        <v>2016</v>
      </c>
      <c r="W1315" t="str">
        <f>IF(V1315=U1315, "Yes"," No")</f>
        <v>Yes</v>
      </c>
    </row>
    <row r="1316" spans="1:23" ht="43.2" x14ac:dyDescent="0.3">
      <c r="A1316">
        <v>1314</v>
      </c>
      <c r="B1316" s="1" t="s">
        <v>2695</v>
      </c>
      <c r="C1316" s="1" t="s">
        <v>2696</v>
      </c>
      <c r="D1316">
        <v>180000</v>
      </c>
      <c r="E1316">
        <v>2028</v>
      </c>
      <c r="F1316" t="s">
        <v>272</v>
      </c>
      <c r="G1316" t="s">
        <v>17</v>
      </c>
      <c r="H1316" t="s">
        <v>18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1329</v>
      </c>
      <c r="O1316" s="7">
        <f>(E1316/D1316)*100</f>
        <v>1.1266666666666667</v>
      </c>
      <c r="P1316" s="5">
        <f>IFERROR((E1316/L1316),0)</f>
        <v>184.36363636363637</v>
      </c>
      <c r="Q1316" s="5" t="str">
        <f>LEFT(N1316,SEARCH("/", N1316)-1)</f>
        <v>technology</v>
      </c>
      <c r="R1316" s="5" t="str">
        <f>RIGHT(N1316,LEN(N1316)-SEARCH("/",N1316))</f>
        <v>wearables</v>
      </c>
      <c r="S1316" s="11">
        <f>(((J1316/60)/60)/24)+DATE(1970,1,1)</f>
        <v>42604.669675925921</v>
      </c>
      <c r="T1316" s="11">
        <f>(((I1316/60)/60)/24)+DATE(1970,1,1)</f>
        <v>42664.669675925921</v>
      </c>
      <c r="U1316">
        <f>YEAR(S1316)</f>
        <v>2016</v>
      </c>
      <c r="V1316">
        <f>YEAR(T1316)</f>
        <v>2016</v>
      </c>
      <c r="W1316" t="str">
        <f>IF(V1316=U1316, "Yes"," No")</f>
        <v>Yes</v>
      </c>
    </row>
    <row r="1317" spans="1:23" ht="43.2" x14ac:dyDescent="0.3">
      <c r="A1317">
        <v>1315</v>
      </c>
      <c r="B1317" s="1" t="s">
        <v>2697</v>
      </c>
      <c r="C1317" s="1" t="s">
        <v>2698</v>
      </c>
      <c r="D1317">
        <v>100000</v>
      </c>
      <c r="E1317">
        <v>40404</v>
      </c>
      <c r="F1317" t="s">
        <v>272</v>
      </c>
      <c r="G1317" t="s">
        <v>17</v>
      </c>
      <c r="H1317" t="s">
        <v>18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1329</v>
      </c>
      <c r="O1317" s="7">
        <f>(E1317/D1317)*100</f>
        <v>40.404000000000003</v>
      </c>
      <c r="P1317" s="5">
        <f>IFERROR((E1317/L1317),0)</f>
        <v>162.91935483870967</v>
      </c>
      <c r="Q1317" s="5" t="str">
        <f>LEFT(N1317,SEARCH("/", N1317)-1)</f>
        <v>technology</v>
      </c>
      <c r="R1317" s="5" t="str">
        <f>RIGHT(N1317,LEN(N1317)-SEARCH("/",N1317))</f>
        <v>wearables</v>
      </c>
      <c r="S1317" s="11">
        <f>(((J1317/60)/60)/24)+DATE(1970,1,1)</f>
        <v>42278.498240740737</v>
      </c>
      <c r="T1317" s="11">
        <f>(((I1317/60)/60)/24)+DATE(1970,1,1)</f>
        <v>42314.041666666672</v>
      </c>
      <c r="U1317">
        <f>YEAR(S1317)</f>
        <v>2015</v>
      </c>
      <c r="V1317">
        <f>YEAR(T1317)</f>
        <v>2015</v>
      </c>
      <c r="W1317" t="str">
        <f>IF(V1317=U1317, "Yes"," No")</f>
        <v>Yes</v>
      </c>
    </row>
    <row r="1318" spans="1:23" ht="43.2" x14ac:dyDescent="0.3">
      <c r="A1318">
        <v>1316</v>
      </c>
      <c r="B1318" s="1" t="s">
        <v>2699</v>
      </c>
      <c r="C1318" s="1" t="s">
        <v>2700</v>
      </c>
      <c r="D1318">
        <v>75000</v>
      </c>
      <c r="E1318">
        <v>1</v>
      </c>
      <c r="F1318" t="s">
        <v>272</v>
      </c>
      <c r="G1318" t="s">
        <v>17</v>
      </c>
      <c r="H1318" t="s">
        <v>18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1329</v>
      </c>
      <c r="O1318" s="7">
        <f>(E1318/D1318)*100</f>
        <v>1.3333333333333333E-3</v>
      </c>
      <c r="P1318" s="5">
        <f>IFERROR((E1318/L1318),0)</f>
        <v>1</v>
      </c>
      <c r="Q1318" s="5" t="str">
        <f>LEFT(N1318,SEARCH("/", N1318)-1)</f>
        <v>technology</v>
      </c>
      <c r="R1318" s="5" t="str">
        <f>RIGHT(N1318,LEN(N1318)-SEARCH("/",N1318))</f>
        <v>wearables</v>
      </c>
      <c r="S1318" s="11">
        <f>(((J1318/60)/60)/24)+DATE(1970,1,1)</f>
        <v>42393.961909722217</v>
      </c>
      <c r="T1318" s="11">
        <f>(((I1318/60)/60)/24)+DATE(1970,1,1)</f>
        <v>42428.961909722217</v>
      </c>
      <c r="U1318">
        <f>YEAR(S1318)</f>
        <v>2016</v>
      </c>
      <c r="V1318">
        <f>YEAR(T1318)</f>
        <v>2016</v>
      </c>
      <c r="W1318" t="str">
        <f>IF(V1318=U1318, "Yes"," No")</f>
        <v>Yes</v>
      </c>
    </row>
    <row r="1319" spans="1:23" ht="57.6" x14ac:dyDescent="0.3">
      <c r="A1319">
        <v>1317</v>
      </c>
      <c r="B1319" s="1" t="s">
        <v>2701</v>
      </c>
      <c r="C1319" s="1" t="s">
        <v>2702</v>
      </c>
      <c r="D1319">
        <v>200000</v>
      </c>
      <c r="E1319">
        <v>11467</v>
      </c>
      <c r="F1319" t="s">
        <v>272</v>
      </c>
      <c r="G1319" t="s">
        <v>309</v>
      </c>
      <c r="H1319" t="s">
        <v>310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1329</v>
      </c>
      <c r="O1319" s="7">
        <f>(E1319/D1319)*100</f>
        <v>5.7334999999999994</v>
      </c>
      <c r="P1319" s="5">
        <f>IFERROR((E1319/L1319),0)</f>
        <v>603.52631578947364</v>
      </c>
      <c r="Q1319" s="5" t="str">
        <f>LEFT(N1319,SEARCH("/", N1319)-1)</f>
        <v>technology</v>
      </c>
      <c r="R1319" s="5" t="str">
        <f>RIGHT(N1319,LEN(N1319)-SEARCH("/",N1319))</f>
        <v>wearables</v>
      </c>
      <c r="S1319" s="11">
        <f>(((J1319/60)/60)/24)+DATE(1970,1,1)</f>
        <v>42520.235486111109</v>
      </c>
      <c r="T1319" s="11">
        <f>(((I1319/60)/60)/24)+DATE(1970,1,1)</f>
        <v>42572.583333333328</v>
      </c>
      <c r="U1319">
        <f>YEAR(S1319)</f>
        <v>2016</v>
      </c>
      <c r="V1319">
        <f>YEAR(T1319)</f>
        <v>2016</v>
      </c>
      <c r="W1319" t="str">
        <f>IF(V1319=U1319, "Yes"," No")</f>
        <v>Yes</v>
      </c>
    </row>
    <row r="1320" spans="1:23" ht="43.2" x14ac:dyDescent="0.3">
      <c r="A1320">
        <v>1318</v>
      </c>
      <c r="B1320" s="1" t="s">
        <v>2703</v>
      </c>
      <c r="C1320" s="1" t="s">
        <v>2704</v>
      </c>
      <c r="D1320">
        <v>40000</v>
      </c>
      <c r="E1320">
        <v>6130</v>
      </c>
      <c r="F1320" t="s">
        <v>272</v>
      </c>
      <c r="G1320" t="s">
        <v>17</v>
      </c>
      <c r="H1320" t="s">
        <v>18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1329</v>
      </c>
      <c r="O1320" s="7">
        <f>(E1320/D1320)*100</f>
        <v>15.324999999999999</v>
      </c>
      <c r="P1320" s="5">
        <f>IFERROR((E1320/L1320),0)</f>
        <v>45.407407407407405</v>
      </c>
      <c r="Q1320" s="5" t="str">
        <f>LEFT(N1320,SEARCH("/", N1320)-1)</f>
        <v>technology</v>
      </c>
      <c r="R1320" s="5" t="str">
        <f>RIGHT(N1320,LEN(N1320)-SEARCH("/",N1320))</f>
        <v>wearables</v>
      </c>
      <c r="S1320" s="11">
        <f>(((J1320/60)/60)/24)+DATE(1970,1,1)</f>
        <v>41985.043657407412</v>
      </c>
      <c r="T1320" s="11">
        <f>(((I1320/60)/60)/24)+DATE(1970,1,1)</f>
        <v>42015.043657407412</v>
      </c>
      <c r="U1320">
        <f>YEAR(S1320)</f>
        <v>2014</v>
      </c>
      <c r="V1320">
        <f>YEAR(T1320)</f>
        <v>2015</v>
      </c>
      <c r="W1320" t="str">
        <f>IF(V1320=U1320, "Yes"," No")</f>
        <v xml:space="preserve"> No</v>
      </c>
    </row>
    <row r="1321" spans="1:23" ht="43.2" x14ac:dyDescent="0.3">
      <c r="A1321">
        <v>1319</v>
      </c>
      <c r="B1321" s="1" t="s">
        <v>2705</v>
      </c>
      <c r="C1321" s="1" t="s">
        <v>2706</v>
      </c>
      <c r="D1321">
        <v>5800</v>
      </c>
      <c r="E1321">
        <v>876</v>
      </c>
      <c r="F1321" t="s">
        <v>272</v>
      </c>
      <c r="G1321" t="s">
        <v>24</v>
      </c>
      <c r="H1321" t="s">
        <v>25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1329</v>
      </c>
      <c r="O1321" s="7">
        <f>(E1321/D1321)*100</f>
        <v>15.103448275862069</v>
      </c>
      <c r="P1321" s="5">
        <f>IFERROR((E1321/L1321),0)</f>
        <v>97.333333333333329</v>
      </c>
      <c r="Q1321" s="5" t="str">
        <f>LEFT(N1321,SEARCH("/", N1321)-1)</f>
        <v>technology</v>
      </c>
      <c r="R1321" s="5" t="str">
        <f>RIGHT(N1321,LEN(N1321)-SEARCH("/",N1321))</f>
        <v>wearables</v>
      </c>
      <c r="S1321" s="11">
        <f>(((J1321/60)/60)/24)+DATE(1970,1,1)</f>
        <v>41816.812094907407</v>
      </c>
      <c r="T1321" s="11">
        <f>(((I1321/60)/60)/24)+DATE(1970,1,1)</f>
        <v>41831.666666666664</v>
      </c>
      <c r="U1321">
        <f>YEAR(S1321)</f>
        <v>2014</v>
      </c>
      <c r="V1321">
        <f>YEAR(T1321)</f>
        <v>2014</v>
      </c>
      <c r="W1321" t="str">
        <f>IF(V1321=U1321, "Yes"," No")</f>
        <v>Yes</v>
      </c>
    </row>
    <row r="1322" spans="1:23" ht="43.2" x14ac:dyDescent="0.3">
      <c r="A1322">
        <v>1320</v>
      </c>
      <c r="B1322" s="1" t="s">
        <v>2707</v>
      </c>
      <c r="C1322" s="1" t="s">
        <v>2708</v>
      </c>
      <c r="D1322">
        <v>100000</v>
      </c>
      <c r="E1322">
        <v>503</v>
      </c>
      <c r="F1322" t="s">
        <v>272</v>
      </c>
      <c r="G1322" t="s">
        <v>387</v>
      </c>
      <c r="H1322" t="s">
        <v>55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1329</v>
      </c>
      <c r="O1322" s="7">
        <f>(E1322/D1322)*100</f>
        <v>0.503</v>
      </c>
      <c r="P1322" s="5">
        <f>IFERROR((E1322/L1322),0)</f>
        <v>167.66666666666666</v>
      </c>
      <c r="Q1322" s="5" t="str">
        <f>LEFT(N1322,SEARCH("/", N1322)-1)</f>
        <v>technology</v>
      </c>
      <c r="R1322" s="5" t="str">
        <f>RIGHT(N1322,LEN(N1322)-SEARCH("/",N1322))</f>
        <v>wearables</v>
      </c>
      <c r="S1322" s="11">
        <f>(((J1322/60)/60)/24)+DATE(1970,1,1)</f>
        <v>42705.690347222218</v>
      </c>
      <c r="T1322" s="11">
        <f>(((I1322/60)/60)/24)+DATE(1970,1,1)</f>
        <v>42734.958333333328</v>
      </c>
      <c r="U1322">
        <f>YEAR(S1322)</f>
        <v>2016</v>
      </c>
      <c r="V1322">
        <f>YEAR(T1322)</f>
        <v>2016</v>
      </c>
      <c r="W1322" t="str">
        <f>IF(V1322=U1322, "Yes"," No")</f>
        <v>Yes</v>
      </c>
    </row>
    <row r="1323" spans="1:23" ht="57.6" x14ac:dyDescent="0.3">
      <c r="A1323">
        <v>1321</v>
      </c>
      <c r="B1323" s="1" t="s">
        <v>2709</v>
      </c>
      <c r="C1323" s="1" t="s">
        <v>2710</v>
      </c>
      <c r="D1323">
        <v>462000</v>
      </c>
      <c r="E1323">
        <v>6019</v>
      </c>
      <c r="F1323" t="s">
        <v>272</v>
      </c>
      <c r="G1323" t="s">
        <v>476</v>
      </c>
      <c r="H1323" t="s">
        <v>477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1329</v>
      </c>
      <c r="O1323" s="7">
        <f>(E1323/D1323)*100</f>
        <v>1.3028138528138529</v>
      </c>
      <c r="P1323" s="5">
        <f>IFERROR((E1323/L1323),0)</f>
        <v>859.85714285714289</v>
      </c>
      <c r="Q1323" s="5" t="str">
        <f>LEFT(N1323,SEARCH("/", N1323)-1)</f>
        <v>technology</v>
      </c>
      <c r="R1323" s="5" t="str">
        <f>RIGHT(N1323,LEN(N1323)-SEARCH("/",N1323))</f>
        <v>wearables</v>
      </c>
      <c r="S1323" s="11">
        <f>(((J1323/60)/60)/24)+DATE(1970,1,1)</f>
        <v>42697.74927083333</v>
      </c>
      <c r="T1323" s="11">
        <f>(((I1323/60)/60)/24)+DATE(1970,1,1)</f>
        <v>42727.74927083333</v>
      </c>
      <c r="U1323">
        <f>YEAR(S1323)</f>
        <v>2016</v>
      </c>
      <c r="V1323">
        <f>YEAR(T1323)</f>
        <v>2016</v>
      </c>
      <c r="W1323" t="str">
        <f>IF(V1323=U1323, "Yes"," No")</f>
        <v>Yes</v>
      </c>
    </row>
    <row r="1324" spans="1:23" ht="43.2" x14ac:dyDescent="0.3">
      <c r="A1324">
        <v>1322</v>
      </c>
      <c r="B1324" s="1" t="s">
        <v>2711</v>
      </c>
      <c r="C1324" s="1" t="s">
        <v>2712</v>
      </c>
      <c r="D1324">
        <v>35000</v>
      </c>
      <c r="E1324">
        <v>106</v>
      </c>
      <c r="F1324" t="s">
        <v>272</v>
      </c>
      <c r="G1324" t="s">
        <v>24</v>
      </c>
      <c r="H1324" t="s">
        <v>25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1329</v>
      </c>
      <c r="O1324" s="7">
        <f>(E1324/D1324)*100</f>
        <v>0.30285714285714288</v>
      </c>
      <c r="P1324" s="5">
        <f>IFERROR((E1324/L1324),0)</f>
        <v>26.5</v>
      </c>
      <c r="Q1324" s="5" t="str">
        <f>LEFT(N1324,SEARCH("/", N1324)-1)</f>
        <v>technology</v>
      </c>
      <c r="R1324" s="5" t="str">
        <f>RIGHT(N1324,LEN(N1324)-SEARCH("/",N1324))</f>
        <v>wearables</v>
      </c>
      <c r="S1324" s="11">
        <f>(((J1324/60)/60)/24)+DATE(1970,1,1)</f>
        <v>42115.656539351854</v>
      </c>
      <c r="T1324" s="11">
        <f>(((I1324/60)/60)/24)+DATE(1970,1,1)</f>
        <v>42145.656539351854</v>
      </c>
      <c r="U1324">
        <f>YEAR(S1324)</f>
        <v>2015</v>
      </c>
      <c r="V1324">
        <f>YEAR(T1324)</f>
        <v>2015</v>
      </c>
      <c r="W1324" t="str">
        <f>IF(V1324=U1324, "Yes"," No")</f>
        <v>Yes</v>
      </c>
    </row>
    <row r="1325" spans="1:23" ht="43.2" x14ac:dyDescent="0.3">
      <c r="A1325">
        <v>1323</v>
      </c>
      <c r="B1325" s="1" t="s">
        <v>2713</v>
      </c>
      <c r="C1325" s="1" t="s">
        <v>2714</v>
      </c>
      <c r="D1325">
        <v>15000</v>
      </c>
      <c r="E1325">
        <v>1332</v>
      </c>
      <c r="F1325" t="s">
        <v>272</v>
      </c>
      <c r="G1325" t="s">
        <v>17</v>
      </c>
      <c r="H1325" t="s">
        <v>18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1329</v>
      </c>
      <c r="O1325" s="7">
        <f>(E1325/D1325)*100</f>
        <v>8.8800000000000008</v>
      </c>
      <c r="P1325" s="5">
        <f>IFERROR((E1325/L1325),0)</f>
        <v>30.272727272727273</v>
      </c>
      <c r="Q1325" s="5" t="str">
        <f>LEFT(N1325,SEARCH("/", N1325)-1)</f>
        <v>technology</v>
      </c>
      <c r="R1325" s="5" t="str">
        <f>RIGHT(N1325,LEN(N1325)-SEARCH("/",N1325))</f>
        <v>wearables</v>
      </c>
      <c r="S1325" s="11">
        <f>(((J1325/60)/60)/24)+DATE(1970,1,1)</f>
        <v>42451.698449074072</v>
      </c>
      <c r="T1325" s="11">
        <f>(((I1325/60)/60)/24)+DATE(1970,1,1)</f>
        <v>42486.288194444445</v>
      </c>
      <c r="U1325">
        <f>YEAR(S1325)</f>
        <v>2016</v>
      </c>
      <c r="V1325">
        <f>YEAR(T1325)</f>
        <v>2016</v>
      </c>
      <c r="W1325" t="str">
        <f>IF(V1325=U1325, "Yes"," No")</f>
        <v>Yes</v>
      </c>
    </row>
    <row r="1326" spans="1:23" ht="43.2" x14ac:dyDescent="0.3">
      <c r="A1326">
        <v>1324</v>
      </c>
      <c r="B1326" s="1" t="s">
        <v>2715</v>
      </c>
      <c r="C1326" s="1" t="s">
        <v>2716</v>
      </c>
      <c r="D1326">
        <v>50000</v>
      </c>
      <c r="E1326">
        <v>4920</v>
      </c>
      <c r="F1326" t="s">
        <v>272</v>
      </c>
      <c r="G1326" t="s">
        <v>17</v>
      </c>
      <c r="H1326" t="s">
        <v>18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1329</v>
      </c>
      <c r="O1326" s="7">
        <f>(E1326/D1326)*100</f>
        <v>9.84</v>
      </c>
      <c r="P1326" s="5">
        <f>IFERROR((E1326/L1326),0)</f>
        <v>54.666666666666664</v>
      </c>
      <c r="Q1326" s="5" t="str">
        <f>LEFT(N1326,SEARCH("/", N1326)-1)</f>
        <v>technology</v>
      </c>
      <c r="R1326" s="5" t="str">
        <f>RIGHT(N1326,LEN(N1326)-SEARCH("/",N1326))</f>
        <v>wearables</v>
      </c>
      <c r="S1326" s="11">
        <f>(((J1326/60)/60)/24)+DATE(1970,1,1)</f>
        <v>42626.633703703701</v>
      </c>
      <c r="T1326" s="11">
        <f>(((I1326/60)/60)/24)+DATE(1970,1,1)</f>
        <v>42656.633703703701</v>
      </c>
      <c r="U1326">
        <f>YEAR(S1326)</f>
        <v>2016</v>
      </c>
      <c r="V1326">
        <f>YEAR(T1326)</f>
        <v>2016</v>
      </c>
      <c r="W1326" t="str">
        <f>IF(V1326=U1326, "Yes"," No")</f>
        <v>Yes</v>
      </c>
    </row>
    <row r="1327" spans="1:23" ht="43.2" x14ac:dyDescent="0.3">
      <c r="A1327">
        <v>1325</v>
      </c>
      <c r="B1327" s="1" t="s">
        <v>2717</v>
      </c>
      <c r="C1327" s="1" t="s">
        <v>2718</v>
      </c>
      <c r="D1327">
        <v>20000</v>
      </c>
      <c r="E1327">
        <v>486</v>
      </c>
      <c r="F1327" t="s">
        <v>272</v>
      </c>
      <c r="G1327" t="s">
        <v>17</v>
      </c>
      <c r="H1327" t="s">
        <v>18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1329</v>
      </c>
      <c r="O1327" s="7">
        <f>(E1327/D1327)*100</f>
        <v>2.4299999999999997</v>
      </c>
      <c r="P1327" s="5">
        <f>IFERROR((E1327/L1327),0)</f>
        <v>60.75</v>
      </c>
      <c r="Q1327" s="5" t="str">
        <f>LEFT(N1327,SEARCH("/", N1327)-1)</f>
        <v>technology</v>
      </c>
      <c r="R1327" s="5" t="str">
        <f>RIGHT(N1327,LEN(N1327)-SEARCH("/",N1327))</f>
        <v>wearables</v>
      </c>
      <c r="S1327" s="11">
        <f>(((J1327/60)/60)/24)+DATE(1970,1,1)</f>
        <v>42704.086053240739</v>
      </c>
      <c r="T1327" s="11">
        <f>(((I1327/60)/60)/24)+DATE(1970,1,1)</f>
        <v>42734.086053240739</v>
      </c>
      <c r="U1327">
        <f>YEAR(S1327)</f>
        <v>2016</v>
      </c>
      <c r="V1327">
        <f>YEAR(T1327)</f>
        <v>2016</v>
      </c>
      <c r="W1327" t="str">
        <f>IF(V1327=U1327, "Yes"," No")</f>
        <v>Yes</v>
      </c>
    </row>
    <row r="1328" spans="1:23" ht="43.2" x14ac:dyDescent="0.3">
      <c r="A1328">
        <v>1326</v>
      </c>
      <c r="B1328" s="1" t="s">
        <v>2719</v>
      </c>
      <c r="C1328" s="1" t="s">
        <v>2720</v>
      </c>
      <c r="D1328">
        <v>100000</v>
      </c>
      <c r="E1328">
        <v>1130</v>
      </c>
      <c r="F1328" t="s">
        <v>272</v>
      </c>
      <c r="G1328" t="s">
        <v>17</v>
      </c>
      <c r="H1328" t="s">
        <v>18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1329</v>
      </c>
      <c r="O1328" s="7">
        <f>(E1328/D1328)*100</f>
        <v>1.1299999999999999</v>
      </c>
      <c r="P1328" s="5">
        <f>IFERROR((E1328/L1328),0)</f>
        <v>102.72727272727273</v>
      </c>
      <c r="Q1328" s="5" t="str">
        <f>LEFT(N1328,SEARCH("/", N1328)-1)</f>
        <v>technology</v>
      </c>
      <c r="R1328" s="5" t="str">
        <f>RIGHT(N1328,LEN(N1328)-SEARCH("/",N1328))</f>
        <v>wearables</v>
      </c>
      <c r="S1328" s="11">
        <f>(((J1328/60)/60)/24)+DATE(1970,1,1)</f>
        <v>41974.791990740734</v>
      </c>
      <c r="T1328" s="11">
        <f>(((I1328/60)/60)/24)+DATE(1970,1,1)</f>
        <v>42019.791990740734</v>
      </c>
      <c r="U1328">
        <f>YEAR(S1328)</f>
        <v>2014</v>
      </c>
      <c r="V1328">
        <f>YEAR(T1328)</f>
        <v>2015</v>
      </c>
      <c r="W1328" t="str">
        <f>IF(V1328=U1328, "Yes"," No")</f>
        <v xml:space="preserve"> No</v>
      </c>
    </row>
    <row r="1329" spans="1:23" ht="43.2" x14ac:dyDescent="0.3">
      <c r="A1329">
        <v>1327</v>
      </c>
      <c r="B1329" s="1" t="s">
        <v>2721</v>
      </c>
      <c r="C1329" s="1" t="s">
        <v>2722</v>
      </c>
      <c r="D1329">
        <v>48000</v>
      </c>
      <c r="E1329">
        <v>1705</v>
      </c>
      <c r="F1329" t="s">
        <v>272</v>
      </c>
      <c r="G1329" t="s">
        <v>17</v>
      </c>
      <c r="H1329" t="s">
        <v>18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1329</v>
      </c>
      <c r="O1329" s="7">
        <f>(E1329/D1329)*100</f>
        <v>3.5520833333333335</v>
      </c>
      <c r="P1329" s="5">
        <f>IFERROR((E1329/L1329),0)</f>
        <v>41.585365853658537</v>
      </c>
      <c r="Q1329" s="5" t="str">
        <f>LEFT(N1329,SEARCH("/", N1329)-1)</f>
        <v>technology</v>
      </c>
      <c r="R1329" s="5" t="str">
        <f>RIGHT(N1329,LEN(N1329)-SEARCH("/",N1329))</f>
        <v>wearables</v>
      </c>
      <c r="S1329" s="11">
        <f>(((J1329/60)/60)/24)+DATE(1970,1,1)</f>
        <v>42123.678645833337</v>
      </c>
      <c r="T1329" s="11">
        <f>(((I1329/60)/60)/24)+DATE(1970,1,1)</f>
        <v>42153.678645833337</v>
      </c>
      <c r="U1329">
        <f>YEAR(S1329)</f>
        <v>2015</v>
      </c>
      <c r="V1329">
        <f>YEAR(T1329)</f>
        <v>2015</v>
      </c>
      <c r="W1329" t="str">
        <f>IF(V1329=U1329, "Yes"," No")</f>
        <v>Yes</v>
      </c>
    </row>
    <row r="1330" spans="1:23" ht="57.6" x14ac:dyDescent="0.3">
      <c r="A1330">
        <v>1328</v>
      </c>
      <c r="B1330" s="1" t="s">
        <v>2723</v>
      </c>
      <c r="C1330" s="1" t="s">
        <v>2724</v>
      </c>
      <c r="D1330">
        <v>75000</v>
      </c>
      <c r="E1330">
        <v>1748</v>
      </c>
      <c r="F1330" t="s">
        <v>272</v>
      </c>
      <c r="G1330" t="s">
        <v>17</v>
      </c>
      <c r="H1330" t="s">
        <v>18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1329</v>
      </c>
      <c r="O1330" s="7">
        <f>(E1330/D1330)*100</f>
        <v>2.3306666666666667</v>
      </c>
      <c r="P1330" s="5">
        <f>IFERROR((E1330/L1330),0)</f>
        <v>116.53333333333333</v>
      </c>
      <c r="Q1330" s="5" t="str">
        <f>LEFT(N1330,SEARCH("/", N1330)-1)</f>
        <v>technology</v>
      </c>
      <c r="R1330" s="5" t="str">
        <f>RIGHT(N1330,LEN(N1330)-SEARCH("/",N1330))</f>
        <v>wearables</v>
      </c>
      <c r="S1330" s="11">
        <f>(((J1330/60)/60)/24)+DATE(1970,1,1)</f>
        <v>42612.642754629633</v>
      </c>
      <c r="T1330" s="11">
        <f>(((I1330/60)/60)/24)+DATE(1970,1,1)</f>
        <v>42657.642754629633</v>
      </c>
      <c r="U1330">
        <f>YEAR(S1330)</f>
        <v>2016</v>
      </c>
      <c r="V1330">
        <f>YEAR(T1330)</f>
        <v>2016</v>
      </c>
      <c r="W1330" t="str">
        <f>IF(V1330=U1330, "Yes"," No")</f>
        <v>Yes</v>
      </c>
    </row>
    <row r="1331" spans="1:23" ht="43.2" x14ac:dyDescent="0.3">
      <c r="A1331">
        <v>1329</v>
      </c>
      <c r="B1331" s="1" t="s">
        <v>2725</v>
      </c>
      <c r="C1331" s="1" t="s">
        <v>2726</v>
      </c>
      <c r="D1331">
        <v>50000</v>
      </c>
      <c r="E1331">
        <v>408</v>
      </c>
      <c r="F1331" t="s">
        <v>272</v>
      </c>
      <c r="G1331" t="s">
        <v>17</v>
      </c>
      <c r="H1331" t="s">
        <v>18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1329</v>
      </c>
      <c r="O1331" s="7">
        <f>(E1331/D1331)*100</f>
        <v>0.81600000000000006</v>
      </c>
      <c r="P1331" s="5">
        <f>IFERROR((E1331/L1331),0)</f>
        <v>45.333333333333336</v>
      </c>
      <c r="Q1331" s="5" t="str">
        <f>LEFT(N1331,SEARCH("/", N1331)-1)</f>
        <v>technology</v>
      </c>
      <c r="R1331" s="5" t="str">
        <f>RIGHT(N1331,LEN(N1331)-SEARCH("/",N1331))</f>
        <v>wearables</v>
      </c>
      <c r="S1331" s="11">
        <f>(((J1331/60)/60)/24)+DATE(1970,1,1)</f>
        <v>41935.221585648149</v>
      </c>
      <c r="T1331" s="11">
        <f>(((I1331/60)/60)/24)+DATE(1970,1,1)</f>
        <v>41975.263252314813</v>
      </c>
      <c r="U1331">
        <f>YEAR(S1331)</f>
        <v>2014</v>
      </c>
      <c r="V1331">
        <f>YEAR(T1331)</f>
        <v>2014</v>
      </c>
      <c r="W1331" t="str">
        <f>IF(V1331=U1331, "Yes"," No")</f>
        <v>Yes</v>
      </c>
    </row>
    <row r="1332" spans="1:23" ht="43.2" x14ac:dyDescent="0.3">
      <c r="A1332">
        <v>1330</v>
      </c>
      <c r="B1332" s="1" t="s">
        <v>2727</v>
      </c>
      <c r="C1332" s="1" t="s">
        <v>2728</v>
      </c>
      <c r="D1332">
        <v>35000</v>
      </c>
      <c r="E1332">
        <v>7873</v>
      </c>
      <c r="F1332" t="s">
        <v>272</v>
      </c>
      <c r="G1332" t="s">
        <v>17</v>
      </c>
      <c r="H1332" t="s">
        <v>18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1329</v>
      </c>
      <c r="O1332" s="7">
        <f>(E1332/D1332)*100</f>
        <v>22.494285714285713</v>
      </c>
      <c r="P1332" s="5">
        <f>IFERROR((E1332/L1332),0)</f>
        <v>157.46</v>
      </c>
      <c r="Q1332" s="5" t="str">
        <f>LEFT(N1332,SEARCH("/", N1332)-1)</f>
        <v>technology</v>
      </c>
      <c r="R1332" s="5" t="str">
        <f>RIGHT(N1332,LEN(N1332)-SEARCH("/",N1332))</f>
        <v>wearables</v>
      </c>
      <c r="S1332" s="11">
        <f>(((J1332/60)/60)/24)+DATE(1970,1,1)</f>
        <v>42522.276724537034</v>
      </c>
      <c r="T1332" s="11">
        <f>(((I1332/60)/60)/24)+DATE(1970,1,1)</f>
        <v>42553.166666666672</v>
      </c>
      <c r="U1332">
        <f>YEAR(S1332)</f>
        <v>2016</v>
      </c>
      <c r="V1332">
        <f>YEAR(T1332)</f>
        <v>2016</v>
      </c>
      <c r="W1332" t="str">
        <f>IF(V1332=U1332, "Yes"," No")</f>
        <v>Yes</v>
      </c>
    </row>
    <row r="1333" spans="1:23" ht="43.2" x14ac:dyDescent="0.3">
      <c r="A1333">
        <v>1331</v>
      </c>
      <c r="B1333" s="1" t="s">
        <v>2729</v>
      </c>
      <c r="C1333" s="1" t="s">
        <v>2730</v>
      </c>
      <c r="D1333">
        <v>250000</v>
      </c>
      <c r="E1333">
        <v>3417</v>
      </c>
      <c r="F1333" t="s">
        <v>272</v>
      </c>
      <c r="G1333" t="s">
        <v>17</v>
      </c>
      <c r="H1333" t="s">
        <v>18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1329</v>
      </c>
      <c r="O1333" s="7">
        <f>(E1333/D1333)*100</f>
        <v>1.3668</v>
      </c>
      <c r="P1333" s="5">
        <f>IFERROR((E1333/L1333),0)</f>
        <v>100.5</v>
      </c>
      <c r="Q1333" s="5" t="str">
        <f>LEFT(N1333,SEARCH("/", N1333)-1)</f>
        <v>technology</v>
      </c>
      <c r="R1333" s="5" t="str">
        <f>RIGHT(N1333,LEN(N1333)-SEARCH("/",N1333))</f>
        <v>wearables</v>
      </c>
      <c r="S1333" s="11">
        <f>(((J1333/60)/60)/24)+DATE(1970,1,1)</f>
        <v>42569.50409722222</v>
      </c>
      <c r="T1333" s="11">
        <f>(((I1333/60)/60)/24)+DATE(1970,1,1)</f>
        <v>42599.50409722222</v>
      </c>
      <c r="U1333">
        <f>YEAR(S1333)</f>
        <v>2016</v>
      </c>
      <c r="V1333">
        <f>YEAR(T1333)</f>
        <v>2016</v>
      </c>
      <c r="W1333" t="str">
        <f>IF(V1333=U1333, "Yes"," No")</f>
        <v>Yes</v>
      </c>
    </row>
    <row r="1334" spans="1:23" ht="43.2" x14ac:dyDescent="0.3">
      <c r="A1334">
        <v>1332</v>
      </c>
      <c r="B1334" s="1" t="s">
        <v>2731</v>
      </c>
      <c r="C1334" s="1" t="s">
        <v>2732</v>
      </c>
      <c r="D1334">
        <v>10115</v>
      </c>
      <c r="E1334">
        <v>0</v>
      </c>
      <c r="F1334" t="s">
        <v>272</v>
      </c>
      <c r="G1334" t="s">
        <v>2089</v>
      </c>
      <c r="H1334" t="s">
        <v>2090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1329</v>
      </c>
      <c r="O1334" s="7">
        <f>(E1334/D1334)*100</f>
        <v>0</v>
      </c>
      <c r="P1334" s="5">
        <f>IFERROR((E1334/L1334),0)</f>
        <v>0</v>
      </c>
      <c r="Q1334" s="5" t="str">
        <f>LEFT(N1334,SEARCH("/", N1334)-1)</f>
        <v>technology</v>
      </c>
      <c r="R1334" s="5" t="str">
        <f>RIGHT(N1334,LEN(N1334)-SEARCH("/",N1334))</f>
        <v>wearables</v>
      </c>
      <c r="S1334" s="11">
        <f>(((J1334/60)/60)/24)+DATE(1970,1,1)</f>
        <v>42732.060277777782</v>
      </c>
      <c r="T1334" s="11">
        <f>(((I1334/60)/60)/24)+DATE(1970,1,1)</f>
        <v>42762.060277777782</v>
      </c>
      <c r="U1334">
        <f>YEAR(S1334)</f>
        <v>2016</v>
      </c>
      <c r="V1334">
        <f>YEAR(T1334)</f>
        <v>2017</v>
      </c>
      <c r="W1334" t="str">
        <f>IF(V1334=U1334, "Yes"," No")</f>
        <v xml:space="preserve"> No</v>
      </c>
    </row>
    <row r="1335" spans="1:23" ht="43.2" x14ac:dyDescent="0.3">
      <c r="A1335">
        <v>1333</v>
      </c>
      <c r="B1335" s="1" t="s">
        <v>2733</v>
      </c>
      <c r="C1335" s="1" t="s">
        <v>2734</v>
      </c>
      <c r="D1335">
        <v>2500</v>
      </c>
      <c r="E1335">
        <v>0</v>
      </c>
      <c r="F1335" t="s">
        <v>272</v>
      </c>
      <c r="G1335" t="s">
        <v>50</v>
      </c>
      <c r="H1335" t="s">
        <v>51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1329</v>
      </c>
      <c r="O1335" s="7">
        <f>(E1335/D1335)*100</f>
        <v>0</v>
      </c>
      <c r="P1335" s="5">
        <f>IFERROR((E1335/L1335),0)</f>
        <v>0</v>
      </c>
      <c r="Q1335" s="5" t="str">
        <f>LEFT(N1335,SEARCH("/", N1335)-1)</f>
        <v>technology</v>
      </c>
      <c r="R1335" s="5" t="str">
        <f>RIGHT(N1335,LEN(N1335)-SEARCH("/",N1335))</f>
        <v>wearables</v>
      </c>
      <c r="S1335" s="11">
        <f>(((J1335/60)/60)/24)+DATE(1970,1,1)</f>
        <v>41806.106770833336</v>
      </c>
      <c r="T1335" s="11">
        <f>(((I1335/60)/60)/24)+DATE(1970,1,1)</f>
        <v>41836.106770833336</v>
      </c>
      <c r="U1335">
        <f>YEAR(S1335)</f>
        <v>2014</v>
      </c>
      <c r="V1335">
        <f>YEAR(T1335)</f>
        <v>2014</v>
      </c>
      <c r="W1335" t="str">
        <f>IF(V1335=U1335, "Yes"," No")</f>
        <v>Yes</v>
      </c>
    </row>
    <row r="1336" spans="1:23" ht="43.2" x14ac:dyDescent="0.3">
      <c r="A1336">
        <v>1334</v>
      </c>
      <c r="B1336" s="1" t="s">
        <v>2735</v>
      </c>
      <c r="C1336" s="1" t="s">
        <v>2736</v>
      </c>
      <c r="D1336">
        <v>133000</v>
      </c>
      <c r="E1336">
        <v>14303</v>
      </c>
      <c r="F1336" t="s">
        <v>272</v>
      </c>
      <c r="G1336" t="s">
        <v>17</v>
      </c>
      <c r="H1336" t="s">
        <v>18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1329</v>
      </c>
      <c r="O1336" s="7">
        <f>(E1336/D1336)*100</f>
        <v>10.754135338345865</v>
      </c>
      <c r="P1336" s="5">
        <f>IFERROR((E1336/L1336),0)</f>
        <v>51.822463768115945</v>
      </c>
      <c r="Q1336" s="5" t="str">
        <f>LEFT(N1336,SEARCH("/", N1336)-1)</f>
        <v>technology</v>
      </c>
      <c r="R1336" s="5" t="str">
        <f>RIGHT(N1336,LEN(N1336)-SEARCH("/",N1336))</f>
        <v>wearables</v>
      </c>
      <c r="S1336" s="11">
        <f>(((J1336/60)/60)/24)+DATE(1970,1,1)</f>
        <v>42410.774155092593</v>
      </c>
      <c r="T1336" s="11">
        <f>(((I1336/60)/60)/24)+DATE(1970,1,1)</f>
        <v>42440.774155092593</v>
      </c>
      <c r="U1336">
        <f>YEAR(S1336)</f>
        <v>2016</v>
      </c>
      <c r="V1336">
        <f>YEAR(T1336)</f>
        <v>2016</v>
      </c>
      <c r="W1336" t="str">
        <f>IF(V1336=U1336, "Yes"," No")</f>
        <v>Yes</v>
      </c>
    </row>
    <row r="1337" spans="1:23" ht="57.6" x14ac:dyDescent="0.3">
      <c r="A1337">
        <v>1335</v>
      </c>
      <c r="B1337" s="1" t="s">
        <v>2737</v>
      </c>
      <c r="C1337" s="1" t="s">
        <v>2738</v>
      </c>
      <c r="D1337">
        <v>25000</v>
      </c>
      <c r="E1337">
        <v>4940</v>
      </c>
      <c r="F1337" t="s">
        <v>272</v>
      </c>
      <c r="G1337" t="s">
        <v>17</v>
      </c>
      <c r="H1337" t="s">
        <v>18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1329</v>
      </c>
      <c r="O1337" s="7">
        <f>(E1337/D1337)*100</f>
        <v>19.759999999999998</v>
      </c>
      <c r="P1337" s="5">
        <f>IFERROR((E1337/L1337),0)</f>
        <v>308.75</v>
      </c>
      <c r="Q1337" s="5" t="str">
        <f>LEFT(N1337,SEARCH("/", N1337)-1)</f>
        <v>technology</v>
      </c>
      <c r="R1337" s="5" t="str">
        <f>RIGHT(N1337,LEN(N1337)-SEARCH("/",N1337))</f>
        <v>wearables</v>
      </c>
      <c r="S1337" s="11">
        <f>(((J1337/60)/60)/24)+DATE(1970,1,1)</f>
        <v>42313.936365740738</v>
      </c>
      <c r="T1337" s="11">
        <f>(((I1337/60)/60)/24)+DATE(1970,1,1)</f>
        <v>42343.936365740738</v>
      </c>
      <c r="U1337">
        <f>YEAR(S1337)</f>
        <v>2015</v>
      </c>
      <c r="V1337">
        <f>YEAR(T1337)</f>
        <v>2015</v>
      </c>
      <c r="W1337" t="str">
        <f>IF(V1337=U1337, "Yes"," No")</f>
        <v>Yes</v>
      </c>
    </row>
    <row r="1338" spans="1:23" ht="57.6" x14ac:dyDescent="0.3">
      <c r="A1338">
        <v>1336</v>
      </c>
      <c r="B1338" s="1" t="s">
        <v>2739</v>
      </c>
      <c r="C1338" s="1" t="s">
        <v>2740</v>
      </c>
      <c r="D1338">
        <v>100000</v>
      </c>
      <c r="E1338">
        <v>84947</v>
      </c>
      <c r="F1338" t="s">
        <v>272</v>
      </c>
      <c r="G1338" t="s">
        <v>17</v>
      </c>
      <c r="H1338" t="s">
        <v>18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1329</v>
      </c>
      <c r="O1338" s="7">
        <f>(E1338/D1338)*100</f>
        <v>84.946999999999989</v>
      </c>
      <c r="P1338" s="5">
        <f>IFERROR((E1338/L1338),0)</f>
        <v>379.22767857142856</v>
      </c>
      <c r="Q1338" s="5" t="str">
        <f>LEFT(N1338,SEARCH("/", N1338)-1)</f>
        <v>technology</v>
      </c>
      <c r="R1338" s="5" t="str">
        <f>RIGHT(N1338,LEN(N1338)-SEARCH("/",N1338))</f>
        <v>wearables</v>
      </c>
      <c r="S1338" s="11">
        <f>(((J1338/60)/60)/24)+DATE(1970,1,1)</f>
        <v>41955.863750000004</v>
      </c>
      <c r="T1338" s="11">
        <f>(((I1338/60)/60)/24)+DATE(1970,1,1)</f>
        <v>41990.863750000004</v>
      </c>
      <c r="U1338">
        <f>YEAR(S1338)</f>
        <v>2014</v>
      </c>
      <c r="V1338">
        <f>YEAR(T1338)</f>
        <v>2014</v>
      </c>
      <c r="W1338" t="str">
        <f>IF(V1338=U1338, "Yes"," No")</f>
        <v>Yes</v>
      </c>
    </row>
    <row r="1339" spans="1:23" ht="43.2" x14ac:dyDescent="0.3">
      <c r="A1339">
        <v>1337</v>
      </c>
      <c r="B1339" s="1" t="s">
        <v>2741</v>
      </c>
      <c r="C1339" s="1" t="s">
        <v>2742</v>
      </c>
      <c r="D1339">
        <v>50000</v>
      </c>
      <c r="E1339">
        <v>24691</v>
      </c>
      <c r="F1339" t="s">
        <v>272</v>
      </c>
      <c r="G1339" t="s">
        <v>17</v>
      </c>
      <c r="H1339" t="s">
        <v>18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1329</v>
      </c>
      <c r="O1339" s="7">
        <f>(E1339/D1339)*100</f>
        <v>49.381999999999998</v>
      </c>
      <c r="P1339" s="5">
        <f>IFERROR((E1339/L1339),0)</f>
        <v>176.36428571428573</v>
      </c>
      <c r="Q1339" s="5" t="str">
        <f>LEFT(N1339,SEARCH("/", N1339)-1)</f>
        <v>technology</v>
      </c>
      <c r="R1339" s="5" t="str">
        <f>RIGHT(N1339,LEN(N1339)-SEARCH("/",N1339))</f>
        <v>wearables</v>
      </c>
      <c r="S1339" s="11">
        <f>(((J1339/60)/60)/24)+DATE(1970,1,1)</f>
        <v>42767.577303240745</v>
      </c>
      <c r="T1339" s="11">
        <f>(((I1339/60)/60)/24)+DATE(1970,1,1)</f>
        <v>42797.577303240745</v>
      </c>
      <c r="U1339">
        <f>YEAR(S1339)</f>
        <v>2017</v>
      </c>
      <c r="V1339">
        <f>YEAR(T1339)</f>
        <v>2017</v>
      </c>
      <c r="W1339" t="str">
        <f>IF(V1339=U1339, "Yes"," No")</f>
        <v>Yes</v>
      </c>
    </row>
    <row r="1340" spans="1:23" ht="57.6" x14ac:dyDescent="0.3">
      <c r="A1340">
        <v>1338</v>
      </c>
      <c r="B1340" s="1" t="s">
        <v>2743</v>
      </c>
      <c r="C1340" s="1" t="s">
        <v>2744</v>
      </c>
      <c r="D1340">
        <v>30000</v>
      </c>
      <c r="E1340">
        <v>991</v>
      </c>
      <c r="F1340" t="s">
        <v>272</v>
      </c>
      <c r="G1340" t="s">
        <v>17</v>
      </c>
      <c r="H1340" t="s">
        <v>18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1329</v>
      </c>
      <c r="O1340" s="7">
        <f>(E1340/D1340)*100</f>
        <v>3.3033333333333332</v>
      </c>
      <c r="P1340" s="5">
        <f>IFERROR((E1340/L1340),0)</f>
        <v>66.066666666666663</v>
      </c>
      <c r="Q1340" s="5" t="str">
        <f>LEFT(N1340,SEARCH("/", N1340)-1)</f>
        <v>technology</v>
      </c>
      <c r="R1340" s="5" t="str">
        <f>RIGHT(N1340,LEN(N1340)-SEARCH("/",N1340))</f>
        <v>wearables</v>
      </c>
      <c r="S1340" s="11">
        <f>(((J1340/60)/60)/24)+DATE(1970,1,1)</f>
        <v>42188.803622685184</v>
      </c>
      <c r="T1340" s="11">
        <f>(((I1340/60)/60)/24)+DATE(1970,1,1)</f>
        <v>42218.803622685184</v>
      </c>
      <c r="U1340">
        <f>YEAR(S1340)</f>
        <v>2015</v>
      </c>
      <c r="V1340">
        <f>YEAR(T1340)</f>
        <v>2015</v>
      </c>
      <c r="W1340" t="str">
        <f>IF(V1340=U1340, "Yes"," No")</f>
        <v>Yes</v>
      </c>
    </row>
    <row r="1341" spans="1:23" ht="28.8" x14ac:dyDescent="0.3">
      <c r="A1341">
        <v>1339</v>
      </c>
      <c r="B1341" s="1" t="s">
        <v>2745</v>
      </c>
      <c r="C1341" s="1" t="s">
        <v>2746</v>
      </c>
      <c r="D1341">
        <v>50000</v>
      </c>
      <c r="E1341">
        <v>3317</v>
      </c>
      <c r="F1341" t="s">
        <v>272</v>
      </c>
      <c r="G1341" t="s">
        <v>17</v>
      </c>
      <c r="H1341" t="s">
        <v>18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1329</v>
      </c>
      <c r="O1341" s="7">
        <f>(E1341/D1341)*100</f>
        <v>6.6339999999999995</v>
      </c>
      <c r="P1341" s="5">
        <f>IFERROR((E1341/L1341),0)</f>
        <v>89.648648648648646</v>
      </c>
      <c r="Q1341" s="5" t="str">
        <f>LEFT(N1341,SEARCH("/", N1341)-1)</f>
        <v>technology</v>
      </c>
      <c r="R1341" s="5" t="str">
        <f>RIGHT(N1341,LEN(N1341)-SEARCH("/",N1341))</f>
        <v>wearables</v>
      </c>
      <c r="S1341" s="11">
        <f>(((J1341/60)/60)/24)+DATE(1970,1,1)</f>
        <v>41936.647164351853</v>
      </c>
      <c r="T1341" s="11">
        <f>(((I1341/60)/60)/24)+DATE(1970,1,1)</f>
        <v>41981.688831018517</v>
      </c>
      <c r="U1341">
        <f>YEAR(S1341)</f>
        <v>2014</v>
      </c>
      <c r="V1341">
        <f>YEAR(T1341)</f>
        <v>2014</v>
      </c>
      <c r="W1341" t="str">
        <f>IF(V1341=U1341, "Yes"," No")</f>
        <v>Yes</v>
      </c>
    </row>
    <row r="1342" spans="1:23" ht="43.2" x14ac:dyDescent="0.3">
      <c r="A1342">
        <v>1340</v>
      </c>
      <c r="B1342" s="1" t="s">
        <v>2747</v>
      </c>
      <c r="C1342" s="1" t="s">
        <v>2748</v>
      </c>
      <c r="D1342">
        <v>1680</v>
      </c>
      <c r="E1342">
        <v>0</v>
      </c>
      <c r="F1342" t="s">
        <v>272</v>
      </c>
      <c r="G1342" t="s">
        <v>17</v>
      </c>
      <c r="H1342" t="s">
        <v>18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1329</v>
      </c>
      <c r="O1342" s="7">
        <f>(E1342/D1342)*100</f>
        <v>0</v>
      </c>
      <c r="P1342" s="5">
        <f>IFERROR((E1342/L1342),0)</f>
        <v>0</v>
      </c>
      <c r="Q1342" s="5" t="str">
        <f>LEFT(N1342,SEARCH("/", N1342)-1)</f>
        <v>technology</v>
      </c>
      <c r="R1342" s="5" t="str">
        <f>RIGHT(N1342,LEN(N1342)-SEARCH("/",N1342))</f>
        <v>wearables</v>
      </c>
      <c r="S1342" s="11">
        <f>(((J1342/60)/60)/24)+DATE(1970,1,1)</f>
        <v>41836.595520833333</v>
      </c>
      <c r="T1342" s="11">
        <f>(((I1342/60)/60)/24)+DATE(1970,1,1)</f>
        <v>41866.595520833333</v>
      </c>
      <c r="U1342">
        <f>YEAR(S1342)</f>
        <v>2014</v>
      </c>
      <c r="V1342">
        <f>YEAR(T1342)</f>
        <v>2014</v>
      </c>
      <c r="W1342" t="str">
        <f>IF(V1342=U1342, "Yes"," No")</f>
        <v>Yes</v>
      </c>
    </row>
    <row r="1343" spans="1:23" ht="57.6" x14ac:dyDescent="0.3">
      <c r="A1343">
        <v>1341</v>
      </c>
      <c r="B1343" s="1" t="s">
        <v>2749</v>
      </c>
      <c r="C1343" s="1" t="s">
        <v>2750</v>
      </c>
      <c r="D1343">
        <v>25000</v>
      </c>
      <c r="E1343">
        <v>17590</v>
      </c>
      <c r="F1343" t="s">
        <v>272</v>
      </c>
      <c r="G1343" t="s">
        <v>24</v>
      </c>
      <c r="H1343" t="s">
        <v>25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1329</v>
      </c>
      <c r="O1343" s="7">
        <f>(E1343/D1343)*100</f>
        <v>70.36</v>
      </c>
      <c r="P1343" s="5">
        <f>IFERROR((E1343/L1343),0)</f>
        <v>382.39130434782606</v>
      </c>
      <c r="Q1343" s="5" t="str">
        <f>LEFT(N1343,SEARCH("/", N1343)-1)</f>
        <v>technology</v>
      </c>
      <c r="R1343" s="5" t="str">
        <f>RIGHT(N1343,LEN(N1343)-SEARCH("/",N1343))</f>
        <v>wearables</v>
      </c>
      <c r="S1343" s="11">
        <f>(((J1343/60)/60)/24)+DATE(1970,1,1)</f>
        <v>42612.624039351853</v>
      </c>
      <c r="T1343" s="11">
        <f>(((I1343/60)/60)/24)+DATE(1970,1,1)</f>
        <v>42644.624039351853</v>
      </c>
      <c r="U1343">
        <f>YEAR(S1343)</f>
        <v>2016</v>
      </c>
      <c r="V1343">
        <f>YEAR(T1343)</f>
        <v>2016</v>
      </c>
      <c r="W1343" t="str">
        <f>IF(V1343=U1343, "Yes"," No")</f>
        <v>Yes</v>
      </c>
    </row>
    <row r="1344" spans="1:23" ht="43.2" x14ac:dyDescent="0.3">
      <c r="A1344">
        <v>1342</v>
      </c>
      <c r="B1344" s="1" t="s">
        <v>2751</v>
      </c>
      <c r="C1344" s="1" t="s">
        <v>2752</v>
      </c>
      <c r="D1344">
        <v>50000</v>
      </c>
      <c r="E1344">
        <v>100</v>
      </c>
      <c r="F1344" t="s">
        <v>272</v>
      </c>
      <c r="G1344" t="s">
        <v>17</v>
      </c>
      <c r="H1344" t="s">
        <v>18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1329</v>
      </c>
      <c r="O1344" s="7">
        <f>(E1344/D1344)*100</f>
        <v>0.2</v>
      </c>
      <c r="P1344" s="5">
        <f>IFERROR((E1344/L1344),0)</f>
        <v>100</v>
      </c>
      <c r="Q1344" s="5" t="str">
        <f>LEFT(N1344,SEARCH("/", N1344)-1)</f>
        <v>technology</v>
      </c>
      <c r="R1344" s="5" t="str">
        <f>RIGHT(N1344,LEN(N1344)-SEARCH("/",N1344))</f>
        <v>wearables</v>
      </c>
      <c r="S1344" s="11">
        <f>(((J1344/60)/60)/24)+DATE(1970,1,1)</f>
        <v>42172.816423611104</v>
      </c>
      <c r="T1344" s="11">
        <f>(((I1344/60)/60)/24)+DATE(1970,1,1)</f>
        <v>42202.816423611104</v>
      </c>
      <c r="U1344">
        <f>YEAR(S1344)</f>
        <v>2015</v>
      </c>
      <c r="V1344">
        <f>YEAR(T1344)</f>
        <v>2015</v>
      </c>
      <c r="W1344" t="str">
        <f>IF(V1344=U1344, "Yes"," No")</f>
        <v>Yes</v>
      </c>
    </row>
    <row r="1345" spans="1:23" ht="43.2" x14ac:dyDescent="0.3">
      <c r="A1345">
        <v>1343</v>
      </c>
      <c r="B1345" s="1" t="s">
        <v>2753</v>
      </c>
      <c r="C1345" s="1" t="s">
        <v>2754</v>
      </c>
      <c r="D1345">
        <v>50000</v>
      </c>
      <c r="E1345">
        <v>51149</v>
      </c>
      <c r="F1345" t="s">
        <v>272</v>
      </c>
      <c r="G1345" t="s">
        <v>17</v>
      </c>
      <c r="H1345" t="s">
        <v>18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1329</v>
      </c>
      <c r="O1345" s="7">
        <f>(E1345/D1345)*100</f>
        <v>102.298</v>
      </c>
      <c r="P1345" s="5">
        <f>IFERROR((E1345/L1345),0)</f>
        <v>158.35603715170279</v>
      </c>
      <c r="Q1345" s="5" t="str">
        <f>LEFT(N1345,SEARCH("/", N1345)-1)</f>
        <v>technology</v>
      </c>
      <c r="R1345" s="5" t="str">
        <f>RIGHT(N1345,LEN(N1345)-SEARCH("/",N1345))</f>
        <v>wearables</v>
      </c>
      <c r="S1345" s="11">
        <f>(((J1345/60)/60)/24)+DATE(1970,1,1)</f>
        <v>42542.526423611111</v>
      </c>
      <c r="T1345" s="11">
        <f>(((I1345/60)/60)/24)+DATE(1970,1,1)</f>
        <v>42601.165972222225</v>
      </c>
      <c r="U1345">
        <f>YEAR(S1345)</f>
        <v>2016</v>
      </c>
      <c r="V1345">
        <f>YEAR(T1345)</f>
        <v>2016</v>
      </c>
      <c r="W1345" t="str">
        <f>IF(V1345=U1345, "Yes"," No")</f>
        <v>Yes</v>
      </c>
    </row>
    <row r="1346" spans="1:23" ht="43.2" x14ac:dyDescent="0.3">
      <c r="A1346">
        <v>1344</v>
      </c>
      <c r="B1346" s="1" t="s">
        <v>2755</v>
      </c>
      <c r="C1346" s="1" t="s">
        <v>2756</v>
      </c>
      <c r="D1346">
        <v>1500</v>
      </c>
      <c r="E1346">
        <v>5666</v>
      </c>
      <c r="F1346" t="s">
        <v>16</v>
      </c>
      <c r="G1346" t="s">
        <v>159</v>
      </c>
      <c r="H1346" t="s">
        <v>160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1492</v>
      </c>
      <c r="O1346" s="7">
        <f>(E1346/D1346)*100</f>
        <v>377.73333333333335</v>
      </c>
      <c r="P1346" s="5">
        <f>IFERROR((E1346/L1346),0)</f>
        <v>40.762589928057551</v>
      </c>
      <c r="Q1346" s="5" t="str">
        <f>LEFT(N1346,SEARCH("/", N1346)-1)</f>
        <v>publishing</v>
      </c>
      <c r="R1346" s="5" t="str">
        <f>RIGHT(N1346,LEN(N1346)-SEARCH("/",N1346))</f>
        <v>nonfiction</v>
      </c>
      <c r="S1346" s="11">
        <f>(((J1346/60)/60)/24)+DATE(1970,1,1)</f>
        <v>42522.789803240739</v>
      </c>
      <c r="T1346" s="11">
        <f>(((I1346/60)/60)/24)+DATE(1970,1,1)</f>
        <v>42551.789803240739</v>
      </c>
      <c r="U1346">
        <f>YEAR(S1346)</f>
        <v>2016</v>
      </c>
      <c r="V1346">
        <f>YEAR(T1346)</f>
        <v>2016</v>
      </c>
      <c r="W1346" t="str">
        <f>IF(V1346=U1346, "Yes"," No")</f>
        <v>Yes</v>
      </c>
    </row>
    <row r="1347" spans="1:23" ht="43.2" x14ac:dyDescent="0.3">
      <c r="A1347">
        <v>1345</v>
      </c>
      <c r="B1347" s="1" t="s">
        <v>2757</v>
      </c>
      <c r="C1347" s="1" t="s">
        <v>2758</v>
      </c>
      <c r="D1347">
        <v>300</v>
      </c>
      <c r="E1347">
        <v>375</v>
      </c>
      <c r="F1347" t="s">
        <v>16</v>
      </c>
      <c r="G1347" t="s">
        <v>17</v>
      </c>
      <c r="H1347" t="s">
        <v>18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1492</v>
      </c>
      <c r="O1347" s="7">
        <f>(E1347/D1347)*100</f>
        <v>125</v>
      </c>
      <c r="P1347" s="5">
        <f>IFERROR((E1347/L1347),0)</f>
        <v>53.571428571428569</v>
      </c>
      <c r="Q1347" s="5" t="str">
        <f>LEFT(N1347,SEARCH("/", N1347)-1)</f>
        <v>publishing</v>
      </c>
      <c r="R1347" s="5" t="str">
        <f>RIGHT(N1347,LEN(N1347)-SEARCH("/",N1347))</f>
        <v>nonfiction</v>
      </c>
      <c r="S1347" s="11">
        <f>(((J1347/60)/60)/24)+DATE(1970,1,1)</f>
        <v>41799.814340277779</v>
      </c>
      <c r="T1347" s="11">
        <f>(((I1347/60)/60)/24)+DATE(1970,1,1)</f>
        <v>41834.814340277779</v>
      </c>
      <c r="U1347">
        <f>YEAR(S1347)</f>
        <v>2014</v>
      </c>
      <c r="V1347">
        <f>YEAR(T1347)</f>
        <v>2014</v>
      </c>
      <c r="W1347" t="str">
        <f>IF(V1347=U1347, "Yes"," No")</f>
        <v>Yes</v>
      </c>
    </row>
    <row r="1348" spans="1:23" ht="43.2" x14ac:dyDescent="0.3">
      <c r="A1348">
        <v>1346</v>
      </c>
      <c r="B1348" s="1" t="s">
        <v>2759</v>
      </c>
      <c r="C1348" s="1" t="s">
        <v>2760</v>
      </c>
      <c r="D1348">
        <v>4900</v>
      </c>
      <c r="E1348">
        <v>7219</v>
      </c>
      <c r="F1348" t="s">
        <v>16</v>
      </c>
      <c r="G1348" t="s">
        <v>17</v>
      </c>
      <c r="H1348" t="s">
        <v>18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1492</v>
      </c>
      <c r="O1348" s="7">
        <f>(E1348/D1348)*100</f>
        <v>147.32653061224491</v>
      </c>
      <c r="P1348" s="5">
        <f>IFERROR((E1348/L1348),0)</f>
        <v>48.449664429530202</v>
      </c>
      <c r="Q1348" s="5" t="str">
        <f>LEFT(N1348,SEARCH("/", N1348)-1)</f>
        <v>publishing</v>
      </c>
      <c r="R1348" s="5" t="str">
        <f>RIGHT(N1348,LEN(N1348)-SEARCH("/",N1348))</f>
        <v>nonfiction</v>
      </c>
      <c r="S1348" s="11">
        <f>(((J1348/60)/60)/24)+DATE(1970,1,1)</f>
        <v>41422.075821759259</v>
      </c>
      <c r="T1348" s="11">
        <f>(((I1348/60)/60)/24)+DATE(1970,1,1)</f>
        <v>41452.075821759259</v>
      </c>
      <c r="U1348">
        <f>YEAR(S1348)</f>
        <v>2013</v>
      </c>
      <c r="V1348">
        <f>YEAR(T1348)</f>
        <v>2013</v>
      </c>
      <c r="W1348" t="str">
        <f>IF(V1348=U1348, "Yes"," No")</f>
        <v>Yes</v>
      </c>
    </row>
    <row r="1349" spans="1:23" ht="43.2" x14ac:dyDescent="0.3">
      <c r="A1349">
        <v>1347</v>
      </c>
      <c r="B1349" s="1" t="s">
        <v>2761</v>
      </c>
      <c r="C1349" s="1" t="s">
        <v>2762</v>
      </c>
      <c r="D1349">
        <v>2500</v>
      </c>
      <c r="E1349">
        <v>2555</v>
      </c>
      <c r="F1349" t="s">
        <v>16</v>
      </c>
      <c r="G1349" t="s">
        <v>17</v>
      </c>
      <c r="H1349" t="s">
        <v>18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1492</v>
      </c>
      <c r="O1349" s="7">
        <f>(E1349/D1349)*100</f>
        <v>102.2</v>
      </c>
      <c r="P1349" s="5">
        <f>IFERROR((E1349/L1349),0)</f>
        <v>82.41935483870968</v>
      </c>
      <c r="Q1349" s="5" t="str">
        <f>LEFT(N1349,SEARCH("/", N1349)-1)</f>
        <v>publishing</v>
      </c>
      <c r="R1349" s="5" t="str">
        <f>RIGHT(N1349,LEN(N1349)-SEARCH("/",N1349))</f>
        <v>nonfiction</v>
      </c>
      <c r="S1349" s="11">
        <f>(((J1349/60)/60)/24)+DATE(1970,1,1)</f>
        <v>42040.638020833328</v>
      </c>
      <c r="T1349" s="11">
        <f>(((I1349/60)/60)/24)+DATE(1970,1,1)</f>
        <v>42070.638020833328</v>
      </c>
      <c r="U1349">
        <f>YEAR(S1349)</f>
        <v>2015</v>
      </c>
      <c r="V1349">
        <f>YEAR(T1349)</f>
        <v>2015</v>
      </c>
      <c r="W1349" t="str">
        <f>IF(V1349=U1349, "Yes"," No")</f>
        <v>Yes</v>
      </c>
    </row>
    <row r="1350" spans="1:23" ht="43.2" x14ac:dyDescent="0.3">
      <c r="A1350">
        <v>1348</v>
      </c>
      <c r="B1350" s="1" t="s">
        <v>2763</v>
      </c>
      <c r="C1350" s="1" t="s">
        <v>2764</v>
      </c>
      <c r="D1350">
        <v>5875</v>
      </c>
      <c r="E1350">
        <v>5985</v>
      </c>
      <c r="F1350" t="s">
        <v>16</v>
      </c>
      <c r="G1350" t="s">
        <v>17</v>
      </c>
      <c r="H1350" t="s">
        <v>18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1492</v>
      </c>
      <c r="O1350" s="7">
        <f>(E1350/D1350)*100</f>
        <v>101.8723404255319</v>
      </c>
      <c r="P1350" s="5">
        <f>IFERROR((E1350/L1350),0)</f>
        <v>230.19230769230768</v>
      </c>
      <c r="Q1350" s="5" t="str">
        <f>LEFT(N1350,SEARCH("/", N1350)-1)</f>
        <v>publishing</v>
      </c>
      <c r="R1350" s="5" t="str">
        <f>RIGHT(N1350,LEN(N1350)-SEARCH("/",N1350))</f>
        <v>nonfiction</v>
      </c>
      <c r="S1350" s="11">
        <f>(((J1350/60)/60)/24)+DATE(1970,1,1)</f>
        <v>41963.506168981476</v>
      </c>
      <c r="T1350" s="11">
        <f>(((I1350/60)/60)/24)+DATE(1970,1,1)</f>
        <v>41991.506168981476</v>
      </c>
      <c r="U1350">
        <f>YEAR(S1350)</f>
        <v>2014</v>
      </c>
      <c r="V1350">
        <f>YEAR(T1350)</f>
        <v>2014</v>
      </c>
      <c r="W1350" t="str">
        <f>IF(V1350=U1350, "Yes"," No")</f>
        <v>Yes</v>
      </c>
    </row>
    <row r="1351" spans="1:23" ht="43.2" x14ac:dyDescent="0.3">
      <c r="A1351">
        <v>1349</v>
      </c>
      <c r="B1351" s="1" t="s">
        <v>2765</v>
      </c>
      <c r="C1351" s="1" t="s">
        <v>2766</v>
      </c>
      <c r="D1351">
        <v>5000</v>
      </c>
      <c r="E1351">
        <v>10210</v>
      </c>
      <c r="F1351" t="s">
        <v>16</v>
      </c>
      <c r="G1351" t="s">
        <v>159</v>
      </c>
      <c r="H1351" t="s">
        <v>160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1492</v>
      </c>
      <c r="O1351" s="7">
        <f>(E1351/D1351)*100</f>
        <v>204.2</v>
      </c>
      <c r="P1351" s="5">
        <f>IFERROR((E1351/L1351),0)</f>
        <v>59.360465116279073</v>
      </c>
      <c r="Q1351" s="5" t="str">
        <f>LEFT(N1351,SEARCH("/", N1351)-1)</f>
        <v>publishing</v>
      </c>
      <c r="R1351" s="5" t="str">
        <f>RIGHT(N1351,LEN(N1351)-SEARCH("/",N1351))</f>
        <v>nonfiction</v>
      </c>
      <c r="S1351" s="11">
        <f>(((J1351/60)/60)/24)+DATE(1970,1,1)</f>
        <v>42317.33258101852</v>
      </c>
      <c r="T1351" s="11">
        <f>(((I1351/60)/60)/24)+DATE(1970,1,1)</f>
        <v>42354.290972222225</v>
      </c>
      <c r="U1351">
        <f>YEAR(S1351)</f>
        <v>2015</v>
      </c>
      <c r="V1351">
        <f>YEAR(T1351)</f>
        <v>2015</v>
      </c>
      <c r="W1351" t="str">
        <f>IF(V1351=U1351, "Yes"," No")</f>
        <v>Yes</v>
      </c>
    </row>
    <row r="1352" spans="1:23" ht="43.2" x14ac:dyDescent="0.3">
      <c r="A1352">
        <v>1350</v>
      </c>
      <c r="B1352" s="1" t="s">
        <v>2767</v>
      </c>
      <c r="C1352" s="1" t="s">
        <v>2768</v>
      </c>
      <c r="D1352">
        <v>5000</v>
      </c>
      <c r="E1352">
        <v>5202.5</v>
      </c>
      <c r="F1352" t="s">
        <v>16</v>
      </c>
      <c r="G1352" t="s">
        <v>17</v>
      </c>
      <c r="H1352" t="s">
        <v>18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1492</v>
      </c>
      <c r="O1352" s="7">
        <f>(E1352/D1352)*100</f>
        <v>104.05</v>
      </c>
      <c r="P1352" s="5">
        <f>IFERROR((E1352/L1352),0)</f>
        <v>66.698717948717942</v>
      </c>
      <c r="Q1352" s="5" t="str">
        <f>LEFT(N1352,SEARCH("/", N1352)-1)</f>
        <v>publishing</v>
      </c>
      <c r="R1352" s="5" t="str">
        <f>RIGHT(N1352,LEN(N1352)-SEARCH("/",N1352))</f>
        <v>nonfiction</v>
      </c>
      <c r="S1352" s="11">
        <f>(((J1352/60)/60)/24)+DATE(1970,1,1)</f>
        <v>42334.013124999998</v>
      </c>
      <c r="T1352" s="11">
        <f>(((I1352/60)/60)/24)+DATE(1970,1,1)</f>
        <v>42364.013124999998</v>
      </c>
      <c r="U1352">
        <f>YEAR(S1352)</f>
        <v>2015</v>
      </c>
      <c r="V1352">
        <f>YEAR(T1352)</f>
        <v>2015</v>
      </c>
      <c r="W1352" t="str">
        <f>IF(V1352=U1352, "Yes"," No")</f>
        <v>Yes</v>
      </c>
    </row>
    <row r="1353" spans="1:23" ht="28.8" x14ac:dyDescent="0.3">
      <c r="A1353">
        <v>1351</v>
      </c>
      <c r="B1353" s="1" t="s">
        <v>2769</v>
      </c>
      <c r="C1353" s="1" t="s">
        <v>2770</v>
      </c>
      <c r="D1353">
        <v>20000</v>
      </c>
      <c r="E1353">
        <v>20253</v>
      </c>
      <c r="F1353" t="s">
        <v>16</v>
      </c>
      <c r="G1353" t="s">
        <v>17</v>
      </c>
      <c r="H1353" t="s">
        <v>18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1492</v>
      </c>
      <c r="O1353" s="7">
        <f>(E1353/D1353)*100</f>
        <v>101.265</v>
      </c>
      <c r="P1353" s="5">
        <f>IFERROR((E1353/L1353),0)</f>
        <v>168.77500000000001</v>
      </c>
      <c r="Q1353" s="5" t="str">
        <f>LEFT(N1353,SEARCH("/", N1353)-1)</f>
        <v>publishing</v>
      </c>
      <c r="R1353" s="5" t="str">
        <f>RIGHT(N1353,LEN(N1353)-SEARCH("/",N1353))</f>
        <v>nonfiction</v>
      </c>
      <c r="S1353" s="11">
        <f>(((J1353/60)/60)/24)+DATE(1970,1,1)</f>
        <v>42382.74009259259</v>
      </c>
      <c r="T1353" s="11">
        <f>(((I1353/60)/60)/24)+DATE(1970,1,1)</f>
        <v>42412.74009259259</v>
      </c>
      <c r="U1353">
        <f>YEAR(S1353)</f>
        <v>2016</v>
      </c>
      <c r="V1353">
        <f>YEAR(T1353)</f>
        <v>2016</v>
      </c>
      <c r="W1353" t="str">
        <f>IF(V1353=U1353, "Yes"," No")</f>
        <v>Yes</v>
      </c>
    </row>
    <row r="1354" spans="1:23" ht="43.2" x14ac:dyDescent="0.3">
      <c r="A1354">
        <v>1352</v>
      </c>
      <c r="B1354" s="1" t="s">
        <v>2771</v>
      </c>
      <c r="C1354" s="1" t="s">
        <v>2772</v>
      </c>
      <c r="D1354">
        <v>10000</v>
      </c>
      <c r="E1354">
        <v>13614</v>
      </c>
      <c r="F1354" t="s">
        <v>16</v>
      </c>
      <c r="G1354" t="s">
        <v>17</v>
      </c>
      <c r="H1354" t="s">
        <v>18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1492</v>
      </c>
      <c r="O1354" s="7">
        <f>(E1354/D1354)*100</f>
        <v>136.13999999999999</v>
      </c>
      <c r="P1354" s="5">
        <f>IFERROR((E1354/L1354),0)</f>
        <v>59.973568281938327</v>
      </c>
      <c r="Q1354" s="5" t="str">
        <f>LEFT(N1354,SEARCH("/", N1354)-1)</f>
        <v>publishing</v>
      </c>
      <c r="R1354" s="5" t="str">
        <f>RIGHT(N1354,LEN(N1354)-SEARCH("/",N1354))</f>
        <v>nonfiction</v>
      </c>
      <c r="S1354" s="11">
        <f>(((J1354/60)/60)/24)+DATE(1970,1,1)</f>
        <v>42200.578310185185</v>
      </c>
      <c r="T1354" s="11">
        <f>(((I1354/60)/60)/24)+DATE(1970,1,1)</f>
        <v>42252.165972222225</v>
      </c>
      <c r="U1354">
        <f>YEAR(S1354)</f>
        <v>2015</v>
      </c>
      <c r="V1354">
        <f>YEAR(T1354)</f>
        <v>2015</v>
      </c>
      <c r="W1354" t="str">
        <f>IF(V1354=U1354, "Yes"," No")</f>
        <v>Yes</v>
      </c>
    </row>
    <row r="1355" spans="1:23" ht="43.2" x14ac:dyDescent="0.3">
      <c r="A1355">
        <v>1353</v>
      </c>
      <c r="B1355" s="1" t="s">
        <v>2773</v>
      </c>
      <c r="C1355" s="1" t="s">
        <v>2774</v>
      </c>
      <c r="D1355">
        <v>1000</v>
      </c>
      <c r="E1355">
        <v>1336</v>
      </c>
      <c r="F1355" t="s">
        <v>16</v>
      </c>
      <c r="G1355" t="s">
        <v>17</v>
      </c>
      <c r="H1355" t="s">
        <v>18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1492</v>
      </c>
      <c r="O1355" s="7">
        <f>(E1355/D1355)*100</f>
        <v>133.6</v>
      </c>
      <c r="P1355" s="5">
        <f>IFERROR((E1355/L1355),0)</f>
        <v>31.80952380952381</v>
      </c>
      <c r="Q1355" s="5" t="str">
        <f>LEFT(N1355,SEARCH("/", N1355)-1)</f>
        <v>publishing</v>
      </c>
      <c r="R1355" s="5" t="str">
        <f>RIGHT(N1355,LEN(N1355)-SEARCH("/",N1355))</f>
        <v>nonfiction</v>
      </c>
      <c r="S1355" s="11">
        <f>(((J1355/60)/60)/24)+DATE(1970,1,1)</f>
        <v>41309.11791666667</v>
      </c>
      <c r="T1355" s="11">
        <f>(((I1355/60)/60)/24)+DATE(1970,1,1)</f>
        <v>41344</v>
      </c>
      <c r="U1355">
        <f>YEAR(S1355)</f>
        <v>2013</v>
      </c>
      <c r="V1355">
        <f>YEAR(T1355)</f>
        <v>2013</v>
      </c>
      <c r="W1355" t="str">
        <f>IF(V1355=U1355, "Yes"," No")</f>
        <v>Yes</v>
      </c>
    </row>
    <row r="1356" spans="1:23" ht="43.2" x14ac:dyDescent="0.3">
      <c r="A1356">
        <v>1354</v>
      </c>
      <c r="B1356" s="1" t="s">
        <v>2775</v>
      </c>
      <c r="C1356" s="1" t="s">
        <v>2776</v>
      </c>
      <c r="D1356">
        <v>1200</v>
      </c>
      <c r="E1356">
        <v>1563</v>
      </c>
      <c r="F1356" t="s">
        <v>16</v>
      </c>
      <c r="G1356" t="s">
        <v>24</v>
      </c>
      <c r="H1356" t="s">
        <v>25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1492</v>
      </c>
      <c r="O1356" s="7">
        <f>(E1356/D1356)*100</f>
        <v>130.25</v>
      </c>
      <c r="P1356" s="5">
        <f>IFERROR((E1356/L1356),0)</f>
        <v>24.421875</v>
      </c>
      <c r="Q1356" s="5" t="str">
        <f>LEFT(N1356,SEARCH("/", N1356)-1)</f>
        <v>publishing</v>
      </c>
      <c r="R1356" s="5" t="str">
        <f>RIGHT(N1356,LEN(N1356)-SEARCH("/",N1356))</f>
        <v>nonfiction</v>
      </c>
      <c r="S1356" s="11">
        <f>(((J1356/60)/60)/24)+DATE(1970,1,1)</f>
        <v>42502.807627314818</v>
      </c>
      <c r="T1356" s="11">
        <f>(((I1356/60)/60)/24)+DATE(1970,1,1)</f>
        <v>42532.807627314818</v>
      </c>
      <c r="U1356">
        <f>YEAR(S1356)</f>
        <v>2016</v>
      </c>
      <c r="V1356">
        <f>YEAR(T1356)</f>
        <v>2016</v>
      </c>
      <c r="W1356" t="str">
        <f>IF(V1356=U1356, "Yes"," No")</f>
        <v>Yes</v>
      </c>
    </row>
    <row r="1357" spans="1:23" ht="57.6" x14ac:dyDescent="0.3">
      <c r="A1357">
        <v>1355</v>
      </c>
      <c r="B1357" s="1" t="s">
        <v>2777</v>
      </c>
      <c r="C1357" s="1" t="s">
        <v>2778</v>
      </c>
      <c r="D1357">
        <v>2500</v>
      </c>
      <c r="E1357">
        <v>3067</v>
      </c>
      <c r="F1357" t="s">
        <v>16</v>
      </c>
      <c r="G1357" t="s">
        <v>24</v>
      </c>
      <c r="H1357" t="s">
        <v>25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1492</v>
      </c>
      <c r="O1357" s="7">
        <f>(E1357/D1357)*100</f>
        <v>122.67999999999999</v>
      </c>
      <c r="P1357" s="5">
        <f>IFERROR((E1357/L1357),0)</f>
        <v>25.347107438016529</v>
      </c>
      <c r="Q1357" s="5" t="str">
        <f>LEFT(N1357,SEARCH("/", N1357)-1)</f>
        <v>publishing</v>
      </c>
      <c r="R1357" s="5" t="str">
        <f>RIGHT(N1357,LEN(N1357)-SEARCH("/",N1357))</f>
        <v>nonfiction</v>
      </c>
      <c r="S1357" s="11">
        <f>(((J1357/60)/60)/24)+DATE(1970,1,1)</f>
        <v>41213.254687499997</v>
      </c>
      <c r="T1357" s="11">
        <f>(((I1357/60)/60)/24)+DATE(1970,1,1)</f>
        <v>41243.416666666664</v>
      </c>
      <c r="U1357">
        <f>YEAR(S1357)</f>
        <v>2012</v>
      </c>
      <c r="V1357">
        <f>YEAR(T1357)</f>
        <v>2012</v>
      </c>
      <c r="W1357" t="str">
        <f>IF(V1357=U1357, "Yes"," No")</f>
        <v>Yes</v>
      </c>
    </row>
    <row r="1358" spans="1:23" ht="43.2" x14ac:dyDescent="0.3">
      <c r="A1358">
        <v>1356</v>
      </c>
      <c r="B1358" s="1" t="s">
        <v>2779</v>
      </c>
      <c r="C1358" s="1" t="s">
        <v>2780</v>
      </c>
      <c r="D1358">
        <v>3400</v>
      </c>
      <c r="E1358">
        <v>6215.56</v>
      </c>
      <c r="F1358" t="s">
        <v>16</v>
      </c>
      <c r="G1358" t="s">
        <v>17</v>
      </c>
      <c r="H1358" t="s">
        <v>18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1492</v>
      </c>
      <c r="O1358" s="7">
        <f>(E1358/D1358)*100</f>
        <v>182.81058823529412</v>
      </c>
      <c r="P1358" s="5">
        <f>IFERROR((E1358/L1358),0)</f>
        <v>71.443218390804603</v>
      </c>
      <c r="Q1358" s="5" t="str">
        <f>LEFT(N1358,SEARCH("/", N1358)-1)</f>
        <v>publishing</v>
      </c>
      <c r="R1358" s="5" t="str">
        <f>RIGHT(N1358,LEN(N1358)-SEARCH("/",N1358))</f>
        <v>nonfiction</v>
      </c>
      <c r="S1358" s="11">
        <f>(((J1358/60)/60)/24)+DATE(1970,1,1)</f>
        <v>41430.038888888892</v>
      </c>
      <c r="T1358" s="11">
        <f>(((I1358/60)/60)/24)+DATE(1970,1,1)</f>
        <v>41460.038888888892</v>
      </c>
      <c r="U1358">
        <f>YEAR(S1358)</f>
        <v>2013</v>
      </c>
      <c r="V1358">
        <f>YEAR(T1358)</f>
        <v>2013</v>
      </c>
      <c r="W1358" t="str">
        <f>IF(V1358=U1358, "Yes"," No")</f>
        <v>Yes</v>
      </c>
    </row>
    <row r="1359" spans="1:23" ht="43.2" x14ac:dyDescent="0.3">
      <c r="A1359">
        <v>1357</v>
      </c>
      <c r="B1359" s="1" t="s">
        <v>2781</v>
      </c>
      <c r="C1359" s="1" t="s">
        <v>2782</v>
      </c>
      <c r="D1359">
        <v>2000</v>
      </c>
      <c r="E1359">
        <v>2506</v>
      </c>
      <c r="F1359" t="s">
        <v>16</v>
      </c>
      <c r="G1359" t="s">
        <v>17</v>
      </c>
      <c r="H1359" t="s">
        <v>18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1492</v>
      </c>
      <c r="O1359" s="7">
        <f>(E1359/D1359)*100</f>
        <v>125.29999999999998</v>
      </c>
      <c r="P1359" s="5">
        <f>IFERROR((E1359/L1359),0)</f>
        <v>38.553846153846152</v>
      </c>
      <c r="Q1359" s="5" t="str">
        <f>LEFT(N1359,SEARCH("/", N1359)-1)</f>
        <v>publishing</v>
      </c>
      <c r="R1359" s="5" t="str">
        <f>RIGHT(N1359,LEN(N1359)-SEARCH("/",N1359))</f>
        <v>nonfiction</v>
      </c>
      <c r="S1359" s="11">
        <f>(((J1359/60)/60)/24)+DATE(1970,1,1)</f>
        <v>41304.962233796294</v>
      </c>
      <c r="T1359" s="11">
        <f>(((I1359/60)/60)/24)+DATE(1970,1,1)</f>
        <v>41334.249305555553</v>
      </c>
      <c r="U1359">
        <f>YEAR(S1359)</f>
        <v>2013</v>
      </c>
      <c r="V1359">
        <f>YEAR(T1359)</f>
        <v>2013</v>
      </c>
      <c r="W1359" t="str">
        <f>IF(V1359=U1359, "Yes"," No")</f>
        <v>Yes</v>
      </c>
    </row>
    <row r="1360" spans="1:23" ht="43.2" x14ac:dyDescent="0.3">
      <c r="A1360">
        <v>1358</v>
      </c>
      <c r="B1360" s="1" t="s">
        <v>2783</v>
      </c>
      <c r="C1360" s="1" t="s">
        <v>2784</v>
      </c>
      <c r="D1360">
        <v>3000</v>
      </c>
      <c r="E1360">
        <v>3350</v>
      </c>
      <c r="F1360" t="s">
        <v>16</v>
      </c>
      <c r="G1360" t="s">
        <v>17</v>
      </c>
      <c r="H1360" t="s">
        <v>18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1492</v>
      </c>
      <c r="O1360" s="7">
        <f>(E1360/D1360)*100</f>
        <v>111.66666666666667</v>
      </c>
      <c r="P1360" s="5">
        <f>IFERROR((E1360/L1360),0)</f>
        <v>68.367346938775512</v>
      </c>
      <c r="Q1360" s="5" t="str">
        <f>LEFT(N1360,SEARCH("/", N1360)-1)</f>
        <v>publishing</v>
      </c>
      <c r="R1360" s="5" t="str">
        <f>RIGHT(N1360,LEN(N1360)-SEARCH("/",N1360))</f>
        <v>nonfiction</v>
      </c>
      <c r="S1360" s="11">
        <f>(((J1360/60)/60)/24)+DATE(1970,1,1)</f>
        <v>40689.570868055554</v>
      </c>
      <c r="T1360" s="11">
        <f>(((I1360/60)/60)/24)+DATE(1970,1,1)</f>
        <v>40719.570868055554</v>
      </c>
      <c r="U1360">
        <f>YEAR(S1360)</f>
        <v>2011</v>
      </c>
      <c r="V1360">
        <f>YEAR(T1360)</f>
        <v>2011</v>
      </c>
      <c r="W1360" t="str">
        <f>IF(V1360=U1360, "Yes"," No")</f>
        <v>Yes</v>
      </c>
    </row>
    <row r="1361" spans="1:23" ht="43.2" x14ac:dyDescent="0.3">
      <c r="A1361">
        <v>1359</v>
      </c>
      <c r="B1361" s="1" t="s">
        <v>2785</v>
      </c>
      <c r="C1361" s="1" t="s">
        <v>2786</v>
      </c>
      <c r="D1361">
        <v>660</v>
      </c>
      <c r="E1361">
        <v>764</v>
      </c>
      <c r="F1361" t="s">
        <v>16</v>
      </c>
      <c r="G1361" t="s">
        <v>17</v>
      </c>
      <c r="H1361" t="s">
        <v>18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1492</v>
      </c>
      <c r="O1361" s="7">
        <f>(E1361/D1361)*100</f>
        <v>115.75757575757575</v>
      </c>
      <c r="P1361" s="5">
        <f>IFERROR((E1361/L1361),0)</f>
        <v>40.210526315789473</v>
      </c>
      <c r="Q1361" s="5" t="str">
        <f>LEFT(N1361,SEARCH("/", N1361)-1)</f>
        <v>publishing</v>
      </c>
      <c r="R1361" s="5" t="str">
        <f>RIGHT(N1361,LEN(N1361)-SEARCH("/",N1361))</f>
        <v>nonfiction</v>
      </c>
      <c r="S1361" s="11">
        <f>(((J1361/60)/60)/24)+DATE(1970,1,1)</f>
        <v>40668.814699074072</v>
      </c>
      <c r="T1361" s="11">
        <f>(((I1361/60)/60)/24)+DATE(1970,1,1)</f>
        <v>40730.814699074072</v>
      </c>
      <c r="U1361">
        <f>YEAR(S1361)</f>
        <v>2011</v>
      </c>
      <c r="V1361">
        <f>YEAR(T1361)</f>
        <v>2011</v>
      </c>
      <c r="W1361" t="str">
        <f>IF(V1361=U1361, "Yes"," No")</f>
        <v>Yes</v>
      </c>
    </row>
    <row r="1362" spans="1:23" ht="28.8" x14ac:dyDescent="0.3">
      <c r="A1362">
        <v>1360</v>
      </c>
      <c r="B1362" s="1" t="s">
        <v>2787</v>
      </c>
      <c r="C1362" s="1" t="s">
        <v>2788</v>
      </c>
      <c r="D1362">
        <v>1500</v>
      </c>
      <c r="E1362">
        <v>2598</v>
      </c>
      <c r="F1362" t="s">
        <v>16</v>
      </c>
      <c r="G1362" t="s">
        <v>17</v>
      </c>
      <c r="H1362" t="s">
        <v>18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1492</v>
      </c>
      <c r="O1362" s="7">
        <f>(E1362/D1362)*100</f>
        <v>173.2</v>
      </c>
      <c r="P1362" s="5">
        <f>IFERROR((E1362/L1362),0)</f>
        <v>32.074074074074076</v>
      </c>
      <c r="Q1362" s="5" t="str">
        <f>LEFT(N1362,SEARCH("/", N1362)-1)</f>
        <v>publishing</v>
      </c>
      <c r="R1362" s="5" t="str">
        <f>RIGHT(N1362,LEN(N1362)-SEARCH("/",N1362))</f>
        <v>nonfiction</v>
      </c>
      <c r="S1362" s="11">
        <f>(((J1362/60)/60)/24)+DATE(1970,1,1)</f>
        <v>41095.900694444441</v>
      </c>
      <c r="T1362" s="11">
        <f>(((I1362/60)/60)/24)+DATE(1970,1,1)</f>
        <v>41123.900694444441</v>
      </c>
      <c r="U1362">
        <f>YEAR(S1362)</f>
        <v>2012</v>
      </c>
      <c r="V1362">
        <f>YEAR(T1362)</f>
        <v>2012</v>
      </c>
      <c r="W1362" t="str">
        <f>IF(V1362=U1362, "Yes"," No")</f>
        <v>Yes</v>
      </c>
    </row>
    <row r="1363" spans="1:23" ht="43.2" x14ac:dyDescent="0.3">
      <c r="A1363">
        <v>1361</v>
      </c>
      <c r="B1363" s="1" t="s">
        <v>2789</v>
      </c>
      <c r="C1363" s="1" t="s">
        <v>2790</v>
      </c>
      <c r="D1363">
        <v>6000</v>
      </c>
      <c r="E1363">
        <v>7559</v>
      </c>
      <c r="F1363" t="s">
        <v>16</v>
      </c>
      <c r="G1363" t="s">
        <v>24</v>
      </c>
      <c r="H1363" t="s">
        <v>25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1492</v>
      </c>
      <c r="O1363" s="7">
        <f>(E1363/D1363)*100</f>
        <v>125.98333333333333</v>
      </c>
      <c r="P1363" s="5">
        <f>IFERROR((E1363/L1363),0)</f>
        <v>28.632575757575758</v>
      </c>
      <c r="Q1363" s="5" t="str">
        <f>LEFT(N1363,SEARCH("/", N1363)-1)</f>
        <v>publishing</v>
      </c>
      <c r="R1363" s="5" t="str">
        <f>RIGHT(N1363,LEN(N1363)-SEARCH("/",N1363))</f>
        <v>nonfiction</v>
      </c>
      <c r="S1363" s="11">
        <f>(((J1363/60)/60)/24)+DATE(1970,1,1)</f>
        <v>41781.717268518521</v>
      </c>
      <c r="T1363" s="11">
        <f>(((I1363/60)/60)/24)+DATE(1970,1,1)</f>
        <v>41811.717268518521</v>
      </c>
      <c r="U1363">
        <f>YEAR(S1363)</f>
        <v>2014</v>
      </c>
      <c r="V1363">
        <f>YEAR(T1363)</f>
        <v>2014</v>
      </c>
      <c r="W1363" t="str">
        <f>IF(V1363=U1363, "Yes"," No")</f>
        <v>Yes</v>
      </c>
    </row>
    <row r="1364" spans="1:23" ht="43.2" x14ac:dyDescent="0.3">
      <c r="A1364">
        <v>1362</v>
      </c>
      <c r="B1364" s="1" t="s">
        <v>2791</v>
      </c>
      <c r="C1364" s="1" t="s">
        <v>2792</v>
      </c>
      <c r="D1364">
        <v>1000</v>
      </c>
      <c r="E1364">
        <v>1091</v>
      </c>
      <c r="F1364" t="s">
        <v>16</v>
      </c>
      <c r="G1364" t="s">
        <v>17</v>
      </c>
      <c r="H1364" t="s">
        <v>18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1492</v>
      </c>
      <c r="O1364" s="7">
        <f>(E1364/D1364)*100</f>
        <v>109.1</v>
      </c>
      <c r="P1364" s="5">
        <f>IFERROR((E1364/L1364),0)</f>
        <v>43.64</v>
      </c>
      <c r="Q1364" s="5" t="str">
        <f>LEFT(N1364,SEARCH("/", N1364)-1)</f>
        <v>publishing</v>
      </c>
      <c r="R1364" s="5" t="str">
        <f>RIGHT(N1364,LEN(N1364)-SEARCH("/",N1364))</f>
        <v>nonfiction</v>
      </c>
      <c r="S1364" s="11">
        <f>(((J1364/60)/60)/24)+DATE(1970,1,1)</f>
        <v>41464.934386574074</v>
      </c>
      <c r="T1364" s="11">
        <f>(((I1364/60)/60)/24)+DATE(1970,1,1)</f>
        <v>41524.934386574074</v>
      </c>
      <c r="U1364">
        <f>YEAR(S1364)</f>
        <v>2013</v>
      </c>
      <c r="V1364">
        <f>YEAR(T1364)</f>
        <v>2013</v>
      </c>
      <c r="W1364" t="str">
        <f>IF(V1364=U1364, "Yes"," No")</f>
        <v>Yes</v>
      </c>
    </row>
    <row r="1365" spans="1:23" ht="43.2" x14ac:dyDescent="0.3">
      <c r="A1365">
        <v>1363</v>
      </c>
      <c r="B1365" s="1" t="s">
        <v>2793</v>
      </c>
      <c r="C1365" s="1" t="s">
        <v>2794</v>
      </c>
      <c r="D1365">
        <v>200</v>
      </c>
      <c r="E1365">
        <v>200</v>
      </c>
      <c r="F1365" t="s">
        <v>16</v>
      </c>
      <c r="G1365" t="s">
        <v>17</v>
      </c>
      <c r="H1365" t="s">
        <v>18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1492</v>
      </c>
      <c r="O1365" s="7">
        <f>(E1365/D1365)*100</f>
        <v>100</v>
      </c>
      <c r="P1365" s="5">
        <f>IFERROR((E1365/L1365),0)</f>
        <v>40</v>
      </c>
      <c r="Q1365" s="5" t="str">
        <f>LEFT(N1365,SEARCH("/", N1365)-1)</f>
        <v>publishing</v>
      </c>
      <c r="R1365" s="5" t="str">
        <f>RIGHT(N1365,LEN(N1365)-SEARCH("/",N1365))</f>
        <v>nonfiction</v>
      </c>
      <c r="S1365" s="11">
        <f>(((J1365/60)/60)/24)+DATE(1970,1,1)</f>
        <v>42396.8440625</v>
      </c>
      <c r="T1365" s="11">
        <f>(((I1365/60)/60)/24)+DATE(1970,1,1)</f>
        <v>42415.332638888889</v>
      </c>
      <c r="U1365">
        <f>YEAR(S1365)</f>
        <v>2016</v>
      </c>
      <c r="V1365">
        <f>YEAR(T1365)</f>
        <v>2016</v>
      </c>
      <c r="W1365" t="str">
        <f>IF(V1365=U1365, "Yes"," No")</f>
        <v>Yes</v>
      </c>
    </row>
    <row r="1366" spans="1:23" ht="57.6" x14ac:dyDescent="0.3">
      <c r="A1366">
        <v>1364</v>
      </c>
      <c r="B1366" s="1" t="s">
        <v>2795</v>
      </c>
      <c r="C1366" s="1" t="s">
        <v>2796</v>
      </c>
      <c r="D1366">
        <v>42000</v>
      </c>
      <c r="E1366">
        <v>49830</v>
      </c>
      <c r="F1366" t="s">
        <v>16</v>
      </c>
      <c r="G1366" t="s">
        <v>309</v>
      </c>
      <c r="H1366" t="s">
        <v>310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1614</v>
      </c>
      <c r="O1366" s="7">
        <f>(E1366/D1366)*100</f>
        <v>118.64285714285714</v>
      </c>
      <c r="P1366" s="5">
        <f>IFERROR((E1366/L1366),0)</f>
        <v>346.04166666666669</v>
      </c>
      <c r="Q1366" s="5" t="str">
        <f>LEFT(N1366,SEARCH("/", N1366)-1)</f>
        <v>music</v>
      </c>
      <c r="R1366" s="5" t="str">
        <f>RIGHT(N1366,LEN(N1366)-SEARCH("/",N1366))</f>
        <v>rock</v>
      </c>
      <c r="S1366" s="11">
        <f>(((J1366/60)/60)/24)+DATE(1970,1,1)</f>
        <v>41951.695671296293</v>
      </c>
      <c r="T1366" s="11">
        <f>(((I1366/60)/60)/24)+DATE(1970,1,1)</f>
        <v>42011.6956712963</v>
      </c>
      <c r="U1366">
        <f>YEAR(S1366)</f>
        <v>2014</v>
      </c>
      <c r="V1366">
        <f>YEAR(T1366)</f>
        <v>2015</v>
      </c>
      <c r="W1366" t="str">
        <f>IF(V1366=U1366, "Yes"," No")</f>
        <v xml:space="preserve"> No</v>
      </c>
    </row>
    <row r="1367" spans="1:23" ht="43.2" x14ac:dyDescent="0.3">
      <c r="A1367">
        <v>1365</v>
      </c>
      <c r="B1367" s="1" t="s">
        <v>2797</v>
      </c>
      <c r="C1367" s="1" t="s">
        <v>2798</v>
      </c>
      <c r="D1367">
        <v>7500</v>
      </c>
      <c r="E1367">
        <v>7520</v>
      </c>
      <c r="F1367" t="s">
        <v>16</v>
      </c>
      <c r="G1367" t="s">
        <v>17</v>
      </c>
      <c r="H1367" t="s">
        <v>18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1614</v>
      </c>
      <c r="O1367" s="7">
        <f>(E1367/D1367)*100</f>
        <v>100.26666666666667</v>
      </c>
      <c r="P1367" s="5">
        <f>IFERROR((E1367/L1367),0)</f>
        <v>81.739130434782609</v>
      </c>
      <c r="Q1367" s="5" t="str">
        <f>LEFT(N1367,SEARCH("/", N1367)-1)</f>
        <v>music</v>
      </c>
      <c r="R1367" s="5" t="str">
        <f>RIGHT(N1367,LEN(N1367)-SEARCH("/",N1367))</f>
        <v>rock</v>
      </c>
      <c r="S1367" s="11">
        <f>(((J1367/60)/60)/24)+DATE(1970,1,1)</f>
        <v>42049.733240740738</v>
      </c>
      <c r="T1367" s="11">
        <f>(((I1367/60)/60)/24)+DATE(1970,1,1)</f>
        <v>42079.691574074073</v>
      </c>
      <c r="U1367">
        <f>YEAR(S1367)</f>
        <v>2015</v>
      </c>
      <c r="V1367">
        <f>YEAR(T1367)</f>
        <v>2015</v>
      </c>
      <c r="W1367" t="str">
        <f>IF(V1367=U1367, "Yes"," No")</f>
        <v>Yes</v>
      </c>
    </row>
    <row r="1368" spans="1:23" x14ac:dyDescent="0.3">
      <c r="A1368">
        <v>1366</v>
      </c>
      <c r="B1368" s="1" t="s">
        <v>2799</v>
      </c>
      <c r="C1368" s="1" t="s">
        <v>2800</v>
      </c>
      <c r="D1368">
        <v>7500</v>
      </c>
      <c r="E1368">
        <v>9486.69</v>
      </c>
      <c r="F1368" t="s">
        <v>16</v>
      </c>
      <c r="G1368" t="s">
        <v>17</v>
      </c>
      <c r="H1368" t="s">
        <v>18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1614</v>
      </c>
      <c r="O1368" s="7">
        <f>(E1368/D1368)*100</f>
        <v>126.48920000000001</v>
      </c>
      <c r="P1368" s="5">
        <f>IFERROR((E1368/L1368),0)</f>
        <v>64.535306122448986</v>
      </c>
      <c r="Q1368" s="5" t="str">
        <f>LEFT(N1368,SEARCH("/", N1368)-1)</f>
        <v>music</v>
      </c>
      <c r="R1368" s="5" t="str">
        <f>RIGHT(N1368,LEN(N1368)-SEARCH("/",N1368))</f>
        <v>rock</v>
      </c>
      <c r="S1368" s="11">
        <f>(((J1368/60)/60)/24)+DATE(1970,1,1)</f>
        <v>41924.996099537035</v>
      </c>
      <c r="T1368" s="11">
        <f>(((I1368/60)/60)/24)+DATE(1970,1,1)</f>
        <v>41970.037766203706</v>
      </c>
      <c r="U1368">
        <f>YEAR(S1368)</f>
        <v>2014</v>
      </c>
      <c r="V1368">
        <f>YEAR(T1368)</f>
        <v>2014</v>
      </c>
      <c r="W1368" t="str">
        <f>IF(V1368=U1368, "Yes"," No")</f>
        <v>Yes</v>
      </c>
    </row>
    <row r="1369" spans="1:23" ht="43.2" x14ac:dyDescent="0.3">
      <c r="A1369">
        <v>1367</v>
      </c>
      <c r="B1369" s="1" t="s">
        <v>2801</v>
      </c>
      <c r="C1369" s="1" t="s">
        <v>2802</v>
      </c>
      <c r="D1369">
        <v>5000</v>
      </c>
      <c r="E1369">
        <v>5713</v>
      </c>
      <c r="F1369" t="s">
        <v>16</v>
      </c>
      <c r="G1369" t="s">
        <v>17</v>
      </c>
      <c r="H1369" t="s">
        <v>18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1614</v>
      </c>
      <c r="O1369" s="7">
        <f>(E1369/D1369)*100</f>
        <v>114.26</v>
      </c>
      <c r="P1369" s="5">
        <f>IFERROR((E1369/L1369),0)</f>
        <v>63.477777777777774</v>
      </c>
      <c r="Q1369" s="5" t="str">
        <f>LEFT(N1369,SEARCH("/", N1369)-1)</f>
        <v>music</v>
      </c>
      <c r="R1369" s="5" t="str">
        <f>RIGHT(N1369,LEN(N1369)-SEARCH("/",N1369))</f>
        <v>rock</v>
      </c>
      <c r="S1369" s="11">
        <f>(((J1369/60)/60)/24)+DATE(1970,1,1)</f>
        <v>42292.002893518518</v>
      </c>
      <c r="T1369" s="11">
        <f>(((I1369/60)/60)/24)+DATE(1970,1,1)</f>
        <v>42322.044560185182</v>
      </c>
      <c r="U1369">
        <f>YEAR(S1369)</f>
        <v>2015</v>
      </c>
      <c r="V1369">
        <f>YEAR(T1369)</f>
        <v>2015</v>
      </c>
      <c r="W1369" t="str">
        <f>IF(V1369=U1369, "Yes"," No")</f>
        <v>Yes</v>
      </c>
    </row>
    <row r="1370" spans="1:23" ht="43.2" x14ac:dyDescent="0.3">
      <c r="A1370">
        <v>1368</v>
      </c>
      <c r="B1370" s="1" t="s">
        <v>2803</v>
      </c>
      <c r="C1370" s="1" t="s">
        <v>2804</v>
      </c>
      <c r="D1370">
        <v>5000</v>
      </c>
      <c r="E1370">
        <v>5535</v>
      </c>
      <c r="F1370" t="s">
        <v>16</v>
      </c>
      <c r="G1370" t="s">
        <v>17</v>
      </c>
      <c r="H1370" t="s">
        <v>18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1614</v>
      </c>
      <c r="O1370" s="7">
        <f>(E1370/D1370)*100</f>
        <v>110.7</v>
      </c>
      <c r="P1370" s="5">
        <f>IFERROR((E1370/L1370),0)</f>
        <v>63.620689655172413</v>
      </c>
      <c r="Q1370" s="5" t="str">
        <f>LEFT(N1370,SEARCH("/", N1370)-1)</f>
        <v>music</v>
      </c>
      <c r="R1370" s="5" t="str">
        <f>RIGHT(N1370,LEN(N1370)-SEARCH("/",N1370))</f>
        <v>rock</v>
      </c>
      <c r="S1370" s="11">
        <f>(((J1370/60)/60)/24)+DATE(1970,1,1)</f>
        <v>42146.190902777773</v>
      </c>
      <c r="T1370" s="11">
        <f>(((I1370/60)/60)/24)+DATE(1970,1,1)</f>
        <v>42170.190902777773</v>
      </c>
      <c r="U1370">
        <f>YEAR(S1370)</f>
        <v>2015</v>
      </c>
      <c r="V1370">
        <f>YEAR(T1370)</f>
        <v>2015</v>
      </c>
      <c r="W1370" t="str">
        <f>IF(V1370=U1370, "Yes"," No")</f>
        <v>Yes</v>
      </c>
    </row>
    <row r="1371" spans="1:23" ht="43.2" x14ac:dyDescent="0.3">
      <c r="A1371">
        <v>1369</v>
      </c>
      <c r="B1371" s="1" t="s">
        <v>2805</v>
      </c>
      <c r="C1371" s="1" t="s">
        <v>2806</v>
      </c>
      <c r="D1371">
        <v>32360</v>
      </c>
      <c r="E1371">
        <v>34090.629999999997</v>
      </c>
      <c r="F1371" t="s">
        <v>16</v>
      </c>
      <c r="G1371" t="s">
        <v>17</v>
      </c>
      <c r="H1371" t="s">
        <v>18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1614</v>
      </c>
      <c r="O1371" s="7">
        <f>(E1371/D1371)*100</f>
        <v>105.34805315203954</v>
      </c>
      <c r="P1371" s="5">
        <f>IFERROR((E1371/L1371),0)</f>
        <v>83.967068965517228</v>
      </c>
      <c r="Q1371" s="5" t="str">
        <f>LEFT(N1371,SEARCH("/", N1371)-1)</f>
        <v>music</v>
      </c>
      <c r="R1371" s="5" t="str">
        <f>RIGHT(N1371,LEN(N1371)-SEARCH("/",N1371))</f>
        <v>rock</v>
      </c>
      <c r="S1371" s="11">
        <f>(((J1371/60)/60)/24)+DATE(1970,1,1)</f>
        <v>41710.594282407408</v>
      </c>
      <c r="T1371" s="11">
        <f>(((I1371/60)/60)/24)+DATE(1970,1,1)</f>
        <v>41740.594282407408</v>
      </c>
      <c r="U1371">
        <f>YEAR(S1371)</f>
        <v>2014</v>
      </c>
      <c r="V1371">
        <f>YEAR(T1371)</f>
        <v>2014</v>
      </c>
      <c r="W1371" t="str">
        <f>IF(V1371=U1371, "Yes"," No")</f>
        <v>Yes</v>
      </c>
    </row>
    <row r="1372" spans="1:23" ht="28.8" x14ac:dyDescent="0.3">
      <c r="A1372">
        <v>1370</v>
      </c>
      <c r="B1372" s="1" t="s">
        <v>2807</v>
      </c>
      <c r="C1372" s="1" t="s">
        <v>2808</v>
      </c>
      <c r="D1372">
        <v>1500</v>
      </c>
      <c r="E1372">
        <v>1555</v>
      </c>
      <c r="F1372" t="s">
        <v>16</v>
      </c>
      <c r="G1372" t="s">
        <v>17</v>
      </c>
      <c r="H1372" t="s">
        <v>18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1614</v>
      </c>
      <c r="O1372" s="7">
        <f>(E1372/D1372)*100</f>
        <v>103.66666666666666</v>
      </c>
      <c r="P1372" s="5">
        <f>IFERROR((E1372/L1372),0)</f>
        <v>77.75</v>
      </c>
      <c r="Q1372" s="5" t="str">
        <f>LEFT(N1372,SEARCH("/", N1372)-1)</f>
        <v>music</v>
      </c>
      <c r="R1372" s="5" t="str">
        <f>RIGHT(N1372,LEN(N1372)-SEARCH("/",N1372))</f>
        <v>rock</v>
      </c>
      <c r="S1372" s="11">
        <f>(((J1372/60)/60)/24)+DATE(1970,1,1)</f>
        <v>41548.00335648148</v>
      </c>
      <c r="T1372" s="11">
        <f>(((I1372/60)/60)/24)+DATE(1970,1,1)</f>
        <v>41563.00335648148</v>
      </c>
      <c r="U1372">
        <f>YEAR(S1372)</f>
        <v>2013</v>
      </c>
      <c r="V1372">
        <f>YEAR(T1372)</f>
        <v>2013</v>
      </c>
      <c r="W1372" t="str">
        <f>IF(V1372=U1372, "Yes"," No")</f>
        <v>Yes</v>
      </c>
    </row>
    <row r="1373" spans="1:23" ht="57.6" x14ac:dyDescent="0.3">
      <c r="A1373">
        <v>1371</v>
      </c>
      <c r="B1373" s="1" t="s">
        <v>2809</v>
      </c>
      <c r="C1373" s="1" t="s">
        <v>2810</v>
      </c>
      <c r="D1373">
        <v>6999</v>
      </c>
      <c r="E1373">
        <v>7495</v>
      </c>
      <c r="F1373" t="s">
        <v>16</v>
      </c>
      <c r="G1373" t="s">
        <v>17</v>
      </c>
      <c r="H1373" t="s">
        <v>18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1614</v>
      </c>
      <c r="O1373" s="7">
        <f>(E1373/D1373)*100</f>
        <v>107.08672667523933</v>
      </c>
      <c r="P1373" s="5">
        <f>IFERROR((E1373/L1373),0)</f>
        <v>107.07142857142857</v>
      </c>
      <c r="Q1373" s="5" t="str">
        <f>LEFT(N1373,SEARCH("/", N1373)-1)</f>
        <v>music</v>
      </c>
      <c r="R1373" s="5" t="str">
        <f>RIGHT(N1373,LEN(N1373)-SEARCH("/",N1373))</f>
        <v>rock</v>
      </c>
      <c r="S1373" s="11">
        <f>(((J1373/60)/60)/24)+DATE(1970,1,1)</f>
        <v>42101.758587962962</v>
      </c>
      <c r="T1373" s="11">
        <f>(((I1373/60)/60)/24)+DATE(1970,1,1)</f>
        <v>42131.758587962962</v>
      </c>
      <c r="U1373">
        <f>YEAR(S1373)</f>
        <v>2015</v>
      </c>
      <c r="V1373">
        <f>YEAR(T1373)</f>
        <v>2015</v>
      </c>
      <c r="W1373" t="str">
        <f>IF(V1373=U1373, "Yes"," No")</f>
        <v>Yes</v>
      </c>
    </row>
    <row r="1374" spans="1:23" ht="28.8" x14ac:dyDescent="0.3">
      <c r="A1374">
        <v>1372</v>
      </c>
      <c r="B1374" s="1" t="s">
        <v>2811</v>
      </c>
      <c r="C1374" s="1" t="s">
        <v>2812</v>
      </c>
      <c r="D1374">
        <v>500</v>
      </c>
      <c r="E1374">
        <v>620</v>
      </c>
      <c r="F1374" t="s">
        <v>16</v>
      </c>
      <c r="G1374" t="s">
        <v>17</v>
      </c>
      <c r="H1374" t="s">
        <v>18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1614</v>
      </c>
      <c r="O1374" s="7">
        <f>(E1374/D1374)*100</f>
        <v>124</v>
      </c>
      <c r="P1374" s="5">
        <f>IFERROR((E1374/L1374),0)</f>
        <v>38.75</v>
      </c>
      <c r="Q1374" s="5" t="str">
        <f>LEFT(N1374,SEARCH("/", N1374)-1)</f>
        <v>music</v>
      </c>
      <c r="R1374" s="5" t="str">
        <f>RIGHT(N1374,LEN(N1374)-SEARCH("/",N1374))</f>
        <v>rock</v>
      </c>
      <c r="S1374" s="11">
        <f>(((J1374/60)/60)/24)+DATE(1970,1,1)</f>
        <v>41072.739953703705</v>
      </c>
      <c r="T1374" s="11">
        <f>(((I1374/60)/60)/24)+DATE(1970,1,1)</f>
        <v>41102.739953703705</v>
      </c>
      <c r="U1374">
        <f>YEAR(S1374)</f>
        <v>2012</v>
      </c>
      <c r="V1374">
        <f>YEAR(T1374)</f>
        <v>2012</v>
      </c>
      <c r="W1374" t="str">
        <f>IF(V1374=U1374, "Yes"," No")</f>
        <v>Yes</v>
      </c>
    </row>
    <row r="1375" spans="1:23" ht="28.8" x14ac:dyDescent="0.3">
      <c r="A1375">
        <v>1373</v>
      </c>
      <c r="B1375" s="1" t="s">
        <v>2813</v>
      </c>
      <c r="C1375" s="1" t="s">
        <v>2814</v>
      </c>
      <c r="D1375">
        <v>10000</v>
      </c>
      <c r="E1375">
        <v>10501</v>
      </c>
      <c r="F1375" t="s">
        <v>16</v>
      </c>
      <c r="G1375" t="s">
        <v>17</v>
      </c>
      <c r="H1375" t="s">
        <v>18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1614</v>
      </c>
      <c r="O1375" s="7">
        <f>(E1375/D1375)*100</f>
        <v>105.01</v>
      </c>
      <c r="P1375" s="5">
        <f>IFERROR((E1375/L1375),0)</f>
        <v>201.94230769230768</v>
      </c>
      <c r="Q1375" s="5" t="str">
        <f>LEFT(N1375,SEARCH("/", N1375)-1)</f>
        <v>music</v>
      </c>
      <c r="R1375" s="5" t="str">
        <f>RIGHT(N1375,LEN(N1375)-SEARCH("/",N1375))</f>
        <v>rock</v>
      </c>
      <c r="S1375" s="11">
        <f>(((J1375/60)/60)/24)+DATE(1970,1,1)</f>
        <v>42704.95177083333</v>
      </c>
      <c r="T1375" s="11">
        <f>(((I1375/60)/60)/24)+DATE(1970,1,1)</f>
        <v>42734.95177083333</v>
      </c>
      <c r="U1375">
        <f>YEAR(S1375)</f>
        <v>2016</v>
      </c>
      <c r="V1375">
        <f>YEAR(T1375)</f>
        <v>2016</v>
      </c>
      <c r="W1375" t="str">
        <f>IF(V1375=U1375, "Yes"," No")</f>
        <v>Yes</v>
      </c>
    </row>
    <row r="1376" spans="1:23" ht="43.2" x14ac:dyDescent="0.3">
      <c r="A1376">
        <v>1374</v>
      </c>
      <c r="B1376" s="1" t="s">
        <v>2815</v>
      </c>
      <c r="C1376" s="1" t="s">
        <v>2816</v>
      </c>
      <c r="D1376">
        <v>1500</v>
      </c>
      <c r="E1376">
        <v>2842</v>
      </c>
      <c r="F1376" t="s">
        <v>16</v>
      </c>
      <c r="G1376" t="s">
        <v>17</v>
      </c>
      <c r="H1376" t="s">
        <v>18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1614</v>
      </c>
      <c r="O1376" s="7">
        <f>(E1376/D1376)*100</f>
        <v>189.46666666666667</v>
      </c>
      <c r="P1376" s="5">
        <f>IFERROR((E1376/L1376),0)</f>
        <v>43.060606060606062</v>
      </c>
      <c r="Q1376" s="5" t="str">
        <f>LEFT(N1376,SEARCH("/", N1376)-1)</f>
        <v>music</v>
      </c>
      <c r="R1376" s="5" t="str">
        <f>RIGHT(N1376,LEN(N1376)-SEARCH("/",N1376))</f>
        <v>rock</v>
      </c>
      <c r="S1376" s="11">
        <f>(((J1376/60)/60)/24)+DATE(1970,1,1)</f>
        <v>42424.161898148144</v>
      </c>
      <c r="T1376" s="11">
        <f>(((I1376/60)/60)/24)+DATE(1970,1,1)</f>
        <v>42454.12023148148</v>
      </c>
      <c r="U1376">
        <f>YEAR(S1376)</f>
        <v>2016</v>
      </c>
      <c r="V1376">
        <f>YEAR(T1376)</f>
        <v>2016</v>
      </c>
      <c r="W1376" t="str">
        <f>IF(V1376=U1376, "Yes"," No")</f>
        <v>Yes</v>
      </c>
    </row>
    <row r="1377" spans="1:23" ht="57.6" x14ac:dyDescent="0.3">
      <c r="A1377">
        <v>1375</v>
      </c>
      <c r="B1377" s="1" t="s">
        <v>2817</v>
      </c>
      <c r="C1377" s="1" t="s">
        <v>2818</v>
      </c>
      <c r="D1377">
        <v>4000</v>
      </c>
      <c r="E1377">
        <v>6853</v>
      </c>
      <c r="F1377" t="s">
        <v>16</v>
      </c>
      <c r="G1377" t="s">
        <v>179</v>
      </c>
      <c r="H1377" t="s">
        <v>55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1614</v>
      </c>
      <c r="O1377" s="7">
        <f>(E1377/D1377)*100</f>
        <v>171.32499999999999</v>
      </c>
      <c r="P1377" s="5">
        <f>IFERROR((E1377/L1377),0)</f>
        <v>62.871559633027523</v>
      </c>
      <c r="Q1377" s="5" t="str">
        <f>LEFT(N1377,SEARCH("/", N1377)-1)</f>
        <v>music</v>
      </c>
      <c r="R1377" s="5" t="str">
        <f>RIGHT(N1377,LEN(N1377)-SEARCH("/",N1377))</f>
        <v>rock</v>
      </c>
      <c r="S1377" s="11">
        <f>(((J1377/60)/60)/24)+DATE(1970,1,1)</f>
        <v>42720.066192129627</v>
      </c>
      <c r="T1377" s="11">
        <f>(((I1377/60)/60)/24)+DATE(1970,1,1)</f>
        <v>42750.066192129627</v>
      </c>
      <c r="U1377">
        <f>YEAR(S1377)</f>
        <v>2016</v>
      </c>
      <c r="V1377">
        <f>YEAR(T1377)</f>
        <v>2017</v>
      </c>
      <c r="W1377" t="str">
        <f>IF(V1377=U1377, "Yes"," No")</f>
        <v xml:space="preserve"> No</v>
      </c>
    </row>
    <row r="1378" spans="1:23" ht="28.8" x14ac:dyDescent="0.3">
      <c r="A1378">
        <v>1376</v>
      </c>
      <c r="B1378" s="1" t="s">
        <v>2819</v>
      </c>
      <c r="C1378" s="1" t="s">
        <v>2820</v>
      </c>
      <c r="D1378">
        <v>3700</v>
      </c>
      <c r="E1378">
        <v>9342</v>
      </c>
      <c r="F1378" t="s">
        <v>16</v>
      </c>
      <c r="G1378" t="s">
        <v>24</v>
      </c>
      <c r="H1378" t="s">
        <v>25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1614</v>
      </c>
      <c r="O1378" s="7">
        <f>(E1378/D1378)*100</f>
        <v>252.48648648648651</v>
      </c>
      <c r="P1378" s="5">
        <f>IFERROR((E1378/L1378),0)</f>
        <v>55.607142857142854</v>
      </c>
      <c r="Q1378" s="5" t="str">
        <f>LEFT(N1378,SEARCH("/", N1378)-1)</f>
        <v>music</v>
      </c>
      <c r="R1378" s="5" t="str">
        <f>RIGHT(N1378,LEN(N1378)-SEARCH("/",N1378))</f>
        <v>rock</v>
      </c>
      <c r="S1378" s="11">
        <f>(((J1378/60)/60)/24)+DATE(1970,1,1)</f>
        <v>42677.669050925921</v>
      </c>
      <c r="T1378" s="11">
        <f>(((I1378/60)/60)/24)+DATE(1970,1,1)</f>
        <v>42707.710717592592</v>
      </c>
      <c r="U1378">
        <f>YEAR(S1378)</f>
        <v>2016</v>
      </c>
      <c r="V1378">
        <f>YEAR(T1378)</f>
        <v>2016</v>
      </c>
      <c r="W1378" t="str">
        <f>IF(V1378=U1378, "Yes"," No")</f>
        <v>Yes</v>
      </c>
    </row>
    <row r="1379" spans="1:23" ht="43.2" x14ac:dyDescent="0.3">
      <c r="A1379">
        <v>1377</v>
      </c>
      <c r="B1379" s="1" t="s">
        <v>2821</v>
      </c>
      <c r="C1379" s="1" t="s">
        <v>2822</v>
      </c>
      <c r="D1379">
        <v>1300</v>
      </c>
      <c r="E1379">
        <v>1510</v>
      </c>
      <c r="F1379" t="s">
        <v>16</v>
      </c>
      <c r="G1379" t="s">
        <v>17</v>
      </c>
      <c r="H1379" t="s">
        <v>18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1614</v>
      </c>
      <c r="O1379" s="7">
        <f>(E1379/D1379)*100</f>
        <v>116.15384615384616</v>
      </c>
      <c r="P1379" s="5">
        <f>IFERROR((E1379/L1379),0)</f>
        <v>48.70967741935484</v>
      </c>
      <c r="Q1379" s="5" t="str">
        <f>LEFT(N1379,SEARCH("/", N1379)-1)</f>
        <v>music</v>
      </c>
      <c r="R1379" s="5" t="str">
        <f>RIGHT(N1379,LEN(N1379)-SEARCH("/",N1379))</f>
        <v>rock</v>
      </c>
      <c r="S1379" s="11">
        <f>(((J1379/60)/60)/24)+DATE(1970,1,1)</f>
        <v>42747.219560185185</v>
      </c>
      <c r="T1379" s="11">
        <f>(((I1379/60)/60)/24)+DATE(1970,1,1)</f>
        <v>42769.174305555556</v>
      </c>
      <c r="U1379">
        <f>YEAR(S1379)</f>
        <v>2017</v>
      </c>
      <c r="V1379">
        <f>YEAR(T1379)</f>
        <v>2017</v>
      </c>
      <c r="W1379" t="str">
        <f>IF(V1379=U1379, "Yes"," No")</f>
        <v>Yes</v>
      </c>
    </row>
    <row r="1380" spans="1:23" x14ac:dyDescent="0.3">
      <c r="A1380">
        <v>1378</v>
      </c>
      <c r="B1380" s="1" t="s">
        <v>2823</v>
      </c>
      <c r="C1380" s="1" t="s">
        <v>2824</v>
      </c>
      <c r="D1380">
        <v>2000</v>
      </c>
      <c r="E1380">
        <v>4067</v>
      </c>
      <c r="F1380" t="s">
        <v>16</v>
      </c>
      <c r="G1380" t="s">
        <v>24</v>
      </c>
      <c r="H1380" t="s">
        <v>25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1614</v>
      </c>
      <c r="O1380" s="7">
        <f>(E1380/D1380)*100</f>
        <v>203.35000000000002</v>
      </c>
      <c r="P1380" s="5">
        <f>IFERROR((E1380/L1380),0)</f>
        <v>30.578947368421051</v>
      </c>
      <c r="Q1380" s="5" t="str">
        <f>LEFT(N1380,SEARCH("/", N1380)-1)</f>
        <v>music</v>
      </c>
      <c r="R1380" s="5" t="str">
        <f>RIGHT(N1380,LEN(N1380)-SEARCH("/",N1380))</f>
        <v>rock</v>
      </c>
      <c r="S1380" s="11">
        <f>(((J1380/60)/60)/24)+DATE(1970,1,1)</f>
        <v>42568.759374999994</v>
      </c>
      <c r="T1380" s="11">
        <f>(((I1380/60)/60)/24)+DATE(1970,1,1)</f>
        <v>42583.759374999994</v>
      </c>
      <c r="U1380">
        <f>YEAR(S1380)</f>
        <v>2016</v>
      </c>
      <c r="V1380">
        <f>YEAR(T1380)</f>
        <v>2016</v>
      </c>
      <c r="W1380" t="str">
        <f>IF(V1380=U1380, "Yes"," No")</f>
        <v>Yes</v>
      </c>
    </row>
    <row r="1381" spans="1:23" ht="28.8" x14ac:dyDescent="0.3">
      <c r="A1381">
        <v>1379</v>
      </c>
      <c r="B1381" s="1" t="s">
        <v>2825</v>
      </c>
      <c r="C1381" s="1" t="s">
        <v>2826</v>
      </c>
      <c r="D1381">
        <v>10000</v>
      </c>
      <c r="E1381">
        <v>11160</v>
      </c>
      <c r="F1381" t="s">
        <v>16</v>
      </c>
      <c r="G1381" t="s">
        <v>17</v>
      </c>
      <c r="H1381" t="s">
        <v>18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1614</v>
      </c>
      <c r="O1381" s="7">
        <f>(E1381/D1381)*100</f>
        <v>111.60000000000001</v>
      </c>
      <c r="P1381" s="5">
        <f>IFERROR((E1381/L1381),0)</f>
        <v>73.907284768211923</v>
      </c>
      <c r="Q1381" s="5" t="str">
        <f>LEFT(N1381,SEARCH("/", N1381)-1)</f>
        <v>music</v>
      </c>
      <c r="R1381" s="5" t="str">
        <f>RIGHT(N1381,LEN(N1381)-SEARCH("/",N1381))</f>
        <v>rock</v>
      </c>
      <c r="S1381" s="11">
        <f>(((J1381/60)/60)/24)+DATE(1970,1,1)</f>
        <v>42130.491620370376</v>
      </c>
      <c r="T1381" s="11">
        <f>(((I1381/60)/60)/24)+DATE(1970,1,1)</f>
        <v>42160.491620370376</v>
      </c>
      <c r="U1381">
        <f>YEAR(S1381)</f>
        <v>2015</v>
      </c>
      <c r="V1381">
        <f>YEAR(T1381)</f>
        <v>2015</v>
      </c>
      <c r="W1381" t="str">
        <f>IF(V1381=U1381, "Yes"," No")</f>
        <v>Yes</v>
      </c>
    </row>
    <row r="1382" spans="1:23" ht="43.2" x14ac:dyDescent="0.3">
      <c r="A1382">
        <v>1380</v>
      </c>
      <c r="B1382" s="1" t="s">
        <v>2827</v>
      </c>
      <c r="C1382" s="1" t="s">
        <v>2828</v>
      </c>
      <c r="D1382">
        <v>25</v>
      </c>
      <c r="E1382">
        <v>106</v>
      </c>
      <c r="F1382" t="s">
        <v>16</v>
      </c>
      <c r="G1382" t="s">
        <v>17</v>
      </c>
      <c r="H1382" t="s">
        <v>18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1614</v>
      </c>
      <c r="O1382" s="7">
        <f>(E1382/D1382)*100</f>
        <v>424</v>
      </c>
      <c r="P1382" s="5">
        <f>IFERROR((E1382/L1382),0)</f>
        <v>21.2</v>
      </c>
      <c r="Q1382" s="5" t="str">
        <f>LEFT(N1382,SEARCH("/", N1382)-1)</f>
        <v>music</v>
      </c>
      <c r="R1382" s="5" t="str">
        <f>RIGHT(N1382,LEN(N1382)-SEARCH("/",N1382))</f>
        <v>rock</v>
      </c>
      <c r="S1382" s="11">
        <f>(((J1382/60)/60)/24)+DATE(1970,1,1)</f>
        <v>42141.762800925921</v>
      </c>
      <c r="T1382" s="11">
        <f>(((I1382/60)/60)/24)+DATE(1970,1,1)</f>
        <v>42164.083333333328</v>
      </c>
      <c r="U1382">
        <f>YEAR(S1382)</f>
        <v>2015</v>
      </c>
      <c r="V1382">
        <f>YEAR(T1382)</f>
        <v>2015</v>
      </c>
      <c r="W1382" t="str">
        <f>IF(V1382=U1382, "Yes"," No")</f>
        <v>Yes</v>
      </c>
    </row>
    <row r="1383" spans="1:23" ht="57.6" x14ac:dyDescent="0.3">
      <c r="A1383">
        <v>1381</v>
      </c>
      <c r="B1383" s="1" t="s">
        <v>2829</v>
      </c>
      <c r="C1383" s="1" t="s">
        <v>2830</v>
      </c>
      <c r="D1383">
        <v>5000</v>
      </c>
      <c r="E1383">
        <v>5355</v>
      </c>
      <c r="F1383" t="s">
        <v>16</v>
      </c>
      <c r="G1383" t="s">
        <v>17</v>
      </c>
      <c r="H1383" t="s">
        <v>18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1614</v>
      </c>
      <c r="O1383" s="7">
        <f>(E1383/D1383)*100</f>
        <v>107.1</v>
      </c>
      <c r="P1383" s="5">
        <f>IFERROR((E1383/L1383),0)</f>
        <v>73.356164383561648</v>
      </c>
      <c r="Q1383" s="5" t="str">
        <f>LEFT(N1383,SEARCH("/", N1383)-1)</f>
        <v>music</v>
      </c>
      <c r="R1383" s="5" t="str">
        <f>RIGHT(N1383,LEN(N1383)-SEARCH("/",N1383))</f>
        <v>rock</v>
      </c>
      <c r="S1383" s="11">
        <f>(((J1383/60)/60)/24)+DATE(1970,1,1)</f>
        <v>42703.214409722219</v>
      </c>
      <c r="T1383" s="11">
        <f>(((I1383/60)/60)/24)+DATE(1970,1,1)</f>
        <v>42733.214409722219</v>
      </c>
      <c r="U1383">
        <f>YEAR(S1383)</f>
        <v>2016</v>
      </c>
      <c r="V1383">
        <f>YEAR(T1383)</f>
        <v>2016</v>
      </c>
      <c r="W1383" t="str">
        <f>IF(V1383=U1383, "Yes"," No")</f>
        <v>Yes</v>
      </c>
    </row>
    <row r="1384" spans="1:23" ht="43.2" x14ac:dyDescent="0.3">
      <c r="A1384">
        <v>1382</v>
      </c>
      <c r="B1384" s="1" t="s">
        <v>2831</v>
      </c>
      <c r="C1384" s="1" t="s">
        <v>2832</v>
      </c>
      <c r="D1384">
        <v>8000</v>
      </c>
      <c r="E1384">
        <v>8349</v>
      </c>
      <c r="F1384" t="s">
        <v>16</v>
      </c>
      <c r="G1384" t="s">
        <v>17</v>
      </c>
      <c r="H1384" t="s">
        <v>18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1614</v>
      </c>
      <c r="O1384" s="7">
        <f>(E1384/D1384)*100</f>
        <v>104.3625</v>
      </c>
      <c r="P1384" s="5">
        <f>IFERROR((E1384/L1384),0)</f>
        <v>56.412162162162161</v>
      </c>
      <c r="Q1384" s="5" t="str">
        <f>LEFT(N1384,SEARCH("/", N1384)-1)</f>
        <v>music</v>
      </c>
      <c r="R1384" s="5" t="str">
        <f>RIGHT(N1384,LEN(N1384)-SEARCH("/",N1384))</f>
        <v>rock</v>
      </c>
      <c r="S1384" s="11">
        <f>(((J1384/60)/60)/24)+DATE(1970,1,1)</f>
        <v>41370.800185185188</v>
      </c>
      <c r="T1384" s="11">
        <f>(((I1384/60)/60)/24)+DATE(1970,1,1)</f>
        <v>41400.800185185188</v>
      </c>
      <c r="U1384">
        <f>YEAR(S1384)</f>
        <v>2013</v>
      </c>
      <c r="V1384">
        <f>YEAR(T1384)</f>
        <v>2013</v>
      </c>
      <c r="W1384" t="str">
        <f>IF(V1384=U1384, "Yes"," No")</f>
        <v>Yes</v>
      </c>
    </row>
    <row r="1385" spans="1:23" ht="43.2" x14ac:dyDescent="0.3">
      <c r="A1385">
        <v>1383</v>
      </c>
      <c r="B1385" s="1" t="s">
        <v>2833</v>
      </c>
      <c r="C1385" s="1" t="s">
        <v>2834</v>
      </c>
      <c r="D1385">
        <v>2200</v>
      </c>
      <c r="E1385">
        <v>4673</v>
      </c>
      <c r="F1385" t="s">
        <v>16</v>
      </c>
      <c r="G1385" t="s">
        <v>159</v>
      </c>
      <c r="H1385" t="s">
        <v>160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1614</v>
      </c>
      <c r="O1385" s="7">
        <f>(E1385/D1385)*100</f>
        <v>212.40909090909091</v>
      </c>
      <c r="P1385" s="5">
        <f>IFERROR((E1385/L1385),0)</f>
        <v>50.247311827956992</v>
      </c>
      <c r="Q1385" s="5" t="str">
        <f>LEFT(N1385,SEARCH("/", N1385)-1)</f>
        <v>music</v>
      </c>
      <c r="R1385" s="5" t="str">
        <f>RIGHT(N1385,LEN(N1385)-SEARCH("/",N1385))</f>
        <v>rock</v>
      </c>
      <c r="S1385" s="11">
        <f>(((J1385/60)/60)/24)+DATE(1970,1,1)</f>
        <v>42707.074976851851</v>
      </c>
      <c r="T1385" s="11">
        <f>(((I1385/60)/60)/24)+DATE(1970,1,1)</f>
        <v>42727.074976851851</v>
      </c>
      <c r="U1385">
        <f>YEAR(S1385)</f>
        <v>2016</v>
      </c>
      <c r="V1385">
        <f>YEAR(T1385)</f>
        <v>2016</v>
      </c>
      <c r="W1385" t="str">
        <f>IF(V1385=U1385, "Yes"," No")</f>
        <v>Yes</v>
      </c>
    </row>
    <row r="1386" spans="1:23" ht="43.2" x14ac:dyDescent="0.3">
      <c r="A1386">
        <v>1384</v>
      </c>
      <c r="B1386" s="1" t="s">
        <v>2835</v>
      </c>
      <c r="C1386" s="1" t="s">
        <v>2836</v>
      </c>
      <c r="D1386">
        <v>3500</v>
      </c>
      <c r="E1386">
        <v>4343</v>
      </c>
      <c r="F1386" t="s">
        <v>16</v>
      </c>
      <c r="G1386" t="s">
        <v>17</v>
      </c>
      <c r="H1386" t="s">
        <v>18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1614</v>
      </c>
      <c r="O1386" s="7">
        <f>(E1386/D1386)*100</f>
        <v>124.08571428571429</v>
      </c>
      <c r="P1386" s="5">
        <f>IFERROR((E1386/L1386),0)</f>
        <v>68.936507936507937</v>
      </c>
      <c r="Q1386" s="5" t="str">
        <f>LEFT(N1386,SEARCH("/", N1386)-1)</f>
        <v>music</v>
      </c>
      <c r="R1386" s="5" t="str">
        <f>RIGHT(N1386,LEN(N1386)-SEARCH("/",N1386))</f>
        <v>rock</v>
      </c>
      <c r="S1386" s="11">
        <f>(((J1386/60)/60)/24)+DATE(1970,1,1)</f>
        <v>42160.735208333332</v>
      </c>
      <c r="T1386" s="11">
        <f>(((I1386/60)/60)/24)+DATE(1970,1,1)</f>
        <v>42190.735208333332</v>
      </c>
      <c r="U1386">
        <f>YEAR(S1386)</f>
        <v>2015</v>
      </c>
      <c r="V1386">
        <f>YEAR(T1386)</f>
        <v>2015</v>
      </c>
      <c r="W1386" t="str">
        <f>IF(V1386=U1386, "Yes"," No")</f>
        <v>Yes</v>
      </c>
    </row>
    <row r="1387" spans="1:23" ht="43.2" x14ac:dyDescent="0.3">
      <c r="A1387">
        <v>1385</v>
      </c>
      <c r="B1387" s="1" t="s">
        <v>2837</v>
      </c>
      <c r="C1387" s="1" t="s">
        <v>2838</v>
      </c>
      <c r="D1387">
        <v>8000</v>
      </c>
      <c r="E1387">
        <v>8832.49</v>
      </c>
      <c r="F1387" t="s">
        <v>16</v>
      </c>
      <c r="G1387" t="s">
        <v>502</v>
      </c>
      <c r="H1387" t="s">
        <v>55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1614</v>
      </c>
      <c r="O1387" s="7">
        <f>(E1387/D1387)*100</f>
        <v>110.406125</v>
      </c>
      <c r="P1387" s="5">
        <f>IFERROR((E1387/L1387),0)</f>
        <v>65.914104477611943</v>
      </c>
      <c r="Q1387" s="5" t="str">
        <f>LEFT(N1387,SEARCH("/", N1387)-1)</f>
        <v>music</v>
      </c>
      <c r="R1387" s="5" t="str">
        <f>RIGHT(N1387,LEN(N1387)-SEARCH("/",N1387))</f>
        <v>rock</v>
      </c>
      <c r="S1387" s="11">
        <f>(((J1387/60)/60)/24)+DATE(1970,1,1)</f>
        <v>42433.688900462963</v>
      </c>
      <c r="T1387" s="11">
        <f>(((I1387/60)/60)/24)+DATE(1970,1,1)</f>
        <v>42489.507638888885</v>
      </c>
      <c r="U1387">
        <f>YEAR(S1387)</f>
        <v>2016</v>
      </c>
      <c r="V1387">
        <f>YEAR(T1387)</f>
        <v>2016</v>
      </c>
      <c r="W1387" t="str">
        <f>IF(V1387=U1387, "Yes"," No")</f>
        <v>Yes</v>
      </c>
    </row>
    <row r="1388" spans="1:23" ht="28.8" x14ac:dyDescent="0.3">
      <c r="A1388">
        <v>1386</v>
      </c>
      <c r="B1388" s="1" t="s">
        <v>2839</v>
      </c>
      <c r="C1388" s="1" t="s">
        <v>2840</v>
      </c>
      <c r="D1388">
        <v>400</v>
      </c>
      <c r="E1388">
        <v>875</v>
      </c>
      <c r="F1388" t="s">
        <v>16</v>
      </c>
      <c r="G1388" t="s">
        <v>17</v>
      </c>
      <c r="H1388" t="s">
        <v>18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1614</v>
      </c>
      <c r="O1388" s="7">
        <f>(E1388/D1388)*100</f>
        <v>218.75</v>
      </c>
      <c r="P1388" s="5">
        <f>IFERROR((E1388/L1388),0)</f>
        <v>62.5</v>
      </c>
      <c r="Q1388" s="5" t="str">
        <f>LEFT(N1388,SEARCH("/", N1388)-1)</f>
        <v>music</v>
      </c>
      <c r="R1388" s="5" t="str">
        <f>RIGHT(N1388,LEN(N1388)-SEARCH("/",N1388))</f>
        <v>rock</v>
      </c>
      <c r="S1388" s="11">
        <f>(((J1388/60)/60)/24)+DATE(1970,1,1)</f>
        <v>42184.646863425922</v>
      </c>
      <c r="T1388" s="11">
        <f>(((I1388/60)/60)/24)+DATE(1970,1,1)</f>
        <v>42214.646863425922</v>
      </c>
      <c r="U1388">
        <f>YEAR(S1388)</f>
        <v>2015</v>
      </c>
      <c r="V1388">
        <f>YEAR(T1388)</f>
        <v>2015</v>
      </c>
      <c r="W1388" t="str">
        <f>IF(V1388=U1388, "Yes"," No")</f>
        <v>Yes</v>
      </c>
    </row>
    <row r="1389" spans="1:23" ht="57.6" x14ac:dyDescent="0.3">
      <c r="A1389">
        <v>1387</v>
      </c>
      <c r="B1389" s="1" t="s">
        <v>2841</v>
      </c>
      <c r="C1389" s="1" t="s">
        <v>2842</v>
      </c>
      <c r="D1389">
        <v>4000</v>
      </c>
      <c r="E1389">
        <v>5465</v>
      </c>
      <c r="F1389" t="s">
        <v>16</v>
      </c>
      <c r="G1389" t="s">
        <v>17</v>
      </c>
      <c r="H1389" t="s">
        <v>18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1614</v>
      </c>
      <c r="O1389" s="7">
        <f>(E1389/D1389)*100</f>
        <v>136.625</v>
      </c>
      <c r="P1389" s="5">
        <f>IFERROR((E1389/L1389),0)</f>
        <v>70.064102564102569</v>
      </c>
      <c r="Q1389" s="5" t="str">
        <f>LEFT(N1389,SEARCH("/", N1389)-1)</f>
        <v>music</v>
      </c>
      <c r="R1389" s="5" t="str">
        <f>RIGHT(N1389,LEN(N1389)-SEARCH("/",N1389))</f>
        <v>rock</v>
      </c>
      <c r="S1389" s="11">
        <f>(((J1389/60)/60)/24)+DATE(1970,1,1)</f>
        <v>42126.92123842593</v>
      </c>
      <c r="T1389" s="11">
        <f>(((I1389/60)/60)/24)+DATE(1970,1,1)</f>
        <v>42158.1875</v>
      </c>
      <c r="U1389">
        <f>YEAR(S1389)</f>
        <v>2015</v>
      </c>
      <c r="V1389">
        <f>YEAR(T1389)</f>
        <v>2015</v>
      </c>
      <c r="W1389" t="str">
        <f>IF(V1389=U1389, "Yes"," No")</f>
        <v>Yes</v>
      </c>
    </row>
    <row r="1390" spans="1:23" ht="43.2" x14ac:dyDescent="0.3">
      <c r="A1390">
        <v>1388</v>
      </c>
      <c r="B1390" s="1" t="s">
        <v>2843</v>
      </c>
      <c r="C1390" s="1" t="s">
        <v>2844</v>
      </c>
      <c r="D1390">
        <v>5000</v>
      </c>
      <c r="E1390">
        <v>6740.37</v>
      </c>
      <c r="F1390" t="s">
        <v>16</v>
      </c>
      <c r="G1390" t="s">
        <v>17</v>
      </c>
      <c r="H1390" t="s">
        <v>18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1614</v>
      </c>
      <c r="O1390" s="7">
        <f>(E1390/D1390)*100</f>
        <v>134.8074</v>
      </c>
      <c r="P1390" s="5">
        <f>IFERROR((E1390/L1390),0)</f>
        <v>60.181874999999998</v>
      </c>
      <c r="Q1390" s="5" t="str">
        <f>LEFT(N1390,SEARCH("/", N1390)-1)</f>
        <v>music</v>
      </c>
      <c r="R1390" s="5" t="str">
        <f>RIGHT(N1390,LEN(N1390)-SEARCH("/",N1390))</f>
        <v>rock</v>
      </c>
      <c r="S1390" s="11">
        <f>(((J1390/60)/60)/24)+DATE(1970,1,1)</f>
        <v>42634.614780092597</v>
      </c>
      <c r="T1390" s="11">
        <f>(((I1390/60)/60)/24)+DATE(1970,1,1)</f>
        <v>42660.676388888889</v>
      </c>
      <c r="U1390">
        <f>YEAR(S1390)</f>
        <v>2016</v>
      </c>
      <c r="V1390">
        <f>YEAR(T1390)</f>
        <v>2016</v>
      </c>
      <c r="W1390" t="str">
        <f>IF(V1390=U1390, "Yes"," No")</f>
        <v>Yes</v>
      </c>
    </row>
    <row r="1391" spans="1:23" ht="28.8" x14ac:dyDescent="0.3">
      <c r="A1391">
        <v>1389</v>
      </c>
      <c r="B1391" s="1" t="s">
        <v>2845</v>
      </c>
      <c r="C1391" s="1" t="s">
        <v>2846</v>
      </c>
      <c r="D1391">
        <v>500</v>
      </c>
      <c r="E1391">
        <v>727</v>
      </c>
      <c r="F1391" t="s">
        <v>16</v>
      </c>
      <c r="G1391" t="s">
        <v>24</v>
      </c>
      <c r="H1391" t="s">
        <v>25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1614</v>
      </c>
      <c r="O1391" s="7">
        <f>(E1391/D1391)*100</f>
        <v>145.4</v>
      </c>
      <c r="P1391" s="5">
        <f>IFERROR((E1391/L1391),0)</f>
        <v>21.382352941176471</v>
      </c>
      <c r="Q1391" s="5" t="str">
        <f>LEFT(N1391,SEARCH("/", N1391)-1)</f>
        <v>music</v>
      </c>
      <c r="R1391" s="5" t="str">
        <f>RIGHT(N1391,LEN(N1391)-SEARCH("/",N1391))</f>
        <v>rock</v>
      </c>
      <c r="S1391" s="11">
        <f>(((J1391/60)/60)/24)+DATE(1970,1,1)</f>
        <v>42565.480983796297</v>
      </c>
      <c r="T1391" s="11">
        <f>(((I1391/60)/60)/24)+DATE(1970,1,1)</f>
        <v>42595.480983796297</v>
      </c>
      <c r="U1391">
        <f>YEAR(S1391)</f>
        <v>2016</v>
      </c>
      <c r="V1391">
        <f>YEAR(T1391)</f>
        <v>2016</v>
      </c>
      <c r="W1391" t="str">
        <f>IF(V1391=U1391, "Yes"," No")</f>
        <v>Yes</v>
      </c>
    </row>
    <row r="1392" spans="1:23" ht="43.2" x14ac:dyDescent="0.3">
      <c r="A1392">
        <v>1390</v>
      </c>
      <c r="B1392" s="1" t="s">
        <v>2847</v>
      </c>
      <c r="C1392" s="1" t="s">
        <v>2848</v>
      </c>
      <c r="D1392">
        <v>2800</v>
      </c>
      <c r="E1392">
        <v>3055</v>
      </c>
      <c r="F1392" t="s">
        <v>16</v>
      </c>
      <c r="G1392" t="s">
        <v>17</v>
      </c>
      <c r="H1392" t="s">
        <v>18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1614</v>
      </c>
      <c r="O1392" s="7">
        <f>(E1392/D1392)*100</f>
        <v>109.10714285714285</v>
      </c>
      <c r="P1392" s="5">
        <f>IFERROR((E1392/L1392),0)</f>
        <v>160.78947368421052</v>
      </c>
      <c r="Q1392" s="5" t="str">
        <f>LEFT(N1392,SEARCH("/", N1392)-1)</f>
        <v>music</v>
      </c>
      <c r="R1392" s="5" t="str">
        <f>RIGHT(N1392,LEN(N1392)-SEARCH("/",N1392))</f>
        <v>rock</v>
      </c>
      <c r="S1392" s="11">
        <f>(((J1392/60)/60)/24)+DATE(1970,1,1)</f>
        <v>42087.803310185183</v>
      </c>
      <c r="T1392" s="11">
        <f>(((I1392/60)/60)/24)+DATE(1970,1,1)</f>
        <v>42121.716666666667</v>
      </c>
      <c r="U1392">
        <f>YEAR(S1392)</f>
        <v>2015</v>
      </c>
      <c r="V1392">
        <f>YEAR(T1392)</f>
        <v>2015</v>
      </c>
      <c r="W1392" t="str">
        <f>IF(V1392=U1392, "Yes"," No")</f>
        <v>Yes</v>
      </c>
    </row>
    <row r="1393" spans="1:23" ht="43.2" x14ac:dyDescent="0.3">
      <c r="A1393">
        <v>1391</v>
      </c>
      <c r="B1393" s="1" t="s">
        <v>2849</v>
      </c>
      <c r="C1393" s="1" t="s">
        <v>2850</v>
      </c>
      <c r="D1393">
        <v>500</v>
      </c>
      <c r="E1393">
        <v>551</v>
      </c>
      <c r="F1393" t="s">
        <v>16</v>
      </c>
      <c r="G1393" t="s">
        <v>17</v>
      </c>
      <c r="H1393" t="s">
        <v>18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1614</v>
      </c>
      <c r="O1393" s="7">
        <f>(E1393/D1393)*100</f>
        <v>110.2</v>
      </c>
      <c r="P1393" s="5">
        <f>IFERROR((E1393/L1393),0)</f>
        <v>42.384615384615387</v>
      </c>
      <c r="Q1393" s="5" t="str">
        <f>LEFT(N1393,SEARCH("/", N1393)-1)</f>
        <v>music</v>
      </c>
      <c r="R1393" s="5" t="str">
        <f>RIGHT(N1393,LEN(N1393)-SEARCH("/",N1393))</f>
        <v>rock</v>
      </c>
      <c r="S1393" s="11">
        <f>(((J1393/60)/60)/24)+DATE(1970,1,1)</f>
        <v>42193.650671296295</v>
      </c>
      <c r="T1393" s="11">
        <f>(((I1393/60)/60)/24)+DATE(1970,1,1)</f>
        <v>42238.207638888889</v>
      </c>
      <c r="U1393">
        <f>YEAR(S1393)</f>
        <v>2015</v>
      </c>
      <c r="V1393">
        <f>YEAR(T1393)</f>
        <v>2015</v>
      </c>
      <c r="W1393" t="str">
        <f>IF(V1393=U1393, "Yes"," No")</f>
        <v>Yes</v>
      </c>
    </row>
    <row r="1394" spans="1:23" ht="43.2" x14ac:dyDescent="0.3">
      <c r="A1394">
        <v>1392</v>
      </c>
      <c r="B1394" s="1" t="s">
        <v>2851</v>
      </c>
      <c r="C1394" s="1" t="s">
        <v>2852</v>
      </c>
      <c r="D1394">
        <v>2500</v>
      </c>
      <c r="E1394">
        <v>2841</v>
      </c>
      <c r="F1394" t="s">
        <v>16</v>
      </c>
      <c r="G1394" t="s">
        <v>17</v>
      </c>
      <c r="H1394" t="s">
        <v>18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1614</v>
      </c>
      <c r="O1394" s="7">
        <f>(E1394/D1394)*100</f>
        <v>113.64000000000001</v>
      </c>
      <c r="P1394" s="5">
        <f>IFERROR((E1394/L1394),0)</f>
        <v>27.317307692307693</v>
      </c>
      <c r="Q1394" s="5" t="str">
        <f>LEFT(N1394,SEARCH("/", N1394)-1)</f>
        <v>music</v>
      </c>
      <c r="R1394" s="5" t="str">
        <f>RIGHT(N1394,LEN(N1394)-SEARCH("/",N1394))</f>
        <v>rock</v>
      </c>
      <c r="S1394" s="11">
        <f>(((J1394/60)/60)/24)+DATE(1970,1,1)</f>
        <v>42401.154930555553</v>
      </c>
      <c r="T1394" s="11">
        <f>(((I1394/60)/60)/24)+DATE(1970,1,1)</f>
        <v>42432.154930555553</v>
      </c>
      <c r="U1394">
        <f>YEAR(S1394)</f>
        <v>2016</v>
      </c>
      <c r="V1394">
        <f>YEAR(T1394)</f>
        <v>2016</v>
      </c>
      <c r="W1394" t="str">
        <f>IF(V1394=U1394, "Yes"," No")</f>
        <v>Yes</v>
      </c>
    </row>
    <row r="1395" spans="1:23" ht="28.8" x14ac:dyDescent="0.3">
      <c r="A1395">
        <v>1393</v>
      </c>
      <c r="B1395" s="1" t="s">
        <v>2853</v>
      </c>
      <c r="C1395" s="1" t="s">
        <v>2854</v>
      </c>
      <c r="D1395">
        <v>10000</v>
      </c>
      <c r="E1395">
        <v>10235</v>
      </c>
      <c r="F1395" t="s">
        <v>16</v>
      </c>
      <c r="G1395" t="s">
        <v>17</v>
      </c>
      <c r="H1395" t="s">
        <v>18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1614</v>
      </c>
      <c r="O1395" s="7">
        <f>(E1395/D1395)*100</f>
        <v>102.35000000000001</v>
      </c>
      <c r="P1395" s="5">
        <f>IFERROR((E1395/L1395),0)</f>
        <v>196.82692307692307</v>
      </c>
      <c r="Q1395" s="5" t="str">
        <f>LEFT(N1395,SEARCH("/", N1395)-1)</f>
        <v>music</v>
      </c>
      <c r="R1395" s="5" t="str">
        <f>RIGHT(N1395,LEN(N1395)-SEARCH("/",N1395))</f>
        <v>rock</v>
      </c>
      <c r="S1395" s="11">
        <f>(((J1395/60)/60)/24)+DATE(1970,1,1)</f>
        <v>42553.681979166664</v>
      </c>
      <c r="T1395" s="11">
        <f>(((I1395/60)/60)/24)+DATE(1970,1,1)</f>
        <v>42583.681979166664</v>
      </c>
      <c r="U1395">
        <f>YEAR(S1395)</f>
        <v>2016</v>
      </c>
      <c r="V1395">
        <f>YEAR(T1395)</f>
        <v>2016</v>
      </c>
      <c r="W1395" t="str">
        <f>IF(V1395=U1395, "Yes"," No")</f>
        <v>Yes</v>
      </c>
    </row>
    <row r="1396" spans="1:23" ht="43.2" x14ac:dyDescent="0.3">
      <c r="A1396">
        <v>1394</v>
      </c>
      <c r="B1396" s="1" t="s">
        <v>2855</v>
      </c>
      <c r="C1396" s="1" t="s">
        <v>2856</v>
      </c>
      <c r="D1396">
        <v>750</v>
      </c>
      <c r="E1396">
        <v>916</v>
      </c>
      <c r="F1396" t="s">
        <v>16</v>
      </c>
      <c r="G1396" t="s">
        <v>17</v>
      </c>
      <c r="H1396" t="s">
        <v>18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1614</v>
      </c>
      <c r="O1396" s="7">
        <f>(E1396/D1396)*100</f>
        <v>122.13333333333334</v>
      </c>
      <c r="P1396" s="5">
        <f>IFERROR((E1396/L1396),0)</f>
        <v>53.882352941176471</v>
      </c>
      <c r="Q1396" s="5" t="str">
        <f>LEFT(N1396,SEARCH("/", N1396)-1)</f>
        <v>music</v>
      </c>
      <c r="R1396" s="5" t="str">
        <f>RIGHT(N1396,LEN(N1396)-SEARCH("/",N1396))</f>
        <v>rock</v>
      </c>
      <c r="S1396" s="11">
        <f>(((J1396/60)/60)/24)+DATE(1970,1,1)</f>
        <v>42752.144976851851</v>
      </c>
      <c r="T1396" s="11">
        <f>(((I1396/60)/60)/24)+DATE(1970,1,1)</f>
        <v>42795.125</v>
      </c>
      <c r="U1396">
        <f>YEAR(S1396)</f>
        <v>2017</v>
      </c>
      <c r="V1396">
        <f>YEAR(T1396)</f>
        <v>2017</v>
      </c>
      <c r="W1396" t="str">
        <f>IF(V1396=U1396, "Yes"," No")</f>
        <v>Yes</v>
      </c>
    </row>
    <row r="1397" spans="1:23" x14ac:dyDescent="0.3">
      <c r="A1397">
        <v>1395</v>
      </c>
      <c r="B1397" s="1" t="s">
        <v>2857</v>
      </c>
      <c r="C1397" s="1" t="s">
        <v>2858</v>
      </c>
      <c r="D1397">
        <v>3500</v>
      </c>
      <c r="E1397">
        <v>3916</v>
      </c>
      <c r="F1397" t="s">
        <v>16</v>
      </c>
      <c r="G1397" t="s">
        <v>17</v>
      </c>
      <c r="H1397" t="s">
        <v>18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1614</v>
      </c>
      <c r="O1397" s="7">
        <f>(E1397/D1397)*100</f>
        <v>111.88571428571427</v>
      </c>
      <c r="P1397" s="5">
        <f>IFERROR((E1397/L1397),0)</f>
        <v>47.756097560975611</v>
      </c>
      <c r="Q1397" s="5" t="str">
        <f>LEFT(N1397,SEARCH("/", N1397)-1)</f>
        <v>music</v>
      </c>
      <c r="R1397" s="5" t="str">
        <f>RIGHT(N1397,LEN(N1397)-SEARCH("/",N1397))</f>
        <v>rock</v>
      </c>
      <c r="S1397" s="11">
        <f>(((J1397/60)/60)/24)+DATE(1970,1,1)</f>
        <v>42719.90834490741</v>
      </c>
      <c r="T1397" s="11">
        <f>(((I1397/60)/60)/24)+DATE(1970,1,1)</f>
        <v>42749.90834490741</v>
      </c>
      <c r="U1397">
        <f>YEAR(S1397)</f>
        <v>2016</v>
      </c>
      <c r="V1397">
        <f>YEAR(T1397)</f>
        <v>2017</v>
      </c>
      <c r="W1397" t="str">
        <f>IF(V1397=U1397, "Yes"," No")</f>
        <v xml:space="preserve"> No</v>
      </c>
    </row>
    <row r="1398" spans="1:23" ht="57.6" x14ac:dyDescent="0.3">
      <c r="A1398">
        <v>1396</v>
      </c>
      <c r="B1398" s="1" t="s">
        <v>2859</v>
      </c>
      <c r="C1398" s="1" t="s">
        <v>2860</v>
      </c>
      <c r="D1398">
        <v>6000</v>
      </c>
      <c r="E1398">
        <v>6438</v>
      </c>
      <c r="F1398" t="s">
        <v>16</v>
      </c>
      <c r="G1398" t="s">
        <v>17</v>
      </c>
      <c r="H1398" t="s">
        <v>18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1614</v>
      </c>
      <c r="O1398" s="7">
        <f>(E1398/D1398)*100</f>
        <v>107.3</v>
      </c>
      <c r="P1398" s="5">
        <f>IFERROR((E1398/L1398),0)</f>
        <v>88.191780821917803</v>
      </c>
      <c r="Q1398" s="5" t="str">
        <f>LEFT(N1398,SEARCH("/", N1398)-1)</f>
        <v>music</v>
      </c>
      <c r="R1398" s="5" t="str">
        <f>RIGHT(N1398,LEN(N1398)-SEARCH("/",N1398))</f>
        <v>rock</v>
      </c>
      <c r="S1398" s="11">
        <f>(((J1398/60)/60)/24)+DATE(1970,1,1)</f>
        <v>42018.99863425926</v>
      </c>
      <c r="T1398" s="11">
        <f>(((I1398/60)/60)/24)+DATE(1970,1,1)</f>
        <v>42048.99863425926</v>
      </c>
      <c r="U1398">
        <f>YEAR(S1398)</f>
        <v>2015</v>
      </c>
      <c r="V1398">
        <f>YEAR(T1398)</f>
        <v>2015</v>
      </c>
      <c r="W1398" t="str">
        <f>IF(V1398=U1398, "Yes"," No")</f>
        <v>Yes</v>
      </c>
    </row>
    <row r="1399" spans="1:23" ht="43.2" x14ac:dyDescent="0.3">
      <c r="A1399">
        <v>1397</v>
      </c>
      <c r="B1399" s="1" t="s">
        <v>2861</v>
      </c>
      <c r="C1399" s="1" t="s">
        <v>2862</v>
      </c>
      <c r="D1399">
        <v>10000</v>
      </c>
      <c r="E1399">
        <v>11385</v>
      </c>
      <c r="F1399" t="s">
        <v>16</v>
      </c>
      <c r="G1399" t="s">
        <v>17</v>
      </c>
      <c r="H1399" t="s">
        <v>18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1614</v>
      </c>
      <c r="O1399" s="7">
        <f>(E1399/D1399)*100</f>
        <v>113.85000000000001</v>
      </c>
      <c r="P1399" s="5">
        <f>IFERROR((E1399/L1399),0)</f>
        <v>72.056962025316452</v>
      </c>
      <c r="Q1399" s="5" t="str">
        <f>LEFT(N1399,SEARCH("/", N1399)-1)</f>
        <v>music</v>
      </c>
      <c r="R1399" s="5" t="str">
        <f>RIGHT(N1399,LEN(N1399)-SEARCH("/",N1399))</f>
        <v>rock</v>
      </c>
      <c r="S1399" s="11">
        <f>(((J1399/60)/60)/24)+DATE(1970,1,1)</f>
        <v>42640.917939814812</v>
      </c>
      <c r="T1399" s="11">
        <f>(((I1399/60)/60)/24)+DATE(1970,1,1)</f>
        <v>42670.888194444444</v>
      </c>
      <c r="U1399">
        <f>YEAR(S1399)</f>
        <v>2016</v>
      </c>
      <c r="V1399">
        <f>YEAR(T1399)</f>
        <v>2016</v>
      </c>
      <c r="W1399" t="str">
        <f>IF(V1399=U1399, "Yes"," No")</f>
        <v>Yes</v>
      </c>
    </row>
    <row r="1400" spans="1:23" ht="43.2" x14ac:dyDescent="0.3">
      <c r="A1400">
        <v>1398</v>
      </c>
      <c r="B1400" s="1" t="s">
        <v>2863</v>
      </c>
      <c r="C1400" s="1" t="s">
        <v>2864</v>
      </c>
      <c r="D1400">
        <v>4400</v>
      </c>
      <c r="E1400">
        <v>4826</v>
      </c>
      <c r="F1400" t="s">
        <v>16</v>
      </c>
      <c r="G1400" t="s">
        <v>17</v>
      </c>
      <c r="H1400" t="s">
        <v>18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1614</v>
      </c>
      <c r="O1400" s="7">
        <f>(E1400/D1400)*100</f>
        <v>109.68181818181819</v>
      </c>
      <c r="P1400" s="5">
        <f>IFERROR((E1400/L1400),0)</f>
        <v>74.246153846153845</v>
      </c>
      <c r="Q1400" s="5" t="str">
        <f>LEFT(N1400,SEARCH("/", N1400)-1)</f>
        <v>music</v>
      </c>
      <c r="R1400" s="5" t="str">
        <f>RIGHT(N1400,LEN(N1400)-SEARCH("/",N1400))</f>
        <v>rock</v>
      </c>
      <c r="S1400" s="11">
        <f>(((J1400/60)/60)/24)+DATE(1970,1,1)</f>
        <v>42526.874236111107</v>
      </c>
      <c r="T1400" s="11">
        <f>(((I1400/60)/60)/24)+DATE(1970,1,1)</f>
        <v>42556.874236111107</v>
      </c>
      <c r="U1400">
        <f>YEAR(S1400)</f>
        <v>2016</v>
      </c>
      <c r="V1400">
        <f>YEAR(T1400)</f>
        <v>2016</v>
      </c>
      <c r="W1400" t="str">
        <f>IF(V1400=U1400, "Yes"," No")</f>
        <v>Yes</v>
      </c>
    </row>
    <row r="1401" spans="1:23" ht="43.2" x14ac:dyDescent="0.3">
      <c r="A1401">
        <v>1399</v>
      </c>
      <c r="B1401" s="1" t="s">
        <v>2865</v>
      </c>
      <c r="C1401" s="1" t="s">
        <v>2866</v>
      </c>
      <c r="D1401">
        <v>9000</v>
      </c>
      <c r="E1401">
        <v>11353</v>
      </c>
      <c r="F1401" t="s">
        <v>16</v>
      </c>
      <c r="G1401" t="s">
        <v>17</v>
      </c>
      <c r="H1401" t="s">
        <v>18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1614</v>
      </c>
      <c r="O1401" s="7">
        <f>(E1401/D1401)*100</f>
        <v>126.14444444444443</v>
      </c>
      <c r="P1401" s="5">
        <f>IFERROR((E1401/L1401),0)</f>
        <v>61.701086956521742</v>
      </c>
      <c r="Q1401" s="5" t="str">
        <f>LEFT(N1401,SEARCH("/", N1401)-1)</f>
        <v>music</v>
      </c>
      <c r="R1401" s="5" t="str">
        <f>RIGHT(N1401,LEN(N1401)-SEARCH("/",N1401))</f>
        <v>rock</v>
      </c>
      <c r="S1401" s="11">
        <f>(((J1401/60)/60)/24)+DATE(1970,1,1)</f>
        <v>41889.004317129627</v>
      </c>
      <c r="T1401" s="11">
        <f>(((I1401/60)/60)/24)+DATE(1970,1,1)</f>
        <v>41919.004317129627</v>
      </c>
      <c r="U1401">
        <f>YEAR(S1401)</f>
        <v>2014</v>
      </c>
      <c r="V1401">
        <f>YEAR(T1401)</f>
        <v>2014</v>
      </c>
      <c r="W1401" t="str">
        <f>IF(V1401=U1401, "Yes"," No")</f>
        <v>Yes</v>
      </c>
    </row>
    <row r="1402" spans="1:23" ht="43.2" x14ac:dyDescent="0.3">
      <c r="A1402">
        <v>1400</v>
      </c>
      <c r="B1402" s="1" t="s">
        <v>2867</v>
      </c>
      <c r="C1402" s="1" t="s">
        <v>2868</v>
      </c>
      <c r="D1402">
        <v>350</v>
      </c>
      <c r="E1402">
        <v>586</v>
      </c>
      <c r="F1402" t="s">
        <v>16</v>
      </c>
      <c r="G1402" t="s">
        <v>24</v>
      </c>
      <c r="H1402" t="s">
        <v>25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1614</v>
      </c>
      <c r="O1402" s="7">
        <f>(E1402/D1402)*100</f>
        <v>167.42857142857144</v>
      </c>
      <c r="P1402" s="5">
        <f>IFERROR((E1402/L1402),0)</f>
        <v>17.235294117647058</v>
      </c>
      <c r="Q1402" s="5" t="str">
        <f>LEFT(N1402,SEARCH("/", N1402)-1)</f>
        <v>music</v>
      </c>
      <c r="R1402" s="5" t="str">
        <f>RIGHT(N1402,LEN(N1402)-SEARCH("/",N1402))</f>
        <v>rock</v>
      </c>
      <c r="S1402" s="11">
        <f>(((J1402/60)/60)/24)+DATE(1970,1,1)</f>
        <v>42498.341122685189</v>
      </c>
      <c r="T1402" s="11">
        <f>(((I1402/60)/60)/24)+DATE(1970,1,1)</f>
        <v>42533.229166666672</v>
      </c>
      <c r="U1402">
        <f>YEAR(S1402)</f>
        <v>2016</v>
      </c>
      <c r="V1402">
        <f>YEAR(T1402)</f>
        <v>2016</v>
      </c>
      <c r="W1402" t="str">
        <f>IF(V1402=U1402, "Yes"," No")</f>
        <v>Yes</v>
      </c>
    </row>
    <row r="1403" spans="1:23" ht="57.6" x14ac:dyDescent="0.3">
      <c r="A1403">
        <v>1401</v>
      </c>
      <c r="B1403" s="1" t="s">
        <v>2869</v>
      </c>
      <c r="C1403" s="1" t="s">
        <v>2870</v>
      </c>
      <c r="D1403">
        <v>2500</v>
      </c>
      <c r="E1403">
        <v>12413</v>
      </c>
      <c r="F1403" t="s">
        <v>16</v>
      </c>
      <c r="G1403" t="s">
        <v>17</v>
      </c>
      <c r="H1403" t="s">
        <v>18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1614</v>
      </c>
      <c r="O1403" s="7">
        <f>(E1403/D1403)*100</f>
        <v>496.52000000000004</v>
      </c>
      <c r="P1403" s="5">
        <f>IFERROR((E1403/L1403),0)</f>
        <v>51.720833333333331</v>
      </c>
      <c r="Q1403" s="5" t="str">
        <f>LEFT(N1403,SEARCH("/", N1403)-1)</f>
        <v>music</v>
      </c>
      <c r="R1403" s="5" t="str">
        <f>RIGHT(N1403,LEN(N1403)-SEARCH("/",N1403))</f>
        <v>rock</v>
      </c>
      <c r="S1403" s="11">
        <f>(((J1403/60)/60)/24)+DATE(1970,1,1)</f>
        <v>41399.99622685185</v>
      </c>
      <c r="T1403" s="11">
        <f>(((I1403/60)/60)/24)+DATE(1970,1,1)</f>
        <v>41420.99622685185</v>
      </c>
      <c r="U1403">
        <f>YEAR(S1403)</f>
        <v>2013</v>
      </c>
      <c r="V1403">
        <f>YEAR(T1403)</f>
        <v>2013</v>
      </c>
      <c r="W1403" t="str">
        <f>IF(V1403=U1403, "Yes"," No")</f>
        <v>Yes</v>
      </c>
    </row>
    <row r="1404" spans="1:23" ht="43.2" x14ac:dyDescent="0.3">
      <c r="A1404">
        <v>1402</v>
      </c>
      <c r="B1404" s="1" t="s">
        <v>2871</v>
      </c>
      <c r="C1404" s="1" t="s">
        <v>2872</v>
      </c>
      <c r="D1404">
        <v>2500</v>
      </c>
      <c r="E1404">
        <v>2729</v>
      </c>
      <c r="F1404" t="s">
        <v>16</v>
      </c>
      <c r="G1404" t="s">
        <v>24</v>
      </c>
      <c r="H1404" t="s">
        <v>25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1614</v>
      </c>
      <c r="O1404" s="7">
        <f>(E1404/D1404)*100</f>
        <v>109.16</v>
      </c>
      <c r="P1404" s="5">
        <f>IFERROR((E1404/L1404),0)</f>
        <v>24.150442477876105</v>
      </c>
      <c r="Q1404" s="5" t="str">
        <f>LEFT(N1404,SEARCH("/", N1404)-1)</f>
        <v>music</v>
      </c>
      <c r="R1404" s="5" t="str">
        <f>RIGHT(N1404,LEN(N1404)-SEARCH("/",N1404))</f>
        <v>rock</v>
      </c>
      <c r="S1404" s="11">
        <f>(((J1404/60)/60)/24)+DATE(1970,1,1)</f>
        <v>42065.053368055553</v>
      </c>
      <c r="T1404" s="11">
        <f>(((I1404/60)/60)/24)+DATE(1970,1,1)</f>
        <v>42125.011701388896</v>
      </c>
      <c r="U1404">
        <f>YEAR(S1404)</f>
        <v>2015</v>
      </c>
      <c r="V1404">
        <f>YEAR(T1404)</f>
        <v>2015</v>
      </c>
      <c r="W1404" t="str">
        <f>IF(V1404=U1404, "Yes"," No")</f>
        <v>Yes</v>
      </c>
    </row>
    <row r="1405" spans="1:23" ht="43.2" x14ac:dyDescent="0.3">
      <c r="A1405">
        <v>1403</v>
      </c>
      <c r="B1405" s="1" t="s">
        <v>2873</v>
      </c>
      <c r="C1405" s="1" t="s">
        <v>2874</v>
      </c>
      <c r="D1405">
        <v>4000</v>
      </c>
      <c r="E1405">
        <v>4103</v>
      </c>
      <c r="F1405" t="s">
        <v>16</v>
      </c>
      <c r="G1405" t="s">
        <v>17</v>
      </c>
      <c r="H1405" t="s">
        <v>18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1614</v>
      </c>
      <c r="O1405" s="7">
        <f>(E1405/D1405)*100</f>
        <v>102.57499999999999</v>
      </c>
      <c r="P1405" s="5">
        <f>IFERROR((E1405/L1405),0)</f>
        <v>62.166666666666664</v>
      </c>
      <c r="Q1405" s="5" t="str">
        <f>LEFT(N1405,SEARCH("/", N1405)-1)</f>
        <v>music</v>
      </c>
      <c r="R1405" s="5" t="str">
        <f>RIGHT(N1405,LEN(N1405)-SEARCH("/",N1405))</f>
        <v>rock</v>
      </c>
      <c r="S1405" s="11">
        <f>(((J1405/60)/60)/24)+DATE(1970,1,1)</f>
        <v>41451.062905092593</v>
      </c>
      <c r="T1405" s="11">
        <f>(((I1405/60)/60)/24)+DATE(1970,1,1)</f>
        <v>41481.062905092593</v>
      </c>
      <c r="U1405">
        <f>YEAR(S1405)</f>
        <v>2013</v>
      </c>
      <c r="V1405">
        <f>YEAR(T1405)</f>
        <v>2013</v>
      </c>
      <c r="W1405" t="str">
        <f>IF(V1405=U1405, "Yes"," No")</f>
        <v>Yes</v>
      </c>
    </row>
    <row r="1406" spans="1:23" ht="43.2" x14ac:dyDescent="0.3">
      <c r="A1406">
        <v>1404</v>
      </c>
      <c r="B1406" s="1" t="s">
        <v>2875</v>
      </c>
      <c r="C1406" s="1" t="s">
        <v>2876</v>
      </c>
      <c r="D1406">
        <v>14500</v>
      </c>
      <c r="E1406">
        <v>241</v>
      </c>
      <c r="F1406" t="s">
        <v>357</v>
      </c>
      <c r="G1406" t="s">
        <v>24</v>
      </c>
      <c r="H1406" t="s">
        <v>25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2877</v>
      </c>
      <c r="O1406" s="7">
        <f>(E1406/D1406)*100</f>
        <v>1.6620689655172414</v>
      </c>
      <c r="P1406" s="5">
        <f>IFERROR((E1406/L1406),0)</f>
        <v>48.2</v>
      </c>
      <c r="Q1406" s="5" t="str">
        <f>LEFT(N1406,SEARCH("/", N1406)-1)</f>
        <v>publishing</v>
      </c>
      <c r="R1406" s="5" t="str">
        <f>RIGHT(N1406,LEN(N1406)-SEARCH("/",N1406))</f>
        <v>translations</v>
      </c>
      <c r="S1406" s="11">
        <f>(((J1406/60)/60)/24)+DATE(1970,1,1)</f>
        <v>42032.510243055556</v>
      </c>
      <c r="T1406" s="11">
        <f>(((I1406/60)/60)/24)+DATE(1970,1,1)</f>
        <v>42057.510243055556</v>
      </c>
      <c r="U1406">
        <f>YEAR(S1406)</f>
        <v>2015</v>
      </c>
      <c r="V1406">
        <f>YEAR(T1406)</f>
        <v>2015</v>
      </c>
      <c r="W1406" t="str">
        <f>IF(V1406=U1406, "Yes"," No")</f>
        <v>Yes</v>
      </c>
    </row>
    <row r="1407" spans="1:23" ht="28.8" x14ac:dyDescent="0.3">
      <c r="A1407">
        <v>1405</v>
      </c>
      <c r="B1407" s="1" t="s">
        <v>2878</v>
      </c>
      <c r="C1407" s="1" t="s">
        <v>2879</v>
      </c>
      <c r="D1407">
        <v>25000</v>
      </c>
      <c r="E1407">
        <v>105</v>
      </c>
      <c r="F1407" t="s">
        <v>357</v>
      </c>
      <c r="G1407" t="s">
        <v>17</v>
      </c>
      <c r="H1407" t="s">
        <v>18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2877</v>
      </c>
      <c r="O1407" s="7">
        <f>(E1407/D1407)*100</f>
        <v>0.42</v>
      </c>
      <c r="P1407" s="5">
        <f>IFERROR((E1407/L1407),0)</f>
        <v>6.1764705882352944</v>
      </c>
      <c r="Q1407" s="5" t="str">
        <f>LEFT(N1407,SEARCH("/", N1407)-1)</f>
        <v>publishing</v>
      </c>
      <c r="R1407" s="5" t="str">
        <f>RIGHT(N1407,LEN(N1407)-SEARCH("/",N1407))</f>
        <v>translations</v>
      </c>
      <c r="S1407" s="11">
        <f>(((J1407/60)/60)/24)+DATE(1970,1,1)</f>
        <v>41941.680567129632</v>
      </c>
      <c r="T1407" s="11">
        <f>(((I1407/60)/60)/24)+DATE(1970,1,1)</f>
        <v>41971.722233796296</v>
      </c>
      <c r="U1407">
        <f>YEAR(S1407)</f>
        <v>2014</v>
      </c>
      <c r="V1407">
        <f>YEAR(T1407)</f>
        <v>2014</v>
      </c>
      <c r="W1407" t="str">
        <f>IF(V1407=U1407, "Yes"," No")</f>
        <v>Yes</v>
      </c>
    </row>
    <row r="1408" spans="1:23" ht="28.8" x14ac:dyDescent="0.3">
      <c r="A1408">
        <v>1406</v>
      </c>
      <c r="B1408" s="1" t="s">
        <v>2880</v>
      </c>
      <c r="C1408" s="1" t="s">
        <v>2881</v>
      </c>
      <c r="D1408">
        <v>12000</v>
      </c>
      <c r="E1408">
        <v>15</v>
      </c>
      <c r="F1408" t="s">
        <v>357</v>
      </c>
      <c r="G1408" t="s">
        <v>1224</v>
      </c>
      <c r="H1408" t="s">
        <v>55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2877</v>
      </c>
      <c r="O1408" s="7">
        <f>(E1408/D1408)*100</f>
        <v>0.125</v>
      </c>
      <c r="P1408" s="5">
        <f>IFERROR((E1408/L1408),0)</f>
        <v>5</v>
      </c>
      <c r="Q1408" s="5" t="str">
        <f>LEFT(N1408,SEARCH("/", N1408)-1)</f>
        <v>publishing</v>
      </c>
      <c r="R1408" s="5" t="str">
        <f>RIGHT(N1408,LEN(N1408)-SEARCH("/",N1408))</f>
        <v>translations</v>
      </c>
      <c r="S1408" s="11">
        <f>(((J1408/60)/60)/24)+DATE(1970,1,1)</f>
        <v>42297.432951388888</v>
      </c>
      <c r="T1408" s="11">
        <f>(((I1408/60)/60)/24)+DATE(1970,1,1)</f>
        <v>42350.416666666672</v>
      </c>
      <c r="U1408">
        <f>YEAR(S1408)</f>
        <v>2015</v>
      </c>
      <c r="V1408">
        <f>YEAR(T1408)</f>
        <v>2015</v>
      </c>
      <c r="W1408" t="str">
        <f>IF(V1408=U1408, "Yes"," No")</f>
        <v>Yes</v>
      </c>
    </row>
    <row r="1409" spans="1:23" ht="43.2" x14ac:dyDescent="0.3">
      <c r="A1409">
        <v>1407</v>
      </c>
      <c r="B1409" s="1" t="s">
        <v>2882</v>
      </c>
      <c r="C1409" s="1" t="s">
        <v>2883</v>
      </c>
      <c r="D1409">
        <v>3000</v>
      </c>
      <c r="E1409">
        <v>15</v>
      </c>
      <c r="F1409" t="s">
        <v>357</v>
      </c>
      <c r="G1409" t="s">
        <v>17</v>
      </c>
      <c r="H1409" t="s">
        <v>18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2877</v>
      </c>
      <c r="O1409" s="7">
        <f>(E1409/D1409)*100</f>
        <v>0.5</v>
      </c>
      <c r="P1409" s="5">
        <f>IFERROR((E1409/L1409),0)</f>
        <v>7.5</v>
      </c>
      <c r="Q1409" s="5" t="str">
        <f>LEFT(N1409,SEARCH("/", N1409)-1)</f>
        <v>publishing</v>
      </c>
      <c r="R1409" s="5" t="str">
        <f>RIGHT(N1409,LEN(N1409)-SEARCH("/",N1409))</f>
        <v>translations</v>
      </c>
      <c r="S1409" s="11">
        <f>(((J1409/60)/60)/24)+DATE(1970,1,1)</f>
        <v>41838.536782407406</v>
      </c>
      <c r="T1409" s="11">
        <f>(((I1409/60)/60)/24)+DATE(1970,1,1)</f>
        <v>41863.536782407406</v>
      </c>
      <c r="U1409">
        <f>YEAR(S1409)</f>
        <v>2014</v>
      </c>
      <c r="V1409">
        <f>YEAR(T1409)</f>
        <v>2014</v>
      </c>
      <c r="W1409" t="str">
        <f>IF(V1409=U1409, "Yes"," No")</f>
        <v>Yes</v>
      </c>
    </row>
    <row r="1410" spans="1:23" ht="43.2" x14ac:dyDescent="0.3">
      <c r="A1410">
        <v>1408</v>
      </c>
      <c r="B1410" s="1" t="s">
        <v>2884</v>
      </c>
      <c r="C1410" s="1" t="s">
        <v>2885</v>
      </c>
      <c r="D1410">
        <v>1000</v>
      </c>
      <c r="E1410">
        <v>72</v>
      </c>
      <c r="F1410" t="s">
        <v>357</v>
      </c>
      <c r="G1410" t="s">
        <v>24</v>
      </c>
      <c r="H1410" t="s">
        <v>25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2877</v>
      </c>
      <c r="O1410" s="7">
        <f>(E1410/D1410)*100</f>
        <v>7.1999999999999993</v>
      </c>
      <c r="P1410" s="5">
        <f>IFERROR((E1410/L1410),0)</f>
        <v>12</v>
      </c>
      <c r="Q1410" s="5" t="str">
        <f>LEFT(N1410,SEARCH("/", N1410)-1)</f>
        <v>publishing</v>
      </c>
      <c r="R1410" s="5" t="str">
        <f>RIGHT(N1410,LEN(N1410)-SEARCH("/",N1410))</f>
        <v>translations</v>
      </c>
      <c r="S1410" s="11">
        <f>(((J1410/60)/60)/24)+DATE(1970,1,1)</f>
        <v>42291.872175925921</v>
      </c>
      <c r="T1410" s="11">
        <f>(((I1410/60)/60)/24)+DATE(1970,1,1)</f>
        <v>42321.913842592592</v>
      </c>
      <c r="U1410">
        <f>YEAR(S1410)</f>
        <v>2015</v>
      </c>
      <c r="V1410">
        <f>YEAR(T1410)</f>
        <v>2015</v>
      </c>
      <c r="W1410" t="str">
        <f>IF(V1410=U1410, "Yes"," No")</f>
        <v>Yes</v>
      </c>
    </row>
    <row r="1411" spans="1:23" ht="43.2" x14ac:dyDescent="0.3">
      <c r="A1411">
        <v>1409</v>
      </c>
      <c r="B1411" s="1" t="s">
        <v>2886</v>
      </c>
      <c r="C1411" s="1" t="s">
        <v>2887</v>
      </c>
      <c r="D1411">
        <v>4000</v>
      </c>
      <c r="E1411">
        <v>0</v>
      </c>
      <c r="F1411" t="s">
        <v>357</v>
      </c>
      <c r="G1411" t="s">
        <v>17</v>
      </c>
      <c r="H1411" t="s">
        <v>18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2877</v>
      </c>
      <c r="O1411" s="7">
        <f>(E1411/D1411)*100</f>
        <v>0</v>
      </c>
      <c r="P1411" s="5">
        <f>IFERROR((E1411/L1411),0)</f>
        <v>0</v>
      </c>
      <c r="Q1411" s="5" t="str">
        <f>LEFT(N1411,SEARCH("/", N1411)-1)</f>
        <v>publishing</v>
      </c>
      <c r="R1411" s="5" t="str">
        <f>RIGHT(N1411,LEN(N1411)-SEARCH("/",N1411))</f>
        <v>translations</v>
      </c>
      <c r="S1411" s="11">
        <f>(((J1411/60)/60)/24)+DATE(1970,1,1)</f>
        <v>41945.133506944447</v>
      </c>
      <c r="T1411" s="11">
        <f>(((I1411/60)/60)/24)+DATE(1970,1,1)</f>
        <v>42005.175173611111</v>
      </c>
      <c r="U1411">
        <f>YEAR(S1411)</f>
        <v>2014</v>
      </c>
      <c r="V1411">
        <f>YEAR(T1411)</f>
        <v>2015</v>
      </c>
      <c r="W1411" t="str">
        <f>IF(V1411=U1411, "Yes"," No")</f>
        <v xml:space="preserve"> No</v>
      </c>
    </row>
    <row r="1412" spans="1:23" ht="43.2" x14ac:dyDescent="0.3">
      <c r="A1412">
        <v>1410</v>
      </c>
      <c r="B1412" s="1" t="s">
        <v>2888</v>
      </c>
      <c r="C1412" s="1" t="s">
        <v>2889</v>
      </c>
      <c r="D1412">
        <v>6000</v>
      </c>
      <c r="E1412">
        <v>1</v>
      </c>
      <c r="F1412" t="s">
        <v>357</v>
      </c>
      <c r="G1412" t="s">
        <v>1224</v>
      </c>
      <c r="H1412" t="s">
        <v>55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2877</v>
      </c>
      <c r="O1412" s="7">
        <f>(E1412/D1412)*100</f>
        <v>1.6666666666666666E-2</v>
      </c>
      <c r="P1412" s="5">
        <f>IFERROR((E1412/L1412),0)</f>
        <v>1</v>
      </c>
      <c r="Q1412" s="5" t="str">
        <f>LEFT(N1412,SEARCH("/", N1412)-1)</f>
        <v>publishing</v>
      </c>
      <c r="R1412" s="5" t="str">
        <f>RIGHT(N1412,LEN(N1412)-SEARCH("/",N1412))</f>
        <v>translations</v>
      </c>
      <c r="S1412" s="11">
        <f>(((J1412/60)/60)/24)+DATE(1970,1,1)</f>
        <v>42479.318518518514</v>
      </c>
      <c r="T1412" s="11">
        <f>(((I1412/60)/60)/24)+DATE(1970,1,1)</f>
        <v>42524.318518518514</v>
      </c>
      <c r="U1412">
        <f>YEAR(S1412)</f>
        <v>2016</v>
      </c>
      <c r="V1412">
        <f>YEAR(T1412)</f>
        <v>2016</v>
      </c>
      <c r="W1412" t="str">
        <f>IF(V1412=U1412, "Yes"," No")</f>
        <v>Yes</v>
      </c>
    </row>
    <row r="1413" spans="1:23" ht="57.6" x14ac:dyDescent="0.3">
      <c r="A1413">
        <v>1411</v>
      </c>
      <c r="B1413" s="1" t="s">
        <v>2890</v>
      </c>
      <c r="C1413" s="1" t="s">
        <v>2891</v>
      </c>
      <c r="D1413">
        <v>3000</v>
      </c>
      <c r="E1413">
        <v>7</v>
      </c>
      <c r="F1413" t="s">
        <v>357</v>
      </c>
      <c r="G1413" t="s">
        <v>24</v>
      </c>
      <c r="H1413" t="s">
        <v>25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2877</v>
      </c>
      <c r="O1413" s="7">
        <f>(E1413/D1413)*100</f>
        <v>0.23333333333333336</v>
      </c>
      <c r="P1413" s="5">
        <f>IFERROR((E1413/L1413),0)</f>
        <v>2.3333333333333335</v>
      </c>
      <c r="Q1413" s="5" t="str">
        <f>LEFT(N1413,SEARCH("/", N1413)-1)</f>
        <v>publishing</v>
      </c>
      <c r="R1413" s="5" t="str">
        <f>RIGHT(N1413,LEN(N1413)-SEARCH("/",N1413))</f>
        <v>translations</v>
      </c>
      <c r="S1413" s="11">
        <f>(((J1413/60)/60)/24)+DATE(1970,1,1)</f>
        <v>42013.059027777781</v>
      </c>
      <c r="T1413" s="11">
        <f>(((I1413/60)/60)/24)+DATE(1970,1,1)</f>
        <v>42041.059027777781</v>
      </c>
      <c r="U1413">
        <f>YEAR(S1413)</f>
        <v>2015</v>
      </c>
      <c r="V1413">
        <f>YEAR(T1413)</f>
        <v>2015</v>
      </c>
      <c r="W1413" t="str">
        <f>IF(V1413=U1413, "Yes"," No")</f>
        <v>Yes</v>
      </c>
    </row>
    <row r="1414" spans="1:23" ht="43.2" x14ac:dyDescent="0.3">
      <c r="A1414">
        <v>1412</v>
      </c>
      <c r="B1414" s="1" t="s">
        <v>2892</v>
      </c>
      <c r="C1414" s="1" t="s">
        <v>2893</v>
      </c>
      <c r="D1414">
        <v>7000</v>
      </c>
      <c r="E1414">
        <v>320</v>
      </c>
      <c r="F1414" t="s">
        <v>357</v>
      </c>
      <c r="G1414" t="s">
        <v>17</v>
      </c>
      <c r="H1414" t="s">
        <v>18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2877</v>
      </c>
      <c r="O1414" s="7">
        <f>(E1414/D1414)*100</f>
        <v>4.5714285714285712</v>
      </c>
      <c r="P1414" s="5">
        <f>IFERROR((E1414/L1414),0)</f>
        <v>24.615384615384617</v>
      </c>
      <c r="Q1414" s="5" t="str">
        <f>LEFT(N1414,SEARCH("/", N1414)-1)</f>
        <v>publishing</v>
      </c>
      <c r="R1414" s="5" t="str">
        <f>RIGHT(N1414,LEN(N1414)-SEARCH("/",N1414))</f>
        <v>translations</v>
      </c>
      <c r="S1414" s="11">
        <f>(((J1414/60)/60)/24)+DATE(1970,1,1)</f>
        <v>41947.063645833332</v>
      </c>
      <c r="T1414" s="11">
        <f>(((I1414/60)/60)/24)+DATE(1970,1,1)</f>
        <v>41977.063645833332</v>
      </c>
      <c r="U1414">
        <f>YEAR(S1414)</f>
        <v>2014</v>
      </c>
      <c r="V1414">
        <f>YEAR(T1414)</f>
        <v>2014</v>
      </c>
      <c r="W1414" t="str">
        <f>IF(V1414=U1414, "Yes"," No")</f>
        <v>Yes</v>
      </c>
    </row>
    <row r="1415" spans="1:23" ht="57.6" x14ac:dyDescent="0.3">
      <c r="A1415">
        <v>1413</v>
      </c>
      <c r="B1415" s="1" t="s">
        <v>2894</v>
      </c>
      <c r="C1415" s="1" t="s">
        <v>2895</v>
      </c>
      <c r="D1415">
        <v>2000</v>
      </c>
      <c r="E1415">
        <v>100</v>
      </c>
      <c r="F1415" t="s">
        <v>357</v>
      </c>
      <c r="G1415" t="s">
        <v>1224</v>
      </c>
      <c r="H1415" t="s">
        <v>55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2877</v>
      </c>
      <c r="O1415" s="7">
        <f>(E1415/D1415)*100</f>
        <v>5</v>
      </c>
      <c r="P1415" s="5">
        <f>IFERROR((E1415/L1415),0)</f>
        <v>100</v>
      </c>
      <c r="Q1415" s="5" t="str">
        <f>LEFT(N1415,SEARCH("/", N1415)-1)</f>
        <v>publishing</v>
      </c>
      <c r="R1415" s="5" t="str">
        <f>RIGHT(N1415,LEN(N1415)-SEARCH("/",N1415))</f>
        <v>translations</v>
      </c>
      <c r="S1415" s="11">
        <f>(((J1415/60)/60)/24)+DATE(1970,1,1)</f>
        <v>42360.437152777777</v>
      </c>
      <c r="T1415" s="11">
        <f>(((I1415/60)/60)/24)+DATE(1970,1,1)</f>
        <v>42420.437152777777</v>
      </c>
      <c r="U1415">
        <f>YEAR(S1415)</f>
        <v>2015</v>
      </c>
      <c r="V1415">
        <f>YEAR(T1415)</f>
        <v>2016</v>
      </c>
      <c r="W1415" t="str">
        <f>IF(V1415=U1415, "Yes"," No")</f>
        <v xml:space="preserve"> No</v>
      </c>
    </row>
    <row r="1416" spans="1:23" ht="43.2" x14ac:dyDescent="0.3">
      <c r="A1416">
        <v>1414</v>
      </c>
      <c r="B1416" s="1" t="s">
        <v>2896</v>
      </c>
      <c r="C1416" s="1" t="s">
        <v>2897</v>
      </c>
      <c r="D1416">
        <v>500</v>
      </c>
      <c r="E1416">
        <v>1</v>
      </c>
      <c r="F1416" t="s">
        <v>357</v>
      </c>
      <c r="G1416" t="s">
        <v>17</v>
      </c>
      <c r="H1416" t="s">
        <v>18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2877</v>
      </c>
      <c r="O1416" s="7">
        <f>(E1416/D1416)*100</f>
        <v>0.2</v>
      </c>
      <c r="P1416" s="5">
        <f>IFERROR((E1416/L1416),0)</f>
        <v>1</v>
      </c>
      <c r="Q1416" s="5" t="str">
        <f>LEFT(N1416,SEARCH("/", N1416)-1)</f>
        <v>publishing</v>
      </c>
      <c r="R1416" s="5" t="str">
        <f>RIGHT(N1416,LEN(N1416)-SEARCH("/",N1416))</f>
        <v>translations</v>
      </c>
      <c r="S1416" s="11">
        <f>(((J1416/60)/60)/24)+DATE(1970,1,1)</f>
        <v>42708.25309027778</v>
      </c>
      <c r="T1416" s="11">
        <f>(((I1416/60)/60)/24)+DATE(1970,1,1)</f>
        <v>42738.25309027778</v>
      </c>
      <c r="U1416">
        <f>YEAR(S1416)</f>
        <v>2016</v>
      </c>
      <c r="V1416">
        <f>YEAR(T1416)</f>
        <v>2017</v>
      </c>
      <c r="W1416" t="str">
        <f>IF(V1416=U1416, "Yes"," No")</f>
        <v xml:space="preserve"> No</v>
      </c>
    </row>
    <row r="1417" spans="1:23" ht="43.2" x14ac:dyDescent="0.3">
      <c r="A1417">
        <v>1415</v>
      </c>
      <c r="B1417" s="1" t="s">
        <v>2898</v>
      </c>
      <c r="C1417" s="1" t="s">
        <v>2899</v>
      </c>
      <c r="D1417">
        <v>4400</v>
      </c>
      <c r="E1417">
        <v>800</v>
      </c>
      <c r="F1417" t="s">
        <v>357</v>
      </c>
      <c r="G1417" t="s">
        <v>17</v>
      </c>
      <c r="H1417" t="s">
        <v>18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2877</v>
      </c>
      <c r="O1417" s="7">
        <f>(E1417/D1417)*100</f>
        <v>18.181818181818183</v>
      </c>
      <c r="P1417" s="5">
        <f>IFERROR((E1417/L1417),0)</f>
        <v>88.888888888888886</v>
      </c>
      <c r="Q1417" s="5" t="str">
        <f>LEFT(N1417,SEARCH("/", N1417)-1)</f>
        <v>publishing</v>
      </c>
      <c r="R1417" s="5" t="str">
        <f>RIGHT(N1417,LEN(N1417)-SEARCH("/",N1417))</f>
        <v>translations</v>
      </c>
      <c r="S1417" s="11">
        <f>(((J1417/60)/60)/24)+DATE(1970,1,1)</f>
        <v>42192.675821759258</v>
      </c>
      <c r="T1417" s="11">
        <f>(((I1417/60)/60)/24)+DATE(1970,1,1)</f>
        <v>42232.675821759258</v>
      </c>
      <c r="U1417">
        <f>YEAR(S1417)</f>
        <v>2015</v>
      </c>
      <c r="V1417">
        <f>YEAR(T1417)</f>
        <v>2015</v>
      </c>
      <c r="W1417" t="str">
        <f>IF(V1417=U1417, "Yes"," No")</f>
        <v>Yes</v>
      </c>
    </row>
    <row r="1418" spans="1:23" ht="43.2" x14ac:dyDescent="0.3">
      <c r="A1418">
        <v>1416</v>
      </c>
      <c r="B1418" s="1" t="s">
        <v>2900</v>
      </c>
      <c r="C1418" s="1" t="s">
        <v>2901</v>
      </c>
      <c r="D1418">
        <v>50000</v>
      </c>
      <c r="E1418">
        <v>0</v>
      </c>
      <c r="F1418" t="s">
        <v>357</v>
      </c>
      <c r="G1418" t="s">
        <v>17</v>
      </c>
      <c r="H1418" t="s">
        <v>18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2877</v>
      </c>
      <c r="O1418" s="7">
        <f>(E1418/D1418)*100</f>
        <v>0</v>
      </c>
      <c r="P1418" s="5">
        <f>IFERROR((E1418/L1418),0)</f>
        <v>0</v>
      </c>
      <c r="Q1418" s="5" t="str">
        <f>LEFT(N1418,SEARCH("/", N1418)-1)</f>
        <v>publishing</v>
      </c>
      <c r="R1418" s="5" t="str">
        <f>RIGHT(N1418,LEN(N1418)-SEARCH("/",N1418))</f>
        <v>translations</v>
      </c>
      <c r="S1418" s="11">
        <f>(((J1418/60)/60)/24)+DATE(1970,1,1)</f>
        <v>42299.926145833335</v>
      </c>
      <c r="T1418" s="11">
        <f>(((I1418/60)/60)/24)+DATE(1970,1,1)</f>
        <v>42329.967812499999</v>
      </c>
      <c r="U1418">
        <f>YEAR(S1418)</f>
        <v>2015</v>
      </c>
      <c r="V1418">
        <f>YEAR(T1418)</f>
        <v>2015</v>
      </c>
      <c r="W1418" t="str">
        <f>IF(V1418=U1418, "Yes"," No")</f>
        <v>Yes</v>
      </c>
    </row>
    <row r="1419" spans="1:23" ht="43.2" x14ac:dyDescent="0.3">
      <c r="A1419">
        <v>1417</v>
      </c>
      <c r="B1419" s="1" t="s">
        <v>2902</v>
      </c>
      <c r="C1419" s="1" t="s">
        <v>2903</v>
      </c>
      <c r="D1419">
        <v>4500</v>
      </c>
      <c r="E1419">
        <v>55</v>
      </c>
      <c r="F1419" t="s">
        <v>357</v>
      </c>
      <c r="G1419" t="s">
        <v>17</v>
      </c>
      <c r="H1419" t="s">
        <v>18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2877</v>
      </c>
      <c r="O1419" s="7">
        <f>(E1419/D1419)*100</f>
        <v>1.2222222222222223</v>
      </c>
      <c r="P1419" s="5">
        <f>IFERROR((E1419/L1419),0)</f>
        <v>27.5</v>
      </c>
      <c r="Q1419" s="5" t="str">
        <f>LEFT(N1419,SEARCH("/", N1419)-1)</f>
        <v>publishing</v>
      </c>
      <c r="R1419" s="5" t="str">
        <f>RIGHT(N1419,LEN(N1419)-SEARCH("/",N1419))</f>
        <v>translations</v>
      </c>
      <c r="S1419" s="11">
        <f>(((J1419/60)/60)/24)+DATE(1970,1,1)</f>
        <v>42232.15016203704</v>
      </c>
      <c r="T1419" s="11">
        <f>(((I1419/60)/60)/24)+DATE(1970,1,1)</f>
        <v>42262.465972222228</v>
      </c>
      <c r="U1419">
        <f>YEAR(S1419)</f>
        <v>2015</v>
      </c>
      <c r="V1419">
        <f>YEAR(T1419)</f>
        <v>2015</v>
      </c>
      <c r="W1419" t="str">
        <f>IF(V1419=U1419, "Yes"," No")</f>
        <v>Yes</v>
      </c>
    </row>
    <row r="1420" spans="1:23" ht="57.6" x14ac:dyDescent="0.3">
      <c r="A1420">
        <v>1418</v>
      </c>
      <c r="B1420" s="1" t="s">
        <v>2904</v>
      </c>
      <c r="C1420" s="1" t="s">
        <v>2905</v>
      </c>
      <c r="D1420">
        <v>3000</v>
      </c>
      <c r="E1420">
        <v>6</v>
      </c>
      <c r="F1420" t="s">
        <v>357</v>
      </c>
      <c r="G1420" t="s">
        <v>54</v>
      </c>
      <c r="H1420" t="s">
        <v>55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2877</v>
      </c>
      <c r="O1420" s="7">
        <f>(E1420/D1420)*100</f>
        <v>0.2</v>
      </c>
      <c r="P1420" s="5">
        <f>IFERROR((E1420/L1420),0)</f>
        <v>6</v>
      </c>
      <c r="Q1420" s="5" t="str">
        <f>LEFT(N1420,SEARCH("/", N1420)-1)</f>
        <v>publishing</v>
      </c>
      <c r="R1420" s="5" t="str">
        <f>RIGHT(N1420,LEN(N1420)-SEARCH("/",N1420))</f>
        <v>translations</v>
      </c>
      <c r="S1420" s="11">
        <f>(((J1420/60)/60)/24)+DATE(1970,1,1)</f>
        <v>42395.456412037034</v>
      </c>
      <c r="T1420" s="11">
        <f>(((I1420/60)/60)/24)+DATE(1970,1,1)</f>
        <v>42425.456412037034</v>
      </c>
      <c r="U1420">
        <f>YEAR(S1420)</f>
        <v>2016</v>
      </c>
      <c r="V1420">
        <f>YEAR(T1420)</f>
        <v>2016</v>
      </c>
      <c r="W1420" t="str">
        <f>IF(V1420=U1420, "Yes"," No")</f>
        <v>Yes</v>
      </c>
    </row>
    <row r="1421" spans="1:23" ht="57.6" x14ac:dyDescent="0.3">
      <c r="A1421">
        <v>1419</v>
      </c>
      <c r="B1421" s="1" t="s">
        <v>2906</v>
      </c>
      <c r="C1421" s="1" t="s">
        <v>2907</v>
      </c>
      <c r="D1421">
        <v>6300</v>
      </c>
      <c r="E1421">
        <v>445</v>
      </c>
      <c r="F1421" t="s">
        <v>357</v>
      </c>
      <c r="G1421" t="s">
        <v>17</v>
      </c>
      <c r="H1421" t="s">
        <v>18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2877</v>
      </c>
      <c r="O1421" s="7">
        <f>(E1421/D1421)*100</f>
        <v>7.0634920634920633</v>
      </c>
      <c r="P1421" s="5">
        <f>IFERROR((E1421/L1421),0)</f>
        <v>44.5</v>
      </c>
      <c r="Q1421" s="5" t="str">
        <f>LEFT(N1421,SEARCH("/", N1421)-1)</f>
        <v>publishing</v>
      </c>
      <c r="R1421" s="5" t="str">
        <f>RIGHT(N1421,LEN(N1421)-SEARCH("/",N1421))</f>
        <v>translations</v>
      </c>
      <c r="S1421" s="11">
        <f>(((J1421/60)/60)/24)+DATE(1970,1,1)</f>
        <v>42622.456238425926</v>
      </c>
      <c r="T1421" s="11">
        <f>(((I1421/60)/60)/24)+DATE(1970,1,1)</f>
        <v>42652.456238425926</v>
      </c>
      <c r="U1421">
        <f>YEAR(S1421)</f>
        <v>2016</v>
      </c>
      <c r="V1421">
        <f>YEAR(T1421)</f>
        <v>2016</v>
      </c>
      <c r="W1421" t="str">
        <f>IF(V1421=U1421, "Yes"," No")</f>
        <v>Yes</v>
      </c>
    </row>
    <row r="1422" spans="1:23" ht="28.8" x14ac:dyDescent="0.3">
      <c r="A1422">
        <v>1420</v>
      </c>
      <c r="B1422" s="1" t="s">
        <v>2908</v>
      </c>
      <c r="C1422" s="1" t="s">
        <v>2909</v>
      </c>
      <c r="D1422">
        <v>110</v>
      </c>
      <c r="E1422">
        <v>3</v>
      </c>
      <c r="F1422" t="s">
        <v>357</v>
      </c>
      <c r="G1422" t="s">
        <v>17</v>
      </c>
      <c r="H1422" t="s">
        <v>18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2877</v>
      </c>
      <c r="O1422" s="7">
        <f>(E1422/D1422)*100</f>
        <v>2.7272727272727271</v>
      </c>
      <c r="P1422" s="5">
        <f>IFERROR((E1422/L1422),0)</f>
        <v>1</v>
      </c>
      <c r="Q1422" s="5" t="str">
        <f>LEFT(N1422,SEARCH("/", N1422)-1)</f>
        <v>publishing</v>
      </c>
      <c r="R1422" s="5" t="str">
        <f>RIGHT(N1422,LEN(N1422)-SEARCH("/",N1422))</f>
        <v>translations</v>
      </c>
      <c r="S1422" s="11">
        <f>(((J1422/60)/60)/24)+DATE(1970,1,1)</f>
        <v>42524.667662037042</v>
      </c>
      <c r="T1422" s="11">
        <f>(((I1422/60)/60)/24)+DATE(1970,1,1)</f>
        <v>42549.667662037042</v>
      </c>
      <c r="U1422">
        <f>YEAR(S1422)</f>
        <v>2016</v>
      </c>
      <c r="V1422">
        <f>YEAR(T1422)</f>
        <v>2016</v>
      </c>
      <c r="W1422" t="str">
        <f>IF(V1422=U1422, "Yes"," No")</f>
        <v>Yes</v>
      </c>
    </row>
    <row r="1423" spans="1:23" ht="57.6" x14ac:dyDescent="0.3">
      <c r="A1423">
        <v>1421</v>
      </c>
      <c r="B1423" s="1" t="s">
        <v>2910</v>
      </c>
      <c r="C1423" s="1" t="s">
        <v>2911</v>
      </c>
      <c r="D1423">
        <v>200000</v>
      </c>
      <c r="E1423">
        <v>200</v>
      </c>
      <c r="F1423" t="s">
        <v>357</v>
      </c>
      <c r="G1423" t="s">
        <v>476</v>
      </c>
      <c r="H1423" t="s">
        <v>477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2877</v>
      </c>
      <c r="O1423" s="7">
        <f>(E1423/D1423)*100</f>
        <v>0.1</v>
      </c>
      <c r="P1423" s="5">
        <f>IFERROR((E1423/L1423),0)</f>
        <v>100</v>
      </c>
      <c r="Q1423" s="5" t="str">
        <f>LEFT(N1423,SEARCH("/", N1423)-1)</f>
        <v>publishing</v>
      </c>
      <c r="R1423" s="5" t="str">
        <f>RIGHT(N1423,LEN(N1423)-SEARCH("/",N1423))</f>
        <v>translations</v>
      </c>
      <c r="S1423" s="11">
        <f>(((J1423/60)/60)/24)+DATE(1970,1,1)</f>
        <v>42013.915613425925</v>
      </c>
      <c r="T1423" s="11">
        <f>(((I1423/60)/60)/24)+DATE(1970,1,1)</f>
        <v>42043.915613425925</v>
      </c>
      <c r="U1423">
        <f>YEAR(S1423)</f>
        <v>2015</v>
      </c>
      <c r="V1423">
        <f>YEAR(T1423)</f>
        <v>2015</v>
      </c>
      <c r="W1423" t="str">
        <f>IF(V1423=U1423, "Yes"," No")</f>
        <v>Yes</v>
      </c>
    </row>
    <row r="1424" spans="1:23" ht="43.2" x14ac:dyDescent="0.3">
      <c r="A1424">
        <v>1422</v>
      </c>
      <c r="B1424" s="1" t="s">
        <v>2912</v>
      </c>
      <c r="C1424" s="1" t="s">
        <v>2913</v>
      </c>
      <c r="D1424">
        <v>25000</v>
      </c>
      <c r="E1424">
        <v>26</v>
      </c>
      <c r="F1424" t="s">
        <v>357</v>
      </c>
      <c r="G1424" t="s">
        <v>80</v>
      </c>
      <c r="H1424" t="s">
        <v>81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2877</v>
      </c>
      <c r="O1424" s="7">
        <f>(E1424/D1424)*100</f>
        <v>0.104</v>
      </c>
      <c r="P1424" s="5">
        <f>IFERROR((E1424/L1424),0)</f>
        <v>13</v>
      </c>
      <c r="Q1424" s="5" t="str">
        <f>LEFT(N1424,SEARCH("/", N1424)-1)</f>
        <v>publishing</v>
      </c>
      <c r="R1424" s="5" t="str">
        <f>RIGHT(N1424,LEN(N1424)-SEARCH("/",N1424))</f>
        <v>translations</v>
      </c>
      <c r="S1424" s="11">
        <f>(((J1424/60)/60)/24)+DATE(1970,1,1)</f>
        <v>42604.239629629628</v>
      </c>
      <c r="T1424" s="11">
        <f>(((I1424/60)/60)/24)+DATE(1970,1,1)</f>
        <v>42634.239629629628</v>
      </c>
      <c r="U1424">
        <f>YEAR(S1424)</f>
        <v>2016</v>
      </c>
      <c r="V1424">
        <f>YEAR(T1424)</f>
        <v>2016</v>
      </c>
      <c r="W1424" t="str">
        <f>IF(V1424=U1424, "Yes"," No")</f>
        <v>Yes</v>
      </c>
    </row>
    <row r="1425" spans="1:23" ht="43.2" x14ac:dyDescent="0.3">
      <c r="A1425">
        <v>1423</v>
      </c>
      <c r="B1425" s="1" t="s">
        <v>2914</v>
      </c>
      <c r="C1425" s="1" t="s">
        <v>2915</v>
      </c>
      <c r="D1425">
        <v>30000</v>
      </c>
      <c r="E1425">
        <v>100</v>
      </c>
      <c r="F1425" t="s">
        <v>357</v>
      </c>
      <c r="G1425" t="s">
        <v>50</v>
      </c>
      <c r="H1425" t="s">
        <v>51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2877</v>
      </c>
      <c r="O1425" s="7">
        <f>(E1425/D1425)*100</f>
        <v>0.33333333333333337</v>
      </c>
      <c r="P1425" s="5">
        <f>IFERROR((E1425/L1425),0)</f>
        <v>100</v>
      </c>
      <c r="Q1425" s="5" t="str">
        <f>LEFT(N1425,SEARCH("/", N1425)-1)</f>
        <v>publishing</v>
      </c>
      <c r="R1425" s="5" t="str">
        <f>RIGHT(N1425,LEN(N1425)-SEARCH("/",N1425))</f>
        <v>translations</v>
      </c>
      <c r="S1425" s="11">
        <f>(((J1425/60)/60)/24)+DATE(1970,1,1)</f>
        <v>42340.360312500001</v>
      </c>
      <c r="T1425" s="11">
        <f>(((I1425/60)/60)/24)+DATE(1970,1,1)</f>
        <v>42370.360312500001</v>
      </c>
      <c r="U1425">
        <f>YEAR(S1425)</f>
        <v>2015</v>
      </c>
      <c r="V1425">
        <f>YEAR(T1425)</f>
        <v>2016</v>
      </c>
      <c r="W1425" t="str">
        <f>IF(V1425=U1425, "Yes"," No")</f>
        <v xml:space="preserve"> No</v>
      </c>
    </row>
    <row r="1426" spans="1:23" ht="43.2" x14ac:dyDescent="0.3">
      <c r="A1426">
        <v>1424</v>
      </c>
      <c r="B1426" s="1" t="s">
        <v>2916</v>
      </c>
      <c r="C1426" s="1" t="s">
        <v>2917</v>
      </c>
      <c r="D1426">
        <v>7500</v>
      </c>
      <c r="E1426">
        <v>1527</v>
      </c>
      <c r="F1426" t="s">
        <v>357</v>
      </c>
      <c r="G1426" t="s">
        <v>17</v>
      </c>
      <c r="H1426" t="s">
        <v>18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2877</v>
      </c>
      <c r="O1426" s="7">
        <f>(E1426/D1426)*100</f>
        <v>20.36</v>
      </c>
      <c r="P1426" s="5">
        <f>IFERROR((E1426/L1426),0)</f>
        <v>109.07142857142857</v>
      </c>
      <c r="Q1426" s="5" t="str">
        <f>LEFT(N1426,SEARCH("/", N1426)-1)</f>
        <v>publishing</v>
      </c>
      <c r="R1426" s="5" t="str">
        <f>RIGHT(N1426,LEN(N1426)-SEARCH("/",N1426))</f>
        <v>translations</v>
      </c>
      <c r="S1426" s="11">
        <f>(((J1426/60)/60)/24)+DATE(1970,1,1)</f>
        <v>42676.717615740738</v>
      </c>
      <c r="T1426" s="11">
        <f>(((I1426/60)/60)/24)+DATE(1970,1,1)</f>
        <v>42689.759282407409</v>
      </c>
      <c r="U1426">
        <f>YEAR(S1426)</f>
        <v>2016</v>
      </c>
      <c r="V1426">
        <f>YEAR(T1426)</f>
        <v>2016</v>
      </c>
      <c r="W1426" t="str">
        <f>IF(V1426=U1426, "Yes"," No")</f>
        <v>Yes</v>
      </c>
    </row>
    <row r="1427" spans="1:23" ht="43.2" x14ac:dyDescent="0.3">
      <c r="A1427">
        <v>1425</v>
      </c>
      <c r="B1427" s="1" t="s">
        <v>2918</v>
      </c>
      <c r="C1427" s="1" t="s">
        <v>2919</v>
      </c>
      <c r="D1427">
        <v>13000</v>
      </c>
      <c r="E1427">
        <v>0</v>
      </c>
      <c r="F1427" t="s">
        <v>357</v>
      </c>
      <c r="G1427" t="s">
        <v>17</v>
      </c>
      <c r="H1427" t="s">
        <v>18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2877</v>
      </c>
      <c r="O1427" s="7">
        <f>(E1427/D1427)*100</f>
        <v>0</v>
      </c>
      <c r="P1427" s="5">
        <f>IFERROR((E1427/L1427),0)</f>
        <v>0</v>
      </c>
      <c r="Q1427" s="5" t="str">
        <f>LEFT(N1427,SEARCH("/", N1427)-1)</f>
        <v>publishing</v>
      </c>
      <c r="R1427" s="5" t="str">
        <f>RIGHT(N1427,LEN(N1427)-SEARCH("/",N1427))</f>
        <v>translations</v>
      </c>
      <c r="S1427" s="11">
        <f>(((J1427/60)/60)/24)+DATE(1970,1,1)</f>
        <v>42093.131469907406</v>
      </c>
      <c r="T1427" s="11">
        <f>(((I1427/60)/60)/24)+DATE(1970,1,1)</f>
        <v>42123.131469907406</v>
      </c>
      <c r="U1427">
        <f>YEAR(S1427)</f>
        <v>2015</v>
      </c>
      <c r="V1427">
        <f>YEAR(T1427)</f>
        <v>2015</v>
      </c>
      <c r="W1427" t="str">
        <f>IF(V1427=U1427, "Yes"," No")</f>
        <v>Yes</v>
      </c>
    </row>
    <row r="1428" spans="1:23" ht="43.2" x14ac:dyDescent="0.3">
      <c r="A1428">
        <v>1426</v>
      </c>
      <c r="B1428" s="1" t="s">
        <v>2920</v>
      </c>
      <c r="C1428" s="1" t="s">
        <v>2921</v>
      </c>
      <c r="D1428">
        <v>1000</v>
      </c>
      <c r="E1428">
        <v>0</v>
      </c>
      <c r="F1428" t="s">
        <v>357</v>
      </c>
      <c r="G1428" t="s">
        <v>502</v>
      </c>
      <c r="H1428" t="s">
        <v>55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2877</v>
      </c>
      <c r="O1428" s="7">
        <f>(E1428/D1428)*100</f>
        <v>0</v>
      </c>
      <c r="P1428" s="5">
        <f>IFERROR((E1428/L1428),0)</f>
        <v>0</v>
      </c>
      <c r="Q1428" s="5" t="str">
        <f>LEFT(N1428,SEARCH("/", N1428)-1)</f>
        <v>publishing</v>
      </c>
      <c r="R1428" s="5" t="str">
        <f>RIGHT(N1428,LEN(N1428)-SEARCH("/",N1428))</f>
        <v>translations</v>
      </c>
      <c r="S1428" s="11">
        <f>(((J1428/60)/60)/24)+DATE(1970,1,1)</f>
        <v>42180.390277777777</v>
      </c>
      <c r="T1428" s="11">
        <f>(((I1428/60)/60)/24)+DATE(1970,1,1)</f>
        <v>42240.390277777777</v>
      </c>
      <c r="U1428">
        <f>YEAR(S1428)</f>
        <v>2015</v>
      </c>
      <c r="V1428">
        <f>YEAR(T1428)</f>
        <v>2015</v>
      </c>
      <c r="W1428" t="str">
        <f>IF(V1428=U1428, "Yes"," No")</f>
        <v>Yes</v>
      </c>
    </row>
    <row r="1429" spans="1:23" ht="57.6" x14ac:dyDescent="0.3">
      <c r="A1429">
        <v>1427</v>
      </c>
      <c r="B1429" s="1" t="s">
        <v>2922</v>
      </c>
      <c r="C1429" s="1" t="s">
        <v>2923</v>
      </c>
      <c r="D1429">
        <v>5000</v>
      </c>
      <c r="E1429">
        <v>419</v>
      </c>
      <c r="F1429" t="s">
        <v>357</v>
      </c>
      <c r="G1429" t="s">
        <v>502</v>
      </c>
      <c r="H1429" t="s">
        <v>55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2877</v>
      </c>
      <c r="O1429" s="7">
        <f>(E1429/D1429)*100</f>
        <v>8.3800000000000008</v>
      </c>
      <c r="P1429" s="5">
        <f>IFERROR((E1429/L1429),0)</f>
        <v>104.75</v>
      </c>
      <c r="Q1429" s="5" t="str">
        <f>LEFT(N1429,SEARCH("/", N1429)-1)</f>
        <v>publishing</v>
      </c>
      <c r="R1429" s="5" t="str">
        <f>RIGHT(N1429,LEN(N1429)-SEARCH("/",N1429))</f>
        <v>translations</v>
      </c>
      <c r="S1429" s="11">
        <f>(((J1429/60)/60)/24)+DATE(1970,1,1)</f>
        <v>42601.851678240739</v>
      </c>
      <c r="T1429" s="11">
        <f>(((I1429/60)/60)/24)+DATE(1970,1,1)</f>
        <v>42631.851678240739</v>
      </c>
      <c r="U1429">
        <f>YEAR(S1429)</f>
        <v>2016</v>
      </c>
      <c r="V1429">
        <f>YEAR(T1429)</f>
        <v>2016</v>
      </c>
      <c r="W1429" t="str">
        <f>IF(V1429=U1429, "Yes"," No")</f>
        <v>Yes</v>
      </c>
    </row>
    <row r="1430" spans="1:23" ht="43.2" x14ac:dyDescent="0.3">
      <c r="A1430">
        <v>1428</v>
      </c>
      <c r="B1430" s="1" t="s">
        <v>2924</v>
      </c>
      <c r="C1430" s="1" t="s">
        <v>2925</v>
      </c>
      <c r="D1430">
        <v>1000</v>
      </c>
      <c r="E1430">
        <v>45</v>
      </c>
      <c r="F1430" t="s">
        <v>357</v>
      </c>
      <c r="G1430" t="s">
        <v>54</v>
      </c>
      <c r="H1430" t="s">
        <v>55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2877</v>
      </c>
      <c r="O1430" s="7">
        <f>(E1430/D1430)*100</f>
        <v>4.5</v>
      </c>
      <c r="P1430" s="5">
        <f>IFERROR((E1430/L1430),0)</f>
        <v>15</v>
      </c>
      <c r="Q1430" s="5" t="str">
        <f>LEFT(N1430,SEARCH("/", N1430)-1)</f>
        <v>publishing</v>
      </c>
      <c r="R1430" s="5" t="str">
        <f>RIGHT(N1430,LEN(N1430)-SEARCH("/",N1430))</f>
        <v>translations</v>
      </c>
      <c r="S1430" s="11">
        <f>(((J1430/60)/60)/24)+DATE(1970,1,1)</f>
        <v>42432.379826388889</v>
      </c>
      <c r="T1430" s="11">
        <f>(((I1430/60)/60)/24)+DATE(1970,1,1)</f>
        <v>42462.338159722218</v>
      </c>
      <c r="U1430">
        <f>YEAR(S1430)</f>
        <v>2016</v>
      </c>
      <c r="V1430">
        <f>YEAR(T1430)</f>
        <v>2016</v>
      </c>
      <c r="W1430" t="str">
        <f>IF(V1430=U1430, "Yes"," No")</f>
        <v>Yes</v>
      </c>
    </row>
    <row r="1431" spans="1:23" ht="43.2" x14ac:dyDescent="0.3">
      <c r="A1431">
        <v>1429</v>
      </c>
      <c r="B1431" s="1" t="s">
        <v>2926</v>
      </c>
      <c r="C1431" s="1" t="s">
        <v>2927</v>
      </c>
      <c r="D1431">
        <v>10000</v>
      </c>
      <c r="E1431">
        <v>0</v>
      </c>
      <c r="F1431" t="s">
        <v>357</v>
      </c>
      <c r="G1431" t="s">
        <v>17</v>
      </c>
      <c r="H1431" t="s">
        <v>18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2877</v>
      </c>
      <c r="O1431" s="7">
        <f>(E1431/D1431)*100</f>
        <v>0</v>
      </c>
      <c r="P1431" s="5">
        <f>IFERROR((E1431/L1431),0)</f>
        <v>0</v>
      </c>
      <c r="Q1431" s="5" t="str">
        <f>LEFT(N1431,SEARCH("/", N1431)-1)</f>
        <v>publishing</v>
      </c>
      <c r="R1431" s="5" t="str">
        <f>RIGHT(N1431,LEN(N1431)-SEARCH("/",N1431))</f>
        <v>translations</v>
      </c>
      <c r="S1431" s="11">
        <f>(((J1431/60)/60)/24)+DATE(1970,1,1)</f>
        <v>42074.060671296291</v>
      </c>
      <c r="T1431" s="11">
        <f>(((I1431/60)/60)/24)+DATE(1970,1,1)</f>
        <v>42104.060671296291</v>
      </c>
      <c r="U1431">
        <f>YEAR(S1431)</f>
        <v>2015</v>
      </c>
      <c r="V1431">
        <f>YEAR(T1431)</f>
        <v>2015</v>
      </c>
      <c r="W1431" t="str">
        <f>IF(V1431=U1431, "Yes"," No")</f>
        <v>Yes</v>
      </c>
    </row>
    <row r="1432" spans="1:23" ht="43.2" x14ac:dyDescent="0.3">
      <c r="A1432">
        <v>1430</v>
      </c>
      <c r="B1432" s="1" t="s">
        <v>2928</v>
      </c>
      <c r="C1432" s="1" t="s">
        <v>2929</v>
      </c>
      <c r="D1432">
        <v>5000</v>
      </c>
      <c r="E1432">
        <v>403</v>
      </c>
      <c r="F1432" t="s">
        <v>357</v>
      </c>
      <c r="G1432" t="s">
        <v>17</v>
      </c>
      <c r="H1432" t="s">
        <v>18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2877</v>
      </c>
      <c r="O1432" s="7">
        <f>(E1432/D1432)*100</f>
        <v>8.06</v>
      </c>
      <c r="P1432" s="5">
        <f>IFERROR((E1432/L1432),0)</f>
        <v>80.599999999999994</v>
      </c>
      <c r="Q1432" s="5" t="str">
        <f>LEFT(N1432,SEARCH("/", N1432)-1)</f>
        <v>publishing</v>
      </c>
      <c r="R1432" s="5" t="str">
        <f>RIGHT(N1432,LEN(N1432)-SEARCH("/",N1432))</f>
        <v>translations</v>
      </c>
      <c r="S1432" s="11">
        <f>(((J1432/60)/60)/24)+DATE(1970,1,1)</f>
        <v>41961.813518518517</v>
      </c>
      <c r="T1432" s="11">
        <f>(((I1432/60)/60)/24)+DATE(1970,1,1)</f>
        <v>41992.813518518517</v>
      </c>
      <c r="U1432">
        <f>YEAR(S1432)</f>
        <v>2014</v>
      </c>
      <c r="V1432">
        <f>YEAR(T1432)</f>
        <v>2014</v>
      </c>
      <c r="W1432" t="str">
        <f>IF(V1432=U1432, "Yes"," No")</f>
        <v>Yes</v>
      </c>
    </row>
    <row r="1433" spans="1:23" ht="57.6" x14ac:dyDescent="0.3">
      <c r="A1433">
        <v>1431</v>
      </c>
      <c r="B1433" s="1" t="s">
        <v>2930</v>
      </c>
      <c r="C1433" s="1" t="s">
        <v>2931</v>
      </c>
      <c r="D1433">
        <v>17000</v>
      </c>
      <c r="E1433">
        <v>5431</v>
      </c>
      <c r="F1433" t="s">
        <v>357</v>
      </c>
      <c r="G1433" t="s">
        <v>17</v>
      </c>
      <c r="H1433" t="s">
        <v>18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2877</v>
      </c>
      <c r="O1433" s="7">
        <f>(E1433/D1433)*100</f>
        <v>31.94705882352941</v>
      </c>
      <c r="P1433" s="5">
        <f>IFERROR((E1433/L1433),0)</f>
        <v>115.55319148936171</v>
      </c>
      <c r="Q1433" s="5" t="str">
        <f>LEFT(N1433,SEARCH("/", N1433)-1)</f>
        <v>publishing</v>
      </c>
      <c r="R1433" s="5" t="str">
        <f>RIGHT(N1433,LEN(N1433)-SEARCH("/",N1433))</f>
        <v>translations</v>
      </c>
      <c r="S1433" s="11">
        <f>(((J1433/60)/60)/24)+DATE(1970,1,1)</f>
        <v>42304.210833333331</v>
      </c>
      <c r="T1433" s="11">
        <f>(((I1433/60)/60)/24)+DATE(1970,1,1)</f>
        <v>42334.252500000002</v>
      </c>
      <c r="U1433">
        <f>YEAR(S1433)</f>
        <v>2015</v>
      </c>
      <c r="V1433">
        <f>YEAR(T1433)</f>
        <v>2015</v>
      </c>
      <c r="W1433" t="str">
        <f>IF(V1433=U1433, "Yes"," No")</f>
        <v>Yes</v>
      </c>
    </row>
    <row r="1434" spans="1:23" ht="57.6" x14ac:dyDescent="0.3">
      <c r="A1434">
        <v>1432</v>
      </c>
      <c r="B1434" s="1" t="s">
        <v>2932</v>
      </c>
      <c r="C1434" s="1" t="s">
        <v>2933</v>
      </c>
      <c r="D1434">
        <v>40000</v>
      </c>
      <c r="E1434">
        <v>0</v>
      </c>
      <c r="F1434" t="s">
        <v>357</v>
      </c>
      <c r="G1434" t="s">
        <v>17</v>
      </c>
      <c r="H1434" t="s">
        <v>18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2877</v>
      </c>
      <c r="O1434" s="7">
        <f>(E1434/D1434)*100</f>
        <v>0</v>
      </c>
      <c r="P1434" s="5">
        <f>IFERROR((E1434/L1434),0)</f>
        <v>0</v>
      </c>
      <c r="Q1434" s="5" t="str">
        <f>LEFT(N1434,SEARCH("/", N1434)-1)</f>
        <v>publishing</v>
      </c>
      <c r="R1434" s="5" t="str">
        <f>RIGHT(N1434,LEN(N1434)-SEARCH("/",N1434))</f>
        <v>translations</v>
      </c>
      <c r="S1434" s="11">
        <f>(((J1434/60)/60)/24)+DATE(1970,1,1)</f>
        <v>42175.780416666668</v>
      </c>
      <c r="T1434" s="11">
        <f>(((I1434/60)/60)/24)+DATE(1970,1,1)</f>
        <v>42205.780416666668</v>
      </c>
      <c r="U1434">
        <f>YEAR(S1434)</f>
        <v>2015</v>
      </c>
      <c r="V1434">
        <f>YEAR(T1434)</f>
        <v>2015</v>
      </c>
      <c r="W1434" t="str">
        <f>IF(V1434=U1434, "Yes"," No")</f>
        <v>Yes</v>
      </c>
    </row>
    <row r="1435" spans="1:23" ht="43.2" x14ac:dyDescent="0.3">
      <c r="A1435">
        <v>1433</v>
      </c>
      <c r="B1435" s="1" t="s">
        <v>2934</v>
      </c>
      <c r="C1435" s="1" t="s">
        <v>2935</v>
      </c>
      <c r="D1435">
        <v>12000</v>
      </c>
      <c r="E1435">
        <v>805</v>
      </c>
      <c r="F1435" t="s">
        <v>357</v>
      </c>
      <c r="G1435" t="s">
        <v>1224</v>
      </c>
      <c r="H1435" t="s">
        <v>55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2877</v>
      </c>
      <c r="O1435" s="7">
        <f>(E1435/D1435)*100</f>
        <v>6.708333333333333</v>
      </c>
      <c r="P1435" s="5">
        <f>IFERROR((E1435/L1435),0)</f>
        <v>80.5</v>
      </c>
      <c r="Q1435" s="5" t="str">
        <f>LEFT(N1435,SEARCH("/", N1435)-1)</f>
        <v>publishing</v>
      </c>
      <c r="R1435" s="5" t="str">
        <f>RIGHT(N1435,LEN(N1435)-SEARCH("/",N1435))</f>
        <v>translations</v>
      </c>
      <c r="S1435" s="11">
        <f>(((J1435/60)/60)/24)+DATE(1970,1,1)</f>
        <v>42673.625868055555</v>
      </c>
      <c r="T1435" s="11">
        <f>(((I1435/60)/60)/24)+DATE(1970,1,1)</f>
        <v>42714.458333333328</v>
      </c>
      <c r="U1435">
        <f>YEAR(S1435)</f>
        <v>2016</v>
      </c>
      <c r="V1435">
        <f>YEAR(T1435)</f>
        <v>2016</v>
      </c>
      <c r="W1435" t="str">
        <f>IF(V1435=U1435, "Yes"," No")</f>
        <v>Yes</v>
      </c>
    </row>
    <row r="1436" spans="1:23" ht="43.2" x14ac:dyDescent="0.3">
      <c r="A1436">
        <v>1434</v>
      </c>
      <c r="B1436" s="1" t="s">
        <v>2936</v>
      </c>
      <c r="C1436" s="1" t="s">
        <v>2937</v>
      </c>
      <c r="D1436">
        <v>82000</v>
      </c>
      <c r="E1436">
        <v>8190</v>
      </c>
      <c r="F1436" t="s">
        <v>357</v>
      </c>
      <c r="G1436" t="s">
        <v>309</v>
      </c>
      <c r="H1436" t="s">
        <v>310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2877</v>
      </c>
      <c r="O1436" s="7">
        <f>(E1436/D1436)*100</f>
        <v>9.9878048780487809</v>
      </c>
      <c r="P1436" s="5">
        <f>IFERROR((E1436/L1436),0)</f>
        <v>744.5454545454545</v>
      </c>
      <c r="Q1436" s="5" t="str">
        <f>LEFT(N1436,SEARCH("/", N1436)-1)</f>
        <v>publishing</v>
      </c>
      <c r="R1436" s="5" t="str">
        <f>RIGHT(N1436,LEN(N1436)-SEARCH("/",N1436))</f>
        <v>translations</v>
      </c>
      <c r="S1436" s="11">
        <f>(((J1436/60)/60)/24)+DATE(1970,1,1)</f>
        <v>42142.767106481479</v>
      </c>
      <c r="T1436" s="11">
        <f>(((I1436/60)/60)/24)+DATE(1970,1,1)</f>
        <v>42163.625</v>
      </c>
      <c r="U1436">
        <f>YEAR(S1436)</f>
        <v>2015</v>
      </c>
      <c r="V1436">
        <f>YEAR(T1436)</f>
        <v>2015</v>
      </c>
      <c r="W1436" t="str">
        <f>IF(V1436=U1436, "Yes"," No")</f>
        <v>Yes</v>
      </c>
    </row>
    <row r="1437" spans="1:23" ht="43.2" x14ac:dyDescent="0.3">
      <c r="A1437">
        <v>1435</v>
      </c>
      <c r="B1437" s="1" t="s">
        <v>2938</v>
      </c>
      <c r="C1437" s="1" t="s">
        <v>2939</v>
      </c>
      <c r="D1437">
        <v>15000</v>
      </c>
      <c r="E1437">
        <v>15</v>
      </c>
      <c r="F1437" t="s">
        <v>357</v>
      </c>
      <c r="G1437" t="s">
        <v>1224</v>
      </c>
      <c r="H1437" t="s">
        <v>55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2877</v>
      </c>
      <c r="O1437" s="7">
        <f>(E1437/D1437)*100</f>
        <v>0.1</v>
      </c>
      <c r="P1437" s="5">
        <f>IFERROR((E1437/L1437),0)</f>
        <v>7.5</v>
      </c>
      <c r="Q1437" s="5" t="str">
        <f>LEFT(N1437,SEARCH("/", N1437)-1)</f>
        <v>publishing</v>
      </c>
      <c r="R1437" s="5" t="str">
        <f>RIGHT(N1437,LEN(N1437)-SEARCH("/",N1437))</f>
        <v>translations</v>
      </c>
      <c r="S1437" s="11">
        <f>(((J1437/60)/60)/24)+DATE(1970,1,1)</f>
        <v>42258.780324074076</v>
      </c>
      <c r="T1437" s="11">
        <f>(((I1437/60)/60)/24)+DATE(1970,1,1)</f>
        <v>42288.780324074076</v>
      </c>
      <c r="U1437">
        <f>YEAR(S1437)</f>
        <v>2015</v>
      </c>
      <c r="V1437">
        <f>YEAR(T1437)</f>
        <v>2015</v>
      </c>
      <c r="W1437" t="str">
        <f>IF(V1437=U1437, "Yes"," No")</f>
        <v>Yes</v>
      </c>
    </row>
    <row r="1438" spans="1:23" ht="43.2" x14ac:dyDescent="0.3">
      <c r="A1438">
        <v>1436</v>
      </c>
      <c r="B1438" s="1" t="s">
        <v>2940</v>
      </c>
      <c r="C1438" s="1" t="s">
        <v>2941</v>
      </c>
      <c r="D1438">
        <v>10000</v>
      </c>
      <c r="E1438">
        <v>77</v>
      </c>
      <c r="F1438" t="s">
        <v>357</v>
      </c>
      <c r="G1438" t="s">
        <v>502</v>
      </c>
      <c r="H1438" t="s">
        <v>55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2877</v>
      </c>
      <c r="O1438" s="7">
        <f>(E1438/D1438)*100</f>
        <v>0.77</v>
      </c>
      <c r="P1438" s="5">
        <f>IFERROR((E1438/L1438),0)</f>
        <v>38.5</v>
      </c>
      <c r="Q1438" s="5" t="str">
        <f>LEFT(N1438,SEARCH("/", N1438)-1)</f>
        <v>publishing</v>
      </c>
      <c r="R1438" s="5" t="str">
        <f>RIGHT(N1438,LEN(N1438)-SEARCH("/",N1438))</f>
        <v>translations</v>
      </c>
      <c r="S1438" s="11">
        <f>(((J1438/60)/60)/24)+DATE(1970,1,1)</f>
        <v>42391.35019675926</v>
      </c>
      <c r="T1438" s="11">
        <f>(((I1438/60)/60)/24)+DATE(1970,1,1)</f>
        <v>42421.35019675926</v>
      </c>
      <c r="U1438">
        <f>YEAR(S1438)</f>
        <v>2016</v>
      </c>
      <c r="V1438">
        <f>YEAR(T1438)</f>
        <v>2016</v>
      </c>
      <c r="W1438" t="str">
        <f>IF(V1438=U1438, "Yes"," No")</f>
        <v>Yes</v>
      </c>
    </row>
    <row r="1439" spans="1:23" ht="57.6" x14ac:dyDescent="0.3">
      <c r="A1439">
        <v>1437</v>
      </c>
      <c r="B1439" s="1" t="s">
        <v>2942</v>
      </c>
      <c r="C1439" s="1" t="s">
        <v>2943</v>
      </c>
      <c r="D1439">
        <v>3000</v>
      </c>
      <c r="E1439">
        <v>807</v>
      </c>
      <c r="F1439" t="s">
        <v>357</v>
      </c>
      <c r="G1439" t="s">
        <v>17</v>
      </c>
      <c r="H1439" t="s">
        <v>18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2877</v>
      </c>
      <c r="O1439" s="7">
        <f>(E1439/D1439)*100</f>
        <v>26.900000000000002</v>
      </c>
      <c r="P1439" s="5">
        <f>IFERROR((E1439/L1439),0)</f>
        <v>36.68181818181818</v>
      </c>
      <c r="Q1439" s="5" t="str">
        <f>LEFT(N1439,SEARCH("/", N1439)-1)</f>
        <v>publishing</v>
      </c>
      <c r="R1439" s="5" t="str">
        <f>RIGHT(N1439,LEN(N1439)-SEARCH("/",N1439))</f>
        <v>translations</v>
      </c>
      <c r="S1439" s="11">
        <f>(((J1439/60)/60)/24)+DATE(1970,1,1)</f>
        <v>41796.531701388885</v>
      </c>
      <c r="T1439" s="11">
        <f>(((I1439/60)/60)/24)+DATE(1970,1,1)</f>
        <v>41833.207638888889</v>
      </c>
      <c r="U1439">
        <f>YEAR(S1439)</f>
        <v>2014</v>
      </c>
      <c r="V1439">
        <f>YEAR(T1439)</f>
        <v>2014</v>
      </c>
      <c r="W1439" t="str">
        <f>IF(V1439=U1439, "Yes"," No")</f>
        <v>Yes</v>
      </c>
    </row>
    <row r="1440" spans="1:23" ht="43.2" x14ac:dyDescent="0.3">
      <c r="A1440">
        <v>1438</v>
      </c>
      <c r="B1440" s="1" t="s">
        <v>2944</v>
      </c>
      <c r="C1440" s="1" t="s">
        <v>2945</v>
      </c>
      <c r="D1440">
        <v>20000</v>
      </c>
      <c r="E1440">
        <v>600</v>
      </c>
      <c r="F1440" t="s">
        <v>357</v>
      </c>
      <c r="G1440" t="s">
        <v>309</v>
      </c>
      <c r="H1440" t="s">
        <v>310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2877</v>
      </c>
      <c r="O1440" s="7">
        <f>(E1440/D1440)*100</f>
        <v>3</v>
      </c>
      <c r="P1440" s="5">
        <f>IFERROR((E1440/L1440),0)</f>
        <v>75</v>
      </c>
      <c r="Q1440" s="5" t="str">
        <f>LEFT(N1440,SEARCH("/", N1440)-1)</f>
        <v>publishing</v>
      </c>
      <c r="R1440" s="5" t="str">
        <f>RIGHT(N1440,LEN(N1440)-SEARCH("/",N1440))</f>
        <v>translations</v>
      </c>
      <c r="S1440" s="11">
        <f>(((J1440/60)/60)/24)+DATE(1970,1,1)</f>
        <v>42457.871516203704</v>
      </c>
      <c r="T1440" s="11">
        <f>(((I1440/60)/60)/24)+DATE(1970,1,1)</f>
        <v>42487.579861111109</v>
      </c>
      <c r="U1440">
        <f>YEAR(S1440)</f>
        <v>2016</v>
      </c>
      <c r="V1440">
        <f>YEAR(T1440)</f>
        <v>2016</v>
      </c>
      <c r="W1440" t="str">
        <f>IF(V1440=U1440, "Yes"," No")</f>
        <v>Yes</v>
      </c>
    </row>
    <row r="1441" spans="1:23" ht="43.2" x14ac:dyDescent="0.3">
      <c r="A1441">
        <v>1439</v>
      </c>
      <c r="B1441" s="1" t="s">
        <v>2946</v>
      </c>
      <c r="C1441" s="1" t="s">
        <v>2947</v>
      </c>
      <c r="D1441">
        <v>2725</v>
      </c>
      <c r="E1441">
        <v>180</v>
      </c>
      <c r="F1441" t="s">
        <v>357</v>
      </c>
      <c r="G1441" t="s">
        <v>159</v>
      </c>
      <c r="H1441" t="s">
        <v>160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2877</v>
      </c>
      <c r="O1441" s="7">
        <f>(E1441/D1441)*100</f>
        <v>6.6055045871559637</v>
      </c>
      <c r="P1441" s="5">
        <f>IFERROR((E1441/L1441),0)</f>
        <v>30</v>
      </c>
      <c r="Q1441" s="5" t="str">
        <f>LEFT(N1441,SEARCH("/", N1441)-1)</f>
        <v>publishing</v>
      </c>
      <c r="R1441" s="5" t="str">
        <f>RIGHT(N1441,LEN(N1441)-SEARCH("/",N1441))</f>
        <v>translations</v>
      </c>
      <c r="S1441" s="11">
        <f>(((J1441/60)/60)/24)+DATE(1970,1,1)</f>
        <v>42040.829872685179</v>
      </c>
      <c r="T1441" s="11">
        <f>(((I1441/60)/60)/24)+DATE(1970,1,1)</f>
        <v>42070.829872685179</v>
      </c>
      <c r="U1441">
        <f>YEAR(S1441)</f>
        <v>2015</v>
      </c>
      <c r="V1441">
        <f>YEAR(T1441)</f>
        <v>2015</v>
      </c>
      <c r="W1441" t="str">
        <f>IF(V1441=U1441, "Yes"," No")</f>
        <v>Yes</v>
      </c>
    </row>
    <row r="1442" spans="1:23" ht="43.2" x14ac:dyDescent="0.3">
      <c r="A1442">
        <v>1440</v>
      </c>
      <c r="B1442" s="1" t="s">
        <v>2948</v>
      </c>
      <c r="C1442" s="1" t="s">
        <v>2949</v>
      </c>
      <c r="D1442">
        <v>13000</v>
      </c>
      <c r="E1442">
        <v>1</v>
      </c>
      <c r="F1442" t="s">
        <v>357</v>
      </c>
      <c r="G1442" t="s">
        <v>1224</v>
      </c>
      <c r="H1442" t="s">
        <v>55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2877</v>
      </c>
      <c r="O1442" s="7">
        <f>(E1442/D1442)*100</f>
        <v>7.6923076923076927E-3</v>
      </c>
      <c r="P1442" s="5">
        <f>IFERROR((E1442/L1442),0)</f>
        <v>1</v>
      </c>
      <c r="Q1442" s="5" t="str">
        <f>LEFT(N1442,SEARCH("/", N1442)-1)</f>
        <v>publishing</v>
      </c>
      <c r="R1442" s="5" t="str">
        <f>RIGHT(N1442,LEN(N1442)-SEARCH("/",N1442))</f>
        <v>translations</v>
      </c>
      <c r="S1442" s="11">
        <f>(((J1442/60)/60)/24)+DATE(1970,1,1)</f>
        <v>42486.748414351852</v>
      </c>
      <c r="T1442" s="11">
        <f>(((I1442/60)/60)/24)+DATE(1970,1,1)</f>
        <v>42516.748414351852</v>
      </c>
      <c r="U1442">
        <f>YEAR(S1442)</f>
        <v>2016</v>
      </c>
      <c r="V1442">
        <f>YEAR(T1442)</f>
        <v>2016</v>
      </c>
      <c r="W1442" t="str">
        <f>IF(V1442=U1442, "Yes"," No")</f>
        <v>Yes</v>
      </c>
    </row>
    <row r="1443" spans="1:23" ht="43.2" x14ac:dyDescent="0.3">
      <c r="A1443">
        <v>1441</v>
      </c>
      <c r="B1443" s="1" t="s">
        <v>2950</v>
      </c>
      <c r="C1443" s="1" t="s">
        <v>2951</v>
      </c>
      <c r="D1443">
        <v>180000</v>
      </c>
      <c r="E1443">
        <v>2020</v>
      </c>
      <c r="F1443" t="s">
        <v>357</v>
      </c>
      <c r="G1443" t="s">
        <v>24</v>
      </c>
      <c r="H1443" t="s">
        <v>25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2877</v>
      </c>
      <c r="O1443" s="7">
        <f>(E1443/D1443)*100</f>
        <v>1.1222222222222222</v>
      </c>
      <c r="P1443" s="5">
        <f>IFERROR((E1443/L1443),0)</f>
        <v>673.33333333333337</v>
      </c>
      <c r="Q1443" s="5" t="str">
        <f>LEFT(N1443,SEARCH("/", N1443)-1)</f>
        <v>publishing</v>
      </c>
      <c r="R1443" s="5" t="str">
        <f>RIGHT(N1443,LEN(N1443)-SEARCH("/",N1443))</f>
        <v>translations</v>
      </c>
      <c r="S1443" s="11">
        <f>(((J1443/60)/60)/24)+DATE(1970,1,1)</f>
        <v>42198.765844907408</v>
      </c>
      <c r="T1443" s="11">
        <f>(((I1443/60)/60)/24)+DATE(1970,1,1)</f>
        <v>42258.765844907408</v>
      </c>
      <c r="U1443">
        <f>YEAR(S1443)</f>
        <v>2015</v>
      </c>
      <c r="V1443">
        <f>YEAR(T1443)</f>
        <v>2015</v>
      </c>
      <c r="W1443" t="str">
        <f>IF(V1443=U1443, "Yes"," No")</f>
        <v>Yes</v>
      </c>
    </row>
    <row r="1444" spans="1:23" ht="43.2" x14ac:dyDescent="0.3">
      <c r="A1444">
        <v>1442</v>
      </c>
      <c r="B1444" s="1" t="s">
        <v>2952</v>
      </c>
      <c r="C1444" s="1" t="s">
        <v>2953</v>
      </c>
      <c r="D1444">
        <v>1500</v>
      </c>
      <c r="E1444">
        <v>0</v>
      </c>
      <c r="F1444" t="s">
        <v>357</v>
      </c>
      <c r="G1444" t="s">
        <v>17</v>
      </c>
      <c r="H1444" t="s">
        <v>18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2877</v>
      </c>
      <c r="O1444" s="7">
        <f>(E1444/D1444)*100</f>
        <v>0</v>
      </c>
      <c r="P1444" s="5">
        <f>IFERROR((E1444/L1444),0)</f>
        <v>0</v>
      </c>
      <c r="Q1444" s="5" t="str">
        <f>LEFT(N1444,SEARCH("/", N1444)-1)</f>
        <v>publishing</v>
      </c>
      <c r="R1444" s="5" t="str">
        <f>RIGHT(N1444,LEN(N1444)-SEARCH("/",N1444))</f>
        <v>translations</v>
      </c>
      <c r="S1444" s="11">
        <f>(((J1444/60)/60)/24)+DATE(1970,1,1)</f>
        <v>42485.64534722222</v>
      </c>
      <c r="T1444" s="11">
        <f>(((I1444/60)/60)/24)+DATE(1970,1,1)</f>
        <v>42515.64534722222</v>
      </c>
      <c r="U1444">
        <f>YEAR(S1444)</f>
        <v>2016</v>
      </c>
      <c r="V1444">
        <f>YEAR(T1444)</f>
        <v>2016</v>
      </c>
      <c r="W1444" t="str">
        <f>IF(V1444=U1444, "Yes"," No")</f>
        <v>Yes</v>
      </c>
    </row>
    <row r="1445" spans="1:23" ht="43.2" x14ac:dyDescent="0.3">
      <c r="A1445">
        <v>1443</v>
      </c>
      <c r="B1445" s="1" t="s">
        <v>2954</v>
      </c>
      <c r="C1445" s="1" t="s">
        <v>2955</v>
      </c>
      <c r="D1445">
        <v>13000</v>
      </c>
      <c r="E1445">
        <v>0</v>
      </c>
      <c r="F1445" t="s">
        <v>357</v>
      </c>
      <c r="G1445" t="s">
        <v>179</v>
      </c>
      <c r="H1445" t="s">
        <v>55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2877</v>
      </c>
      <c r="O1445" s="7">
        <f>(E1445/D1445)*100</f>
        <v>0</v>
      </c>
      <c r="P1445" s="5">
        <f>IFERROR((E1445/L1445),0)</f>
        <v>0</v>
      </c>
      <c r="Q1445" s="5" t="str">
        <f>LEFT(N1445,SEARCH("/", N1445)-1)</f>
        <v>publishing</v>
      </c>
      <c r="R1445" s="5" t="str">
        <f>RIGHT(N1445,LEN(N1445)-SEARCH("/",N1445))</f>
        <v>translations</v>
      </c>
      <c r="S1445" s="11">
        <f>(((J1445/60)/60)/24)+DATE(1970,1,1)</f>
        <v>42707.926030092596</v>
      </c>
      <c r="T1445" s="11">
        <f>(((I1445/60)/60)/24)+DATE(1970,1,1)</f>
        <v>42737.926030092596</v>
      </c>
      <c r="U1445">
        <f>YEAR(S1445)</f>
        <v>2016</v>
      </c>
      <c r="V1445">
        <f>YEAR(T1445)</f>
        <v>2017</v>
      </c>
      <c r="W1445" t="str">
        <f>IF(V1445=U1445, "Yes"," No")</f>
        <v xml:space="preserve"> No</v>
      </c>
    </row>
    <row r="1446" spans="1:23" ht="43.2" x14ac:dyDescent="0.3">
      <c r="A1446">
        <v>1444</v>
      </c>
      <c r="B1446" s="1" t="s">
        <v>2956</v>
      </c>
      <c r="C1446" s="1" t="s">
        <v>2957</v>
      </c>
      <c r="D1446">
        <v>4950</v>
      </c>
      <c r="E1446">
        <v>0</v>
      </c>
      <c r="F1446" t="s">
        <v>357</v>
      </c>
      <c r="G1446" t="s">
        <v>502</v>
      </c>
      <c r="H1446" t="s">
        <v>55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2877</v>
      </c>
      <c r="O1446" s="7">
        <f>(E1446/D1446)*100</f>
        <v>0</v>
      </c>
      <c r="P1446" s="5">
        <f>IFERROR((E1446/L1446),0)</f>
        <v>0</v>
      </c>
      <c r="Q1446" s="5" t="str">
        <f>LEFT(N1446,SEARCH("/", N1446)-1)</f>
        <v>publishing</v>
      </c>
      <c r="R1446" s="5" t="str">
        <f>RIGHT(N1446,LEN(N1446)-SEARCH("/",N1446))</f>
        <v>translations</v>
      </c>
      <c r="S1446" s="11">
        <f>(((J1446/60)/60)/24)+DATE(1970,1,1)</f>
        <v>42199.873402777783</v>
      </c>
      <c r="T1446" s="11">
        <f>(((I1446/60)/60)/24)+DATE(1970,1,1)</f>
        <v>42259.873402777783</v>
      </c>
      <c r="U1446">
        <f>YEAR(S1446)</f>
        <v>2015</v>
      </c>
      <c r="V1446">
        <f>YEAR(T1446)</f>
        <v>2015</v>
      </c>
      <c r="W1446" t="str">
        <f>IF(V1446=U1446, "Yes"," No")</f>
        <v>Yes</v>
      </c>
    </row>
    <row r="1447" spans="1:23" ht="43.2" x14ac:dyDescent="0.3">
      <c r="A1447">
        <v>1445</v>
      </c>
      <c r="B1447" s="1" t="s">
        <v>2958</v>
      </c>
      <c r="C1447" s="1" t="s">
        <v>2959</v>
      </c>
      <c r="D1447">
        <v>130000</v>
      </c>
      <c r="E1447">
        <v>0</v>
      </c>
      <c r="F1447" t="s">
        <v>357</v>
      </c>
      <c r="G1447" t="s">
        <v>502</v>
      </c>
      <c r="H1447" t="s">
        <v>55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2877</v>
      </c>
      <c r="O1447" s="7">
        <f>(E1447/D1447)*100</f>
        <v>0</v>
      </c>
      <c r="P1447" s="5">
        <f>IFERROR((E1447/L1447),0)</f>
        <v>0</v>
      </c>
      <c r="Q1447" s="5" t="str">
        <f>LEFT(N1447,SEARCH("/", N1447)-1)</f>
        <v>publishing</v>
      </c>
      <c r="R1447" s="5" t="str">
        <f>RIGHT(N1447,LEN(N1447)-SEARCH("/",N1447))</f>
        <v>translations</v>
      </c>
      <c r="S1447" s="11">
        <f>(((J1447/60)/60)/24)+DATE(1970,1,1)</f>
        <v>42139.542303240742</v>
      </c>
      <c r="T1447" s="11">
        <f>(((I1447/60)/60)/24)+DATE(1970,1,1)</f>
        <v>42169.542303240742</v>
      </c>
      <c r="U1447">
        <f>YEAR(S1447)</f>
        <v>2015</v>
      </c>
      <c r="V1447">
        <f>YEAR(T1447)</f>
        <v>2015</v>
      </c>
      <c r="W1447" t="str">
        <f>IF(V1447=U1447, "Yes"," No")</f>
        <v>Yes</v>
      </c>
    </row>
    <row r="1448" spans="1:23" ht="43.2" x14ac:dyDescent="0.3">
      <c r="A1448">
        <v>1446</v>
      </c>
      <c r="B1448" s="1" t="s">
        <v>2960</v>
      </c>
      <c r="C1448" s="1" t="s">
        <v>2961</v>
      </c>
      <c r="D1448">
        <v>900</v>
      </c>
      <c r="E1448">
        <v>0</v>
      </c>
      <c r="F1448" t="s">
        <v>357</v>
      </c>
      <c r="G1448" t="s">
        <v>1224</v>
      </c>
      <c r="H1448" t="s">
        <v>55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2877</v>
      </c>
      <c r="O1448" s="7">
        <f>(E1448/D1448)*100</f>
        <v>0</v>
      </c>
      <c r="P1448" s="5">
        <f>IFERROR((E1448/L1448),0)</f>
        <v>0</v>
      </c>
      <c r="Q1448" s="5" t="str">
        <f>LEFT(N1448,SEARCH("/", N1448)-1)</f>
        <v>publishing</v>
      </c>
      <c r="R1448" s="5" t="str">
        <f>RIGHT(N1448,LEN(N1448)-SEARCH("/",N1448))</f>
        <v>translations</v>
      </c>
      <c r="S1448" s="11">
        <f>(((J1448/60)/60)/24)+DATE(1970,1,1)</f>
        <v>42461.447662037041</v>
      </c>
      <c r="T1448" s="11">
        <f>(((I1448/60)/60)/24)+DATE(1970,1,1)</f>
        <v>42481.447662037041</v>
      </c>
      <c r="U1448">
        <f>YEAR(S1448)</f>
        <v>2016</v>
      </c>
      <c r="V1448">
        <f>YEAR(T1448)</f>
        <v>2016</v>
      </c>
      <c r="W1448" t="str">
        <f>IF(V1448=U1448, "Yes"," No")</f>
        <v>Yes</v>
      </c>
    </row>
    <row r="1449" spans="1:23" ht="28.8" x14ac:dyDescent="0.3">
      <c r="A1449">
        <v>1447</v>
      </c>
      <c r="B1449" s="1" t="s">
        <v>2962</v>
      </c>
      <c r="C1449" s="1" t="s">
        <v>2963</v>
      </c>
      <c r="D1449">
        <v>500000</v>
      </c>
      <c r="E1449">
        <v>75</v>
      </c>
      <c r="F1449" t="s">
        <v>357</v>
      </c>
      <c r="G1449" t="s">
        <v>17</v>
      </c>
      <c r="H1449" t="s">
        <v>18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2877</v>
      </c>
      <c r="O1449" s="7">
        <f>(E1449/D1449)*100</f>
        <v>1.4999999999999999E-2</v>
      </c>
      <c r="P1449" s="5">
        <f>IFERROR((E1449/L1449),0)</f>
        <v>25</v>
      </c>
      <c r="Q1449" s="5" t="str">
        <f>LEFT(N1449,SEARCH("/", N1449)-1)</f>
        <v>publishing</v>
      </c>
      <c r="R1449" s="5" t="str">
        <f>RIGHT(N1449,LEN(N1449)-SEARCH("/",N1449))</f>
        <v>translations</v>
      </c>
      <c r="S1449" s="11">
        <f>(((J1449/60)/60)/24)+DATE(1970,1,1)</f>
        <v>42529.730717592596</v>
      </c>
      <c r="T1449" s="11">
        <f>(((I1449/60)/60)/24)+DATE(1970,1,1)</f>
        <v>42559.730717592596</v>
      </c>
      <c r="U1449">
        <f>YEAR(S1449)</f>
        <v>2016</v>
      </c>
      <c r="V1449">
        <f>YEAR(T1449)</f>
        <v>2016</v>
      </c>
      <c r="W1449" t="str">
        <f>IF(V1449=U1449, "Yes"," No")</f>
        <v>Yes</v>
      </c>
    </row>
    <row r="1450" spans="1:23" ht="57.6" x14ac:dyDescent="0.3">
      <c r="A1450">
        <v>1448</v>
      </c>
      <c r="B1450" s="1" t="s">
        <v>2964</v>
      </c>
      <c r="C1450" s="1" t="s">
        <v>2965</v>
      </c>
      <c r="D1450">
        <v>200000</v>
      </c>
      <c r="E1450">
        <v>0</v>
      </c>
      <c r="F1450" t="s">
        <v>357</v>
      </c>
      <c r="G1450" t="s">
        <v>50</v>
      </c>
      <c r="H1450" t="s">
        <v>51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2877</v>
      </c>
      <c r="O1450" s="7">
        <f>(E1450/D1450)*100</f>
        <v>0</v>
      </c>
      <c r="P1450" s="5">
        <f>IFERROR((E1450/L1450),0)</f>
        <v>0</v>
      </c>
      <c r="Q1450" s="5" t="str">
        <f>LEFT(N1450,SEARCH("/", N1450)-1)</f>
        <v>publishing</v>
      </c>
      <c r="R1450" s="5" t="str">
        <f>RIGHT(N1450,LEN(N1450)-SEARCH("/",N1450))</f>
        <v>translations</v>
      </c>
      <c r="S1450" s="11">
        <f>(((J1450/60)/60)/24)+DATE(1970,1,1)</f>
        <v>42115.936550925922</v>
      </c>
      <c r="T1450" s="11">
        <f>(((I1450/60)/60)/24)+DATE(1970,1,1)</f>
        <v>42146.225694444445</v>
      </c>
      <c r="U1450">
        <f>YEAR(S1450)</f>
        <v>2015</v>
      </c>
      <c r="V1450">
        <f>YEAR(T1450)</f>
        <v>2015</v>
      </c>
      <c r="W1450" t="str">
        <f>IF(V1450=U1450, "Yes"," No")</f>
        <v>Yes</v>
      </c>
    </row>
    <row r="1451" spans="1:23" ht="43.2" x14ac:dyDescent="0.3">
      <c r="A1451">
        <v>1449</v>
      </c>
      <c r="B1451" s="1" t="s">
        <v>2966</v>
      </c>
      <c r="C1451" s="1" t="s">
        <v>2967</v>
      </c>
      <c r="D1451">
        <v>8888</v>
      </c>
      <c r="E1451">
        <v>0</v>
      </c>
      <c r="F1451" t="s">
        <v>357</v>
      </c>
      <c r="G1451" t="s">
        <v>17</v>
      </c>
      <c r="H1451" t="s">
        <v>18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2877</v>
      </c>
      <c r="O1451" s="7">
        <f>(E1451/D1451)*100</f>
        <v>0</v>
      </c>
      <c r="P1451" s="5">
        <f>IFERROR((E1451/L1451),0)</f>
        <v>0</v>
      </c>
      <c r="Q1451" s="5" t="str">
        <f>LEFT(N1451,SEARCH("/", N1451)-1)</f>
        <v>publishing</v>
      </c>
      <c r="R1451" s="5" t="str">
        <f>RIGHT(N1451,LEN(N1451)-SEARCH("/",N1451))</f>
        <v>translations</v>
      </c>
      <c r="S1451" s="11">
        <f>(((J1451/60)/60)/24)+DATE(1970,1,1)</f>
        <v>42086.811400462961</v>
      </c>
      <c r="T1451" s="11">
        <f>(((I1451/60)/60)/24)+DATE(1970,1,1)</f>
        <v>42134.811400462961</v>
      </c>
      <c r="U1451">
        <f>YEAR(S1451)</f>
        <v>2015</v>
      </c>
      <c r="V1451">
        <f>YEAR(T1451)</f>
        <v>2015</v>
      </c>
      <c r="W1451" t="str">
        <f>IF(V1451=U1451, "Yes"," No")</f>
        <v>Yes</v>
      </c>
    </row>
    <row r="1452" spans="1:23" ht="57.6" x14ac:dyDescent="0.3">
      <c r="A1452">
        <v>1450</v>
      </c>
      <c r="B1452" s="1" t="s">
        <v>2968</v>
      </c>
      <c r="C1452" s="1" t="s">
        <v>2969</v>
      </c>
      <c r="D1452">
        <v>100000</v>
      </c>
      <c r="E1452">
        <v>1</v>
      </c>
      <c r="F1452" t="s">
        <v>357</v>
      </c>
      <c r="G1452" t="s">
        <v>17</v>
      </c>
      <c r="H1452" t="s">
        <v>18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2877</v>
      </c>
      <c r="O1452" s="7">
        <f>(E1452/D1452)*100</f>
        <v>1E-3</v>
      </c>
      <c r="P1452" s="5">
        <f>IFERROR((E1452/L1452),0)</f>
        <v>1</v>
      </c>
      <c r="Q1452" s="5" t="str">
        <f>LEFT(N1452,SEARCH("/", N1452)-1)</f>
        <v>publishing</v>
      </c>
      <c r="R1452" s="5" t="str">
        <f>RIGHT(N1452,LEN(N1452)-SEARCH("/",N1452))</f>
        <v>translations</v>
      </c>
      <c r="S1452" s="11">
        <f>(((J1452/60)/60)/24)+DATE(1970,1,1)</f>
        <v>42390.171261574069</v>
      </c>
      <c r="T1452" s="11">
        <f>(((I1452/60)/60)/24)+DATE(1970,1,1)</f>
        <v>42420.171261574069</v>
      </c>
      <c r="U1452">
        <f>YEAR(S1452)</f>
        <v>2016</v>
      </c>
      <c r="V1452">
        <f>YEAR(T1452)</f>
        <v>2016</v>
      </c>
      <c r="W1452" t="str">
        <f>IF(V1452=U1452, "Yes"," No")</f>
        <v>Yes</v>
      </c>
    </row>
    <row r="1453" spans="1:23" ht="43.2" x14ac:dyDescent="0.3">
      <c r="A1453">
        <v>1451</v>
      </c>
      <c r="B1453" s="1" t="s">
        <v>2970</v>
      </c>
      <c r="C1453" s="1" t="s">
        <v>2971</v>
      </c>
      <c r="D1453">
        <v>18950</v>
      </c>
      <c r="E1453">
        <v>2</v>
      </c>
      <c r="F1453" t="s">
        <v>272</v>
      </c>
      <c r="G1453" t="s">
        <v>17</v>
      </c>
      <c r="H1453" t="s">
        <v>18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2877</v>
      </c>
      <c r="O1453" s="7">
        <f>(E1453/D1453)*100</f>
        <v>1.0554089709762533E-2</v>
      </c>
      <c r="P1453" s="5">
        <f>IFERROR((E1453/L1453),0)</f>
        <v>1</v>
      </c>
      <c r="Q1453" s="5" t="str">
        <f>LEFT(N1453,SEARCH("/", N1453)-1)</f>
        <v>publishing</v>
      </c>
      <c r="R1453" s="5" t="str">
        <f>RIGHT(N1453,LEN(N1453)-SEARCH("/",N1453))</f>
        <v>translations</v>
      </c>
      <c r="S1453" s="11">
        <f>(((J1453/60)/60)/24)+DATE(1970,1,1)</f>
        <v>41931.959016203706</v>
      </c>
      <c r="T1453" s="11">
        <f>(((I1453/60)/60)/24)+DATE(1970,1,1)</f>
        <v>41962.00068287037</v>
      </c>
      <c r="U1453">
        <f>YEAR(S1453)</f>
        <v>2014</v>
      </c>
      <c r="V1453">
        <f>YEAR(T1453)</f>
        <v>2014</v>
      </c>
      <c r="W1453" t="str">
        <f>IF(V1453=U1453, "Yes"," No")</f>
        <v>Yes</v>
      </c>
    </row>
    <row r="1454" spans="1:23" ht="28.8" x14ac:dyDescent="0.3">
      <c r="A1454">
        <v>1452</v>
      </c>
      <c r="B1454" s="1" t="s">
        <v>2972</v>
      </c>
      <c r="C1454" s="1" t="s">
        <v>2973</v>
      </c>
      <c r="D1454">
        <v>14000</v>
      </c>
      <c r="E1454">
        <v>0</v>
      </c>
      <c r="F1454" t="s">
        <v>272</v>
      </c>
      <c r="G1454" t="s">
        <v>17</v>
      </c>
      <c r="H1454" t="s">
        <v>18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2877</v>
      </c>
      <c r="O1454" s="7">
        <f>(E1454/D1454)*100</f>
        <v>0</v>
      </c>
      <c r="P1454" s="5">
        <f>IFERROR((E1454/L1454),0)</f>
        <v>0</v>
      </c>
      <c r="Q1454" s="5" t="str">
        <f>LEFT(N1454,SEARCH("/", N1454)-1)</f>
        <v>publishing</v>
      </c>
      <c r="R1454" s="5" t="str">
        <f>RIGHT(N1454,LEN(N1454)-SEARCH("/",N1454))</f>
        <v>translations</v>
      </c>
      <c r="S1454" s="11">
        <f>(((J1454/60)/60)/24)+DATE(1970,1,1)</f>
        <v>41818.703275462962</v>
      </c>
      <c r="T1454" s="11">
        <f>(((I1454/60)/60)/24)+DATE(1970,1,1)</f>
        <v>41848.703275462962</v>
      </c>
      <c r="U1454">
        <f>YEAR(S1454)</f>
        <v>2014</v>
      </c>
      <c r="V1454">
        <f>YEAR(T1454)</f>
        <v>2014</v>
      </c>
      <c r="W1454" t="str">
        <f>IF(V1454=U1454, "Yes"," No")</f>
        <v>Yes</v>
      </c>
    </row>
    <row r="1455" spans="1:23" ht="57.6" x14ac:dyDescent="0.3">
      <c r="A1455">
        <v>1453</v>
      </c>
      <c r="B1455" s="1" t="s">
        <v>2974</v>
      </c>
      <c r="C1455" s="1" t="s">
        <v>2975</v>
      </c>
      <c r="D1455">
        <v>25000</v>
      </c>
      <c r="E1455">
        <v>0</v>
      </c>
      <c r="F1455" t="s">
        <v>272</v>
      </c>
      <c r="G1455" t="s">
        <v>179</v>
      </c>
      <c r="H1455" t="s">
        <v>55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2877</v>
      </c>
      <c r="O1455" s="7">
        <f>(E1455/D1455)*100</f>
        <v>0</v>
      </c>
      <c r="P1455" s="5">
        <f>IFERROR((E1455/L1455),0)</f>
        <v>0</v>
      </c>
      <c r="Q1455" s="5" t="str">
        <f>LEFT(N1455,SEARCH("/", N1455)-1)</f>
        <v>publishing</v>
      </c>
      <c r="R1455" s="5" t="str">
        <f>RIGHT(N1455,LEN(N1455)-SEARCH("/",N1455))</f>
        <v>translations</v>
      </c>
      <c r="S1455" s="11">
        <f>(((J1455/60)/60)/24)+DATE(1970,1,1)</f>
        <v>42795.696145833332</v>
      </c>
      <c r="T1455" s="11">
        <f>(((I1455/60)/60)/24)+DATE(1970,1,1)</f>
        <v>42840.654479166667</v>
      </c>
      <c r="U1455">
        <f>YEAR(S1455)</f>
        <v>2017</v>
      </c>
      <c r="V1455">
        <f>YEAR(T1455)</f>
        <v>2017</v>
      </c>
      <c r="W1455" t="str">
        <f>IF(V1455=U1455, "Yes"," No")</f>
        <v>Yes</v>
      </c>
    </row>
    <row r="1456" spans="1:23" ht="43.2" x14ac:dyDescent="0.3">
      <c r="A1456">
        <v>1454</v>
      </c>
      <c r="B1456" s="1" t="s">
        <v>2976</v>
      </c>
      <c r="C1456" s="1" t="s">
        <v>2977</v>
      </c>
      <c r="D1456">
        <v>1750</v>
      </c>
      <c r="E1456">
        <v>15</v>
      </c>
      <c r="F1456" t="s">
        <v>272</v>
      </c>
      <c r="G1456" t="s">
        <v>54</v>
      </c>
      <c r="H1456" t="s">
        <v>55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2877</v>
      </c>
      <c r="O1456" s="7">
        <f>(E1456/D1456)*100</f>
        <v>0.85714285714285721</v>
      </c>
      <c r="P1456" s="5">
        <f>IFERROR((E1456/L1456),0)</f>
        <v>15</v>
      </c>
      <c r="Q1456" s="5" t="str">
        <f>LEFT(N1456,SEARCH("/", N1456)-1)</f>
        <v>publishing</v>
      </c>
      <c r="R1456" s="5" t="str">
        <f>RIGHT(N1456,LEN(N1456)-SEARCH("/",N1456))</f>
        <v>translations</v>
      </c>
      <c r="S1456" s="11">
        <f>(((J1456/60)/60)/24)+DATE(1970,1,1)</f>
        <v>42463.866666666669</v>
      </c>
      <c r="T1456" s="11">
        <f>(((I1456/60)/60)/24)+DATE(1970,1,1)</f>
        <v>42484.915972222225</v>
      </c>
      <c r="U1456">
        <f>YEAR(S1456)</f>
        <v>2016</v>
      </c>
      <c r="V1456">
        <f>YEAR(T1456)</f>
        <v>2016</v>
      </c>
      <c r="W1456" t="str">
        <f>IF(V1456=U1456, "Yes"," No")</f>
        <v>Yes</v>
      </c>
    </row>
    <row r="1457" spans="1:23" ht="57.6" x14ac:dyDescent="0.3">
      <c r="A1457">
        <v>1455</v>
      </c>
      <c r="B1457" s="1" t="s">
        <v>2978</v>
      </c>
      <c r="C1457" s="1" t="s">
        <v>2979</v>
      </c>
      <c r="D1457">
        <v>15000</v>
      </c>
      <c r="E1457">
        <v>1575</v>
      </c>
      <c r="F1457" t="s">
        <v>272</v>
      </c>
      <c r="G1457" t="s">
        <v>17</v>
      </c>
      <c r="H1457" t="s">
        <v>18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2877</v>
      </c>
      <c r="O1457" s="7">
        <f>(E1457/D1457)*100</f>
        <v>10.5</v>
      </c>
      <c r="P1457" s="5">
        <f>IFERROR((E1457/L1457),0)</f>
        <v>225</v>
      </c>
      <c r="Q1457" s="5" t="str">
        <f>LEFT(N1457,SEARCH("/", N1457)-1)</f>
        <v>publishing</v>
      </c>
      <c r="R1457" s="5" t="str">
        <f>RIGHT(N1457,LEN(N1457)-SEARCH("/",N1457))</f>
        <v>translations</v>
      </c>
      <c r="S1457" s="11">
        <f>(((J1457/60)/60)/24)+DATE(1970,1,1)</f>
        <v>41832.672685185185</v>
      </c>
      <c r="T1457" s="11">
        <f>(((I1457/60)/60)/24)+DATE(1970,1,1)</f>
        <v>41887.568749999999</v>
      </c>
      <c r="U1457">
        <f>YEAR(S1457)</f>
        <v>2014</v>
      </c>
      <c r="V1457">
        <f>YEAR(T1457)</f>
        <v>2014</v>
      </c>
      <c r="W1457" t="str">
        <f>IF(V1457=U1457, "Yes"," No")</f>
        <v>Yes</v>
      </c>
    </row>
    <row r="1458" spans="1:23" ht="28.8" x14ac:dyDescent="0.3">
      <c r="A1458">
        <v>1456</v>
      </c>
      <c r="B1458" s="1" t="s">
        <v>2980</v>
      </c>
      <c r="C1458" s="1" t="s">
        <v>2981</v>
      </c>
      <c r="D1458">
        <v>5000</v>
      </c>
      <c r="E1458">
        <v>145</v>
      </c>
      <c r="F1458" t="s">
        <v>272</v>
      </c>
      <c r="G1458" t="s">
        <v>1224</v>
      </c>
      <c r="H1458" t="s">
        <v>55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2877</v>
      </c>
      <c r="O1458" s="7">
        <f>(E1458/D1458)*100</f>
        <v>2.9000000000000004</v>
      </c>
      <c r="P1458" s="5">
        <f>IFERROR((E1458/L1458),0)</f>
        <v>48.333333333333336</v>
      </c>
      <c r="Q1458" s="5" t="str">
        <f>LEFT(N1458,SEARCH("/", N1458)-1)</f>
        <v>publishing</v>
      </c>
      <c r="R1458" s="5" t="str">
        <f>RIGHT(N1458,LEN(N1458)-SEARCH("/",N1458))</f>
        <v>translations</v>
      </c>
      <c r="S1458" s="11">
        <f>(((J1458/60)/60)/24)+DATE(1970,1,1)</f>
        <v>42708.668576388889</v>
      </c>
      <c r="T1458" s="11">
        <f>(((I1458/60)/60)/24)+DATE(1970,1,1)</f>
        <v>42738.668576388889</v>
      </c>
      <c r="U1458">
        <f>YEAR(S1458)</f>
        <v>2016</v>
      </c>
      <c r="V1458">
        <f>YEAR(T1458)</f>
        <v>2017</v>
      </c>
      <c r="W1458" t="str">
        <f>IF(V1458=U1458, "Yes"," No")</f>
        <v xml:space="preserve"> No</v>
      </c>
    </row>
    <row r="1459" spans="1:23" ht="28.8" x14ac:dyDescent="0.3">
      <c r="A1459">
        <v>1457</v>
      </c>
      <c r="B1459" s="1" t="s">
        <v>2982</v>
      </c>
      <c r="C1459" s="1" t="s">
        <v>2983</v>
      </c>
      <c r="D1459">
        <v>6000</v>
      </c>
      <c r="E1459">
        <v>0</v>
      </c>
      <c r="F1459" t="s">
        <v>272</v>
      </c>
      <c r="G1459" t="s">
        <v>17</v>
      </c>
      <c r="H1459" t="s">
        <v>18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2877</v>
      </c>
      <c r="O1459" s="7">
        <f>(E1459/D1459)*100</f>
        <v>0</v>
      </c>
      <c r="P1459" s="5">
        <f>IFERROR((E1459/L1459),0)</f>
        <v>0</v>
      </c>
      <c r="Q1459" s="5" t="str">
        <f>LEFT(N1459,SEARCH("/", N1459)-1)</f>
        <v>publishing</v>
      </c>
      <c r="R1459" s="5" t="str">
        <f>RIGHT(N1459,LEN(N1459)-SEARCH("/",N1459))</f>
        <v>translations</v>
      </c>
      <c r="S1459" s="11">
        <f>(((J1459/60)/60)/24)+DATE(1970,1,1)</f>
        <v>42289.89634259259</v>
      </c>
      <c r="T1459" s="11">
        <f>(((I1459/60)/60)/24)+DATE(1970,1,1)</f>
        <v>42319.938009259262</v>
      </c>
      <c r="U1459">
        <f>YEAR(S1459)</f>
        <v>2015</v>
      </c>
      <c r="V1459">
        <f>YEAR(T1459)</f>
        <v>2015</v>
      </c>
      <c r="W1459" t="str">
        <f>IF(V1459=U1459, "Yes"," No")</f>
        <v>Yes</v>
      </c>
    </row>
    <row r="1460" spans="1:23" ht="57.6" x14ac:dyDescent="0.3">
      <c r="A1460">
        <v>1458</v>
      </c>
      <c r="B1460" s="1" t="s">
        <v>2984</v>
      </c>
      <c r="C1460" s="1" t="s">
        <v>2985</v>
      </c>
      <c r="D1460">
        <v>5000</v>
      </c>
      <c r="E1460">
        <v>0</v>
      </c>
      <c r="F1460" t="s">
        <v>272</v>
      </c>
      <c r="G1460" t="s">
        <v>17</v>
      </c>
      <c r="H1460" t="s">
        <v>18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2877</v>
      </c>
      <c r="O1460" s="7">
        <f>(E1460/D1460)*100</f>
        <v>0</v>
      </c>
      <c r="P1460" s="5">
        <f>IFERROR((E1460/L1460),0)</f>
        <v>0</v>
      </c>
      <c r="Q1460" s="5" t="str">
        <f>LEFT(N1460,SEARCH("/", N1460)-1)</f>
        <v>publishing</v>
      </c>
      <c r="R1460" s="5" t="str">
        <f>RIGHT(N1460,LEN(N1460)-SEARCH("/",N1460))</f>
        <v>translations</v>
      </c>
      <c r="S1460" s="11">
        <f>(((J1460/60)/60)/24)+DATE(1970,1,1)</f>
        <v>41831.705555555556</v>
      </c>
      <c r="T1460" s="11">
        <f>(((I1460/60)/60)/24)+DATE(1970,1,1)</f>
        <v>41862.166666666664</v>
      </c>
      <c r="U1460">
        <f>YEAR(S1460)</f>
        <v>2014</v>
      </c>
      <c r="V1460">
        <f>YEAR(T1460)</f>
        <v>2014</v>
      </c>
      <c r="W1460" t="str">
        <f>IF(V1460=U1460, "Yes"," No")</f>
        <v>Yes</v>
      </c>
    </row>
    <row r="1461" spans="1:23" ht="43.2" x14ac:dyDescent="0.3">
      <c r="A1461">
        <v>1459</v>
      </c>
      <c r="B1461" s="1" t="s">
        <v>2986</v>
      </c>
      <c r="C1461" s="1" t="s">
        <v>2987</v>
      </c>
      <c r="D1461">
        <v>37000</v>
      </c>
      <c r="E1461">
        <v>0</v>
      </c>
      <c r="F1461" t="s">
        <v>272</v>
      </c>
      <c r="G1461" t="s">
        <v>309</v>
      </c>
      <c r="H1461" t="s">
        <v>310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2877</v>
      </c>
      <c r="O1461" s="7">
        <f>(E1461/D1461)*100</f>
        <v>0</v>
      </c>
      <c r="P1461" s="5">
        <f>IFERROR((E1461/L1461),0)</f>
        <v>0</v>
      </c>
      <c r="Q1461" s="5" t="str">
        <f>LEFT(N1461,SEARCH("/", N1461)-1)</f>
        <v>publishing</v>
      </c>
      <c r="R1461" s="5" t="str">
        <f>RIGHT(N1461,LEN(N1461)-SEARCH("/",N1461))</f>
        <v>translations</v>
      </c>
      <c r="S1461" s="11">
        <f>(((J1461/60)/60)/24)+DATE(1970,1,1)</f>
        <v>42312.204814814817</v>
      </c>
      <c r="T1461" s="11">
        <f>(((I1461/60)/60)/24)+DATE(1970,1,1)</f>
        <v>42340.725694444445</v>
      </c>
      <c r="U1461">
        <f>YEAR(S1461)</f>
        <v>2015</v>
      </c>
      <c r="V1461">
        <f>YEAR(T1461)</f>
        <v>2015</v>
      </c>
      <c r="W1461" t="str">
        <f>IF(V1461=U1461, "Yes"," No")</f>
        <v>Yes</v>
      </c>
    </row>
    <row r="1462" spans="1:23" ht="43.2" x14ac:dyDescent="0.3">
      <c r="A1462">
        <v>1460</v>
      </c>
      <c r="B1462" s="1" t="s">
        <v>2988</v>
      </c>
      <c r="C1462" s="1" t="s">
        <v>2989</v>
      </c>
      <c r="D1462">
        <v>25000000</v>
      </c>
      <c r="E1462">
        <v>0</v>
      </c>
      <c r="F1462" t="s">
        <v>272</v>
      </c>
      <c r="G1462" t="s">
        <v>17</v>
      </c>
      <c r="H1462" t="s">
        <v>18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2877</v>
      </c>
      <c r="O1462" s="7">
        <f>(E1462/D1462)*100</f>
        <v>0</v>
      </c>
      <c r="P1462" s="5">
        <f>IFERROR((E1462/L1462),0)</f>
        <v>0</v>
      </c>
      <c r="Q1462" s="5" t="str">
        <f>LEFT(N1462,SEARCH("/", N1462)-1)</f>
        <v>publishing</v>
      </c>
      <c r="R1462" s="5" t="str">
        <f>RIGHT(N1462,LEN(N1462)-SEARCH("/",N1462))</f>
        <v>translations</v>
      </c>
      <c r="S1462" s="11">
        <f>(((J1462/60)/60)/24)+DATE(1970,1,1)</f>
        <v>41915.896967592591</v>
      </c>
      <c r="T1462" s="11">
        <f>(((I1462/60)/60)/24)+DATE(1970,1,1)</f>
        <v>41973.989583333328</v>
      </c>
      <c r="U1462">
        <f>YEAR(S1462)</f>
        <v>2014</v>
      </c>
      <c r="V1462">
        <f>YEAR(T1462)</f>
        <v>2014</v>
      </c>
      <c r="W1462" t="str">
        <f>IF(V1462=U1462, "Yes"," No")</f>
        <v>Yes</v>
      </c>
    </row>
    <row r="1463" spans="1:23" ht="28.8" x14ac:dyDescent="0.3">
      <c r="A1463">
        <v>1461</v>
      </c>
      <c r="B1463" s="1" t="s">
        <v>2990</v>
      </c>
      <c r="C1463" s="1" t="s">
        <v>2991</v>
      </c>
      <c r="D1463">
        <v>15000</v>
      </c>
      <c r="E1463">
        <v>15186.69</v>
      </c>
      <c r="F1463" t="s">
        <v>16</v>
      </c>
      <c r="G1463" t="s">
        <v>17</v>
      </c>
      <c r="H1463" t="s">
        <v>18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2992</v>
      </c>
      <c r="O1463" s="7">
        <f>(E1463/D1463)*100</f>
        <v>101.24459999999999</v>
      </c>
      <c r="P1463" s="5">
        <f>IFERROR((E1463/L1463),0)</f>
        <v>44.66673529411765</v>
      </c>
      <c r="Q1463" s="5" t="str">
        <f>LEFT(N1463,SEARCH("/", N1463)-1)</f>
        <v>publishing</v>
      </c>
      <c r="R1463" s="5" t="str">
        <f>RIGHT(N1463,LEN(N1463)-SEARCH("/",N1463))</f>
        <v>radio &amp; podcasts</v>
      </c>
      <c r="S1463" s="11">
        <f>(((J1463/60)/60)/24)+DATE(1970,1,1)</f>
        <v>41899.645300925928</v>
      </c>
      <c r="T1463" s="11">
        <f>(((I1463/60)/60)/24)+DATE(1970,1,1)</f>
        <v>41933</v>
      </c>
      <c r="U1463">
        <f>YEAR(S1463)</f>
        <v>2014</v>
      </c>
      <c r="V1463">
        <f>YEAR(T1463)</f>
        <v>2014</v>
      </c>
      <c r="W1463" t="str">
        <f>IF(V1463=U1463, "Yes"," No")</f>
        <v>Yes</v>
      </c>
    </row>
    <row r="1464" spans="1:23" ht="28.8" x14ac:dyDescent="0.3">
      <c r="A1464">
        <v>1462</v>
      </c>
      <c r="B1464" s="1" t="s">
        <v>2993</v>
      </c>
      <c r="C1464" s="1" t="s">
        <v>2994</v>
      </c>
      <c r="D1464">
        <v>4000</v>
      </c>
      <c r="E1464">
        <v>4340.7</v>
      </c>
      <c r="F1464" t="s">
        <v>16</v>
      </c>
      <c r="G1464" t="s">
        <v>17</v>
      </c>
      <c r="H1464" t="s">
        <v>18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2992</v>
      </c>
      <c r="O1464" s="7">
        <f>(E1464/D1464)*100</f>
        <v>108.5175</v>
      </c>
      <c r="P1464" s="5">
        <f>IFERROR((E1464/L1464),0)</f>
        <v>28.937999999999999</v>
      </c>
      <c r="Q1464" s="5" t="str">
        <f>LEFT(N1464,SEARCH("/", N1464)-1)</f>
        <v>publishing</v>
      </c>
      <c r="R1464" s="5" t="str">
        <f>RIGHT(N1464,LEN(N1464)-SEARCH("/",N1464))</f>
        <v>radio &amp; podcasts</v>
      </c>
      <c r="S1464" s="11">
        <f>(((J1464/60)/60)/24)+DATE(1970,1,1)</f>
        <v>41344.662858796299</v>
      </c>
      <c r="T1464" s="11">
        <f>(((I1464/60)/60)/24)+DATE(1970,1,1)</f>
        <v>41374.662858796299</v>
      </c>
      <c r="U1464">
        <f>YEAR(S1464)</f>
        <v>2013</v>
      </c>
      <c r="V1464">
        <f>YEAR(T1464)</f>
        <v>2013</v>
      </c>
      <c r="W1464" t="str">
        <f>IF(V1464=U1464, "Yes"," No")</f>
        <v>Yes</v>
      </c>
    </row>
    <row r="1465" spans="1:23" ht="43.2" x14ac:dyDescent="0.3">
      <c r="A1465">
        <v>1463</v>
      </c>
      <c r="B1465" s="1" t="s">
        <v>2995</v>
      </c>
      <c r="C1465" s="1" t="s">
        <v>2996</v>
      </c>
      <c r="D1465">
        <v>600</v>
      </c>
      <c r="E1465">
        <v>886</v>
      </c>
      <c r="F1465" t="s">
        <v>16</v>
      </c>
      <c r="G1465" t="s">
        <v>17</v>
      </c>
      <c r="H1465" t="s">
        <v>18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2992</v>
      </c>
      <c r="O1465" s="7">
        <f>(E1465/D1465)*100</f>
        <v>147.66666666666666</v>
      </c>
      <c r="P1465" s="5">
        <f>IFERROR((E1465/L1465),0)</f>
        <v>35.44</v>
      </c>
      <c r="Q1465" s="5" t="str">
        <f>LEFT(N1465,SEARCH("/", N1465)-1)</f>
        <v>publishing</v>
      </c>
      <c r="R1465" s="5" t="str">
        <f>RIGHT(N1465,LEN(N1465)-SEARCH("/",N1465))</f>
        <v>radio &amp; podcasts</v>
      </c>
      <c r="S1465" s="11">
        <f>(((J1465/60)/60)/24)+DATE(1970,1,1)</f>
        <v>41326.911319444444</v>
      </c>
      <c r="T1465" s="11">
        <f>(((I1465/60)/60)/24)+DATE(1970,1,1)</f>
        <v>41371.869652777779</v>
      </c>
      <c r="U1465">
        <f>YEAR(S1465)</f>
        <v>2013</v>
      </c>
      <c r="V1465">
        <f>YEAR(T1465)</f>
        <v>2013</v>
      </c>
      <c r="W1465" t="str">
        <f>IF(V1465=U1465, "Yes"," No")</f>
        <v>Yes</v>
      </c>
    </row>
    <row r="1466" spans="1:23" x14ac:dyDescent="0.3">
      <c r="A1466">
        <v>1464</v>
      </c>
      <c r="B1466" s="1" t="s">
        <v>2997</v>
      </c>
      <c r="C1466" s="1" t="s">
        <v>2998</v>
      </c>
      <c r="D1466">
        <v>5000</v>
      </c>
      <c r="E1466">
        <v>8160</v>
      </c>
      <c r="F1466" t="s">
        <v>16</v>
      </c>
      <c r="G1466" t="s">
        <v>17</v>
      </c>
      <c r="H1466" t="s">
        <v>18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2992</v>
      </c>
      <c r="O1466" s="7">
        <f>(E1466/D1466)*100</f>
        <v>163.19999999999999</v>
      </c>
      <c r="P1466" s="5">
        <f>IFERROR((E1466/L1466),0)</f>
        <v>34.871794871794869</v>
      </c>
      <c r="Q1466" s="5" t="str">
        <f>LEFT(N1466,SEARCH("/", N1466)-1)</f>
        <v>publishing</v>
      </c>
      <c r="R1466" s="5" t="str">
        <f>RIGHT(N1466,LEN(N1466)-SEARCH("/",N1466))</f>
        <v>radio &amp; podcasts</v>
      </c>
      <c r="S1466" s="11">
        <f>(((J1466/60)/60)/24)+DATE(1970,1,1)</f>
        <v>41291.661550925928</v>
      </c>
      <c r="T1466" s="11">
        <f>(((I1466/60)/60)/24)+DATE(1970,1,1)</f>
        <v>41321.661550925928</v>
      </c>
      <c r="U1466">
        <f>YEAR(S1466)</f>
        <v>2013</v>
      </c>
      <c r="V1466">
        <f>YEAR(T1466)</f>
        <v>2013</v>
      </c>
      <c r="W1466" t="str">
        <f>IF(V1466=U1466, "Yes"," No")</f>
        <v>Yes</v>
      </c>
    </row>
    <row r="1467" spans="1:23" ht="43.2" x14ac:dyDescent="0.3">
      <c r="A1467">
        <v>1465</v>
      </c>
      <c r="B1467" s="1" t="s">
        <v>2999</v>
      </c>
      <c r="C1467" s="1" t="s">
        <v>3000</v>
      </c>
      <c r="D1467">
        <v>30000</v>
      </c>
      <c r="E1467">
        <v>136924.35</v>
      </c>
      <c r="F1467" t="s">
        <v>16</v>
      </c>
      <c r="G1467" t="s">
        <v>17</v>
      </c>
      <c r="H1467" t="s">
        <v>18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2992</v>
      </c>
      <c r="O1467" s="7">
        <f>(E1467/D1467)*100</f>
        <v>456.41449999999998</v>
      </c>
      <c r="P1467" s="5">
        <f>IFERROR((E1467/L1467),0)</f>
        <v>52.622732513451197</v>
      </c>
      <c r="Q1467" s="5" t="str">
        <f>LEFT(N1467,SEARCH("/", N1467)-1)</f>
        <v>publishing</v>
      </c>
      <c r="R1467" s="5" t="str">
        <f>RIGHT(N1467,LEN(N1467)-SEARCH("/",N1467))</f>
        <v>radio &amp; podcasts</v>
      </c>
      <c r="S1467" s="11">
        <f>(((J1467/60)/60)/24)+DATE(1970,1,1)</f>
        <v>40959.734398148146</v>
      </c>
      <c r="T1467" s="11">
        <f>(((I1467/60)/60)/24)+DATE(1970,1,1)</f>
        <v>40990.125</v>
      </c>
      <c r="U1467">
        <f>YEAR(S1467)</f>
        <v>2012</v>
      </c>
      <c r="V1467">
        <f>YEAR(T1467)</f>
        <v>2012</v>
      </c>
      <c r="W1467" t="str">
        <f>IF(V1467=U1467, "Yes"," No")</f>
        <v>Yes</v>
      </c>
    </row>
    <row r="1468" spans="1:23" ht="43.2" x14ac:dyDescent="0.3">
      <c r="A1468">
        <v>1466</v>
      </c>
      <c r="B1468" s="1" t="s">
        <v>3001</v>
      </c>
      <c r="C1468" s="1" t="s">
        <v>3002</v>
      </c>
      <c r="D1468">
        <v>16000</v>
      </c>
      <c r="E1468">
        <v>17260.37</v>
      </c>
      <c r="F1468" t="s">
        <v>16</v>
      </c>
      <c r="G1468" t="s">
        <v>17</v>
      </c>
      <c r="H1468" t="s">
        <v>18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2992</v>
      </c>
      <c r="O1468" s="7">
        <f>(E1468/D1468)*100</f>
        <v>107.87731249999999</v>
      </c>
      <c r="P1468" s="5">
        <f>IFERROR((E1468/L1468),0)</f>
        <v>69.598266129032254</v>
      </c>
      <c r="Q1468" s="5" t="str">
        <f>LEFT(N1468,SEARCH("/", N1468)-1)</f>
        <v>publishing</v>
      </c>
      <c r="R1468" s="5" t="str">
        <f>RIGHT(N1468,LEN(N1468)-SEARCH("/",N1468))</f>
        <v>radio &amp; podcasts</v>
      </c>
      <c r="S1468" s="11">
        <f>(((J1468/60)/60)/24)+DATE(1970,1,1)</f>
        <v>42340.172060185185</v>
      </c>
      <c r="T1468" s="11">
        <f>(((I1468/60)/60)/24)+DATE(1970,1,1)</f>
        <v>42381.208333333328</v>
      </c>
      <c r="U1468">
        <f>YEAR(S1468)</f>
        <v>2015</v>
      </c>
      <c r="V1468">
        <f>YEAR(T1468)</f>
        <v>2016</v>
      </c>
      <c r="W1468" t="str">
        <f>IF(V1468=U1468, "Yes"," No")</f>
        <v xml:space="preserve"> No</v>
      </c>
    </row>
    <row r="1469" spans="1:23" ht="28.8" x14ac:dyDescent="0.3">
      <c r="A1469">
        <v>1467</v>
      </c>
      <c r="B1469" s="1" t="s">
        <v>3003</v>
      </c>
      <c r="C1469" s="1" t="s">
        <v>3004</v>
      </c>
      <c r="D1469">
        <v>40000</v>
      </c>
      <c r="E1469">
        <v>46032</v>
      </c>
      <c r="F1469" t="s">
        <v>16</v>
      </c>
      <c r="G1469" t="s">
        <v>17</v>
      </c>
      <c r="H1469" t="s">
        <v>18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2992</v>
      </c>
      <c r="O1469" s="7">
        <f>(E1469/D1469)*100</f>
        <v>115.08</v>
      </c>
      <c r="P1469" s="5">
        <f>IFERROR((E1469/L1469),0)</f>
        <v>76.72</v>
      </c>
      <c r="Q1469" s="5" t="str">
        <f>LEFT(N1469,SEARCH("/", N1469)-1)</f>
        <v>publishing</v>
      </c>
      <c r="R1469" s="5" t="str">
        <f>RIGHT(N1469,LEN(N1469)-SEARCH("/",N1469))</f>
        <v>radio &amp; podcasts</v>
      </c>
      <c r="S1469" s="11">
        <f>(((J1469/60)/60)/24)+DATE(1970,1,1)</f>
        <v>40933.80190972222</v>
      </c>
      <c r="T1469" s="11">
        <f>(((I1469/60)/60)/24)+DATE(1970,1,1)</f>
        <v>40993.760243055556</v>
      </c>
      <c r="U1469">
        <f>YEAR(S1469)</f>
        <v>2012</v>
      </c>
      <c r="V1469">
        <f>YEAR(T1469)</f>
        <v>2012</v>
      </c>
      <c r="W1469" t="str">
        <f>IF(V1469=U1469, "Yes"," No")</f>
        <v>Yes</v>
      </c>
    </row>
    <row r="1470" spans="1:23" ht="43.2" x14ac:dyDescent="0.3">
      <c r="A1470">
        <v>1468</v>
      </c>
      <c r="B1470" s="1" t="s">
        <v>3005</v>
      </c>
      <c r="C1470" s="1" t="s">
        <v>3006</v>
      </c>
      <c r="D1470">
        <v>9500</v>
      </c>
      <c r="E1470">
        <v>9725</v>
      </c>
      <c r="F1470" t="s">
        <v>16</v>
      </c>
      <c r="G1470" t="s">
        <v>17</v>
      </c>
      <c r="H1470" t="s">
        <v>18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2992</v>
      </c>
      <c r="O1470" s="7">
        <f>(E1470/D1470)*100</f>
        <v>102.36842105263158</v>
      </c>
      <c r="P1470" s="5">
        <f>IFERROR((E1470/L1470),0)</f>
        <v>33.191126279863482</v>
      </c>
      <c r="Q1470" s="5" t="str">
        <f>LEFT(N1470,SEARCH("/", N1470)-1)</f>
        <v>publishing</v>
      </c>
      <c r="R1470" s="5" t="str">
        <f>RIGHT(N1470,LEN(N1470)-SEARCH("/",N1470))</f>
        <v>radio &amp; podcasts</v>
      </c>
      <c r="S1470" s="11">
        <f>(((J1470/60)/60)/24)+DATE(1970,1,1)</f>
        <v>40646.014456018522</v>
      </c>
      <c r="T1470" s="11">
        <f>(((I1470/60)/60)/24)+DATE(1970,1,1)</f>
        <v>40706.014456018522</v>
      </c>
      <c r="U1470">
        <f>YEAR(S1470)</f>
        <v>2011</v>
      </c>
      <c r="V1470">
        <f>YEAR(T1470)</f>
        <v>2011</v>
      </c>
      <c r="W1470" t="str">
        <f>IF(V1470=U1470, "Yes"," No")</f>
        <v>Yes</v>
      </c>
    </row>
    <row r="1471" spans="1:23" ht="43.2" x14ac:dyDescent="0.3">
      <c r="A1471">
        <v>1469</v>
      </c>
      <c r="B1471" s="1" t="s">
        <v>3007</v>
      </c>
      <c r="C1471" s="1" t="s">
        <v>3008</v>
      </c>
      <c r="D1471">
        <v>44250</v>
      </c>
      <c r="E1471">
        <v>47978</v>
      </c>
      <c r="F1471" t="s">
        <v>16</v>
      </c>
      <c r="G1471" t="s">
        <v>17</v>
      </c>
      <c r="H1471" t="s">
        <v>18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2992</v>
      </c>
      <c r="O1471" s="7">
        <f>(E1471/D1471)*100</f>
        <v>108.42485875706214</v>
      </c>
      <c r="P1471" s="5">
        <f>IFERROR((E1471/L1471),0)</f>
        <v>149.46417445482865</v>
      </c>
      <c r="Q1471" s="5" t="str">
        <f>LEFT(N1471,SEARCH("/", N1471)-1)</f>
        <v>publishing</v>
      </c>
      <c r="R1471" s="5" t="str">
        <f>RIGHT(N1471,LEN(N1471)-SEARCH("/",N1471))</f>
        <v>radio &amp; podcasts</v>
      </c>
      <c r="S1471" s="11">
        <f>(((J1471/60)/60)/24)+DATE(1970,1,1)</f>
        <v>41290.598483796297</v>
      </c>
      <c r="T1471" s="11">
        <f>(((I1471/60)/60)/24)+DATE(1970,1,1)</f>
        <v>41320.598483796297</v>
      </c>
      <c r="U1471">
        <f>YEAR(S1471)</f>
        <v>2013</v>
      </c>
      <c r="V1471">
        <f>YEAR(T1471)</f>
        <v>2013</v>
      </c>
      <c r="W1471" t="str">
        <f>IF(V1471=U1471, "Yes"," No")</f>
        <v>Yes</v>
      </c>
    </row>
    <row r="1472" spans="1:23" ht="57.6" x14ac:dyDescent="0.3">
      <c r="A1472">
        <v>1470</v>
      </c>
      <c r="B1472" s="1" t="s">
        <v>3009</v>
      </c>
      <c r="C1472" s="1" t="s">
        <v>3010</v>
      </c>
      <c r="D1472">
        <v>1500</v>
      </c>
      <c r="E1472">
        <v>1877</v>
      </c>
      <c r="F1472" t="s">
        <v>16</v>
      </c>
      <c r="G1472" t="s">
        <v>17</v>
      </c>
      <c r="H1472" t="s">
        <v>18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2992</v>
      </c>
      <c r="O1472" s="7">
        <f>(E1472/D1472)*100</f>
        <v>125.13333333333334</v>
      </c>
      <c r="P1472" s="5">
        <f>IFERROR((E1472/L1472),0)</f>
        <v>23.172839506172838</v>
      </c>
      <c r="Q1472" s="5" t="str">
        <f>LEFT(N1472,SEARCH("/", N1472)-1)</f>
        <v>publishing</v>
      </c>
      <c r="R1472" s="5" t="str">
        <f>RIGHT(N1472,LEN(N1472)-SEARCH("/",N1472))</f>
        <v>radio &amp; podcasts</v>
      </c>
      <c r="S1472" s="11">
        <f>(((J1472/60)/60)/24)+DATE(1970,1,1)</f>
        <v>41250.827118055553</v>
      </c>
      <c r="T1472" s="11">
        <f>(((I1472/60)/60)/24)+DATE(1970,1,1)</f>
        <v>41271.827118055553</v>
      </c>
      <c r="U1472">
        <f>YEAR(S1472)</f>
        <v>2012</v>
      </c>
      <c r="V1472">
        <f>YEAR(T1472)</f>
        <v>2012</v>
      </c>
      <c r="W1472" t="str">
        <f>IF(V1472=U1472, "Yes"," No")</f>
        <v>Yes</v>
      </c>
    </row>
    <row r="1473" spans="1:23" ht="43.2" x14ac:dyDescent="0.3">
      <c r="A1473">
        <v>1471</v>
      </c>
      <c r="B1473" s="1" t="s">
        <v>3011</v>
      </c>
      <c r="C1473" s="1" t="s">
        <v>3012</v>
      </c>
      <c r="D1473">
        <v>32000</v>
      </c>
      <c r="E1473">
        <v>33229</v>
      </c>
      <c r="F1473" t="s">
        <v>16</v>
      </c>
      <c r="G1473" t="s">
        <v>17</v>
      </c>
      <c r="H1473" t="s">
        <v>18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2992</v>
      </c>
      <c r="O1473" s="7">
        <f>(E1473/D1473)*100</f>
        <v>103.840625</v>
      </c>
      <c r="P1473" s="5">
        <f>IFERROR((E1473/L1473),0)</f>
        <v>96.877551020408163</v>
      </c>
      <c r="Q1473" s="5" t="str">
        <f>LEFT(N1473,SEARCH("/", N1473)-1)</f>
        <v>publishing</v>
      </c>
      <c r="R1473" s="5" t="str">
        <f>RIGHT(N1473,LEN(N1473)-SEARCH("/",N1473))</f>
        <v>radio &amp; podcasts</v>
      </c>
      <c r="S1473" s="11">
        <f>(((J1473/60)/60)/24)+DATE(1970,1,1)</f>
        <v>42073.957569444443</v>
      </c>
      <c r="T1473" s="11">
        <f>(((I1473/60)/60)/24)+DATE(1970,1,1)</f>
        <v>42103.957569444443</v>
      </c>
      <c r="U1473">
        <f>YEAR(S1473)</f>
        <v>2015</v>
      </c>
      <c r="V1473">
        <f>YEAR(T1473)</f>
        <v>2015</v>
      </c>
      <c r="W1473" t="str">
        <f>IF(V1473=U1473, "Yes"," No")</f>
        <v>Yes</v>
      </c>
    </row>
    <row r="1474" spans="1:23" ht="57.6" x14ac:dyDescent="0.3">
      <c r="A1474">
        <v>1472</v>
      </c>
      <c r="B1474" s="1" t="s">
        <v>3013</v>
      </c>
      <c r="C1474" s="1" t="s">
        <v>3014</v>
      </c>
      <c r="D1474">
        <v>25000</v>
      </c>
      <c r="E1474">
        <v>34676</v>
      </c>
      <c r="F1474" t="s">
        <v>16</v>
      </c>
      <c r="G1474" t="s">
        <v>17</v>
      </c>
      <c r="H1474" t="s">
        <v>18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2992</v>
      </c>
      <c r="O1474" s="7">
        <f>(E1474/D1474)*100</f>
        <v>138.70400000000001</v>
      </c>
      <c r="P1474" s="5">
        <f>IFERROR((E1474/L1474),0)</f>
        <v>103.20238095238095</v>
      </c>
      <c r="Q1474" s="5" t="str">
        <f>LEFT(N1474,SEARCH("/", N1474)-1)</f>
        <v>publishing</v>
      </c>
      <c r="R1474" s="5" t="str">
        <f>RIGHT(N1474,LEN(N1474)-SEARCH("/",N1474))</f>
        <v>radio &amp; podcasts</v>
      </c>
      <c r="S1474" s="11">
        <f>(((J1474/60)/60)/24)+DATE(1970,1,1)</f>
        <v>41533.542858796296</v>
      </c>
      <c r="T1474" s="11">
        <f>(((I1474/60)/60)/24)+DATE(1970,1,1)</f>
        <v>41563.542858796296</v>
      </c>
      <c r="U1474">
        <f>YEAR(S1474)</f>
        <v>2013</v>
      </c>
      <c r="V1474">
        <f>YEAR(T1474)</f>
        <v>2013</v>
      </c>
      <c r="W1474" t="str">
        <f>IF(V1474=U1474, "Yes"," No")</f>
        <v>Yes</v>
      </c>
    </row>
    <row r="1475" spans="1:23" x14ac:dyDescent="0.3">
      <c r="A1475">
        <v>1473</v>
      </c>
      <c r="B1475" s="1" t="s">
        <v>3015</v>
      </c>
      <c r="C1475" s="1" t="s">
        <v>3016</v>
      </c>
      <c r="D1475">
        <v>1500</v>
      </c>
      <c r="E1475">
        <v>1807.74</v>
      </c>
      <c r="F1475" t="s">
        <v>16</v>
      </c>
      <c r="G1475" t="s">
        <v>17</v>
      </c>
      <c r="H1475" t="s">
        <v>18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2992</v>
      </c>
      <c r="O1475" s="7">
        <f>(E1475/D1475)*100</f>
        <v>120.51600000000001</v>
      </c>
      <c r="P1475" s="5">
        <f>IFERROR((E1475/L1475),0)</f>
        <v>38.462553191489363</v>
      </c>
      <c r="Q1475" s="5" t="str">
        <f>LEFT(N1475,SEARCH("/", N1475)-1)</f>
        <v>publishing</v>
      </c>
      <c r="R1475" s="5" t="str">
        <f>RIGHT(N1475,LEN(N1475)-SEARCH("/",N1475))</f>
        <v>radio &amp; podcasts</v>
      </c>
      <c r="S1475" s="11">
        <f>(((J1475/60)/60)/24)+DATE(1970,1,1)</f>
        <v>40939.979618055557</v>
      </c>
      <c r="T1475" s="11">
        <f>(((I1475/60)/60)/24)+DATE(1970,1,1)</f>
        <v>40969.979618055557</v>
      </c>
      <c r="U1475">
        <f>YEAR(S1475)</f>
        <v>2012</v>
      </c>
      <c r="V1475">
        <f>YEAR(T1475)</f>
        <v>2012</v>
      </c>
      <c r="W1475" t="str">
        <f>IF(V1475=U1475, "Yes"," No")</f>
        <v>Yes</v>
      </c>
    </row>
    <row r="1476" spans="1:23" ht="43.2" x14ac:dyDescent="0.3">
      <c r="A1476">
        <v>1474</v>
      </c>
      <c r="B1476" s="1" t="s">
        <v>3017</v>
      </c>
      <c r="C1476" s="1" t="s">
        <v>3018</v>
      </c>
      <c r="D1476">
        <v>3000</v>
      </c>
      <c r="E1476">
        <v>3368</v>
      </c>
      <c r="F1476" t="s">
        <v>16</v>
      </c>
      <c r="G1476" t="s">
        <v>17</v>
      </c>
      <c r="H1476" t="s">
        <v>18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2992</v>
      </c>
      <c r="O1476" s="7">
        <f>(E1476/D1476)*100</f>
        <v>112.26666666666667</v>
      </c>
      <c r="P1476" s="5">
        <f>IFERROR((E1476/L1476),0)</f>
        <v>44.315789473684212</v>
      </c>
      <c r="Q1476" s="5" t="str">
        <f>LEFT(N1476,SEARCH("/", N1476)-1)</f>
        <v>publishing</v>
      </c>
      <c r="R1476" s="5" t="str">
        <f>RIGHT(N1476,LEN(N1476)-SEARCH("/",N1476))</f>
        <v>radio &amp; podcasts</v>
      </c>
      <c r="S1476" s="11">
        <f>(((J1476/60)/60)/24)+DATE(1970,1,1)</f>
        <v>41500.727916666663</v>
      </c>
      <c r="T1476" s="11">
        <f>(((I1476/60)/60)/24)+DATE(1970,1,1)</f>
        <v>41530.727916666663</v>
      </c>
      <c r="U1476">
        <f>YEAR(S1476)</f>
        <v>2013</v>
      </c>
      <c r="V1476">
        <f>YEAR(T1476)</f>
        <v>2013</v>
      </c>
      <c r="W1476" t="str">
        <f>IF(V1476=U1476, "Yes"," No")</f>
        <v>Yes</v>
      </c>
    </row>
    <row r="1477" spans="1:23" ht="43.2" x14ac:dyDescent="0.3">
      <c r="A1477">
        <v>1475</v>
      </c>
      <c r="B1477" s="1" t="s">
        <v>3019</v>
      </c>
      <c r="C1477" s="1" t="s">
        <v>3020</v>
      </c>
      <c r="D1477">
        <v>15000</v>
      </c>
      <c r="E1477">
        <v>28300.45</v>
      </c>
      <c r="F1477" t="s">
        <v>16</v>
      </c>
      <c r="G1477" t="s">
        <v>17</v>
      </c>
      <c r="H1477" t="s">
        <v>18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2992</v>
      </c>
      <c r="O1477" s="7">
        <f>(E1477/D1477)*100</f>
        <v>188.66966666666667</v>
      </c>
      <c r="P1477" s="5">
        <f>IFERROR((E1477/L1477),0)</f>
        <v>64.173356009070289</v>
      </c>
      <c r="Q1477" s="5" t="str">
        <f>LEFT(N1477,SEARCH("/", N1477)-1)</f>
        <v>publishing</v>
      </c>
      <c r="R1477" s="5" t="str">
        <f>RIGHT(N1477,LEN(N1477)-SEARCH("/",N1477))</f>
        <v>radio &amp; podcasts</v>
      </c>
      <c r="S1477" s="11">
        <f>(((J1477/60)/60)/24)+DATE(1970,1,1)</f>
        <v>41960.722951388889</v>
      </c>
      <c r="T1477" s="11">
        <f>(((I1477/60)/60)/24)+DATE(1970,1,1)</f>
        <v>41993.207638888889</v>
      </c>
      <c r="U1477">
        <f>YEAR(S1477)</f>
        <v>2014</v>
      </c>
      <c r="V1477">
        <f>YEAR(T1477)</f>
        <v>2014</v>
      </c>
      <c r="W1477" t="str">
        <f>IF(V1477=U1477, "Yes"," No")</f>
        <v>Yes</v>
      </c>
    </row>
    <row r="1478" spans="1:23" ht="28.8" x14ac:dyDescent="0.3">
      <c r="A1478">
        <v>1476</v>
      </c>
      <c r="B1478" s="1" t="s">
        <v>3021</v>
      </c>
      <c r="C1478" s="1" t="s">
        <v>3022</v>
      </c>
      <c r="D1478">
        <v>6000</v>
      </c>
      <c r="E1478">
        <v>39693.279999999999</v>
      </c>
      <c r="F1478" t="s">
        <v>16</v>
      </c>
      <c r="G1478" t="s">
        <v>17</v>
      </c>
      <c r="H1478" t="s">
        <v>18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2992</v>
      </c>
      <c r="O1478" s="7">
        <f>(E1478/D1478)*100</f>
        <v>661.55466666666666</v>
      </c>
      <c r="P1478" s="5">
        <f>IFERROR((E1478/L1478),0)</f>
        <v>43.333275109170302</v>
      </c>
      <c r="Q1478" s="5" t="str">
        <f>LEFT(N1478,SEARCH("/", N1478)-1)</f>
        <v>publishing</v>
      </c>
      <c r="R1478" s="5" t="str">
        <f>RIGHT(N1478,LEN(N1478)-SEARCH("/",N1478))</f>
        <v>radio &amp; podcasts</v>
      </c>
      <c r="S1478" s="11">
        <f>(((J1478/60)/60)/24)+DATE(1970,1,1)</f>
        <v>40766.041921296295</v>
      </c>
      <c r="T1478" s="11">
        <f>(((I1478/60)/60)/24)+DATE(1970,1,1)</f>
        <v>40796.041921296295</v>
      </c>
      <c r="U1478">
        <f>YEAR(S1478)</f>
        <v>2011</v>
      </c>
      <c r="V1478">
        <f>YEAR(T1478)</f>
        <v>2011</v>
      </c>
      <c r="W1478" t="str">
        <f>IF(V1478=U1478, "Yes"," No")</f>
        <v>Yes</v>
      </c>
    </row>
    <row r="1479" spans="1:23" ht="43.2" x14ac:dyDescent="0.3">
      <c r="A1479">
        <v>1477</v>
      </c>
      <c r="B1479" s="1" t="s">
        <v>3023</v>
      </c>
      <c r="C1479" s="1" t="s">
        <v>3024</v>
      </c>
      <c r="D1479">
        <v>30000</v>
      </c>
      <c r="E1479">
        <v>33393</v>
      </c>
      <c r="F1479" t="s">
        <v>16</v>
      </c>
      <c r="G1479" t="s">
        <v>17</v>
      </c>
      <c r="H1479" t="s">
        <v>18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2992</v>
      </c>
      <c r="O1479" s="7">
        <f>(E1479/D1479)*100</f>
        <v>111.31</v>
      </c>
      <c r="P1479" s="5">
        <f>IFERROR((E1479/L1479),0)</f>
        <v>90.495934959349597</v>
      </c>
      <c r="Q1479" s="5" t="str">
        <f>LEFT(N1479,SEARCH("/", N1479)-1)</f>
        <v>publishing</v>
      </c>
      <c r="R1479" s="5" t="str">
        <f>RIGHT(N1479,LEN(N1479)-SEARCH("/",N1479))</f>
        <v>radio &amp; podcasts</v>
      </c>
      <c r="S1479" s="11">
        <f>(((J1479/60)/60)/24)+DATE(1970,1,1)</f>
        <v>40840.615787037037</v>
      </c>
      <c r="T1479" s="11">
        <f>(((I1479/60)/60)/24)+DATE(1970,1,1)</f>
        <v>40900.125</v>
      </c>
      <c r="U1479">
        <f>YEAR(S1479)</f>
        <v>2011</v>
      </c>
      <c r="V1479">
        <f>YEAR(T1479)</f>
        <v>2011</v>
      </c>
      <c r="W1479" t="str">
        <f>IF(V1479=U1479, "Yes"," No")</f>
        <v>Yes</v>
      </c>
    </row>
    <row r="1480" spans="1:23" ht="43.2" x14ac:dyDescent="0.3">
      <c r="A1480">
        <v>1478</v>
      </c>
      <c r="B1480" s="1" t="s">
        <v>3025</v>
      </c>
      <c r="C1480" s="1" t="s">
        <v>3026</v>
      </c>
      <c r="D1480">
        <v>50000</v>
      </c>
      <c r="E1480">
        <v>590807.11</v>
      </c>
      <c r="F1480" t="s">
        <v>16</v>
      </c>
      <c r="G1480" t="s">
        <v>17</v>
      </c>
      <c r="H1480" t="s">
        <v>18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2992</v>
      </c>
      <c r="O1480" s="7">
        <f>(E1480/D1480)*100</f>
        <v>1181.6142199999999</v>
      </c>
      <c r="P1480" s="5">
        <f>IFERROR((E1480/L1480),0)</f>
        <v>29.187190495010373</v>
      </c>
      <c r="Q1480" s="5" t="str">
        <f>LEFT(N1480,SEARCH("/", N1480)-1)</f>
        <v>publishing</v>
      </c>
      <c r="R1480" s="5" t="str">
        <f>RIGHT(N1480,LEN(N1480)-SEARCH("/",N1480))</f>
        <v>radio &amp; podcasts</v>
      </c>
      <c r="S1480" s="11">
        <f>(((J1480/60)/60)/24)+DATE(1970,1,1)</f>
        <v>41394.871678240743</v>
      </c>
      <c r="T1480" s="11">
        <f>(((I1480/60)/60)/24)+DATE(1970,1,1)</f>
        <v>41408.871678240743</v>
      </c>
      <c r="U1480">
        <f>YEAR(S1480)</f>
        <v>2013</v>
      </c>
      <c r="V1480">
        <f>YEAR(T1480)</f>
        <v>2013</v>
      </c>
      <c r="W1480" t="str">
        <f>IF(V1480=U1480, "Yes"," No")</f>
        <v>Yes</v>
      </c>
    </row>
    <row r="1481" spans="1:23" ht="43.2" x14ac:dyDescent="0.3">
      <c r="A1481">
        <v>1479</v>
      </c>
      <c r="B1481" s="1" t="s">
        <v>3027</v>
      </c>
      <c r="C1481" s="1" t="s">
        <v>3028</v>
      </c>
      <c r="D1481">
        <v>1600</v>
      </c>
      <c r="E1481">
        <v>2198</v>
      </c>
      <c r="F1481" t="s">
        <v>16</v>
      </c>
      <c r="G1481" t="s">
        <v>17</v>
      </c>
      <c r="H1481" t="s">
        <v>18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2992</v>
      </c>
      <c r="O1481" s="7">
        <f>(E1481/D1481)*100</f>
        <v>137.375</v>
      </c>
      <c r="P1481" s="5">
        <f>IFERROR((E1481/L1481),0)</f>
        <v>30.95774647887324</v>
      </c>
      <c r="Q1481" s="5" t="str">
        <f>LEFT(N1481,SEARCH("/", N1481)-1)</f>
        <v>publishing</v>
      </c>
      <c r="R1481" s="5" t="str">
        <f>RIGHT(N1481,LEN(N1481)-SEARCH("/",N1481))</f>
        <v>radio &amp; podcasts</v>
      </c>
      <c r="S1481" s="11">
        <f>(((J1481/60)/60)/24)+DATE(1970,1,1)</f>
        <v>41754.745243055557</v>
      </c>
      <c r="T1481" s="11">
        <f>(((I1481/60)/60)/24)+DATE(1970,1,1)</f>
        <v>41769.165972222225</v>
      </c>
      <c r="U1481">
        <f>YEAR(S1481)</f>
        <v>2014</v>
      </c>
      <c r="V1481">
        <f>YEAR(T1481)</f>
        <v>2014</v>
      </c>
      <c r="W1481" t="str">
        <f>IF(V1481=U1481, "Yes"," No")</f>
        <v>Yes</v>
      </c>
    </row>
    <row r="1482" spans="1:23" ht="43.2" x14ac:dyDescent="0.3">
      <c r="A1482">
        <v>1480</v>
      </c>
      <c r="B1482" s="1" t="s">
        <v>3029</v>
      </c>
      <c r="C1482" s="1" t="s">
        <v>3030</v>
      </c>
      <c r="D1482">
        <v>50000</v>
      </c>
      <c r="E1482">
        <v>58520.2</v>
      </c>
      <c r="F1482" t="s">
        <v>16</v>
      </c>
      <c r="G1482" t="s">
        <v>17</v>
      </c>
      <c r="H1482" t="s">
        <v>18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2992</v>
      </c>
      <c r="O1482" s="7">
        <f>(E1482/D1482)*100</f>
        <v>117.04040000000001</v>
      </c>
      <c r="P1482" s="5">
        <f>IFERROR((E1482/L1482),0)</f>
        <v>92.157795275590544</v>
      </c>
      <c r="Q1482" s="5" t="str">
        <f>LEFT(N1482,SEARCH("/", N1482)-1)</f>
        <v>publishing</v>
      </c>
      <c r="R1482" s="5" t="str">
        <f>RIGHT(N1482,LEN(N1482)-SEARCH("/",N1482))</f>
        <v>radio &amp; podcasts</v>
      </c>
      <c r="S1482" s="11">
        <f>(((J1482/60)/60)/24)+DATE(1970,1,1)</f>
        <v>41464.934016203704</v>
      </c>
      <c r="T1482" s="11">
        <f>(((I1482/60)/60)/24)+DATE(1970,1,1)</f>
        <v>41481.708333333336</v>
      </c>
      <c r="U1482">
        <f>YEAR(S1482)</f>
        <v>2013</v>
      </c>
      <c r="V1482">
        <f>YEAR(T1482)</f>
        <v>2013</v>
      </c>
      <c r="W1482" t="str">
        <f>IF(V1482=U1482, "Yes"," No")</f>
        <v>Yes</v>
      </c>
    </row>
    <row r="1483" spans="1:23" ht="43.2" x14ac:dyDescent="0.3">
      <c r="A1483">
        <v>1481</v>
      </c>
      <c r="B1483" s="1" t="s">
        <v>3031</v>
      </c>
      <c r="C1483" s="1" t="s">
        <v>3032</v>
      </c>
      <c r="D1483">
        <v>5000</v>
      </c>
      <c r="E1483">
        <v>105</v>
      </c>
      <c r="F1483" t="s">
        <v>357</v>
      </c>
      <c r="G1483" t="s">
        <v>159</v>
      </c>
      <c r="H1483" t="s">
        <v>160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1573</v>
      </c>
      <c r="O1483" s="7">
        <f>(E1483/D1483)*100</f>
        <v>2.1</v>
      </c>
      <c r="P1483" s="5">
        <f>IFERROR((E1483/L1483),0)</f>
        <v>17.5</v>
      </c>
      <c r="Q1483" s="5" t="str">
        <f>LEFT(N1483,SEARCH("/", N1483)-1)</f>
        <v>publishing</v>
      </c>
      <c r="R1483" s="5" t="str">
        <f>RIGHT(N1483,LEN(N1483)-SEARCH("/",N1483))</f>
        <v>fiction</v>
      </c>
      <c r="S1483" s="11">
        <f>(((J1483/60)/60)/24)+DATE(1970,1,1)</f>
        <v>41550.922974537039</v>
      </c>
      <c r="T1483" s="11">
        <f>(((I1483/60)/60)/24)+DATE(1970,1,1)</f>
        <v>41580.922974537039</v>
      </c>
      <c r="U1483">
        <f>YEAR(S1483)</f>
        <v>2013</v>
      </c>
      <c r="V1483">
        <f>YEAR(T1483)</f>
        <v>2013</v>
      </c>
      <c r="W1483" t="str">
        <f>IF(V1483=U1483, "Yes"," No")</f>
        <v>Yes</v>
      </c>
    </row>
    <row r="1484" spans="1:23" ht="43.2" x14ac:dyDescent="0.3">
      <c r="A1484">
        <v>1482</v>
      </c>
      <c r="B1484" s="1" t="s">
        <v>3033</v>
      </c>
      <c r="C1484" s="1" t="s">
        <v>3034</v>
      </c>
      <c r="D1484">
        <v>5000</v>
      </c>
      <c r="E1484">
        <v>5</v>
      </c>
      <c r="F1484" t="s">
        <v>357</v>
      </c>
      <c r="G1484" t="s">
        <v>17</v>
      </c>
      <c r="H1484" t="s">
        <v>18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1573</v>
      </c>
      <c r="O1484" s="7">
        <f>(E1484/D1484)*100</f>
        <v>0.1</v>
      </c>
      <c r="P1484" s="5">
        <f>IFERROR((E1484/L1484),0)</f>
        <v>5</v>
      </c>
      <c r="Q1484" s="5" t="str">
        <f>LEFT(N1484,SEARCH("/", N1484)-1)</f>
        <v>publishing</v>
      </c>
      <c r="R1484" s="5" t="str">
        <f>RIGHT(N1484,LEN(N1484)-SEARCH("/",N1484))</f>
        <v>fiction</v>
      </c>
      <c r="S1484" s="11">
        <f>(((J1484/60)/60)/24)+DATE(1970,1,1)</f>
        <v>41136.85805555556</v>
      </c>
      <c r="T1484" s="11">
        <f>(((I1484/60)/60)/24)+DATE(1970,1,1)</f>
        <v>41159.32708333333</v>
      </c>
      <c r="U1484">
        <f>YEAR(S1484)</f>
        <v>2012</v>
      </c>
      <c r="V1484">
        <f>YEAR(T1484)</f>
        <v>2012</v>
      </c>
      <c r="W1484" t="str">
        <f>IF(V1484=U1484, "Yes"," No")</f>
        <v>Yes</v>
      </c>
    </row>
    <row r="1485" spans="1:23" ht="43.2" x14ac:dyDescent="0.3">
      <c r="A1485">
        <v>1483</v>
      </c>
      <c r="B1485" s="1" t="s">
        <v>3035</v>
      </c>
      <c r="C1485" s="1" t="s">
        <v>3036</v>
      </c>
      <c r="D1485">
        <v>7000</v>
      </c>
      <c r="E1485">
        <v>50</v>
      </c>
      <c r="F1485" t="s">
        <v>357</v>
      </c>
      <c r="G1485" t="s">
        <v>17</v>
      </c>
      <c r="H1485" t="s">
        <v>18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1573</v>
      </c>
      <c r="O1485" s="7">
        <f>(E1485/D1485)*100</f>
        <v>0.7142857142857143</v>
      </c>
      <c r="P1485" s="5">
        <f>IFERROR((E1485/L1485),0)</f>
        <v>25</v>
      </c>
      <c r="Q1485" s="5" t="str">
        <f>LEFT(N1485,SEARCH("/", N1485)-1)</f>
        <v>publishing</v>
      </c>
      <c r="R1485" s="5" t="str">
        <f>RIGHT(N1485,LEN(N1485)-SEARCH("/",N1485))</f>
        <v>fiction</v>
      </c>
      <c r="S1485" s="11">
        <f>(((J1485/60)/60)/24)+DATE(1970,1,1)</f>
        <v>42548.192997685182</v>
      </c>
      <c r="T1485" s="11">
        <f>(((I1485/60)/60)/24)+DATE(1970,1,1)</f>
        <v>42573.192997685182</v>
      </c>
      <c r="U1485">
        <f>YEAR(S1485)</f>
        <v>2016</v>
      </c>
      <c r="V1485">
        <f>YEAR(T1485)</f>
        <v>2016</v>
      </c>
      <c r="W1485" t="str">
        <f>IF(V1485=U1485, "Yes"," No")</f>
        <v>Yes</v>
      </c>
    </row>
    <row r="1486" spans="1:23" ht="28.8" x14ac:dyDescent="0.3">
      <c r="A1486">
        <v>1484</v>
      </c>
      <c r="B1486" s="1" t="s">
        <v>3037</v>
      </c>
      <c r="C1486" s="1" t="s">
        <v>3038</v>
      </c>
      <c r="D1486">
        <v>2000</v>
      </c>
      <c r="E1486">
        <v>0</v>
      </c>
      <c r="F1486" t="s">
        <v>357</v>
      </c>
      <c r="G1486" t="s">
        <v>17</v>
      </c>
      <c r="H1486" t="s">
        <v>18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1573</v>
      </c>
      <c r="O1486" s="7">
        <f>(E1486/D1486)*100</f>
        <v>0</v>
      </c>
      <c r="P1486" s="5">
        <f>IFERROR((E1486/L1486),0)</f>
        <v>0</v>
      </c>
      <c r="Q1486" s="5" t="str">
        <f>LEFT(N1486,SEARCH("/", N1486)-1)</f>
        <v>publishing</v>
      </c>
      <c r="R1486" s="5" t="str">
        <f>RIGHT(N1486,LEN(N1486)-SEARCH("/",N1486))</f>
        <v>fiction</v>
      </c>
      <c r="S1486" s="11">
        <f>(((J1486/60)/60)/24)+DATE(1970,1,1)</f>
        <v>41053.200960648144</v>
      </c>
      <c r="T1486" s="11">
        <f>(((I1486/60)/60)/24)+DATE(1970,1,1)</f>
        <v>41111.618750000001</v>
      </c>
      <c r="U1486">
        <f>YEAR(S1486)</f>
        <v>2012</v>
      </c>
      <c r="V1486">
        <f>YEAR(T1486)</f>
        <v>2012</v>
      </c>
      <c r="W1486" t="str">
        <f>IF(V1486=U1486, "Yes"," No")</f>
        <v>Yes</v>
      </c>
    </row>
    <row r="1487" spans="1:23" ht="43.2" x14ac:dyDescent="0.3">
      <c r="A1487">
        <v>1485</v>
      </c>
      <c r="B1487" s="1" t="s">
        <v>3039</v>
      </c>
      <c r="C1487" s="1" t="s">
        <v>3040</v>
      </c>
      <c r="D1487">
        <v>6700</v>
      </c>
      <c r="E1487">
        <v>150</v>
      </c>
      <c r="F1487" t="s">
        <v>357</v>
      </c>
      <c r="G1487" t="s">
        <v>17</v>
      </c>
      <c r="H1487" t="s">
        <v>18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1573</v>
      </c>
      <c r="O1487" s="7">
        <f>(E1487/D1487)*100</f>
        <v>2.2388059701492535</v>
      </c>
      <c r="P1487" s="5">
        <f>IFERROR((E1487/L1487),0)</f>
        <v>50</v>
      </c>
      <c r="Q1487" s="5" t="str">
        <f>LEFT(N1487,SEARCH("/", N1487)-1)</f>
        <v>publishing</v>
      </c>
      <c r="R1487" s="5" t="str">
        <f>RIGHT(N1487,LEN(N1487)-SEARCH("/",N1487))</f>
        <v>fiction</v>
      </c>
      <c r="S1487" s="11">
        <f>(((J1487/60)/60)/24)+DATE(1970,1,1)</f>
        <v>42130.795983796299</v>
      </c>
      <c r="T1487" s="11">
        <f>(((I1487/60)/60)/24)+DATE(1970,1,1)</f>
        <v>42175.795983796299</v>
      </c>
      <c r="U1487">
        <f>YEAR(S1487)</f>
        <v>2015</v>
      </c>
      <c r="V1487">
        <f>YEAR(T1487)</f>
        <v>2015</v>
      </c>
      <c r="W1487" t="str">
        <f>IF(V1487=U1487, "Yes"," No")</f>
        <v>Yes</v>
      </c>
    </row>
    <row r="1488" spans="1:23" ht="57.6" x14ac:dyDescent="0.3">
      <c r="A1488">
        <v>1486</v>
      </c>
      <c r="B1488" s="1" t="s">
        <v>3041</v>
      </c>
      <c r="C1488" s="1" t="s">
        <v>3042</v>
      </c>
      <c r="D1488">
        <v>20000</v>
      </c>
      <c r="E1488">
        <v>48</v>
      </c>
      <c r="F1488" t="s">
        <v>357</v>
      </c>
      <c r="G1488" t="s">
        <v>17</v>
      </c>
      <c r="H1488" t="s">
        <v>18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1573</v>
      </c>
      <c r="O1488" s="7">
        <f>(E1488/D1488)*100</f>
        <v>0.24</v>
      </c>
      <c r="P1488" s="5">
        <f>IFERROR((E1488/L1488),0)</f>
        <v>16</v>
      </c>
      <c r="Q1488" s="5" t="str">
        <f>LEFT(N1488,SEARCH("/", N1488)-1)</f>
        <v>publishing</v>
      </c>
      <c r="R1488" s="5" t="str">
        <f>RIGHT(N1488,LEN(N1488)-SEARCH("/",N1488))</f>
        <v>fiction</v>
      </c>
      <c r="S1488" s="11">
        <f>(((J1488/60)/60)/24)+DATE(1970,1,1)</f>
        <v>42032.168530092589</v>
      </c>
      <c r="T1488" s="11">
        <f>(((I1488/60)/60)/24)+DATE(1970,1,1)</f>
        <v>42062.168530092589</v>
      </c>
      <c r="U1488">
        <f>YEAR(S1488)</f>
        <v>2015</v>
      </c>
      <c r="V1488">
        <f>YEAR(T1488)</f>
        <v>2015</v>
      </c>
      <c r="W1488" t="str">
        <f>IF(V1488=U1488, "Yes"," No")</f>
        <v>Yes</v>
      </c>
    </row>
    <row r="1489" spans="1:23" ht="43.2" x14ac:dyDescent="0.3">
      <c r="A1489">
        <v>1487</v>
      </c>
      <c r="B1489" s="1" t="s">
        <v>3043</v>
      </c>
      <c r="C1489" s="1" t="s">
        <v>3044</v>
      </c>
      <c r="D1489">
        <v>10000</v>
      </c>
      <c r="E1489">
        <v>0</v>
      </c>
      <c r="F1489" t="s">
        <v>357</v>
      </c>
      <c r="G1489" t="s">
        <v>17</v>
      </c>
      <c r="H1489" t="s">
        <v>18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1573</v>
      </c>
      <c r="O1489" s="7">
        <f>(E1489/D1489)*100</f>
        <v>0</v>
      </c>
      <c r="P1489" s="5">
        <f>IFERROR((E1489/L1489),0)</f>
        <v>0</v>
      </c>
      <c r="Q1489" s="5" t="str">
        <f>LEFT(N1489,SEARCH("/", N1489)-1)</f>
        <v>publishing</v>
      </c>
      <c r="R1489" s="5" t="str">
        <f>RIGHT(N1489,LEN(N1489)-SEARCH("/",N1489))</f>
        <v>fiction</v>
      </c>
      <c r="S1489" s="11">
        <f>(((J1489/60)/60)/24)+DATE(1970,1,1)</f>
        <v>42554.917488425926</v>
      </c>
      <c r="T1489" s="11">
        <f>(((I1489/60)/60)/24)+DATE(1970,1,1)</f>
        <v>42584.917488425926</v>
      </c>
      <c r="U1489">
        <f>YEAR(S1489)</f>
        <v>2016</v>
      </c>
      <c r="V1489">
        <f>YEAR(T1489)</f>
        <v>2016</v>
      </c>
      <c r="W1489" t="str">
        <f>IF(V1489=U1489, "Yes"," No")</f>
        <v>Yes</v>
      </c>
    </row>
    <row r="1490" spans="1:23" ht="43.2" x14ac:dyDescent="0.3">
      <c r="A1490">
        <v>1488</v>
      </c>
      <c r="B1490" s="1" t="s">
        <v>3045</v>
      </c>
      <c r="C1490" s="1" t="s">
        <v>3046</v>
      </c>
      <c r="D1490">
        <v>15000</v>
      </c>
      <c r="E1490">
        <v>360</v>
      </c>
      <c r="F1490" t="s">
        <v>357</v>
      </c>
      <c r="G1490" t="s">
        <v>50</v>
      </c>
      <c r="H1490" t="s">
        <v>51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1573</v>
      </c>
      <c r="O1490" s="7">
        <f>(E1490/D1490)*100</f>
        <v>2.4</v>
      </c>
      <c r="P1490" s="5">
        <f>IFERROR((E1490/L1490),0)</f>
        <v>60</v>
      </c>
      <c r="Q1490" s="5" t="str">
        <f>LEFT(N1490,SEARCH("/", N1490)-1)</f>
        <v>publishing</v>
      </c>
      <c r="R1490" s="5" t="str">
        <f>RIGHT(N1490,LEN(N1490)-SEARCH("/",N1490))</f>
        <v>fiction</v>
      </c>
      <c r="S1490" s="11">
        <f>(((J1490/60)/60)/24)+DATE(1970,1,1)</f>
        <v>41614.563194444447</v>
      </c>
      <c r="T1490" s="11">
        <f>(((I1490/60)/60)/24)+DATE(1970,1,1)</f>
        <v>41644.563194444447</v>
      </c>
      <c r="U1490">
        <f>YEAR(S1490)</f>
        <v>2013</v>
      </c>
      <c r="V1490">
        <f>YEAR(T1490)</f>
        <v>2014</v>
      </c>
      <c r="W1490" t="str">
        <f>IF(V1490=U1490, "Yes"," No")</f>
        <v xml:space="preserve"> No</v>
      </c>
    </row>
    <row r="1491" spans="1:23" ht="43.2" x14ac:dyDescent="0.3">
      <c r="A1491">
        <v>1489</v>
      </c>
      <c r="B1491" s="1" t="s">
        <v>3047</v>
      </c>
      <c r="C1491" s="1" t="s">
        <v>3048</v>
      </c>
      <c r="D1491">
        <v>5000</v>
      </c>
      <c r="E1491">
        <v>0</v>
      </c>
      <c r="F1491" t="s">
        <v>357</v>
      </c>
      <c r="G1491" t="s">
        <v>17</v>
      </c>
      <c r="H1491" t="s">
        <v>18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1573</v>
      </c>
      <c r="O1491" s="7">
        <f>(E1491/D1491)*100</f>
        <v>0</v>
      </c>
      <c r="P1491" s="5">
        <f>IFERROR((E1491/L1491),0)</f>
        <v>0</v>
      </c>
      <c r="Q1491" s="5" t="str">
        <f>LEFT(N1491,SEARCH("/", N1491)-1)</f>
        <v>publishing</v>
      </c>
      <c r="R1491" s="5" t="str">
        <f>RIGHT(N1491,LEN(N1491)-SEARCH("/",N1491))</f>
        <v>fiction</v>
      </c>
      <c r="S1491" s="11">
        <f>(((J1491/60)/60)/24)+DATE(1970,1,1)</f>
        <v>41198.611712962964</v>
      </c>
      <c r="T1491" s="11">
        <f>(((I1491/60)/60)/24)+DATE(1970,1,1)</f>
        <v>41228.653379629628</v>
      </c>
      <c r="U1491">
        <f>YEAR(S1491)</f>
        <v>2012</v>
      </c>
      <c r="V1491">
        <f>YEAR(T1491)</f>
        <v>2012</v>
      </c>
      <c r="W1491" t="str">
        <f>IF(V1491=U1491, "Yes"," No")</f>
        <v>Yes</v>
      </c>
    </row>
    <row r="1492" spans="1:23" ht="43.2" x14ac:dyDescent="0.3">
      <c r="A1492">
        <v>1490</v>
      </c>
      <c r="B1492" s="1" t="s">
        <v>3049</v>
      </c>
      <c r="C1492" s="1" t="s">
        <v>3050</v>
      </c>
      <c r="D1492">
        <v>2900</v>
      </c>
      <c r="E1492">
        <v>895</v>
      </c>
      <c r="F1492" t="s">
        <v>357</v>
      </c>
      <c r="G1492" t="s">
        <v>17</v>
      </c>
      <c r="H1492" t="s">
        <v>18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1573</v>
      </c>
      <c r="O1492" s="7">
        <f>(E1492/D1492)*100</f>
        <v>30.862068965517242</v>
      </c>
      <c r="P1492" s="5">
        <f>IFERROR((E1492/L1492),0)</f>
        <v>47.10526315789474</v>
      </c>
      <c r="Q1492" s="5" t="str">
        <f>LEFT(N1492,SEARCH("/", N1492)-1)</f>
        <v>publishing</v>
      </c>
      <c r="R1492" s="5" t="str">
        <f>RIGHT(N1492,LEN(N1492)-SEARCH("/",N1492))</f>
        <v>fiction</v>
      </c>
      <c r="S1492" s="11">
        <f>(((J1492/60)/60)/24)+DATE(1970,1,1)</f>
        <v>41520.561041666668</v>
      </c>
      <c r="T1492" s="11">
        <f>(((I1492/60)/60)/24)+DATE(1970,1,1)</f>
        <v>41549.561041666668</v>
      </c>
      <c r="U1492">
        <f>YEAR(S1492)</f>
        <v>2013</v>
      </c>
      <c r="V1492">
        <f>YEAR(T1492)</f>
        <v>2013</v>
      </c>
      <c r="W1492" t="str">
        <f>IF(V1492=U1492, "Yes"," No")</f>
        <v>Yes</v>
      </c>
    </row>
    <row r="1493" spans="1:23" ht="43.2" x14ac:dyDescent="0.3">
      <c r="A1493">
        <v>1491</v>
      </c>
      <c r="B1493" s="1" t="s">
        <v>3051</v>
      </c>
      <c r="C1493" s="1" t="s">
        <v>3052</v>
      </c>
      <c r="D1493">
        <v>1200</v>
      </c>
      <c r="E1493">
        <v>100</v>
      </c>
      <c r="F1493" t="s">
        <v>357</v>
      </c>
      <c r="G1493" t="s">
        <v>17</v>
      </c>
      <c r="H1493" t="s">
        <v>18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1573</v>
      </c>
      <c r="O1493" s="7">
        <f>(E1493/D1493)*100</f>
        <v>8.3333333333333321</v>
      </c>
      <c r="P1493" s="5">
        <f>IFERROR((E1493/L1493),0)</f>
        <v>100</v>
      </c>
      <c r="Q1493" s="5" t="str">
        <f>LEFT(N1493,SEARCH("/", N1493)-1)</f>
        <v>publishing</v>
      </c>
      <c r="R1493" s="5" t="str">
        <f>RIGHT(N1493,LEN(N1493)-SEARCH("/",N1493))</f>
        <v>fiction</v>
      </c>
      <c r="S1493" s="11">
        <f>(((J1493/60)/60)/24)+DATE(1970,1,1)</f>
        <v>41991.713460648149</v>
      </c>
      <c r="T1493" s="11">
        <f>(((I1493/60)/60)/24)+DATE(1970,1,1)</f>
        <v>42050.651388888888</v>
      </c>
      <c r="U1493">
        <f>YEAR(S1493)</f>
        <v>2014</v>
      </c>
      <c r="V1493">
        <f>YEAR(T1493)</f>
        <v>2015</v>
      </c>
      <c r="W1493" t="str">
        <f>IF(V1493=U1493, "Yes"," No")</f>
        <v xml:space="preserve"> No</v>
      </c>
    </row>
    <row r="1494" spans="1:23" ht="57.6" x14ac:dyDescent="0.3">
      <c r="A1494">
        <v>1492</v>
      </c>
      <c r="B1494" s="1" t="s">
        <v>3053</v>
      </c>
      <c r="C1494" s="1" t="s">
        <v>3054</v>
      </c>
      <c r="D1494">
        <v>4000</v>
      </c>
      <c r="E1494">
        <v>30</v>
      </c>
      <c r="F1494" t="s">
        <v>357</v>
      </c>
      <c r="G1494" t="s">
        <v>17</v>
      </c>
      <c r="H1494" t="s">
        <v>18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1573</v>
      </c>
      <c r="O1494" s="7">
        <f>(E1494/D1494)*100</f>
        <v>0.75</v>
      </c>
      <c r="P1494" s="5">
        <f>IFERROR((E1494/L1494),0)</f>
        <v>15</v>
      </c>
      <c r="Q1494" s="5" t="str">
        <f>LEFT(N1494,SEARCH("/", N1494)-1)</f>
        <v>publishing</v>
      </c>
      <c r="R1494" s="5" t="str">
        <f>RIGHT(N1494,LEN(N1494)-SEARCH("/",N1494))</f>
        <v>fiction</v>
      </c>
      <c r="S1494" s="11">
        <f>(((J1494/60)/60)/24)+DATE(1970,1,1)</f>
        <v>40682.884791666671</v>
      </c>
      <c r="T1494" s="11">
        <f>(((I1494/60)/60)/24)+DATE(1970,1,1)</f>
        <v>40712.884791666671</v>
      </c>
      <c r="U1494">
        <f>YEAR(S1494)</f>
        <v>2011</v>
      </c>
      <c r="V1494">
        <f>YEAR(T1494)</f>
        <v>2011</v>
      </c>
      <c r="W1494" t="str">
        <f>IF(V1494=U1494, "Yes"," No")</f>
        <v>Yes</v>
      </c>
    </row>
    <row r="1495" spans="1:23" ht="28.8" x14ac:dyDescent="0.3">
      <c r="A1495">
        <v>1493</v>
      </c>
      <c r="B1495" s="1" t="s">
        <v>3055</v>
      </c>
      <c r="C1495" s="1" t="s">
        <v>3056</v>
      </c>
      <c r="D1495">
        <v>2400</v>
      </c>
      <c r="E1495">
        <v>0</v>
      </c>
      <c r="F1495" t="s">
        <v>357</v>
      </c>
      <c r="G1495" t="s">
        <v>17</v>
      </c>
      <c r="H1495" t="s">
        <v>18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1573</v>
      </c>
      <c r="O1495" s="7">
        <f>(E1495/D1495)*100</f>
        <v>0</v>
      </c>
      <c r="P1495" s="5">
        <f>IFERROR((E1495/L1495),0)</f>
        <v>0</v>
      </c>
      <c r="Q1495" s="5" t="str">
        <f>LEFT(N1495,SEARCH("/", N1495)-1)</f>
        <v>publishing</v>
      </c>
      <c r="R1495" s="5" t="str">
        <f>RIGHT(N1495,LEN(N1495)-SEARCH("/",N1495))</f>
        <v>fiction</v>
      </c>
      <c r="S1495" s="11">
        <f>(((J1495/60)/60)/24)+DATE(1970,1,1)</f>
        <v>41411.866608796299</v>
      </c>
      <c r="T1495" s="11">
        <f>(((I1495/60)/60)/24)+DATE(1970,1,1)</f>
        <v>41441.866608796299</v>
      </c>
      <c r="U1495">
        <f>YEAR(S1495)</f>
        <v>2013</v>
      </c>
      <c r="V1495">
        <f>YEAR(T1495)</f>
        <v>2013</v>
      </c>
      <c r="W1495" t="str">
        <f>IF(V1495=U1495, "Yes"," No")</f>
        <v>Yes</v>
      </c>
    </row>
    <row r="1496" spans="1:23" ht="57.6" x14ac:dyDescent="0.3">
      <c r="A1496">
        <v>1494</v>
      </c>
      <c r="B1496" s="1" t="s">
        <v>3057</v>
      </c>
      <c r="C1496" s="1" t="s">
        <v>3058</v>
      </c>
      <c r="D1496">
        <v>5000</v>
      </c>
      <c r="E1496">
        <v>445</v>
      </c>
      <c r="F1496" t="s">
        <v>357</v>
      </c>
      <c r="G1496" t="s">
        <v>17</v>
      </c>
      <c r="H1496" t="s">
        <v>18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1573</v>
      </c>
      <c r="O1496" s="7">
        <f>(E1496/D1496)*100</f>
        <v>8.9</v>
      </c>
      <c r="P1496" s="5">
        <f>IFERROR((E1496/L1496),0)</f>
        <v>40.454545454545453</v>
      </c>
      <c r="Q1496" s="5" t="str">
        <f>LEFT(N1496,SEARCH("/", N1496)-1)</f>
        <v>publishing</v>
      </c>
      <c r="R1496" s="5" t="str">
        <f>RIGHT(N1496,LEN(N1496)-SEARCH("/",N1496))</f>
        <v>fiction</v>
      </c>
      <c r="S1496" s="11">
        <f>(((J1496/60)/60)/24)+DATE(1970,1,1)</f>
        <v>42067.722372685181</v>
      </c>
      <c r="T1496" s="11">
        <f>(((I1496/60)/60)/24)+DATE(1970,1,1)</f>
        <v>42097.651388888888</v>
      </c>
      <c r="U1496">
        <f>YEAR(S1496)</f>
        <v>2015</v>
      </c>
      <c r="V1496">
        <f>YEAR(T1496)</f>
        <v>2015</v>
      </c>
      <c r="W1496" t="str">
        <f>IF(V1496=U1496, "Yes"," No")</f>
        <v>Yes</v>
      </c>
    </row>
    <row r="1497" spans="1:23" ht="28.8" x14ac:dyDescent="0.3">
      <c r="A1497">
        <v>1495</v>
      </c>
      <c r="B1497" s="1" t="s">
        <v>3059</v>
      </c>
      <c r="C1497" s="1" t="s">
        <v>3060</v>
      </c>
      <c r="D1497">
        <v>2000</v>
      </c>
      <c r="E1497">
        <v>0</v>
      </c>
      <c r="F1497" t="s">
        <v>357</v>
      </c>
      <c r="G1497" t="s">
        <v>17</v>
      </c>
      <c r="H1497" t="s">
        <v>18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1573</v>
      </c>
      <c r="O1497" s="7">
        <f>(E1497/D1497)*100</f>
        <v>0</v>
      </c>
      <c r="P1497" s="5">
        <f>IFERROR((E1497/L1497),0)</f>
        <v>0</v>
      </c>
      <c r="Q1497" s="5" t="str">
        <f>LEFT(N1497,SEARCH("/", N1497)-1)</f>
        <v>publishing</v>
      </c>
      <c r="R1497" s="5" t="str">
        <f>RIGHT(N1497,LEN(N1497)-SEARCH("/",N1497))</f>
        <v>fiction</v>
      </c>
      <c r="S1497" s="11">
        <f>(((J1497/60)/60)/24)+DATE(1970,1,1)</f>
        <v>40752.789710648147</v>
      </c>
      <c r="T1497" s="11">
        <f>(((I1497/60)/60)/24)+DATE(1970,1,1)</f>
        <v>40782.789710648147</v>
      </c>
      <c r="U1497">
        <f>YEAR(S1497)</f>
        <v>2011</v>
      </c>
      <c r="V1497">
        <f>YEAR(T1497)</f>
        <v>2011</v>
      </c>
      <c r="W1497" t="str">
        <f>IF(V1497=U1497, "Yes"," No")</f>
        <v>Yes</v>
      </c>
    </row>
    <row r="1498" spans="1:23" ht="43.2" x14ac:dyDescent="0.3">
      <c r="A1498">
        <v>1496</v>
      </c>
      <c r="B1498" s="1" t="s">
        <v>3061</v>
      </c>
      <c r="C1498" s="1" t="s">
        <v>3062</v>
      </c>
      <c r="D1498">
        <v>1500</v>
      </c>
      <c r="E1498">
        <v>0</v>
      </c>
      <c r="F1498" t="s">
        <v>357</v>
      </c>
      <c r="G1498" t="s">
        <v>17</v>
      </c>
      <c r="H1498" t="s">
        <v>18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1573</v>
      </c>
      <c r="O1498" s="7">
        <f>(E1498/D1498)*100</f>
        <v>0</v>
      </c>
      <c r="P1498" s="5">
        <f>IFERROR((E1498/L1498),0)</f>
        <v>0</v>
      </c>
      <c r="Q1498" s="5" t="str">
        <f>LEFT(N1498,SEARCH("/", N1498)-1)</f>
        <v>publishing</v>
      </c>
      <c r="R1498" s="5" t="str">
        <f>RIGHT(N1498,LEN(N1498)-SEARCH("/",N1498))</f>
        <v>fiction</v>
      </c>
      <c r="S1498" s="11">
        <f>(((J1498/60)/60)/24)+DATE(1970,1,1)</f>
        <v>41838.475219907406</v>
      </c>
      <c r="T1498" s="11">
        <f>(((I1498/60)/60)/24)+DATE(1970,1,1)</f>
        <v>41898.475219907406</v>
      </c>
      <c r="U1498">
        <f>YEAR(S1498)</f>
        <v>2014</v>
      </c>
      <c r="V1498">
        <f>YEAR(T1498)</f>
        <v>2014</v>
      </c>
      <c r="W1498" t="str">
        <f>IF(V1498=U1498, "Yes"," No")</f>
        <v>Yes</v>
      </c>
    </row>
    <row r="1499" spans="1:23" ht="43.2" x14ac:dyDescent="0.3">
      <c r="A1499">
        <v>1497</v>
      </c>
      <c r="B1499" s="1" t="s">
        <v>3063</v>
      </c>
      <c r="C1499" s="1" t="s">
        <v>3064</v>
      </c>
      <c r="D1499">
        <v>15000</v>
      </c>
      <c r="E1499">
        <v>1</v>
      </c>
      <c r="F1499" t="s">
        <v>357</v>
      </c>
      <c r="G1499" t="s">
        <v>17</v>
      </c>
      <c r="H1499" t="s">
        <v>18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1573</v>
      </c>
      <c r="O1499" s="7">
        <f>(E1499/D1499)*100</f>
        <v>6.6666666666666671E-3</v>
      </c>
      <c r="P1499" s="5">
        <f>IFERROR((E1499/L1499),0)</f>
        <v>1</v>
      </c>
      <c r="Q1499" s="5" t="str">
        <f>LEFT(N1499,SEARCH("/", N1499)-1)</f>
        <v>publishing</v>
      </c>
      <c r="R1499" s="5" t="str">
        <f>RIGHT(N1499,LEN(N1499)-SEARCH("/",N1499))</f>
        <v>fiction</v>
      </c>
      <c r="S1499" s="11">
        <f>(((J1499/60)/60)/24)+DATE(1970,1,1)</f>
        <v>41444.64261574074</v>
      </c>
      <c r="T1499" s="11">
        <f>(((I1499/60)/60)/24)+DATE(1970,1,1)</f>
        <v>41486.821527777778</v>
      </c>
      <c r="U1499">
        <f>YEAR(S1499)</f>
        <v>2013</v>
      </c>
      <c r="V1499">
        <f>YEAR(T1499)</f>
        <v>2013</v>
      </c>
      <c r="W1499" t="str">
        <f>IF(V1499=U1499, "Yes"," No")</f>
        <v>Yes</v>
      </c>
    </row>
    <row r="1500" spans="1:23" ht="43.2" x14ac:dyDescent="0.3">
      <c r="A1500">
        <v>1498</v>
      </c>
      <c r="B1500" s="1" t="s">
        <v>3065</v>
      </c>
      <c r="C1500" s="1" t="s">
        <v>3066</v>
      </c>
      <c r="D1500">
        <v>3000</v>
      </c>
      <c r="E1500">
        <v>57</v>
      </c>
      <c r="F1500" t="s">
        <v>357</v>
      </c>
      <c r="G1500" t="s">
        <v>17</v>
      </c>
      <c r="H1500" t="s">
        <v>18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1573</v>
      </c>
      <c r="O1500" s="7">
        <f>(E1500/D1500)*100</f>
        <v>1.9</v>
      </c>
      <c r="P1500" s="5">
        <f>IFERROR((E1500/L1500),0)</f>
        <v>19</v>
      </c>
      <c r="Q1500" s="5" t="str">
        <f>LEFT(N1500,SEARCH("/", N1500)-1)</f>
        <v>publishing</v>
      </c>
      <c r="R1500" s="5" t="str">
        <f>RIGHT(N1500,LEN(N1500)-SEARCH("/",N1500))</f>
        <v>fiction</v>
      </c>
      <c r="S1500" s="11">
        <f>(((J1500/60)/60)/24)+DATE(1970,1,1)</f>
        <v>41840.983541666668</v>
      </c>
      <c r="T1500" s="11">
        <f>(((I1500/60)/60)/24)+DATE(1970,1,1)</f>
        <v>41885.983541666668</v>
      </c>
      <c r="U1500">
        <f>YEAR(S1500)</f>
        <v>2014</v>
      </c>
      <c r="V1500">
        <f>YEAR(T1500)</f>
        <v>2014</v>
      </c>
      <c r="W1500" t="str">
        <f>IF(V1500=U1500, "Yes"," No")</f>
        <v>Yes</v>
      </c>
    </row>
    <row r="1501" spans="1:23" ht="57.6" x14ac:dyDescent="0.3">
      <c r="A1501">
        <v>1499</v>
      </c>
      <c r="B1501" s="1" t="s">
        <v>3067</v>
      </c>
      <c r="C1501" s="1" t="s">
        <v>3068</v>
      </c>
      <c r="D1501">
        <v>2000</v>
      </c>
      <c r="E1501">
        <v>5</v>
      </c>
      <c r="F1501" t="s">
        <v>357</v>
      </c>
      <c r="G1501" t="s">
        <v>17</v>
      </c>
      <c r="H1501" t="s">
        <v>18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1573</v>
      </c>
      <c r="O1501" s="7">
        <f>(E1501/D1501)*100</f>
        <v>0.25</v>
      </c>
      <c r="P1501" s="5">
        <f>IFERROR((E1501/L1501),0)</f>
        <v>5</v>
      </c>
      <c r="Q1501" s="5" t="str">
        <f>LEFT(N1501,SEARCH("/", N1501)-1)</f>
        <v>publishing</v>
      </c>
      <c r="R1501" s="5" t="str">
        <f>RIGHT(N1501,LEN(N1501)-SEARCH("/",N1501))</f>
        <v>fiction</v>
      </c>
      <c r="S1501" s="11">
        <f>(((J1501/60)/60)/24)+DATE(1970,1,1)</f>
        <v>42527.007326388892</v>
      </c>
      <c r="T1501" s="11">
        <f>(((I1501/60)/60)/24)+DATE(1970,1,1)</f>
        <v>42587.007326388892</v>
      </c>
      <c r="U1501">
        <f>YEAR(S1501)</f>
        <v>2016</v>
      </c>
      <c r="V1501">
        <f>YEAR(T1501)</f>
        <v>2016</v>
      </c>
      <c r="W1501" t="str">
        <f>IF(V1501=U1501, "Yes"," No")</f>
        <v>Yes</v>
      </c>
    </row>
    <row r="1502" spans="1:23" ht="43.2" x14ac:dyDescent="0.3">
      <c r="A1502">
        <v>1500</v>
      </c>
      <c r="B1502" s="1" t="s">
        <v>3069</v>
      </c>
      <c r="C1502" s="1" t="s">
        <v>3070</v>
      </c>
      <c r="D1502">
        <v>2800</v>
      </c>
      <c r="E1502">
        <v>701</v>
      </c>
      <c r="F1502" t="s">
        <v>357</v>
      </c>
      <c r="G1502" t="s">
        <v>17</v>
      </c>
      <c r="H1502" t="s">
        <v>18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1573</v>
      </c>
      <c r="O1502" s="7">
        <f>(E1502/D1502)*100</f>
        <v>25.035714285714285</v>
      </c>
      <c r="P1502" s="5">
        <f>IFERROR((E1502/L1502),0)</f>
        <v>46.733333333333334</v>
      </c>
      <c r="Q1502" s="5" t="str">
        <f>LEFT(N1502,SEARCH("/", N1502)-1)</f>
        <v>publishing</v>
      </c>
      <c r="R1502" s="5" t="str">
        <f>RIGHT(N1502,LEN(N1502)-SEARCH("/",N1502))</f>
        <v>fiction</v>
      </c>
      <c r="S1502" s="11">
        <f>(((J1502/60)/60)/24)+DATE(1970,1,1)</f>
        <v>41365.904594907406</v>
      </c>
      <c r="T1502" s="11">
        <f>(((I1502/60)/60)/24)+DATE(1970,1,1)</f>
        <v>41395.904594907406</v>
      </c>
      <c r="U1502">
        <f>YEAR(S1502)</f>
        <v>2013</v>
      </c>
      <c r="V1502">
        <f>YEAR(T1502)</f>
        <v>2013</v>
      </c>
      <c r="W1502" t="str">
        <f>IF(V1502=U1502, "Yes"," No")</f>
        <v>Yes</v>
      </c>
    </row>
    <row r="1503" spans="1:23" ht="28.8" x14ac:dyDescent="0.3">
      <c r="A1503">
        <v>1501</v>
      </c>
      <c r="B1503" s="1" t="s">
        <v>3071</v>
      </c>
      <c r="C1503" s="1" t="s">
        <v>3072</v>
      </c>
      <c r="D1503">
        <v>52000</v>
      </c>
      <c r="E1503">
        <v>86492</v>
      </c>
      <c r="F1503" t="s">
        <v>16</v>
      </c>
      <c r="G1503" t="s">
        <v>159</v>
      </c>
      <c r="H1503" t="s">
        <v>160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2434</v>
      </c>
      <c r="O1503" s="7">
        <f>(E1503/D1503)*100</f>
        <v>166.33076923076925</v>
      </c>
      <c r="P1503" s="5">
        <f>IFERROR((E1503/L1503),0)</f>
        <v>97.731073446327684</v>
      </c>
      <c r="Q1503" s="5" t="str">
        <f>LEFT(N1503,SEARCH("/", N1503)-1)</f>
        <v>photography</v>
      </c>
      <c r="R1503" s="5" t="str">
        <f>RIGHT(N1503,LEN(N1503)-SEARCH("/",N1503))</f>
        <v>photobooks</v>
      </c>
      <c r="S1503" s="11">
        <f>(((J1503/60)/60)/24)+DATE(1970,1,1)</f>
        <v>42163.583599537036</v>
      </c>
      <c r="T1503" s="11">
        <f>(((I1503/60)/60)/24)+DATE(1970,1,1)</f>
        <v>42193.583599537036</v>
      </c>
      <c r="U1503">
        <f>YEAR(S1503)</f>
        <v>2015</v>
      </c>
      <c r="V1503">
        <f>YEAR(T1503)</f>
        <v>2015</v>
      </c>
      <c r="W1503" t="str">
        <f>IF(V1503=U1503, "Yes"," No")</f>
        <v>Yes</v>
      </c>
    </row>
    <row r="1504" spans="1:23" ht="43.2" x14ac:dyDescent="0.3">
      <c r="A1504">
        <v>1502</v>
      </c>
      <c r="B1504" s="1" t="s">
        <v>3073</v>
      </c>
      <c r="C1504" s="1" t="s">
        <v>3074</v>
      </c>
      <c r="D1504">
        <v>22000</v>
      </c>
      <c r="E1504">
        <v>22318</v>
      </c>
      <c r="F1504" t="s">
        <v>16</v>
      </c>
      <c r="G1504" t="s">
        <v>24</v>
      </c>
      <c r="H1504" t="s">
        <v>25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2434</v>
      </c>
      <c r="O1504" s="7">
        <f>(E1504/D1504)*100</f>
        <v>101.44545454545455</v>
      </c>
      <c r="P1504" s="5">
        <f>IFERROR((E1504/L1504),0)</f>
        <v>67.835866261398181</v>
      </c>
      <c r="Q1504" s="5" t="str">
        <f>LEFT(N1504,SEARCH("/", N1504)-1)</f>
        <v>photography</v>
      </c>
      <c r="R1504" s="5" t="str">
        <f>RIGHT(N1504,LEN(N1504)-SEARCH("/",N1504))</f>
        <v>photobooks</v>
      </c>
      <c r="S1504" s="11">
        <f>(((J1504/60)/60)/24)+DATE(1970,1,1)</f>
        <v>42426.542592592596</v>
      </c>
      <c r="T1504" s="11">
        <f>(((I1504/60)/60)/24)+DATE(1970,1,1)</f>
        <v>42454.916666666672</v>
      </c>
      <c r="U1504">
        <f>YEAR(S1504)</f>
        <v>2016</v>
      </c>
      <c r="V1504">
        <f>YEAR(T1504)</f>
        <v>2016</v>
      </c>
      <c r="W1504" t="str">
        <f>IF(V1504=U1504, "Yes"," No")</f>
        <v>Yes</v>
      </c>
    </row>
    <row r="1505" spans="1:23" ht="43.2" x14ac:dyDescent="0.3">
      <c r="A1505">
        <v>1503</v>
      </c>
      <c r="B1505" s="1" t="s">
        <v>3075</v>
      </c>
      <c r="C1505" s="1" t="s">
        <v>3076</v>
      </c>
      <c r="D1505">
        <v>3750</v>
      </c>
      <c r="E1505">
        <v>4045.93</v>
      </c>
      <c r="F1505" t="s">
        <v>16</v>
      </c>
      <c r="G1505" t="s">
        <v>3077</v>
      </c>
      <c r="H1505" t="s">
        <v>55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2434</v>
      </c>
      <c r="O1505" s="7">
        <f>(E1505/D1505)*100</f>
        <v>107.89146666666667</v>
      </c>
      <c r="P1505" s="5">
        <f>IFERROR((E1505/L1505),0)</f>
        <v>56.98492957746479</v>
      </c>
      <c r="Q1505" s="5" t="str">
        <f>LEFT(N1505,SEARCH("/", N1505)-1)</f>
        <v>photography</v>
      </c>
      <c r="R1505" s="5" t="str">
        <f>RIGHT(N1505,LEN(N1505)-SEARCH("/",N1505))</f>
        <v>photobooks</v>
      </c>
      <c r="S1505" s="11">
        <f>(((J1505/60)/60)/24)+DATE(1970,1,1)</f>
        <v>42606.347233796296</v>
      </c>
      <c r="T1505" s="11">
        <f>(((I1505/60)/60)/24)+DATE(1970,1,1)</f>
        <v>42666.347233796296</v>
      </c>
      <c r="U1505">
        <f>YEAR(S1505)</f>
        <v>2016</v>
      </c>
      <c r="V1505">
        <f>YEAR(T1505)</f>
        <v>2016</v>
      </c>
      <c r="W1505" t="str">
        <f>IF(V1505=U1505, "Yes"," No")</f>
        <v>Yes</v>
      </c>
    </row>
    <row r="1506" spans="1:23" ht="43.2" x14ac:dyDescent="0.3">
      <c r="A1506">
        <v>1504</v>
      </c>
      <c r="B1506" s="1" t="s">
        <v>3078</v>
      </c>
      <c r="C1506" s="1" t="s">
        <v>3079</v>
      </c>
      <c r="D1506">
        <v>6500</v>
      </c>
      <c r="E1506">
        <v>18066</v>
      </c>
      <c r="F1506" t="s">
        <v>16</v>
      </c>
      <c r="G1506" t="s">
        <v>24</v>
      </c>
      <c r="H1506" t="s">
        <v>25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2434</v>
      </c>
      <c r="O1506" s="7">
        <f>(E1506/D1506)*100</f>
        <v>277.93846153846158</v>
      </c>
      <c r="P1506" s="5">
        <f>IFERROR((E1506/L1506),0)</f>
        <v>67.159851301115239</v>
      </c>
      <c r="Q1506" s="5" t="str">
        <f>LEFT(N1506,SEARCH("/", N1506)-1)</f>
        <v>photography</v>
      </c>
      <c r="R1506" s="5" t="str">
        <f>RIGHT(N1506,LEN(N1506)-SEARCH("/",N1506))</f>
        <v>photobooks</v>
      </c>
      <c r="S1506" s="11">
        <f>(((J1506/60)/60)/24)+DATE(1970,1,1)</f>
        <v>41772.657685185186</v>
      </c>
      <c r="T1506" s="11">
        <f>(((I1506/60)/60)/24)+DATE(1970,1,1)</f>
        <v>41800.356249999997</v>
      </c>
      <c r="U1506">
        <f>YEAR(S1506)</f>
        <v>2014</v>
      </c>
      <c r="V1506">
        <f>YEAR(T1506)</f>
        <v>2014</v>
      </c>
      <c r="W1506" t="str">
        <f>IF(V1506=U1506, "Yes"," No")</f>
        <v>Yes</v>
      </c>
    </row>
    <row r="1507" spans="1:23" ht="57.6" x14ac:dyDescent="0.3">
      <c r="A1507">
        <v>1505</v>
      </c>
      <c r="B1507" s="1" t="s">
        <v>3080</v>
      </c>
      <c r="C1507" s="1" t="s">
        <v>3081</v>
      </c>
      <c r="D1507">
        <v>16000</v>
      </c>
      <c r="E1507">
        <v>16573</v>
      </c>
      <c r="F1507" t="s">
        <v>16</v>
      </c>
      <c r="G1507" t="s">
        <v>502</v>
      </c>
      <c r="H1507" t="s">
        <v>55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2434</v>
      </c>
      <c r="O1507" s="7">
        <f>(E1507/D1507)*100</f>
        <v>103.58125</v>
      </c>
      <c r="P1507" s="5">
        <f>IFERROR((E1507/L1507),0)</f>
        <v>48.037681159420288</v>
      </c>
      <c r="Q1507" s="5" t="str">
        <f>LEFT(N1507,SEARCH("/", N1507)-1)</f>
        <v>photography</v>
      </c>
      <c r="R1507" s="5" t="str">
        <f>RIGHT(N1507,LEN(N1507)-SEARCH("/",N1507))</f>
        <v>photobooks</v>
      </c>
      <c r="S1507" s="11">
        <f>(((J1507/60)/60)/24)+DATE(1970,1,1)</f>
        <v>42414.44332175926</v>
      </c>
      <c r="T1507" s="11">
        <f>(((I1507/60)/60)/24)+DATE(1970,1,1)</f>
        <v>42451.834027777775</v>
      </c>
      <c r="U1507">
        <f>YEAR(S1507)</f>
        <v>2016</v>
      </c>
      <c r="V1507">
        <f>YEAR(T1507)</f>
        <v>2016</v>
      </c>
      <c r="W1507" t="str">
        <f>IF(V1507=U1507, "Yes"," No")</f>
        <v>Yes</v>
      </c>
    </row>
    <row r="1508" spans="1:23" ht="43.2" x14ac:dyDescent="0.3">
      <c r="A1508">
        <v>1506</v>
      </c>
      <c r="B1508" s="1" t="s">
        <v>3082</v>
      </c>
      <c r="C1508" s="1" t="s">
        <v>3083</v>
      </c>
      <c r="D1508">
        <v>1500</v>
      </c>
      <c r="E1508">
        <v>1671</v>
      </c>
      <c r="F1508" t="s">
        <v>16</v>
      </c>
      <c r="G1508" t="s">
        <v>24</v>
      </c>
      <c r="H1508" t="s">
        <v>25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2434</v>
      </c>
      <c r="O1508" s="7">
        <f>(E1508/D1508)*100</f>
        <v>111.4</v>
      </c>
      <c r="P1508" s="5">
        <f>IFERROR((E1508/L1508),0)</f>
        <v>38.860465116279073</v>
      </c>
      <c r="Q1508" s="5" t="str">
        <f>LEFT(N1508,SEARCH("/", N1508)-1)</f>
        <v>photography</v>
      </c>
      <c r="R1508" s="5" t="str">
        <f>RIGHT(N1508,LEN(N1508)-SEARCH("/",N1508))</f>
        <v>photobooks</v>
      </c>
      <c r="S1508" s="11">
        <f>(((J1508/60)/60)/24)+DATE(1970,1,1)</f>
        <v>41814.785925925928</v>
      </c>
      <c r="T1508" s="11">
        <f>(((I1508/60)/60)/24)+DATE(1970,1,1)</f>
        <v>41844.785925925928</v>
      </c>
      <c r="U1508">
        <f>YEAR(S1508)</f>
        <v>2014</v>
      </c>
      <c r="V1508">
        <f>YEAR(T1508)</f>
        <v>2014</v>
      </c>
      <c r="W1508" t="str">
        <f>IF(V1508=U1508, "Yes"," No")</f>
        <v>Yes</v>
      </c>
    </row>
    <row r="1509" spans="1:23" ht="57.6" x14ac:dyDescent="0.3">
      <c r="A1509">
        <v>1507</v>
      </c>
      <c r="B1509" s="1" t="s">
        <v>3084</v>
      </c>
      <c r="C1509" s="1" t="s">
        <v>3085</v>
      </c>
      <c r="D1509">
        <v>1200</v>
      </c>
      <c r="E1509">
        <v>2580</v>
      </c>
      <c r="F1509" t="s">
        <v>16</v>
      </c>
      <c r="G1509" t="s">
        <v>17</v>
      </c>
      <c r="H1509" t="s">
        <v>18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2434</v>
      </c>
      <c r="O1509" s="7">
        <f>(E1509/D1509)*100</f>
        <v>215</v>
      </c>
      <c r="P1509" s="5">
        <f>IFERROR((E1509/L1509),0)</f>
        <v>78.181818181818187</v>
      </c>
      <c r="Q1509" s="5" t="str">
        <f>LEFT(N1509,SEARCH("/", N1509)-1)</f>
        <v>photography</v>
      </c>
      <c r="R1509" s="5" t="str">
        <f>RIGHT(N1509,LEN(N1509)-SEARCH("/",N1509))</f>
        <v>photobooks</v>
      </c>
      <c r="S1509" s="11">
        <f>(((J1509/60)/60)/24)+DATE(1970,1,1)</f>
        <v>40254.450335648151</v>
      </c>
      <c r="T1509" s="11">
        <f>(((I1509/60)/60)/24)+DATE(1970,1,1)</f>
        <v>40313.340277777781</v>
      </c>
      <c r="U1509">
        <f>YEAR(S1509)</f>
        <v>2010</v>
      </c>
      <c r="V1509">
        <f>YEAR(T1509)</f>
        <v>2010</v>
      </c>
      <c r="W1509" t="str">
        <f>IF(V1509=U1509, "Yes"," No")</f>
        <v>Yes</v>
      </c>
    </row>
    <row r="1510" spans="1:23" ht="43.2" x14ac:dyDescent="0.3">
      <c r="A1510">
        <v>1508</v>
      </c>
      <c r="B1510" s="1" t="s">
        <v>3086</v>
      </c>
      <c r="C1510" s="1" t="s">
        <v>3087</v>
      </c>
      <c r="D1510">
        <v>18500</v>
      </c>
      <c r="E1510">
        <v>20491</v>
      </c>
      <c r="F1510" t="s">
        <v>16</v>
      </c>
      <c r="G1510" t="s">
        <v>17</v>
      </c>
      <c r="H1510" t="s">
        <v>18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2434</v>
      </c>
      <c r="O1510" s="7">
        <f>(E1510/D1510)*100</f>
        <v>110.76216216216217</v>
      </c>
      <c r="P1510" s="5">
        <f>IFERROR((E1510/L1510),0)</f>
        <v>97.113744075829388</v>
      </c>
      <c r="Q1510" s="5" t="str">
        <f>LEFT(N1510,SEARCH("/", N1510)-1)</f>
        <v>photography</v>
      </c>
      <c r="R1510" s="5" t="str">
        <f>RIGHT(N1510,LEN(N1510)-SEARCH("/",N1510))</f>
        <v>photobooks</v>
      </c>
      <c r="S1510" s="11">
        <f>(((J1510/60)/60)/24)+DATE(1970,1,1)</f>
        <v>41786.614363425928</v>
      </c>
      <c r="T1510" s="11">
        <f>(((I1510/60)/60)/24)+DATE(1970,1,1)</f>
        <v>41817.614363425928</v>
      </c>
      <c r="U1510">
        <f>YEAR(S1510)</f>
        <v>2014</v>
      </c>
      <c r="V1510">
        <f>YEAR(T1510)</f>
        <v>2014</v>
      </c>
      <c r="W1510" t="str">
        <f>IF(V1510=U1510, "Yes"," No")</f>
        <v>Yes</v>
      </c>
    </row>
    <row r="1511" spans="1:23" ht="43.2" x14ac:dyDescent="0.3">
      <c r="A1511">
        <v>1509</v>
      </c>
      <c r="B1511" s="1" t="s">
        <v>3088</v>
      </c>
      <c r="C1511" s="1" t="s">
        <v>3089</v>
      </c>
      <c r="D1511">
        <v>17500</v>
      </c>
      <c r="E1511">
        <v>21637.22</v>
      </c>
      <c r="F1511" t="s">
        <v>16</v>
      </c>
      <c r="G1511" t="s">
        <v>502</v>
      </c>
      <c r="H1511" t="s">
        <v>55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2434</v>
      </c>
      <c r="O1511" s="7">
        <f>(E1511/D1511)*100</f>
        <v>123.64125714285714</v>
      </c>
      <c r="P1511" s="5">
        <f>IFERROR((E1511/L1511),0)</f>
        <v>110.39397959183674</v>
      </c>
      <c r="Q1511" s="5" t="str">
        <f>LEFT(N1511,SEARCH("/", N1511)-1)</f>
        <v>photography</v>
      </c>
      <c r="R1511" s="5" t="str">
        <f>RIGHT(N1511,LEN(N1511)-SEARCH("/",N1511))</f>
        <v>photobooks</v>
      </c>
      <c r="S1511" s="11">
        <f>(((J1511/60)/60)/24)+DATE(1970,1,1)</f>
        <v>42751.533391203702</v>
      </c>
      <c r="T1511" s="11">
        <f>(((I1511/60)/60)/24)+DATE(1970,1,1)</f>
        <v>42780.957638888889</v>
      </c>
      <c r="U1511">
        <f>YEAR(S1511)</f>
        <v>2017</v>
      </c>
      <c r="V1511">
        <f>YEAR(T1511)</f>
        <v>2017</v>
      </c>
      <c r="W1511" t="str">
        <f>IF(V1511=U1511, "Yes"," No")</f>
        <v>Yes</v>
      </c>
    </row>
    <row r="1512" spans="1:23" ht="43.2" x14ac:dyDescent="0.3">
      <c r="A1512">
        <v>1510</v>
      </c>
      <c r="B1512" s="1" t="s">
        <v>3090</v>
      </c>
      <c r="C1512" s="1" t="s">
        <v>3091</v>
      </c>
      <c r="D1512">
        <v>16000</v>
      </c>
      <c r="E1512">
        <v>16165.6</v>
      </c>
      <c r="F1512" t="s">
        <v>16</v>
      </c>
      <c r="G1512" t="s">
        <v>24</v>
      </c>
      <c r="H1512" t="s">
        <v>25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2434</v>
      </c>
      <c r="O1512" s="7">
        <f>(E1512/D1512)*100</f>
        <v>101.03500000000001</v>
      </c>
      <c r="P1512" s="5">
        <f>IFERROR((E1512/L1512),0)</f>
        <v>39.91506172839506</v>
      </c>
      <c r="Q1512" s="5" t="str">
        <f>LEFT(N1512,SEARCH("/", N1512)-1)</f>
        <v>photography</v>
      </c>
      <c r="R1512" s="5" t="str">
        <f>RIGHT(N1512,LEN(N1512)-SEARCH("/",N1512))</f>
        <v>photobooks</v>
      </c>
      <c r="S1512" s="11">
        <f>(((J1512/60)/60)/24)+DATE(1970,1,1)</f>
        <v>41809.385162037033</v>
      </c>
      <c r="T1512" s="11">
        <f>(((I1512/60)/60)/24)+DATE(1970,1,1)</f>
        <v>41839.385162037033</v>
      </c>
      <c r="U1512">
        <f>YEAR(S1512)</f>
        <v>2014</v>
      </c>
      <c r="V1512">
        <f>YEAR(T1512)</f>
        <v>2014</v>
      </c>
      <c r="W1512" t="str">
        <f>IF(V1512=U1512, "Yes"," No")</f>
        <v>Yes</v>
      </c>
    </row>
    <row r="1513" spans="1:23" ht="57.6" x14ac:dyDescent="0.3">
      <c r="A1513">
        <v>1511</v>
      </c>
      <c r="B1513" s="1" t="s">
        <v>3092</v>
      </c>
      <c r="C1513" s="1" t="s">
        <v>3093</v>
      </c>
      <c r="D1513">
        <v>14000</v>
      </c>
      <c r="E1513">
        <v>15651</v>
      </c>
      <c r="F1513" t="s">
        <v>16</v>
      </c>
      <c r="G1513" t="s">
        <v>17</v>
      </c>
      <c r="H1513" t="s">
        <v>18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2434</v>
      </c>
      <c r="O1513" s="7">
        <f>(E1513/D1513)*100</f>
        <v>111.79285714285714</v>
      </c>
      <c r="P1513" s="5">
        <f>IFERROR((E1513/L1513),0)</f>
        <v>75.975728155339809</v>
      </c>
      <c r="Q1513" s="5" t="str">
        <f>LEFT(N1513,SEARCH("/", N1513)-1)</f>
        <v>photography</v>
      </c>
      <c r="R1513" s="5" t="str">
        <f>RIGHT(N1513,LEN(N1513)-SEARCH("/",N1513))</f>
        <v>photobooks</v>
      </c>
      <c r="S1513" s="11">
        <f>(((J1513/60)/60)/24)+DATE(1970,1,1)</f>
        <v>42296.583379629628</v>
      </c>
      <c r="T1513" s="11">
        <f>(((I1513/60)/60)/24)+DATE(1970,1,1)</f>
        <v>42326.625046296293</v>
      </c>
      <c r="U1513">
        <f>YEAR(S1513)</f>
        <v>2015</v>
      </c>
      <c r="V1513">
        <f>YEAR(T1513)</f>
        <v>2015</v>
      </c>
      <c r="W1513" t="str">
        <f>IF(V1513=U1513, "Yes"," No")</f>
        <v>Yes</v>
      </c>
    </row>
    <row r="1514" spans="1:23" ht="43.2" x14ac:dyDescent="0.3">
      <c r="A1514">
        <v>1512</v>
      </c>
      <c r="B1514" s="1" t="s">
        <v>3094</v>
      </c>
      <c r="C1514" s="1" t="s">
        <v>3095</v>
      </c>
      <c r="D1514">
        <v>3500</v>
      </c>
      <c r="E1514">
        <v>19557</v>
      </c>
      <c r="F1514" t="s">
        <v>16</v>
      </c>
      <c r="G1514" t="s">
        <v>17</v>
      </c>
      <c r="H1514" t="s">
        <v>18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2434</v>
      </c>
      <c r="O1514" s="7">
        <f>(E1514/D1514)*100</f>
        <v>558.7714285714286</v>
      </c>
      <c r="P1514" s="5">
        <f>IFERROR((E1514/L1514),0)</f>
        <v>58.379104477611939</v>
      </c>
      <c r="Q1514" s="5" t="str">
        <f>LEFT(N1514,SEARCH("/", N1514)-1)</f>
        <v>photography</v>
      </c>
      <c r="R1514" s="5" t="str">
        <f>RIGHT(N1514,LEN(N1514)-SEARCH("/",N1514))</f>
        <v>photobooks</v>
      </c>
      <c r="S1514" s="11">
        <f>(((J1514/60)/60)/24)+DATE(1970,1,1)</f>
        <v>42741.684479166666</v>
      </c>
      <c r="T1514" s="11">
        <f>(((I1514/60)/60)/24)+DATE(1970,1,1)</f>
        <v>42771.684479166666</v>
      </c>
      <c r="U1514">
        <f>YEAR(S1514)</f>
        <v>2017</v>
      </c>
      <c r="V1514">
        <f>YEAR(T1514)</f>
        <v>2017</v>
      </c>
      <c r="W1514" t="str">
        <f>IF(V1514=U1514, "Yes"," No")</f>
        <v>Yes</v>
      </c>
    </row>
    <row r="1515" spans="1:23" ht="43.2" x14ac:dyDescent="0.3">
      <c r="A1515">
        <v>1513</v>
      </c>
      <c r="B1515" s="1" t="s">
        <v>3096</v>
      </c>
      <c r="C1515" s="1" t="s">
        <v>3097</v>
      </c>
      <c r="D1515">
        <v>8000</v>
      </c>
      <c r="E1515">
        <v>12001.5</v>
      </c>
      <c r="F1515" t="s">
        <v>16</v>
      </c>
      <c r="G1515" t="s">
        <v>24</v>
      </c>
      <c r="H1515" t="s">
        <v>25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2434</v>
      </c>
      <c r="O1515" s="7">
        <f>(E1515/D1515)*100</f>
        <v>150.01875000000001</v>
      </c>
      <c r="P1515" s="5">
        <f>IFERROR((E1515/L1515),0)</f>
        <v>55.82093023255814</v>
      </c>
      <c r="Q1515" s="5" t="str">
        <f>LEFT(N1515,SEARCH("/", N1515)-1)</f>
        <v>photography</v>
      </c>
      <c r="R1515" s="5" t="str">
        <f>RIGHT(N1515,LEN(N1515)-SEARCH("/",N1515))</f>
        <v>photobooks</v>
      </c>
      <c r="S1515" s="11">
        <f>(((J1515/60)/60)/24)+DATE(1970,1,1)</f>
        <v>41806.637337962966</v>
      </c>
      <c r="T1515" s="11">
        <f>(((I1515/60)/60)/24)+DATE(1970,1,1)</f>
        <v>41836.637337962966</v>
      </c>
      <c r="U1515">
        <f>YEAR(S1515)</f>
        <v>2014</v>
      </c>
      <c r="V1515">
        <f>YEAR(T1515)</f>
        <v>2014</v>
      </c>
      <c r="W1515" t="str">
        <f>IF(V1515=U1515, "Yes"," No")</f>
        <v>Yes</v>
      </c>
    </row>
    <row r="1516" spans="1:23" ht="43.2" x14ac:dyDescent="0.3">
      <c r="A1516">
        <v>1514</v>
      </c>
      <c r="B1516" s="1" t="s">
        <v>3098</v>
      </c>
      <c r="C1516" s="1" t="s">
        <v>3099</v>
      </c>
      <c r="D1516">
        <v>25000</v>
      </c>
      <c r="E1516">
        <v>26619</v>
      </c>
      <c r="F1516" t="s">
        <v>16</v>
      </c>
      <c r="G1516" t="s">
        <v>17</v>
      </c>
      <c r="H1516" t="s">
        <v>18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2434</v>
      </c>
      <c r="O1516" s="7">
        <f>(E1516/D1516)*100</f>
        <v>106.476</v>
      </c>
      <c r="P1516" s="5">
        <f>IFERROR((E1516/L1516),0)</f>
        <v>151.24431818181819</v>
      </c>
      <c r="Q1516" s="5" t="str">
        <f>LEFT(N1516,SEARCH("/", N1516)-1)</f>
        <v>photography</v>
      </c>
      <c r="R1516" s="5" t="str">
        <f>RIGHT(N1516,LEN(N1516)-SEARCH("/",N1516))</f>
        <v>photobooks</v>
      </c>
      <c r="S1516" s="11">
        <f>(((J1516/60)/60)/24)+DATE(1970,1,1)</f>
        <v>42234.597685185188</v>
      </c>
      <c r="T1516" s="11">
        <f>(((I1516/60)/60)/24)+DATE(1970,1,1)</f>
        <v>42274.597685185188</v>
      </c>
      <c r="U1516">
        <f>YEAR(S1516)</f>
        <v>2015</v>
      </c>
      <c r="V1516">
        <f>YEAR(T1516)</f>
        <v>2015</v>
      </c>
      <c r="W1516" t="str">
        <f>IF(V1516=U1516, "Yes"," No")</f>
        <v>Yes</v>
      </c>
    </row>
    <row r="1517" spans="1:23" ht="43.2" x14ac:dyDescent="0.3">
      <c r="A1517">
        <v>1515</v>
      </c>
      <c r="B1517" s="1" t="s">
        <v>3100</v>
      </c>
      <c r="C1517" s="1" t="s">
        <v>3101</v>
      </c>
      <c r="D1517">
        <v>300000</v>
      </c>
      <c r="E1517">
        <v>471567</v>
      </c>
      <c r="F1517" t="s">
        <v>16</v>
      </c>
      <c r="G1517" t="s">
        <v>410</v>
      </c>
      <c r="H1517" t="s">
        <v>411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2434</v>
      </c>
      <c r="O1517" s="7">
        <f>(E1517/D1517)*100</f>
        <v>157.18899999999999</v>
      </c>
      <c r="P1517" s="5">
        <f>IFERROR((E1517/L1517),0)</f>
        <v>849.67027027027029</v>
      </c>
      <c r="Q1517" s="5" t="str">
        <f>LEFT(N1517,SEARCH("/", N1517)-1)</f>
        <v>photography</v>
      </c>
      <c r="R1517" s="5" t="str">
        <f>RIGHT(N1517,LEN(N1517)-SEARCH("/",N1517))</f>
        <v>photobooks</v>
      </c>
      <c r="S1517" s="11">
        <f>(((J1517/60)/60)/24)+DATE(1970,1,1)</f>
        <v>42415.253437499996</v>
      </c>
      <c r="T1517" s="11">
        <f>(((I1517/60)/60)/24)+DATE(1970,1,1)</f>
        <v>42445.211770833332</v>
      </c>
      <c r="U1517">
        <f>YEAR(S1517)</f>
        <v>2016</v>
      </c>
      <c r="V1517">
        <f>YEAR(T1517)</f>
        <v>2016</v>
      </c>
      <c r="W1517" t="str">
        <f>IF(V1517=U1517, "Yes"," No")</f>
        <v>Yes</v>
      </c>
    </row>
    <row r="1518" spans="1:23" ht="43.2" x14ac:dyDescent="0.3">
      <c r="A1518">
        <v>1516</v>
      </c>
      <c r="B1518" s="1" t="s">
        <v>3102</v>
      </c>
      <c r="C1518" s="1" t="s">
        <v>3103</v>
      </c>
      <c r="D1518">
        <v>17000</v>
      </c>
      <c r="E1518">
        <v>18472</v>
      </c>
      <c r="F1518" t="s">
        <v>16</v>
      </c>
      <c r="G1518" t="s">
        <v>17</v>
      </c>
      <c r="H1518" t="s">
        <v>18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2434</v>
      </c>
      <c r="O1518" s="7">
        <f>(E1518/D1518)*100</f>
        <v>108.65882352941176</v>
      </c>
      <c r="P1518" s="5">
        <f>IFERROR((E1518/L1518),0)</f>
        <v>159.24137931034483</v>
      </c>
      <c r="Q1518" s="5" t="str">
        <f>LEFT(N1518,SEARCH("/", N1518)-1)</f>
        <v>photography</v>
      </c>
      <c r="R1518" s="5" t="str">
        <f>RIGHT(N1518,LEN(N1518)-SEARCH("/",N1518))</f>
        <v>photobooks</v>
      </c>
      <c r="S1518" s="11">
        <f>(((J1518/60)/60)/24)+DATE(1970,1,1)</f>
        <v>42619.466342592597</v>
      </c>
      <c r="T1518" s="11">
        <f>(((I1518/60)/60)/24)+DATE(1970,1,1)</f>
        <v>42649.583333333328</v>
      </c>
      <c r="U1518">
        <f>YEAR(S1518)</f>
        <v>2016</v>
      </c>
      <c r="V1518">
        <f>YEAR(T1518)</f>
        <v>2016</v>
      </c>
      <c r="W1518" t="str">
        <f>IF(V1518=U1518, "Yes"," No")</f>
        <v>Yes</v>
      </c>
    </row>
    <row r="1519" spans="1:23" ht="43.2" x14ac:dyDescent="0.3">
      <c r="A1519">
        <v>1517</v>
      </c>
      <c r="B1519" s="1" t="s">
        <v>3104</v>
      </c>
      <c r="C1519" s="1" t="s">
        <v>3105</v>
      </c>
      <c r="D1519">
        <v>15000</v>
      </c>
      <c r="E1519">
        <v>24297</v>
      </c>
      <c r="F1519" t="s">
        <v>16</v>
      </c>
      <c r="G1519" t="s">
        <v>17</v>
      </c>
      <c r="H1519" t="s">
        <v>18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2434</v>
      </c>
      <c r="O1519" s="7">
        <f>(E1519/D1519)*100</f>
        <v>161.97999999999999</v>
      </c>
      <c r="P1519" s="5">
        <f>IFERROR((E1519/L1519),0)</f>
        <v>39.507317073170732</v>
      </c>
      <c r="Q1519" s="5" t="str">
        <f>LEFT(N1519,SEARCH("/", N1519)-1)</f>
        <v>photography</v>
      </c>
      <c r="R1519" s="5" t="str">
        <f>RIGHT(N1519,LEN(N1519)-SEARCH("/",N1519))</f>
        <v>photobooks</v>
      </c>
      <c r="S1519" s="11">
        <f>(((J1519/60)/60)/24)+DATE(1970,1,1)</f>
        <v>41948.56658564815</v>
      </c>
      <c r="T1519" s="11">
        <f>(((I1519/60)/60)/24)+DATE(1970,1,1)</f>
        <v>41979.25</v>
      </c>
      <c r="U1519">
        <f>YEAR(S1519)</f>
        <v>2014</v>
      </c>
      <c r="V1519">
        <f>YEAR(T1519)</f>
        <v>2014</v>
      </c>
      <c r="W1519" t="str">
        <f>IF(V1519=U1519, "Yes"," No")</f>
        <v>Yes</v>
      </c>
    </row>
    <row r="1520" spans="1:23" ht="43.2" x14ac:dyDescent="0.3">
      <c r="A1520">
        <v>1518</v>
      </c>
      <c r="B1520" s="1" t="s">
        <v>3106</v>
      </c>
      <c r="C1520" s="1" t="s">
        <v>3107</v>
      </c>
      <c r="D1520">
        <v>15000</v>
      </c>
      <c r="E1520">
        <v>30805</v>
      </c>
      <c r="F1520" t="s">
        <v>16</v>
      </c>
      <c r="G1520" t="s">
        <v>17</v>
      </c>
      <c r="H1520" t="s">
        <v>18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2434</v>
      </c>
      <c r="O1520" s="7">
        <f>(E1520/D1520)*100</f>
        <v>205.36666666666665</v>
      </c>
      <c r="P1520" s="5">
        <f>IFERROR((E1520/L1520),0)</f>
        <v>130.52966101694915</v>
      </c>
      <c r="Q1520" s="5" t="str">
        <f>LEFT(N1520,SEARCH("/", N1520)-1)</f>
        <v>photography</v>
      </c>
      <c r="R1520" s="5" t="str">
        <f>RIGHT(N1520,LEN(N1520)-SEARCH("/",N1520))</f>
        <v>photobooks</v>
      </c>
      <c r="S1520" s="11">
        <f>(((J1520/60)/60)/24)+DATE(1970,1,1)</f>
        <v>41760.8200462963</v>
      </c>
      <c r="T1520" s="11">
        <f>(((I1520/60)/60)/24)+DATE(1970,1,1)</f>
        <v>41790.8200462963</v>
      </c>
      <c r="U1520">
        <f>YEAR(S1520)</f>
        <v>2014</v>
      </c>
      <c r="V1520">
        <f>YEAR(T1520)</f>
        <v>2014</v>
      </c>
      <c r="W1520" t="str">
        <f>IF(V1520=U1520, "Yes"," No")</f>
        <v>Yes</v>
      </c>
    </row>
    <row r="1521" spans="1:23" ht="43.2" x14ac:dyDescent="0.3">
      <c r="A1521">
        <v>1519</v>
      </c>
      <c r="B1521" s="1" t="s">
        <v>3108</v>
      </c>
      <c r="C1521" s="1" t="s">
        <v>3109</v>
      </c>
      <c r="D1521">
        <v>9000</v>
      </c>
      <c r="E1521">
        <v>9302.75</v>
      </c>
      <c r="F1521" t="s">
        <v>16</v>
      </c>
      <c r="G1521" t="s">
        <v>17</v>
      </c>
      <c r="H1521" t="s">
        <v>18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2434</v>
      </c>
      <c r="O1521" s="7">
        <f>(E1521/D1521)*100</f>
        <v>103.36388888888889</v>
      </c>
      <c r="P1521" s="5">
        <f>IFERROR((E1521/L1521),0)</f>
        <v>64.156896551724131</v>
      </c>
      <c r="Q1521" s="5" t="str">
        <f>LEFT(N1521,SEARCH("/", N1521)-1)</f>
        <v>photography</v>
      </c>
      <c r="R1521" s="5" t="str">
        <f>RIGHT(N1521,LEN(N1521)-SEARCH("/",N1521))</f>
        <v>photobooks</v>
      </c>
      <c r="S1521" s="11">
        <f>(((J1521/60)/60)/24)+DATE(1970,1,1)</f>
        <v>41782.741701388892</v>
      </c>
      <c r="T1521" s="11">
        <f>(((I1521/60)/60)/24)+DATE(1970,1,1)</f>
        <v>41810.915972222225</v>
      </c>
      <c r="U1521">
        <f>YEAR(S1521)</f>
        <v>2014</v>
      </c>
      <c r="V1521">
        <f>YEAR(T1521)</f>
        <v>2014</v>
      </c>
      <c r="W1521" t="str">
        <f>IF(V1521=U1521, "Yes"," No")</f>
        <v>Yes</v>
      </c>
    </row>
    <row r="1522" spans="1:23" ht="28.8" x14ac:dyDescent="0.3">
      <c r="A1522">
        <v>1520</v>
      </c>
      <c r="B1522" s="1" t="s">
        <v>3110</v>
      </c>
      <c r="C1522" s="1" t="s">
        <v>3111</v>
      </c>
      <c r="D1522">
        <v>18000</v>
      </c>
      <c r="E1522">
        <v>18625</v>
      </c>
      <c r="F1522" t="s">
        <v>16</v>
      </c>
      <c r="G1522" t="s">
        <v>17</v>
      </c>
      <c r="H1522" t="s">
        <v>18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2434</v>
      </c>
      <c r="O1522" s="7">
        <f>(E1522/D1522)*100</f>
        <v>103.47222222222223</v>
      </c>
      <c r="P1522" s="5">
        <f>IFERROR((E1522/L1522),0)</f>
        <v>111.52694610778443</v>
      </c>
      <c r="Q1522" s="5" t="str">
        <f>LEFT(N1522,SEARCH("/", N1522)-1)</f>
        <v>photography</v>
      </c>
      <c r="R1522" s="5" t="str">
        <f>RIGHT(N1522,LEN(N1522)-SEARCH("/",N1522))</f>
        <v>photobooks</v>
      </c>
      <c r="S1522" s="11">
        <f>(((J1522/60)/60)/24)+DATE(1970,1,1)</f>
        <v>41955.857789351852</v>
      </c>
      <c r="T1522" s="11">
        <f>(((I1522/60)/60)/24)+DATE(1970,1,1)</f>
        <v>41992.166666666672</v>
      </c>
      <c r="U1522">
        <f>YEAR(S1522)</f>
        <v>2014</v>
      </c>
      <c r="V1522">
        <f>YEAR(T1522)</f>
        <v>2014</v>
      </c>
      <c r="W1522" t="str">
        <f>IF(V1522=U1522, "Yes"," No")</f>
        <v>Yes</v>
      </c>
    </row>
    <row r="1523" spans="1:23" ht="43.2" x14ac:dyDescent="0.3">
      <c r="A1523">
        <v>1521</v>
      </c>
      <c r="B1523" s="1" t="s">
        <v>3112</v>
      </c>
      <c r="C1523" s="1" t="s">
        <v>3113</v>
      </c>
      <c r="D1523">
        <v>37500</v>
      </c>
      <c r="E1523">
        <v>40055</v>
      </c>
      <c r="F1523" t="s">
        <v>16</v>
      </c>
      <c r="G1523" t="s">
        <v>17</v>
      </c>
      <c r="H1523" t="s">
        <v>18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2434</v>
      </c>
      <c r="O1523" s="7">
        <f>(E1523/D1523)*100</f>
        <v>106.81333333333333</v>
      </c>
      <c r="P1523" s="5">
        <f>IFERROR((E1523/L1523),0)</f>
        <v>170.44680851063831</v>
      </c>
      <c r="Q1523" s="5" t="str">
        <f>LEFT(N1523,SEARCH("/", N1523)-1)</f>
        <v>photography</v>
      </c>
      <c r="R1523" s="5" t="str">
        <f>RIGHT(N1523,LEN(N1523)-SEARCH("/",N1523))</f>
        <v>photobooks</v>
      </c>
      <c r="S1523" s="11">
        <f>(((J1523/60)/60)/24)+DATE(1970,1,1)</f>
        <v>42493.167719907404</v>
      </c>
      <c r="T1523" s="11">
        <f>(((I1523/60)/60)/24)+DATE(1970,1,1)</f>
        <v>42528.167719907404</v>
      </c>
      <c r="U1523">
        <f>YEAR(S1523)</f>
        <v>2016</v>
      </c>
      <c r="V1523">
        <f>YEAR(T1523)</f>
        <v>2016</v>
      </c>
      <c r="W1523" t="str">
        <f>IF(V1523=U1523, "Yes"," No")</f>
        <v>Yes</v>
      </c>
    </row>
    <row r="1524" spans="1:23" ht="57.6" x14ac:dyDescent="0.3">
      <c r="A1524">
        <v>1522</v>
      </c>
      <c r="B1524" s="1" t="s">
        <v>3114</v>
      </c>
      <c r="C1524" s="1" t="s">
        <v>3115</v>
      </c>
      <c r="D1524">
        <v>43500</v>
      </c>
      <c r="E1524">
        <v>60450.1</v>
      </c>
      <c r="F1524" t="s">
        <v>16</v>
      </c>
      <c r="G1524" t="s">
        <v>17</v>
      </c>
      <c r="H1524" t="s">
        <v>18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2434</v>
      </c>
      <c r="O1524" s="7">
        <f>(E1524/D1524)*100</f>
        <v>138.96574712643678</v>
      </c>
      <c r="P1524" s="5">
        <f>IFERROR((E1524/L1524),0)</f>
        <v>133.7391592920354</v>
      </c>
      <c r="Q1524" s="5" t="str">
        <f>LEFT(N1524,SEARCH("/", N1524)-1)</f>
        <v>photography</v>
      </c>
      <c r="R1524" s="5" t="str">
        <f>RIGHT(N1524,LEN(N1524)-SEARCH("/",N1524))</f>
        <v>photobooks</v>
      </c>
      <c r="S1524" s="11">
        <f>(((J1524/60)/60)/24)+DATE(1970,1,1)</f>
        <v>41899.830312500002</v>
      </c>
      <c r="T1524" s="11">
        <f>(((I1524/60)/60)/24)+DATE(1970,1,1)</f>
        <v>41929.830312500002</v>
      </c>
      <c r="U1524">
        <f>YEAR(S1524)</f>
        <v>2014</v>
      </c>
      <c r="V1524">
        <f>YEAR(T1524)</f>
        <v>2014</v>
      </c>
      <c r="W1524" t="str">
        <f>IF(V1524=U1524, "Yes"," No")</f>
        <v>Yes</v>
      </c>
    </row>
    <row r="1525" spans="1:23" ht="43.2" x14ac:dyDescent="0.3">
      <c r="A1525">
        <v>1523</v>
      </c>
      <c r="B1525" s="1" t="s">
        <v>3116</v>
      </c>
      <c r="C1525" s="1" t="s">
        <v>3117</v>
      </c>
      <c r="D1525">
        <v>18500</v>
      </c>
      <c r="E1525">
        <v>23096</v>
      </c>
      <c r="F1525" t="s">
        <v>16</v>
      </c>
      <c r="G1525" t="s">
        <v>17</v>
      </c>
      <c r="H1525" t="s">
        <v>18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2434</v>
      </c>
      <c r="O1525" s="7">
        <f>(E1525/D1525)*100</f>
        <v>124.84324324324325</v>
      </c>
      <c r="P1525" s="5">
        <f>IFERROR((E1525/L1525),0)</f>
        <v>95.834024896265561</v>
      </c>
      <c r="Q1525" s="5" t="str">
        <f>LEFT(N1525,SEARCH("/", N1525)-1)</f>
        <v>photography</v>
      </c>
      <c r="R1525" s="5" t="str">
        <f>RIGHT(N1525,LEN(N1525)-SEARCH("/",N1525))</f>
        <v>photobooks</v>
      </c>
      <c r="S1525" s="11">
        <f>(((J1525/60)/60)/24)+DATE(1970,1,1)</f>
        <v>41964.751342592594</v>
      </c>
      <c r="T1525" s="11">
        <f>(((I1525/60)/60)/24)+DATE(1970,1,1)</f>
        <v>41996</v>
      </c>
      <c r="U1525">
        <f>YEAR(S1525)</f>
        <v>2014</v>
      </c>
      <c r="V1525">
        <f>YEAR(T1525)</f>
        <v>2014</v>
      </c>
      <c r="W1525" t="str">
        <f>IF(V1525=U1525, "Yes"," No")</f>
        <v>Yes</v>
      </c>
    </row>
    <row r="1526" spans="1:23" ht="43.2" x14ac:dyDescent="0.3">
      <c r="A1526">
        <v>1524</v>
      </c>
      <c r="B1526" s="1" t="s">
        <v>3118</v>
      </c>
      <c r="C1526" s="1" t="s">
        <v>3119</v>
      </c>
      <c r="D1526">
        <v>3000</v>
      </c>
      <c r="E1526">
        <v>6210</v>
      </c>
      <c r="F1526" t="s">
        <v>16</v>
      </c>
      <c r="G1526" t="s">
        <v>476</v>
      </c>
      <c r="H1526" t="s">
        <v>477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2434</v>
      </c>
      <c r="O1526" s="7">
        <f>(E1526/D1526)*100</f>
        <v>206.99999999999997</v>
      </c>
      <c r="P1526" s="5">
        <f>IFERROR((E1526/L1526),0)</f>
        <v>221.78571428571428</v>
      </c>
      <c r="Q1526" s="5" t="str">
        <f>LEFT(N1526,SEARCH("/", N1526)-1)</f>
        <v>photography</v>
      </c>
      <c r="R1526" s="5" t="str">
        <f>RIGHT(N1526,LEN(N1526)-SEARCH("/",N1526))</f>
        <v>photobooks</v>
      </c>
      <c r="S1526" s="11">
        <f>(((J1526/60)/60)/24)+DATE(1970,1,1)</f>
        <v>42756.501041666663</v>
      </c>
      <c r="T1526" s="11">
        <f>(((I1526/60)/60)/24)+DATE(1970,1,1)</f>
        <v>42786.501041666663</v>
      </c>
      <c r="U1526">
        <f>YEAR(S1526)</f>
        <v>2017</v>
      </c>
      <c r="V1526">
        <f>YEAR(T1526)</f>
        <v>2017</v>
      </c>
      <c r="W1526" t="str">
        <f>IF(V1526=U1526, "Yes"," No")</f>
        <v>Yes</v>
      </c>
    </row>
    <row r="1527" spans="1:23" ht="43.2" x14ac:dyDescent="0.3">
      <c r="A1527">
        <v>1525</v>
      </c>
      <c r="B1527" s="1" t="s">
        <v>3120</v>
      </c>
      <c r="C1527" s="1" t="s">
        <v>3121</v>
      </c>
      <c r="D1527">
        <v>2600</v>
      </c>
      <c r="E1527">
        <v>4524.1499999999996</v>
      </c>
      <c r="F1527" t="s">
        <v>16</v>
      </c>
      <c r="G1527" t="s">
        <v>17</v>
      </c>
      <c r="H1527" t="s">
        <v>18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2434</v>
      </c>
      <c r="O1527" s="7">
        <f>(E1527/D1527)*100</f>
        <v>174.00576923076923</v>
      </c>
      <c r="P1527" s="5">
        <f>IFERROR((E1527/L1527),0)</f>
        <v>32.315357142857138</v>
      </c>
      <c r="Q1527" s="5" t="str">
        <f>LEFT(N1527,SEARCH("/", N1527)-1)</f>
        <v>photography</v>
      </c>
      <c r="R1527" s="5" t="str">
        <f>RIGHT(N1527,LEN(N1527)-SEARCH("/",N1527))</f>
        <v>photobooks</v>
      </c>
      <c r="S1527" s="11">
        <f>(((J1527/60)/60)/24)+DATE(1970,1,1)</f>
        <v>42570.702986111108</v>
      </c>
      <c r="T1527" s="11">
        <f>(((I1527/60)/60)/24)+DATE(1970,1,1)</f>
        <v>42600.702986111108</v>
      </c>
      <c r="U1527">
        <f>YEAR(S1527)</f>
        <v>2016</v>
      </c>
      <c r="V1527">
        <f>YEAR(T1527)</f>
        <v>2016</v>
      </c>
      <c r="W1527" t="str">
        <f>IF(V1527=U1527, "Yes"," No")</f>
        <v>Yes</v>
      </c>
    </row>
    <row r="1528" spans="1:23" ht="43.2" x14ac:dyDescent="0.3">
      <c r="A1528">
        <v>1526</v>
      </c>
      <c r="B1528" s="1" t="s">
        <v>3122</v>
      </c>
      <c r="C1528" s="1" t="s">
        <v>3123</v>
      </c>
      <c r="D1528">
        <v>23000</v>
      </c>
      <c r="E1528">
        <v>27675</v>
      </c>
      <c r="F1528" t="s">
        <v>16</v>
      </c>
      <c r="G1528" t="s">
        <v>17</v>
      </c>
      <c r="H1528" t="s">
        <v>18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2434</v>
      </c>
      <c r="O1528" s="7">
        <f>(E1528/D1528)*100</f>
        <v>120.32608695652173</v>
      </c>
      <c r="P1528" s="5">
        <f>IFERROR((E1528/L1528),0)</f>
        <v>98.839285714285708</v>
      </c>
      <c r="Q1528" s="5" t="str">
        <f>LEFT(N1528,SEARCH("/", N1528)-1)</f>
        <v>photography</v>
      </c>
      <c r="R1528" s="5" t="str">
        <f>RIGHT(N1528,LEN(N1528)-SEARCH("/",N1528))</f>
        <v>photobooks</v>
      </c>
      <c r="S1528" s="11">
        <f>(((J1528/60)/60)/24)+DATE(1970,1,1)</f>
        <v>42339.276006944448</v>
      </c>
      <c r="T1528" s="11">
        <f>(((I1528/60)/60)/24)+DATE(1970,1,1)</f>
        <v>42388.276006944448</v>
      </c>
      <c r="U1528">
        <f>YEAR(S1528)</f>
        <v>2015</v>
      </c>
      <c r="V1528">
        <f>YEAR(T1528)</f>
        <v>2016</v>
      </c>
      <c r="W1528" t="str">
        <f>IF(V1528=U1528, "Yes"," No")</f>
        <v xml:space="preserve"> No</v>
      </c>
    </row>
    <row r="1529" spans="1:23" ht="43.2" x14ac:dyDescent="0.3">
      <c r="A1529">
        <v>1527</v>
      </c>
      <c r="B1529" s="1" t="s">
        <v>3124</v>
      </c>
      <c r="C1529" s="1" t="s">
        <v>3125</v>
      </c>
      <c r="D1529">
        <v>3500</v>
      </c>
      <c r="E1529">
        <v>3865.55</v>
      </c>
      <c r="F1529" t="s">
        <v>16</v>
      </c>
      <c r="G1529" t="s">
        <v>17</v>
      </c>
      <c r="H1529" t="s">
        <v>18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2434</v>
      </c>
      <c r="O1529" s="7">
        <f>(E1529/D1529)*100</f>
        <v>110.44428571428573</v>
      </c>
      <c r="P1529" s="5">
        <f>IFERROR((E1529/L1529),0)</f>
        <v>55.222142857142863</v>
      </c>
      <c r="Q1529" s="5" t="str">
        <f>LEFT(N1529,SEARCH("/", N1529)-1)</f>
        <v>photography</v>
      </c>
      <c r="R1529" s="5" t="str">
        <f>RIGHT(N1529,LEN(N1529)-SEARCH("/",N1529))</f>
        <v>photobooks</v>
      </c>
      <c r="S1529" s="11">
        <f>(((J1529/60)/60)/24)+DATE(1970,1,1)</f>
        <v>42780.600532407407</v>
      </c>
      <c r="T1529" s="11">
        <f>(((I1529/60)/60)/24)+DATE(1970,1,1)</f>
        <v>42808.558865740735</v>
      </c>
      <c r="U1529">
        <f>YEAR(S1529)</f>
        <v>2017</v>
      </c>
      <c r="V1529">
        <f>YEAR(T1529)</f>
        <v>2017</v>
      </c>
      <c r="W1529" t="str">
        <f>IF(V1529=U1529, "Yes"," No")</f>
        <v>Yes</v>
      </c>
    </row>
    <row r="1530" spans="1:23" ht="28.8" x14ac:dyDescent="0.3">
      <c r="A1530">
        <v>1528</v>
      </c>
      <c r="B1530" s="1" t="s">
        <v>3126</v>
      </c>
      <c r="C1530" s="1" t="s">
        <v>3127</v>
      </c>
      <c r="D1530">
        <v>3000</v>
      </c>
      <c r="E1530">
        <v>8447</v>
      </c>
      <c r="F1530" t="s">
        <v>16</v>
      </c>
      <c r="G1530" t="s">
        <v>17</v>
      </c>
      <c r="H1530" t="s">
        <v>18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2434</v>
      </c>
      <c r="O1530" s="7">
        <f>(E1530/D1530)*100</f>
        <v>281.56666666666666</v>
      </c>
      <c r="P1530" s="5">
        <f>IFERROR((E1530/L1530),0)</f>
        <v>52.793750000000003</v>
      </c>
      <c r="Q1530" s="5" t="str">
        <f>LEFT(N1530,SEARCH("/", N1530)-1)</f>
        <v>photography</v>
      </c>
      <c r="R1530" s="5" t="str">
        <f>RIGHT(N1530,LEN(N1530)-SEARCH("/",N1530))</f>
        <v>photobooks</v>
      </c>
      <c r="S1530" s="11">
        <f>(((J1530/60)/60)/24)+DATE(1970,1,1)</f>
        <v>42736.732893518521</v>
      </c>
      <c r="T1530" s="11">
        <f>(((I1530/60)/60)/24)+DATE(1970,1,1)</f>
        <v>42767</v>
      </c>
      <c r="U1530">
        <f>YEAR(S1530)</f>
        <v>2017</v>
      </c>
      <c r="V1530">
        <f>YEAR(T1530)</f>
        <v>2017</v>
      </c>
      <c r="W1530" t="str">
        <f>IF(V1530=U1530, "Yes"," No")</f>
        <v>Yes</v>
      </c>
    </row>
    <row r="1531" spans="1:23" ht="43.2" x14ac:dyDescent="0.3">
      <c r="A1531">
        <v>1529</v>
      </c>
      <c r="B1531" s="1" t="s">
        <v>3128</v>
      </c>
      <c r="C1531" s="1" t="s">
        <v>3129</v>
      </c>
      <c r="D1531">
        <v>19000</v>
      </c>
      <c r="E1531">
        <v>19129</v>
      </c>
      <c r="F1531" t="s">
        <v>16</v>
      </c>
      <c r="G1531" t="s">
        <v>17</v>
      </c>
      <c r="H1531" t="s">
        <v>18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2434</v>
      </c>
      <c r="O1531" s="7">
        <f>(E1531/D1531)*100</f>
        <v>100.67894736842105</v>
      </c>
      <c r="P1531" s="5">
        <f>IFERROR((E1531/L1531),0)</f>
        <v>135.66666666666666</v>
      </c>
      <c r="Q1531" s="5" t="str">
        <f>LEFT(N1531,SEARCH("/", N1531)-1)</f>
        <v>photography</v>
      </c>
      <c r="R1531" s="5" t="str">
        <f>RIGHT(N1531,LEN(N1531)-SEARCH("/",N1531))</f>
        <v>photobooks</v>
      </c>
      <c r="S1531" s="11">
        <f>(((J1531/60)/60)/24)+DATE(1970,1,1)</f>
        <v>42052.628703703704</v>
      </c>
      <c r="T1531" s="11">
        <f>(((I1531/60)/60)/24)+DATE(1970,1,1)</f>
        <v>42082.587037037039</v>
      </c>
      <c r="U1531">
        <f>YEAR(S1531)</f>
        <v>2015</v>
      </c>
      <c r="V1531">
        <f>YEAR(T1531)</f>
        <v>2015</v>
      </c>
      <c r="W1531" t="str">
        <f>IF(V1531=U1531, "Yes"," No")</f>
        <v>Yes</v>
      </c>
    </row>
    <row r="1532" spans="1:23" ht="57.6" x14ac:dyDescent="0.3">
      <c r="A1532">
        <v>1530</v>
      </c>
      <c r="B1532" s="1" t="s">
        <v>3130</v>
      </c>
      <c r="C1532" s="1" t="s">
        <v>3131</v>
      </c>
      <c r="D1532">
        <v>35000</v>
      </c>
      <c r="E1532">
        <v>47189</v>
      </c>
      <c r="F1532" t="s">
        <v>16</v>
      </c>
      <c r="G1532" t="s">
        <v>17</v>
      </c>
      <c r="H1532" t="s">
        <v>18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2434</v>
      </c>
      <c r="O1532" s="7">
        <f>(E1532/D1532)*100</f>
        <v>134.82571428571427</v>
      </c>
      <c r="P1532" s="5">
        <f>IFERROR((E1532/L1532),0)</f>
        <v>53.991990846681922</v>
      </c>
      <c r="Q1532" s="5" t="str">
        <f>LEFT(N1532,SEARCH("/", N1532)-1)</f>
        <v>photography</v>
      </c>
      <c r="R1532" s="5" t="str">
        <f>RIGHT(N1532,LEN(N1532)-SEARCH("/",N1532))</f>
        <v>photobooks</v>
      </c>
      <c r="S1532" s="11">
        <f>(((J1532/60)/60)/24)+DATE(1970,1,1)</f>
        <v>42275.767303240747</v>
      </c>
      <c r="T1532" s="11">
        <f>(((I1532/60)/60)/24)+DATE(1970,1,1)</f>
        <v>42300.767303240747</v>
      </c>
      <c r="U1532">
        <f>YEAR(S1532)</f>
        <v>2015</v>
      </c>
      <c r="V1532">
        <f>YEAR(T1532)</f>
        <v>2015</v>
      </c>
      <c r="W1532" t="str">
        <f>IF(V1532=U1532, "Yes"," No")</f>
        <v>Yes</v>
      </c>
    </row>
    <row r="1533" spans="1:23" ht="57.6" x14ac:dyDescent="0.3">
      <c r="A1533">
        <v>1531</v>
      </c>
      <c r="B1533" s="1" t="s">
        <v>3132</v>
      </c>
      <c r="C1533" s="1" t="s">
        <v>3133</v>
      </c>
      <c r="D1533">
        <v>2350</v>
      </c>
      <c r="E1533">
        <v>4135</v>
      </c>
      <c r="F1533" t="s">
        <v>16</v>
      </c>
      <c r="G1533" t="s">
        <v>17</v>
      </c>
      <c r="H1533" t="s">
        <v>18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2434</v>
      </c>
      <c r="O1533" s="7">
        <f>(E1533/D1533)*100</f>
        <v>175.95744680851064</v>
      </c>
      <c r="P1533" s="5">
        <f>IFERROR((E1533/L1533),0)</f>
        <v>56.643835616438359</v>
      </c>
      <c r="Q1533" s="5" t="str">
        <f>LEFT(N1533,SEARCH("/", N1533)-1)</f>
        <v>photography</v>
      </c>
      <c r="R1533" s="5" t="str">
        <f>RIGHT(N1533,LEN(N1533)-SEARCH("/",N1533))</f>
        <v>photobooks</v>
      </c>
      <c r="S1533" s="11">
        <f>(((J1533/60)/60)/24)+DATE(1970,1,1)</f>
        <v>41941.802384259259</v>
      </c>
      <c r="T1533" s="11">
        <f>(((I1533/60)/60)/24)+DATE(1970,1,1)</f>
        <v>41974.125</v>
      </c>
      <c r="U1533">
        <f>YEAR(S1533)</f>
        <v>2014</v>
      </c>
      <c r="V1533">
        <f>YEAR(T1533)</f>
        <v>2014</v>
      </c>
      <c r="W1533" t="str">
        <f>IF(V1533=U1533, "Yes"," No")</f>
        <v>Yes</v>
      </c>
    </row>
    <row r="1534" spans="1:23" ht="43.2" x14ac:dyDescent="0.3">
      <c r="A1534">
        <v>1532</v>
      </c>
      <c r="B1534" s="1" t="s">
        <v>3134</v>
      </c>
      <c r="C1534" s="1" t="s">
        <v>3135</v>
      </c>
      <c r="D1534">
        <v>5000</v>
      </c>
      <c r="E1534">
        <v>24201</v>
      </c>
      <c r="F1534" t="s">
        <v>16</v>
      </c>
      <c r="G1534" t="s">
        <v>50</v>
      </c>
      <c r="H1534" t="s">
        <v>51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2434</v>
      </c>
      <c r="O1534" s="7">
        <f>(E1534/D1534)*100</f>
        <v>484.02000000000004</v>
      </c>
      <c r="P1534" s="5">
        <f>IFERROR((E1534/L1534),0)</f>
        <v>82.316326530612244</v>
      </c>
      <c r="Q1534" s="5" t="str">
        <f>LEFT(N1534,SEARCH("/", N1534)-1)</f>
        <v>photography</v>
      </c>
      <c r="R1534" s="5" t="str">
        <f>RIGHT(N1534,LEN(N1534)-SEARCH("/",N1534))</f>
        <v>photobooks</v>
      </c>
      <c r="S1534" s="11">
        <f>(((J1534/60)/60)/24)+DATE(1970,1,1)</f>
        <v>42391.475289351853</v>
      </c>
      <c r="T1534" s="11">
        <f>(((I1534/60)/60)/24)+DATE(1970,1,1)</f>
        <v>42415.625</v>
      </c>
      <c r="U1534">
        <f>YEAR(S1534)</f>
        <v>2016</v>
      </c>
      <c r="V1534">
        <f>YEAR(T1534)</f>
        <v>2016</v>
      </c>
      <c r="W1534" t="str">
        <f>IF(V1534=U1534, "Yes"," No")</f>
        <v>Yes</v>
      </c>
    </row>
    <row r="1535" spans="1:23" ht="43.2" x14ac:dyDescent="0.3">
      <c r="A1535">
        <v>1533</v>
      </c>
      <c r="B1535" s="1" t="s">
        <v>3136</v>
      </c>
      <c r="C1535" s="1" t="s">
        <v>3137</v>
      </c>
      <c r="D1535">
        <v>45000</v>
      </c>
      <c r="E1535">
        <v>65313</v>
      </c>
      <c r="F1535" t="s">
        <v>16</v>
      </c>
      <c r="G1535" t="s">
        <v>17</v>
      </c>
      <c r="H1535" t="s">
        <v>18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2434</v>
      </c>
      <c r="O1535" s="7">
        <f>(E1535/D1535)*100</f>
        <v>145.14000000000001</v>
      </c>
      <c r="P1535" s="5">
        <f>IFERROR((E1535/L1535),0)</f>
        <v>88.26081081081081</v>
      </c>
      <c r="Q1535" s="5" t="str">
        <f>LEFT(N1535,SEARCH("/", N1535)-1)</f>
        <v>photography</v>
      </c>
      <c r="R1535" s="5" t="str">
        <f>RIGHT(N1535,LEN(N1535)-SEARCH("/",N1535))</f>
        <v>photobooks</v>
      </c>
      <c r="S1535" s="11">
        <f>(((J1535/60)/60)/24)+DATE(1970,1,1)</f>
        <v>42443.00204861111</v>
      </c>
      <c r="T1535" s="11">
        <f>(((I1535/60)/60)/24)+DATE(1970,1,1)</f>
        <v>42492.165972222225</v>
      </c>
      <c r="U1535">
        <f>YEAR(S1535)</f>
        <v>2016</v>
      </c>
      <c r="V1535">
        <f>YEAR(T1535)</f>
        <v>2016</v>
      </c>
      <c r="W1535" t="str">
        <f>IF(V1535=U1535, "Yes"," No")</f>
        <v>Yes</v>
      </c>
    </row>
    <row r="1536" spans="1:23" ht="43.2" x14ac:dyDescent="0.3">
      <c r="A1536">
        <v>1534</v>
      </c>
      <c r="B1536" s="1" t="s">
        <v>3138</v>
      </c>
      <c r="C1536" s="1" t="s">
        <v>3139</v>
      </c>
      <c r="D1536">
        <v>7500</v>
      </c>
      <c r="E1536">
        <v>31330</v>
      </c>
      <c r="F1536" t="s">
        <v>16</v>
      </c>
      <c r="G1536" t="s">
        <v>17</v>
      </c>
      <c r="H1536" t="s">
        <v>18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2434</v>
      </c>
      <c r="O1536" s="7">
        <f>(E1536/D1536)*100</f>
        <v>417.73333333333335</v>
      </c>
      <c r="P1536" s="5">
        <f>IFERROR((E1536/L1536),0)</f>
        <v>84.905149051490511</v>
      </c>
      <c r="Q1536" s="5" t="str">
        <f>LEFT(N1536,SEARCH("/", N1536)-1)</f>
        <v>photography</v>
      </c>
      <c r="R1536" s="5" t="str">
        <f>RIGHT(N1536,LEN(N1536)-SEARCH("/",N1536))</f>
        <v>photobooks</v>
      </c>
      <c r="S1536" s="11">
        <f>(((J1536/60)/60)/24)+DATE(1970,1,1)</f>
        <v>42221.67432870371</v>
      </c>
      <c r="T1536" s="11">
        <f>(((I1536/60)/60)/24)+DATE(1970,1,1)</f>
        <v>42251.67432870371</v>
      </c>
      <c r="U1536">
        <f>YEAR(S1536)</f>
        <v>2015</v>
      </c>
      <c r="V1536">
        <f>YEAR(T1536)</f>
        <v>2015</v>
      </c>
      <c r="W1536" t="str">
        <f>IF(V1536=U1536, "Yes"," No")</f>
        <v>Yes</v>
      </c>
    </row>
    <row r="1537" spans="1:23" ht="43.2" x14ac:dyDescent="0.3">
      <c r="A1537">
        <v>1535</v>
      </c>
      <c r="B1537" s="1" t="s">
        <v>3140</v>
      </c>
      <c r="C1537" s="1" t="s">
        <v>3141</v>
      </c>
      <c r="D1537">
        <v>4000</v>
      </c>
      <c r="E1537">
        <v>5297</v>
      </c>
      <c r="F1537" t="s">
        <v>16</v>
      </c>
      <c r="G1537" t="s">
        <v>17</v>
      </c>
      <c r="H1537" t="s">
        <v>18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2434</v>
      </c>
      <c r="O1537" s="7">
        <f>(E1537/D1537)*100</f>
        <v>132.42499999999998</v>
      </c>
      <c r="P1537" s="5">
        <f>IFERROR((E1537/L1537),0)</f>
        <v>48.154545454545456</v>
      </c>
      <c r="Q1537" s="5" t="str">
        <f>LEFT(N1537,SEARCH("/", N1537)-1)</f>
        <v>photography</v>
      </c>
      <c r="R1537" s="5" t="str">
        <f>RIGHT(N1537,LEN(N1537)-SEARCH("/",N1537))</f>
        <v>photobooks</v>
      </c>
      <c r="S1537" s="11">
        <f>(((J1537/60)/60)/24)+DATE(1970,1,1)</f>
        <v>42484.829062500001</v>
      </c>
      <c r="T1537" s="11">
        <f>(((I1537/60)/60)/24)+DATE(1970,1,1)</f>
        <v>42513.916666666672</v>
      </c>
      <c r="U1537">
        <f>YEAR(S1537)</f>
        <v>2016</v>
      </c>
      <c r="V1537">
        <f>YEAR(T1537)</f>
        <v>2016</v>
      </c>
      <c r="W1537" t="str">
        <f>IF(V1537=U1537, "Yes"," No")</f>
        <v>Yes</v>
      </c>
    </row>
    <row r="1538" spans="1:23" ht="57.6" x14ac:dyDescent="0.3">
      <c r="A1538">
        <v>1536</v>
      </c>
      <c r="B1538" s="1" t="s">
        <v>3142</v>
      </c>
      <c r="C1538" s="1" t="s">
        <v>3143</v>
      </c>
      <c r="D1538">
        <v>12000</v>
      </c>
      <c r="E1538">
        <v>30037.01</v>
      </c>
      <c r="F1538" t="s">
        <v>16</v>
      </c>
      <c r="G1538" t="s">
        <v>17</v>
      </c>
      <c r="H1538" t="s">
        <v>18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2434</v>
      </c>
      <c r="O1538" s="7">
        <f>(E1538/D1538)*100</f>
        <v>250.30841666666666</v>
      </c>
      <c r="P1538" s="5">
        <f>IFERROR((E1538/L1538),0)</f>
        <v>66.015406593406595</v>
      </c>
      <c r="Q1538" s="5" t="str">
        <f>LEFT(N1538,SEARCH("/", N1538)-1)</f>
        <v>photography</v>
      </c>
      <c r="R1538" s="5" t="str">
        <f>RIGHT(N1538,LEN(N1538)-SEARCH("/",N1538))</f>
        <v>photobooks</v>
      </c>
      <c r="S1538" s="11">
        <f>(((J1538/60)/60)/24)+DATE(1970,1,1)</f>
        <v>42213.802199074074</v>
      </c>
      <c r="T1538" s="11">
        <f>(((I1538/60)/60)/24)+DATE(1970,1,1)</f>
        <v>42243.802199074074</v>
      </c>
      <c r="U1538">
        <f>YEAR(S1538)</f>
        <v>2015</v>
      </c>
      <c r="V1538">
        <f>YEAR(T1538)</f>
        <v>2015</v>
      </c>
      <c r="W1538" t="str">
        <f>IF(V1538=U1538, "Yes"," No")</f>
        <v>Yes</v>
      </c>
    </row>
    <row r="1539" spans="1:23" ht="43.2" x14ac:dyDescent="0.3">
      <c r="A1539">
        <v>1537</v>
      </c>
      <c r="B1539" s="1" t="s">
        <v>3144</v>
      </c>
      <c r="C1539" s="1" t="s">
        <v>3145</v>
      </c>
      <c r="D1539">
        <v>12000</v>
      </c>
      <c r="E1539">
        <v>21588</v>
      </c>
      <c r="F1539" t="s">
        <v>16</v>
      </c>
      <c r="G1539" t="s">
        <v>502</v>
      </c>
      <c r="H1539" t="s">
        <v>55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2434</v>
      </c>
      <c r="O1539" s="7">
        <f>(E1539/D1539)*100</f>
        <v>179.9</v>
      </c>
      <c r="P1539" s="5">
        <f>IFERROR((E1539/L1539),0)</f>
        <v>96.375</v>
      </c>
      <c r="Q1539" s="5" t="str">
        <f>LEFT(N1539,SEARCH("/", N1539)-1)</f>
        <v>photography</v>
      </c>
      <c r="R1539" s="5" t="str">
        <f>RIGHT(N1539,LEN(N1539)-SEARCH("/",N1539))</f>
        <v>photobooks</v>
      </c>
      <c r="S1539" s="11">
        <f>(((J1539/60)/60)/24)+DATE(1970,1,1)</f>
        <v>42552.315127314811</v>
      </c>
      <c r="T1539" s="11">
        <f>(((I1539/60)/60)/24)+DATE(1970,1,1)</f>
        <v>42588.75</v>
      </c>
      <c r="U1539">
        <f>YEAR(S1539)</f>
        <v>2016</v>
      </c>
      <c r="V1539">
        <f>YEAR(T1539)</f>
        <v>2016</v>
      </c>
      <c r="W1539" t="str">
        <f>IF(V1539=U1539, "Yes"," No")</f>
        <v>Yes</v>
      </c>
    </row>
    <row r="1540" spans="1:23" ht="43.2" x14ac:dyDescent="0.3">
      <c r="A1540">
        <v>1538</v>
      </c>
      <c r="B1540" s="1" t="s">
        <v>3146</v>
      </c>
      <c r="C1540" s="1" t="s">
        <v>3147</v>
      </c>
      <c r="D1540">
        <v>7000</v>
      </c>
      <c r="E1540">
        <v>7184</v>
      </c>
      <c r="F1540" t="s">
        <v>16</v>
      </c>
      <c r="G1540" t="s">
        <v>17</v>
      </c>
      <c r="H1540" t="s">
        <v>18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2434</v>
      </c>
      <c r="O1540" s="7">
        <f>(E1540/D1540)*100</f>
        <v>102.62857142857142</v>
      </c>
      <c r="P1540" s="5">
        <f>IFERROR((E1540/L1540),0)</f>
        <v>156.17391304347825</v>
      </c>
      <c r="Q1540" s="5" t="str">
        <f>LEFT(N1540,SEARCH("/", N1540)-1)</f>
        <v>photography</v>
      </c>
      <c r="R1540" s="5" t="str">
        <f>RIGHT(N1540,LEN(N1540)-SEARCH("/",N1540))</f>
        <v>photobooks</v>
      </c>
      <c r="S1540" s="11">
        <f>(((J1540/60)/60)/24)+DATE(1970,1,1)</f>
        <v>41981.782060185185</v>
      </c>
      <c r="T1540" s="11">
        <f>(((I1540/60)/60)/24)+DATE(1970,1,1)</f>
        <v>42026.782060185185</v>
      </c>
      <c r="U1540">
        <f>YEAR(S1540)</f>
        <v>2014</v>
      </c>
      <c r="V1540">
        <f>YEAR(T1540)</f>
        <v>2015</v>
      </c>
      <c r="W1540" t="str">
        <f>IF(V1540=U1540, "Yes"," No")</f>
        <v xml:space="preserve"> No</v>
      </c>
    </row>
    <row r="1541" spans="1:23" ht="43.2" x14ac:dyDescent="0.3">
      <c r="A1541">
        <v>1539</v>
      </c>
      <c r="B1541" s="1" t="s">
        <v>3148</v>
      </c>
      <c r="C1541" s="1" t="s">
        <v>3149</v>
      </c>
      <c r="D1541">
        <v>20000</v>
      </c>
      <c r="E1541">
        <v>27197.22</v>
      </c>
      <c r="F1541" t="s">
        <v>16</v>
      </c>
      <c r="G1541" t="s">
        <v>17</v>
      </c>
      <c r="H1541" t="s">
        <v>18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2434</v>
      </c>
      <c r="O1541" s="7">
        <f>(E1541/D1541)*100</f>
        <v>135.98609999999999</v>
      </c>
      <c r="P1541" s="5">
        <f>IFERROR((E1541/L1541),0)</f>
        <v>95.764859154929582</v>
      </c>
      <c r="Q1541" s="5" t="str">
        <f>LEFT(N1541,SEARCH("/", N1541)-1)</f>
        <v>photography</v>
      </c>
      <c r="R1541" s="5" t="str">
        <f>RIGHT(N1541,LEN(N1541)-SEARCH("/",N1541))</f>
        <v>photobooks</v>
      </c>
      <c r="S1541" s="11">
        <f>(((J1541/60)/60)/24)+DATE(1970,1,1)</f>
        <v>42705.919201388882</v>
      </c>
      <c r="T1541" s="11">
        <f>(((I1541/60)/60)/24)+DATE(1970,1,1)</f>
        <v>42738.919201388882</v>
      </c>
      <c r="U1541">
        <f>YEAR(S1541)</f>
        <v>2016</v>
      </c>
      <c r="V1541">
        <f>YEAR(T1541)</f>
        <v>2017</v>
      </c>
      <c r="W1541" t="str">
        <f>IF(V1541=U1541, "Yes"," No")</f>
        <v xml:space="preserve"> No</v>
      </c>
    </row>
    <row r="1542" spans="1:23" ht="43.2" x14ac:dyDescent="0.3">
      <c r="A1542">
        <v>1540</v>
      </c>
      <c r="B1542" s="1" t="s">
        <v>3150</v>
      </c>
      <c r="C1542" s="1" t="s">
        <v>3151</v>
      </c>
      <c r="D1542">
        <v>15000</v>
      </c>
      <c r="E1542">
        <v>17680</v>
      </c>
      <c r="F1542" t="s">
        <v>16</v>
      </c>
      <c r="G1542" t="s">
        <v>17</v>
      </c>
      <c r="H1542" t="s">
        <v>18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2434</v>
      </c>
      <c r="O1542" s="7">
        <f>(E1542/D1542)*100</f>
        <v>117.86666666666667</v>
      </c>
      <c r="P1542" s="5">
        <f>IFERROR((E1542/L1542),0)</f>
        <v>180.40816326530611</v>
      </c>
      <c r="Q1542" s="5" t="str">
        <f>LEFT(N1542,SEARCH("/", N1542)-1)</f>
        <v>photography</v>
      </c>
      <c r="R1542" s="5" t="str">
        <f>RIGHT(N1542,LEN(N1542)-SEARCH("/",N1542))</f>
        <v>photobooks</v>
      </c>
      <c r="S1542" s="11">
        <f>(((J1542/60)/60)/24)+DATE(1970,1,1)</f>
        <v>41939.00712962963</v>
      </c>
      <c r="T1542" s="11">
        <f>(((I1542/60)/60)/24)+DATE(1970,1,1)</f>
        <v>41969.052083333328</v>
      </c>
      <c r="U1542">
        <f>YEAR(S1542)</f>
        <v>2014</v>
      </c>
      <c r="V1542">
        <f>YEAR(T1542)</f>
        <v>2014</v>
      </c>
      <c r="W1542" t="str">
        <f>IF(V1542=U1542, "Yes"," No")</f>
        <v>Yes</v>
      </c>
    </row>
    <row r="1543" spans="1:23" ht="43.2" x14ac:dyDescent="0.3">
      <c r="A1543">
        <v>1541</v>
      </c>
      <c r="B1543" s="1" t="s">
        <v>3152</v>
      </c>
      <c r="C1543" s="1" t="s">
        <v>3153</v>
      </c>
      <c r="D1543">
        <v>18000</v>
      </c>
      <c r="E1543">
        <v>6</v>
      </c>
      <c r="F1543" t="s">
        <v>357</v>
      </c>
      <c r="G1543" t="s">
        <v>17</v>
      </c>
      <c r="H1543" t="s">
        <v>18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3154</v>
      </c>
      <c r="O1543" s="7">
        <f>(E1543/D1543)*100</f>
        <v>3.3333333333333333E-2</v>
      </c>
      <c r="P1543" s="5">
        <f>IFERROR((E1543/L1543),0)</f>
        <v>3</v>
      </c>
      <c r="Q1543" s="5" t="str">
        <f>LEFT(N1543,SEARCH("/", N1543)-1)</f>
        <v>photography</v>
      </c>
      <c r="R1543" s="5" t="str">
        <f>RIGHT(N1543,LEN(N1543)-SEARCH("/",N1543))</f>
        <v>nature</v>
      </c>
      <c r="S1543" s="11">
        <f>(((J1543/60)/60)/24)+DATE(1970,1,1)</f>
        <v>41974.712245370371</v>
      </c>
      <c r="T1543" s="11">
        <f>(((I1543/60)/60)/24)+DATE(1970,1,1)</f>
        <v>42004.712245370371</v>
      </c>
      <c r="U1543">
        <f>YEAR(S1543)</f>
        <v>2014</v>
      </c>
      <c r="V1543">
        <f>YEAR(T1543)</f>
        <v>2014</v>
      </c>
      <c r="W1543" t="str">
        <f>IF(V1543=U1543, "Yes"," No")</f>
        <v>Yes</v>
      </c>
    </row>
    <row r="1544" spans="1:23" ht="57.6" x14ac:dyDescent="0.3">
      <c r="A1544">
        <v>1542</v>
      </c>
      <c r="B1544" s="1" t="s">
        <v>3155</v>
      </c>
      <c r="C1544" s="1" t="s">
        <v>3156</v>
      </c>
      <c r="D1544">
        <v>500</v>
      </c>
      <c r="E1544">
        <v>20</v>
      </c>
      <c r="F1544" t="s">
        <v>357</v>
      </c>
      <c r="G1544" t="s">
        <v>159</v>
      </c>
      <c r="H1544" t="s">
        <v>160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3154</v>
      </c>
      <c r="O1544" s="7">
        <f>(E1544/D1544)*100</f>
        <v>4</v>
      </c>
      <c r="P1544" s="5">
        <f>IFERROR((E1544/L1544),0)</f>
        <v>20</v>
      </c>
      <c r="Q1544" s="5" t="str">
        <f>LEFT(N1544,SEARCH("/", N1544)-1)</f>
        <v>photography</v>
      </c>
      <c r="R1544" s="5" t="str">
        <f>RIGHT(N1544,LEN(N1544)-SEARCH("/",N1544))</f>
        <v>nature</v>
      </c>
      <c r="S1544" s="11">
        <f>(((J1544/60)/60)/24)+DATE(1970,1,1)</f>
        <v>42170.996527777781</v>
      </c>
      <c r="T1544" s="11">
        <f>(((I1544/60)/60)/24)+DATE(1970,1,1)</f>
        <v>42185.996527777781</v>
      </c>
      <c r="U1544">
        <f>YEAR(S1544)</f>
        <v>2015</v>
      </c>
      <c r="V1544">
        <f>YEAR(T1544)</f>
        <v>2015</v>
      </c>
      <c r="W1544" t="str">
        <f>IF(V1544=U1544, "Yes"," No")</f>
        <v>Yes</v>
      </c>
    </row>
    <row r="1545" spans="1:23" ht="43.2" x14ac:dyDescent="0.3">
      <c r="A1545">
        <v>1543</v>
      </c>
      <c r="B1545" s="1" t="s">
        <v>3157</v>
      </c>
      <c r="C1545" s="1" t="s">
        <v>3158</v>
      </c>
      <c r="D1545">
        <v>2250</v>
      </c>
      <c r="E1545">
        <v>10</v>
      </c>
      <c r="F1545" t="s">
        <v>357</v>
      </c>
      <c r="G1545" t="s">
        <v>17</v>
      </c>
      <c r="H1545" t="s">
        <v>18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3154</v>
      </c>
      <c r="O1545" s="7">
        <f>(E1545/D1545)*100</f>
        <v>0.44444444444444442</v>
      </c>
      <c r="P1545" s="5">
        <f>IFERROR((E1545/L1545),0)</f>
        <v>10</v>
      </c>
      <c r="Q1545" s="5" t="str">
        <f>LEFT(N1545,SEARCH("/", N1545)-1)</f>
        <v>photography</v>
      </c>
      <c r="R1545" s="5" t="str">
        <f>RIGHT(N1545,LEN(N1545)-SEARCH("/",N1545))</f>
        <v>nature</v>
      </c>
      <c r="S1545" s="11">
        <f>(((J1545/60)/60)/24)+DATE(1970,1,1)</f>
        <v>41935.509652777779</v>
      </c>
      <c r="T1545" s="11">
        <f>(((I1545/60)/60)/24)+DATE(1970,1,1)</f>
        <v>41965.551319444443</v>
      </c>
      <c r="U1545">
        <f>YEAR(S1545)</f>
        <v>2014</v>
      </c>
      <c r="V1545">
        <f>YEAR(T1545)</f>
        <v>2014</v>
      </c>
      <c r="W1545" t="str">
        <f>IF(V1545=U1545, "Yes"," No")</f>
        <v>Yes</v>
      </c>
    </row>
    <row r="1546" spans="1:23" ht="43.2" x14ac:dyDescent="0.3">
      <c r="A1546">
        <v>1544</v>
      </c>
      <c r="B1546" s="1" t="s">
        <v>3159</v>
      </c>
      <c r="C1546" s="1" t="s">
        <v>3160</v>
      </c>
      <c r="D1546">
        <v>1000</v>
      </c>
      <c r="E1546">
        <v>0</v>
      </c>
      <c r="F1546" t="s">
        <v>357</v>
      </c>
      <c r="G1546" t="s">
        <v>17</v>
      </c>
      <c r="H1546" t="s">
        <v>18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3154</v>
      </c>
      <c r="O1546" s="7">
        <f>(E1546/D1546)*100</f>
        <v>0</v>
      </c>
      <c r="P1546" s="5">
        <f>IFERROR((E1546/L1546),0)</f>
        <v>0</v>
      </c>
      <c r="Q1546" s="5" t="str">
        <f>LEFT(N1546,SEARCH("/", N1546)-1)</f>
        <v>photography</v>
      </c>
      <c r="R1546" s="5" t="str">
        <f>RIGHT(N1546,LEN(N1546)-SEARCH("/",N1546))</f>
        <v>nature</v>
      </c>
      <c r="S1546" s="11">
        <f>(((J1546/60)/60)/24)+DATE(1970,1,1)</f>
        <v>42053.051203703704</v>
      </c>
      <c r="T1546" s="11">
        <f>(((I1546/60)/60)/24)+DATE(1970,1,1)</f>
        <v>42095.012499999997</v>
      </c>
      <c r="U1546">
        <f>YEAR(S1546)</f>
        <v>2015</v>
      </c>
      <c r="V1546">
        <f>YEAR(T1546)</f>
        <v>2015</v>
      </c>
      <c r="W1546" t="str">
        <f>IF(V1546=U1546, "Yes"," No")</f>
        <v>Yes</v>
      </c>
    </row>
    <row r="1547" spans="1:23" ht="43.2" x14ac:dyDescent="0.3">
      <c r="A1547">
        <v>1545</v>
      </c>
      <c r="B1547" s="1" t="s">
        <v>3161</v>
      </c>
      <c r="C1547" s="1" t="s">
        <v>3162</v>
      </c>
      <c r="D1547">
        <v>3000</v>
      </c>
      <c r="E1547">
        <v>1</v>
      </c>
      <c r="F1547" t="s">
        <v>357</v>
      </c>
      <c r="G1547" t="s">
        <v>17</v>
      </c>
      <c r="H1547" t="s">
        <v>18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3154</v>
      </c>
      <c r="O1547" s="7">
        <f>(E1547/D1547)*100</f>
        <v>3.3333333333333333E-2</v>
      </c>
      <c r="P1547" s="5">
        <f>IFERROR((E1547/L1547),0)</f>
        <v>1</v>
      </c>
      <c r="Q1547" s="5" t="str">
        <f>LEFT(N1547,SEARCH("/", N1547)-1)</f>
        <v>photography</v>
      </c>
      <c r="R1547" s="5" t="str">
        <f>RIGHT(N1547,LEN(N1547)-SEARCH("/",N1547))</f>
        <v>nature</v>
      </c>
      <c r="S1547" s="11">
        <f>(((J1547/60)/60)/24)+DATE(1970,1,1)</f>
        <v>42031.884652777779</v>
      </c>
      <c r="T1547" s="11">
        <f>(((I1547/60)/60)/24)+DATE(1970,1,1)</f>
        <v>42065.886111111111</v>
      </c>
      <c r="U1547">
        <f>YEAR(S1547)</f>
        <v>2015</v>
      </c>
      <c r="V1547">
        <f>YEAR(T1547)</f>
        <v>2015</v>
      </c>
      <c r="W1547" t="str">
        <f>IF(V1547=U1547, "Yes"," No")</f>
        <v>Yes</v>
      </c>
    </row>
    <row r="1548" spans="1:23" ht="43.2" x14ac:dyDescent="0.3">
      <c r="A1548">
        <v>1546</v>
      </c>
      <c r="B1548" s="1" t="s">
        <v>3163</v>
      </c>
      <c r="C1548" s="1" t="s">
        <v>3164</v>
      </c>
      <c r="D1548">
        <v>1000</v>
      </c>
      <c r="E1548">
        <v>289</v>
      </c>
      <c r="F1548" t="s">
        <v>357</v>
      </c>
      <c r="G1548" t="s">
        <v>24</v>
      </c>
      <c r="H1548" t="s">
        <v>25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3154</v>
      </c>
      <c r="O1548" s="7">
        <f>(E1548/D1548)*100</f>
        <v>28.9</v>
      </c>
      <c r="P1548" s="5">
        <f>IFERROR((E1548/L1548),0)</f>
        <v>26.272727272727273</v>
      </c>
      <c r="Q1548" s="5" t="str">
        <f>LEFT(N1548,SEARCH("/", N1548)-1)</f>
        <v>photography</v>
      </c>
      <c r="R1548" s="5" t="str">
        <f>RIGHT(N1548,LEN(N1548)-SEARCH("/",N1548))</f>
        <v>nature</v>
      </c>
      <c r="S1548" s="11">
        <f>(((J1548/60)/60)/24)+DATE(1970,1,1)</f>
        <v>41839.212951388887</v>
      </c>
      <c r="T1548" s="11">
        <f>(((I1548/60)/60)/24)+DATE(1970,1,1)</f>
        <v>41899.212951388887</v>
      </c>
      <c r="U1548">
        <f>YEAR(S1548)</f>
        <v>2014</v>
      </c>
      <c r="V1548">
        <f>YEAR(T1548)</f>
        <v>2014</v>
      </c>
      <c r="W1548" t="str">
        <f>IF(V1548=U1548, "Yes"," No")</f>
        <v>Yes</v>
      </c>
    </row>
    <row r="1549" spans="1:23" ht="43.2" x14ac:dyDescent="0.3">
      <c r="A1549">
        <v>1547</v>
      </c>
      <c r="B1549" s="1" t="s">
        <v>3165</v>
      </c>
      <c r="C1549" s="1" t="s">
        <v>3166</v>
      </c>
      <c r="D1549">
        <v>20</v>
      </c>
      <c r="E1549">
        <v>0</v>
      </c>
      <c r="F1549" t="s">
        <v>357</v>
      </c>
      <c r="G1549" t="s">
        <v>17</v>
      </c>
      <c r="H1549" t="s">
        <v>18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3154</v>
      </c>
      <c r="O1549" s="7">
        <f>(E1549/D1549)*100</f>
        <v>0</v>
      </c>
      <c r="P1549" s="5">
        <f>IFERROR((E1549/L1549),0)</f>
        <v>0</v>
      </c>
      <c r="Q1549" s="5" t="str">
        <f>LEFT(N1549,SEARCH("/", N1549)-1)</f>
        <v>photography</v>
      </c>
      <c r="R1549" s="5" t="str">
        <f>RIGHT(N1549,LEN(N1549)-SEARCH("/",N1549))</f>
        <v>nature</v>
      </c>
      <c r="S1549" s="11">
        <f>(((J1549/60)/60)/24)+DATE(1970,1,1)</f>
        <v>42782.426875000005</v>
      </c>
      <c r="T1549" s="11">
        <f>(((I1549/60)/60)/24)+DATE(1970,1,1)</f>
        <v>42789.426875000005</v>
      </c>
      <c r="U1549">
        <f>YEAR(S1549)</f>
        <v>2017</v>
      </c>
      <c r="V1549">
        <f>YEAR(T1549)</f>
        <v>2017</v>
      </c>
      <c r="W1549" t="str">
        <f>IF(V1549=U1549, "Yes"," No")</f>
        <v>Yes</v>
      </c>
    </row>
    <row r="1550" spans="1:23" ht="28.8" x14ac:dyDescent="0.3">
      <c r="A1550">
        <v>1548</v>
      </c>
      <c r="B1550" s="1" t="s">
        <v>3167</v>
      </c>
      <c r="C1550" s="1" t="s">
        <v>3168</v>
      </c>
      <c r="D1550">
        <v>700</v>
      </c>
      <c r="E1550">
        <v>60</v>
      </c>
      <c r="F1550" t="s">
        <v>357</v>
      </c>
      <c r="G1550" t="s">
        <v>17</v>
      </c>
      <c r="H1550" t="s">
        <v>18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3154</v>
      </c>
      <c r="O1550" s="7">
        <f>(E1550/D1550)*100</f>
        <v>8.5714285714285712</v>
      </c>
      <c r="P1550" s="5">
        <f>IFERROR((E1550/L1550),0)</f>
        <v>60</v>
      </c>
      <c r="Q1550" s="5" t="str">
        <f>LEFT(N1550,SEARCH("/", N1550)-1)</f>
        <v>photography</v>
      </c>
      <c r="R1550" s="5" t="str">
        <f>RIGHT(N1550,LEN(N1550)-SEARCH("/",N1550))</f>
        <v>nature</v>
      </c>
      <c r="S1550" s="11">
        <f>(((J1550/60)/60)/24)+DATE(1970,1,1)</f>
        <v>42286.88217592593</v>
      </c>
      <c r="T1550" s="11">
        <f>(((I1550/60)/60)/24)+DATE(1970,1,1)</f>
        <v>42316.923842592587</v>
      </c>
      <c r="U1550">
        <f>YEAR(S1550)</f>
        <v>2015</v>
      </c>
      <c r="V1550">
        <f>YEAR(T1550)</f>
        <v>2015</v>
      </c>
      <c r="W1550" t="str">
        <f>IF(V1550=U1550, "Yes"," No")</f>
        <v>Yes</v>
      </c>
    </row>
    <row r="1551" spans="1:23" ht="43.2" x14ac:dyDescent="0.3">
      <c r="A1551">
        <v>1549</v>
      </c>
      <c r="B1551" s="1" t="s">
        <v>3169</v>
      </c>
      <c r="C1551" s="1" t="s">
        <v>3170</v>
      </c>
      <c r="D1551">
        <v>500</v>
      </c>
      <c r="E1551">
        <v>170</v>
      </c>
      <c r="F1551" t="s">
        <v>357</v>
      </c>
      <c r="G1551" t="s">
        <v>17</v>
      </c>
      <c r="H1551" t="s">
        <v>18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3154</v>
      </c>
      <c r="O1551" s="7">
        <f>(E1551/D1551)*100</f>
        <v>34</v>
      </c>
      <c r="P1551" s="5">
        <f>IFERROR((E1551/L1551),0)</f>
        <v>28.333333333333332</v>
      </c>
      <c r="Q1551" s="5" t="str">
        <f>LEFT(N1551,SEARCH("/", N1551)-1)</f>
        <v>photography</v>
      </c>
      <c r="R1551" s="5" t="str">
        <f>RIGHT(N1551,LEN(N1551)-SEARCH("/",N1551))</f>
        <v>nature</v>
      </c>
      <c r="S1551" s="11">
        <f>(((J1551/60)/60)/24)+DATE(1970,1,1)</f>
        <v>42281.136099537034</v>
      </c>
      <c r="T1551" s="11">
        <f>(((I1551/60)/60)/24)+DATE(1970,1,1)</f>
        <v>42311.177766203706</v>
      </c>
      <c r="U1551">
        <f>YEAR(S1551)</f>
        <v>2015</v>
      </c>
      <c r="V1551">
        <f>YEAR(T1551)</f>
        <v>2015</v>
      </c>
      <c r="W1551" t="str">
        <f>IF(V1551=U1551, "Yes"," No")</f>
        <v>Yes</v>
      </c>
    </row>
    <row r="1552" spans="1:23" ht="57.6" x14ac:dyDescent="0.3">
      <c r="A1552">
        <v>1550</v>
      </c>
      <c r="B1552" s="1" t="s">
        <v>3171</v>
      </c>
      <c r="C1552" s="1" t="s">
        <v>3172</v>
      </c>
      <c r="D1552">
        <v>750</v>
      </c>
      <c r="E1552">
        <v>101</v>
      </c>
      <c r="F1552" t="s">
        <v>357</v>
      </c>
      <c r="G1552" t="s">
        <v>24</v>
      </c>
      <c r="H1552" t="s">
        <v>25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3154</v>
      </c>
      <c r="O1552" s="7">
        <f>(E1552/D1552)*100</f>
        <v>13.466666666666665</v>
      </c>
      <c r="P1552" s="5">
        <f>IFERROR((E1552/L1552),0)</f>
        <v>14.428571428571429</v>
      </c>
      <c r="Q1552" s="5" t="str">
        <f>LEFT(N1552,SEARCH("/", N1552)-1)</f>
        <v>photography</v>
      </c>
      <c r="R1552" s="5" t="str">
        <f>RIGHT(N1552,LEN(N1552)-SEARCH("/",N1552))</f>
        <v>nature</v>
      </c>
      <c r="S1552" s="11">
        <f>(((J1552/60)/60)/24)+DATE(1970,1,1)</f>
        <v>42472.449467592596</v>
      </c>
      <c r="T1552" s="11">
        <f>(((I1552/60)/60)/24)+DATE(1970,1,1)</f>
        <v>42502.449467592596</v>
      </c>
      <c r="U1552">
        <f>YEAR(S1552)</f>
        <v>2016</v>
      </c>
      <c r="V1552">
        <f>YEAR(T1552)</f>
        <v>2016</v>
      </c>
      <c r="W1552" t="str">
        <f>IF(V1552=U1552, "Yes"," No")</f>
        <v>Yes</v>
      </c>
    </row>
    <row r="1553" spans="1:23" ht="43.2" x14ac:dyDescent="0.3">
      <c r="A1553">
        <v>1551</v>
      </c>
      <c r="B1553" s="1" t="s">
        <v>3173</v>
      </c>
      <c r="C1553" s="1" t="s">
        <v>3174</v>
      </c>
      <c r="D1553">
        <v>3500</v>
      </c>
      <c r="E1553">
        <v>0</v>
      </c>
      <c r="F1553" t="s">
        <v>357</v>
      </c>
      <c r="G1553" t="s">
        <v>17</v>
      </c>
      <c r="H1553" t="s">
        <v>18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3154</v>
      </c>
      <c r="O1553" s="7">
        <f>(E1553/D1553)*100</f>
        <v>0</v>
      </c>
      <c r="P1553" s="5">
        <f>IFERROR((E1553/L1553),0)</f>
        <v>0</v>
      </c>
      <c r="Q1553" s="5" t="str">
        <f>LEFT(N1553,SEARCH("/", N1553)-1)</f>
        <v>photography</v>
      </c>
      <c r="R1553" s="5" t="str">
        <f>RIGHT(N1553,LEN(N1553)-SEARCH("/",N1553))</f>
        <v>nature</v>
      </c>
      <c r="S1553" s="11">
        <f>(((J1553/60)/60)/24)+DATE(1970,1,1)</f>
        <v>42121.824525462958</v>
      </c>
      <c r="T1553" s="11">
        <f>(((I1553/60)/60)/24)+DATE(1970,1,1)</f>
        <v>42151.824525462958</v>
      </c>
      <c r="U1553">
        <f>YEAR(S1553)</f>
        <v>2015</v>
      </c>
      <c r="V1553">
        <f>YEAR(T1553)</f>
        <v>2015</v>
      </c>
      <c r="W1553" t="str">
        <f>IF(V1553=U1553, "Yes"," No")</f>
        <v>Yes</v>
      </c>
    </row>
    <row r="1554" spans="1:23" ht="43.2" x14ac:dyDescent="0.3">
      <c r="A1554">
        <v>1552</v>
      </c>
      <c r="B1554" s="1" t="s">
        <v>3175</v>
      </c>
      <c r="C1554" s="1" t="s">
        <v>3176</v>
      </c>
      <c r="D1554">
        <v>4300</v>
      </c>
      <c r="E1554">
        <v>2115</v>
      </c>
      <c r="F1554" t="s">
        <v>357</v>
      </c>
      <c r="G1554" t="s">
        <v>17</v>
      </c>
      <c r="H1554" t="s">
        <v>18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3154</v>
      </c>
      <c r="O1554" s="7">
        <f>(E1554/D1554)*100</f>
        <v>49.186046511627907</v>
      </c>
      <c r="P1554" s="5">
        <f>IFERROR((E1554/L1554),0)</f>
        <v>132.1875</v>
      </c>
      <c r="Q1554" s="5" t="str">
        <f>LEFT(N1554,SEARCH("/", N1554)-1)</f>
        <v>photography</v>
      </c>
      <c r="R1554" s="5" t="str">
        <f>RIGHT(N1554,LEN(N1554)-SEARCH("/",N1554))</f>
        <v>nature</v>
      </c>
      <c r="S1554" s="11">
        <f>(((J1554/60)/60)/24)+DATE(1970,1,1)</f>
        <v>41892.688750000001</v>
      </c>
      <c r="T1554" s="11">
        <f>(((I1554/60)/60)/24)+DATE(1970,1,1)</f>
        <v>41913.165972222225</v>
      </c>
      <c r="U1554">
        <f>YEAR(S1554)</f>
        <v>2014</v>
      </c>
      <c r="V1554">
        <f>YEAR(T1554)</f>
        <v>2014</v>
      </c>
      <c r="W1554" t="str">
        <f>IF(V1554=U1554, "Yes"," No")</f>
        <v>Yes</v>
      </c>
    </row>
    <row r="1555" spans="1:23" ht="43.2" x14ac:dyDescent="0.3">
      <c r="A1555">
        <v>1553</v>
      </c>
      <c r="B1555" s="1" t="s">
        <v>3177</v>
      </c>
      <c r="C1555" s="1" t="s">
        <v>3178</v>
      </c>
      <c r="D1555">
        <v>6000</v>
      </c>
      <c r="E1555">
        <v>0</v>
      </c>
      <c r="F1555" t="s">
        <v>357</v>
      </c>
      <c r="G1555" t="s">
        <v>17</v>
      </c>
      <c r="H1555" t="s">
        <v>18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3154</v>
      </c>
      <c r="O1555" s="7">
        <f>(E1555/D1555)*100</f>
        <v>0</v>
      </c>
      <c r="P1555" s="5">
        <f>IFERROR((E1555/L1555),0)</f>
        <v>0</v>
      </c>
      <c r="Q1555" s="5" t="str">
        <f>LEFT(N1555,SEARCH("/", N1555)-1)</f>
        <v>photography</v>
      </c>
      <c r="R1555" s="5" t="str">
        <f>RIGHT(N1555,LEN(N1555)-SEARCH("/",N1555))</f>
        <v>nature</v>
      </c>
      <c r="S1555" s="11">
        <f>(((J1555/60)/60)/24)+DATE(1970,1,1)</f>
        <v>42219.282951388886</v>
      </c>
      <c r="T1555" s="11">
        <f>(((I1555/60)/60)/24)+DATE(1970,1,1)</f>
        <v>42249.282951388886</v>
      </c>
      <c r="U1555">
        <f>YEAR(S1555)</f>
        <v>2015</v>
      </c>
      <c r="V1555">
        <f>YEAR(T1555)</f>
        <v>2015</v>
      </c>
      <c r="W1555" t="str">
        <f>IF(V1555=U1555, "Yes"," No")</f>
        <v>Yes</v>
      </c>
    </row>
    <row r="1556" spans="1:23" ht="57.6" x14ac:dyDescent="0.3">
      <c r="A1556">
        <v>1554</v>
      </c>
      <c r="B1556" s="1" t="s">
        <v>3179</v>
      </c>
      <c r="C1556" s="1" t="s">
        <v>3180</v>
      </c>
      <c r="D1556">
        <v>20000</v>
      </c>
      <c r="E1556">
        <v>0</v>
      </c>
      <c r="F1556" t="s">
        <v>357</v>
      </c>
      <c r="G1556" t="s">
        <v>50</v>
      </c>
      <c r="H1556" t="s">
        <v>51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3154</v>
      </c>
      <c r="O1556" s="7">
        <f>(E1556/D1556)*100</f>
        <v>0</v>
      </c>
      <c r="P1556" s="5">
        <f>IFERROR((E1556/L1556),0)</f>
        <v>0</v>
      </c>
      <c r="Q1556" s="5" t="str">
        <f>LEFT(N1556,SEARCH("/", N1556)-1)</f>
        <v>photography</v>
      </c>
      <c r="R1556" s="5" t="str">
        <f>RIGHT(N1556,LEN(N1556)-SEARCH("/",N1556))</f>
        <v>nature</v>
      </c>
      <c r="S1556" s="11">
        <f>(((J1556/60)/60)/24)+DATE(1970,1,1)</f>
        <v>42188.252199074079</v>
      </c>
      <c r="T1556" s="11">
        <f>(((I1556/60)/60)/24)+DATE(1970,1,1)</f>
        <v>42218.252199074079</v>
      </c>
      <c r="U1556">
        <f>YEAR(S1556)</f>
        <v>2015</v>
      </c>
      <c r="V1556">
        <f>YEAR(T1556)</f>
        <v>2015</v>
      </c>
      <c r="W1556" t="str">
        <f>IF(V1556=U1556, "Yes"," No")</f>
        <v>Yes</v>
      </c>
    </row>
    <row r="1557" spans="1:23" ht="43.2" x14ac:dyDescent="0.3">
      <c r="A1557">
        <v>1555</v>
      </c>
      <c r="B1557" s="1" t="s">
        <v>3181</v>
      </c>
      <c r="C1557" s="1" t="s">
        <v>3182</v>
      </c>
      <c r="D1557">
        <v>750</v>
      </c>
      <c r="E1557">
        <v>0</v>
      </c>
      <c r="F1557" t="s">
        <v>357</v>
      </c>
      <c r="G1557" t="s">
        <v>17</v>
      </c>
      <c r="H1557" t="s">
        <v>18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3154</v>
      </c>
      <c r="O1557" s="7">
        <f>(E1557/D1557)*100</f>
        <v>0</v>
      </c>
      <c r="P1557" s="5">
        <f>IFERROR((E1557/L1557),0)</f>
        <v>0</v>
      </c>
      <c r="Q1557" s="5" t="str">
        <f>LEFT(N1557,SEARCH("/", N1557)-1)</f>
        <v>photography</v>
      </c>
      <c r="R1557" s="5" t="str">
        <f>RIGHT(N1557,LEN(N1557)-SEARCH("/",N1557))</f>
        <v>nature</v>
      </c>
      <c r="S1557" s="11">
        <f>(((J1557/60)/60)/24)+DATE(1970,1,1)</f>
        <v>42241.613796296297</v>
      </c>
      <c r="T1557" s="11">
        <f>(((I1557/60)/60)/24)+DATE(1970,1,1)</f>
        <v>42264.708333333328</v>
      </c>
      <c r="U1557">
        <f>YEAR(S1557)</f>
        <v>2015</v>
      </c>
      <c r="V1557">
        <f>YEAR(T1557)</f>
        <v>2015</v>
      </c>
      <c r="W1557" t="str">
        <f>IF(V1557=U1557, "Yes"," No")</f>
        <v>Yes</v>
      </c>
    </row>
    <row r="1558" spans="1:23" ht="43.2" x14ac:dyDescent="0.3">
      <c r="A1558">
        <v>1556</v>
      </c>
      <c r="B1558" s="1" t="s">
        <v>3183</v>
      </c>
      <c r="C1558" s="1" t="s">
        <v>3184</v>
      </c>
      <c r="D1558">
        <v>1500</v>
      </c>
      <c r="E1558">
        <v>677</v>
      </c>
      <c r="F1558" t="s">
        <v>357</v>
      </c>
      <c r="G1558" t="s">
        <v>159</v>
      </c>
      <c r="H1558" t="s">
        <v>160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3154</v>
      </c>
      <c r="O1558" s="7">
        <f>(E1558/D1558)*100</f>
        <v>45.133333333333333</v>
      </c>
      <c r="P1558" s="5">
        <f>IFERROR((E1558/L1558),0)</f>
        <v>56.416666666666664</v>
      </c>
      <c r="Q1558" s="5" t="str">
        <f>LEFT(N1558,SEARCH("/", N1558)-1)</f>
        <v>photography</v>
      </c>
      <c r="R1558" s="5" t="str">
        <f>RIGHT(N1558,LEN(N1558)-SEARCH("/",N1558))</f>
        <v>nature</v>
      </c>
      <c r="S1558" s="11">
        <f>(((J1558/60)/60)/24)+DATE(1970,1,1)</f>
        <v>42525.153055555551</v>
      </c>
      <c r="T1558" s="11">
        <f>(((I1558/60)/60)/24)+DATE(1970,1,1)</f>
        <v>42555.153055555551</v>
      </c>
      <c r="U1558">
        <f>YEAR(S1558)</f>
        <v>2016</v>
      </c>
      <c r="V1558">
        <f>YEAR(T1558)</f>
        <v>2016</v>
      </c>
      <c r="W1558" t="str">
        <f>IF(V1558=U1558, "Yes"," No")</f>
        <v>Yes</v>
      </c>
    </row>
    <row r="1559" spans="1:23" ht="43.2" x14ac:dyDescent="0.3">
      <c r="A1559">
        <v>1557</v>
      </c>
      <c r="B1559" s="1" t="s">
        <v>3185</v>
      </c>
      <c r="C1559" s="1" t="s">
        <v>3186</v>
      </c>
      <c r="D1559">
        <v>2500</v>
      </c>
      <c r="E1559">
        <v>100</v>
      </c>
      <c r="F1559" t="s">
        <v>357</v>
      </c>
      <c r="G1559" t="s">
        <v>17</v>
      </c>
      <c r="H1559" t="s">
        <v>18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3154</v>
      </c>
      <c r="O1559" s="7">
        <f>(E1559/D1559)*100</f>
        <v>4</v>
      </c>
      <c r="P1559" s="5">
        <f>IFERROR((E1559/L1559),0)</f>
        <v>100</v>
      </c>
      <c r="Q1559" s="5" t="str">
        <f>LEFT(N1559,SEARCH("/", N1559)-1)</f>
        <v>photography</v>
      </c>
      <c r="R1559" s="5" t="str">
        <f>RIGHT(N1559,LEN(N1559)-SEARCH("/",N1559))</f>
        <v>nature</v>
      </c>
      <c r="S1559" s="11">
        <f>(((J1559/60)/60)/24)+DATE(1970,1,1)</f>
        <v>41871.65315972222</v>
      </c>
      <c r="T1559" s="11">
        <f>(((I1559/60)/60)/24)+DATE(1970,1,1)</f>
        <v>41902.65315972222</v>
      </c>
      <c r="U1559">
        <f>YEAR(S1559)</f>
        <v>2014</v>
      </c>
      <c r="V1559">
        <f>YEAR(T1559)</f>
        <v>2014</v>
      </c>
      <c r="W1559" t="str">
        <f>IF(V1559=U1559, "Yes"," No")</f>
        <v>Yes</v>
      </c>
    </row>
    <row r="1560" spans="1:23" ht="43.2" x14ac:dyDescent="0.3">
      <c r="A1560">
        <v>1558</v>
      </c>
      <c r="B1560" s="1" t="s">
        <v>3187</v>
      </c>
      <c r="C1560" s="1" t="s">
        <v>3188</v>
      </c>
      <c r="D1560">
        <v>750</v>
      </c>
      <c r="E1560">
        <v>35</v>
      </c>
      <c r="F1560" t="s">
        <v>357</v>
      </c>
      <c r="G1560" t="s">
        <v>24</v>
      </c>
      <c r="H1560" t="s">
        <v>25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3154</v>
      </c>
      <c r="O1560" s="7">
        <f>(E1560/D1560)*100</f>
        <v>4.666666666666667</v>
      </c>
      <c r="P1560" s="5">
        <f>IFERROR((E1560/L1560),0)</f>
        <v>11.666666666666666</v>
      </c>
      <c r="Q1560" s="5" t="str">
        <f>LEFT(N1560,SEARCH("/", N1560)-1)</f>
        <v>photography</v>
      </c>
      <c r="R1560" s="5" t="str">
        <f>RIGHT(N1560,LEN(N1560)-SEARCH("/",N1560))</f>
        <v>nature</v>
      </c>
      <c r="S1560" s="11">
        <f>(((J1560/60)/60)/24)+DATE(1970,1,1)</f>
        <v>42185.397673611107</v>
      </c>
      <c r="T1560" s="11">
        <f>(((I1560/60)/60)/24)+DATE(1970,1,1)</f>
        <v>42244.508333333331</v>
      </c>
      <c r="U1560">
        <f>YEAR(S1560)</f>
        <v>2015</v>
      </c>
      <c r="V1560">
        <f>YEAR(T1560)</f>
        <v>2015</v>
      </c>
      <c r="W1560" t="str">
        <f>IF(V1560=U1560, "Yes"," No")</f>
        <v>Yes</v>
      </c>
    </row>
    <row r="1561" spans="1:23" ht="28.8" x14ac:dyDescent="0.3">
      <c r="A1561">
        <v>1559</v>
      </c>
      <c r="B1561" s="1" t="s">
        <v>3189</v>
      </c>
      <c r="C1561" s="1" t="s">
        <v>3190</v>
      </c>
      <c r="D1561">
        <v>15000</v>
      </c>
      <c r="E1561">
        <v>50</v>
      </c>
      <c r="F1561" t="s">
        <v>357</v>
      </c>
      <c r="G1561" t="s">
        <v>17</v>
      </c>
      <c r="H1561" t="s">
        <v>18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3154</v>
      </c>
      <c r="O1561" s="7">
        <f>(E1561/D1561)*100</f>
        <v>0.33333333333333337</v>
      </c>
      <c r="P1561" s="5">
        <f>IFERROR((E1561/L1561),0)</f>
        <v>50</v>
      </c>
      <c r="Q1561" s="5" t="str">
        <f>LEFT(N1561,SEARCH("/", N1561)-1)</f>
        <v>photography</v>
      </c>
      <c r="R1561" s="5" t="str">
        <f>RIGHT(N1561,LEN(N1561)-SEARCH("/",N1561))</f>
        <v>nature</v>
      </c>
      <c r="S1561" s="11">
        <f>(((J1561/60)/60)/24)+DATE(1970,1,1)</f>
        <v>42108.05322916666</v>
      </c>
      <c r="T1561" s="11">
        <f>(((I1561/60)/60)/24)+DATE(1970,1,1)</f>
        <v>42123.05322916666</v>
      </c>
      <c r="U1561">
        <f>YEAR(S1561)</f>
        <v>2015</v>
      </c>
      <c r="V1561">
        <f>YEAR(T1561)</f>
        <v>2015</v>
      </c>
      <c r="W1561" t="str">
        <f>IF(V1561=U1561, "Yes"," No")</f>
        <v>Yes</v>
      </c>
    </row>
    <row r="1562" spans="1:23" ht="43.2" x14ac:dyDescent="0.3">
      <c r="A1562">
        <v>1560</v>
      </c>
      <c r="B1562" s="1" t="s">
        <v>3191</v>
      </c>
      <c r="C1562" s="1" t="s">
        <v>3192</v>
      </c>
      <c r="D1562">
        <v>2500</v>
      </c>
      <c r="E1562">
        <v>94</v>
      </c>
      <c r="F1562" t="s">
        <v>357</v>
      </c>
      <c r="G1562" t="s">
        <v>17</v>
      </c>
      <c r="H1562" t="s">
        <v>18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3154</v>
      </c>
      <c r="O1562" s="7">
        <f>(E1562/D1562)*100</f>
        <v>3.7600000000000002</v>
      </c>
      <c r="P1562" s="5">
        <f>IFERROR((E1562/L1562),0)</f>
        <v>23.5</v>
      </c>
      <c r="Q1562" s="5" t="str">
        <f>LEFT(N1562,SEARCH("/", N1562)-1)</f>
        <v>photography</v>
      </c>
      <c r="R1562" s="5" t="str">
        <f>RIGHT(N1562,LEN(N1562)-SEARCH("/",N1562))</f>
        <v>nature</v>
      </c>
      <c r="S1562" s="11">
        <f>(((J1562/60)/60)/24)+DATE(1970,1,1)</f>
        <v>41936.020752314813</v>
      </c>
      <c r="T1562" s="11">
        <f>(((I1562/60)/60)/24)+DATE(1970,1,1)</f>
        <v>41956.062418981484</v>
      </c>
      <c r="U1562">
        <f>YEAR(S1562)</f>
        <v>2014</v>
      </c>
      <c r="V1562">
        <f>YEAR(T1562)</f>
        <v>2014</v>
      </c>
      <c r="W1562" t="str">
        <f>IF(V1562=U1562, "Yes"," No")</f>
        <v>Yes</v>
      </c>
    </row>
    <row r="1563" spans="1:23" ht="57.6" x14ac:dyDescent="0.3">
      <c r="A1563">
        <v>1561</v>
      </c>
      <c r="B1563" s="1" t="s">
        <v>3193</v>
      </c>
      <c r="C1563" s="1" t="s">
        <v>3194</v>
      </c>
      <c r="D1563">
        <v>10000</v>
      </c>
      <c r="E1563">
        <v>67</v>
      </c>
      <c r="F1563" t="s">
        <v>272</v>
      </c>
      <c r="G1563" t="s">
        <v>17</v>
      </c>
      <c r="H1563" t="s">
        <v>18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3195</v>
      </c>
      <c r="O1563" s="7">
        <f>(E1563/D1563)*100</f>
        <v>0.67</v>
      </c>
      <c r="P1563" s="5">
        <f>IFERROR((E1563/L1563),0)</f>
        <v>67</v>
      </c>
      <c r="Q1563" s="5" t="str">
        <f>LEFT(N1563,SEARCH("/", N1563)-1)</f>
        <v>publishing</v>
      </c>
      <c r="R1563" s="5" t="str">
        <f>RIGHT(N1563,LEN(N1563)-SEARCH("/",N1563))</f>
        <v>art books</v>
      </c>
      <c r="S1563" s="11">
        <f>(((J1563/60)/60)/24)+DATE(1970,1,1)</f>
        <v>41555.041701388887</v>
      </c>
      <c r="T1563" s="11">
        <f>(((I1563/60)/60)/24)+DATE(1970,1,1)</f>
        <v>41585.083368055559</v>
      </c>
      <c r="U1563">
        <f>YEAR(S1563)</f>
        <v>2013</v>
      </c>
      <c r="V1563">
        <f>YEAR(T1563)</f>
        <v>2013</v>
      </c>
      <c r="W1563" t="str">
        <f>IF(V1563=U1563, "Yes"," No")</f>
        <v>Yes</v>
      </c>
    </row>
    <row r="1564" spans="1:23" ht="57.6" x14ac:dyDescent="0.3">
      <c r="A1564">
        <v>1562</v>
      </c>
      <c r="B1564" s="1" t="s">
        <v>3196</v>
      </c>
      <c r="C1564" s="1" t="s">
        <v>3197</v>
      </c>
      <c r="D1564">
        <v>4000</v>
      </c>
      <c r="E1564">
        <v>0</v>
      </c>
      <c r="F1564" t="s">
        <v>272</v>
      </c>
      <c r="G1564" t="s">
        <v>17</v>
      </c>
      <c r="H1564" t="s">
        <v>18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3195</v>
      </c>
      <c r="O1564" s="7">
        <f>(E1564/D1564)*100</f>
        <v>0</v>
      </c>
      <c r="P1564" s="5">
        <f>IFERROR((E1564/L1564),0)</f>
        <v>0</v>
      </c>
      <c r="Q1564" s="5" t="str">
        <f>LEFT(N1564,SEARCH("/", N1564)-1)</f>
        <v>publishing</v>
      </c>
      <c r="R1564" s="5" t="str">
        <f>RIGHT(N1564,LEN(N1564)-SEARCH("/",N1564))</f>
        <v>art books</v>
      </c>
      <c r="S1564" s="11">
        <f>(((J1564/60)/60)/24)+DATE(1970,1,1)</f>
        <v>40079.566157407404</v>
      </c>
      <c r="T1564" s="11">
        <f>(((I1564/60)/60)/24)+DATE(1970,1,1)</f>
        <v>40149.034722222219</v>
      </c>
      <c r="U1564">
        <f>YEAR(S1564)</f>
        <v>2009</v>
      </c>
      <c r="V1564">
        <f>YEAR(T1564)</f>
        <v>2009</v>
      </c>
      <c r="W1564" t="str">
        <f>IF(V1564=U1564, "Yes"," No")</f>
        <v>Yes</v>
      </c>
    </row>
    <row r="1565" spans="1:23" ht="43.2" x14ac:dyDescent="0.3">
      <c r="A1565">
        <v>1563</v>
      </c>
      <c r="B1565" s="1" t="s">
        <v>3198</v>
      </c>
      <c r="C1565" s="1" t="s">
        <v>3199</v>
      </c>
      <c r="D1565">
        <v>6000</v>
      </c>
      <c r="E1565">
        <v>85</v>
      </c>
      <c r="F1565" t="s">
        <v>272</v>
      </c>
      <c r="G1565" t="s">
        <v>24</v>
      </c>
      <c r="H1565" t="s">
        <v>25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3195</v>
      </c>
      <c r="O1565" s="7">
        <f>(E1565/D1565)*100</f>
        <v>1.4166666666666665</v>
      </c>
      <c r="P1565" s="5">
        <f>IFERROR((E1565/L1565),0)</f>
        <v>42.5</v>
      </c>
      <c r="Q1565" s="5" t="str">
        <f>LEFT(N1565,SEARCH("/", N1565)-1)</f>
        <v>publishing</v>
      </c>
      <c r="R1565" s="5" t="str">
        <f>RIGHT(N1565,LEN(N1565)-SEARCH("/",N1565))</f>
        <v>art books</v>
      </c>
      <c r="S1565" s="11">
        <f>(((J1565/60)/60)/24)+DATE(1970,1,1)</f>
        <v>41652.742488425924</v>
      </c>
      <c r="T1565" s="11">
        <f>(((I1565/60)/60)/24)+DATE(1970,1,1)</f>
        <v>41712.700821759259</v>
      </c>
      <c r="U1565">
        <f>YEAR(S1565)</f>
        <v>2014</v>
      </c>
      <c r="V1565">
        <f>YEAR(T1565)</f>
        <v>2014</v>
      </c>
      <c r="W1565" t="str">
        <f>IF(V1565=U1565, "Yes"," No")</f>
        <v>Yes</v>
      </c>
    </row>
    <row r="1566" spans="1:23" ht="43.2" x14ac:dyDescent="0.3">
      <c r="A1566">
        <v>1564</v>
      </c>
      <c r="B1566" s="1" t="s">
        <v>3200</v>
      </c>
      <c r="C1566" s="1" t="s">
        <v>3201</v>
      </c>
      <c r="D1566">
        <v>10000</v>
      </c>
      <c r="E1566">
        <v>10</v>
      </c>
      <c r="F1566" t="s">
        <v>272</v>
      </c>
      <c r="G1566" t="s">
        <v>17</v>
      </c>
      <c r="H1566" t="s">
        <v>18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3195</v>
      </c>
      <c r="O1566" s="7">
        <f>(E1566/D1566)*100</f>
        <v>0.1</v>
      </c>
      <c r="P1566" s="5">
        <f>IFERROR((E1566/L1566),0)</f>
        <v>10</v>
      </c>
      <c r="Q1566" s="5" t="str">
        <f>LEFT(N1566,SEARCH("/", N1566)-1)</f>
        <v>publishing</v>
      </c>
      <c r="R1566" s="5" t="str">
        <f>RIGHT(N1566,LEN(N1566)-SEARCH("/",N1566))</f>
        <v>art books</v>
      </c>
      <c r="S1566" s="11">
        <f>(((J1566/60)/60)/24)+DATE(1970,1,1)</f>
        <v>42121.367002314815</v>
      </c>
      <c r="T1566" s="11">
        <f>(((I1566/60)/60)/24)+DATE(1970,1,1)</f>
        <v>42152.836805555555</v>
      </c>
      <c r="U1566">
        <f>YEAR(S1566)</f>
        <v>2015</v>
      </c>
      <c r="V1566">
        <f>YEAR(T1566)</f>
        <v>2015</v>
      </c>
      <c r="W1566" t="str">
        <f>IF(V1566=U1566, "Yes"," No")</f>
        <v>Yes</v>
      </c>
    </row>
    <row r="1567" spans="1:23" ht="43.2" x14ac:dyDescent="0.3">
      <c r="A1567">
        <v>1565</v>
      </c>
      <c r="B1567" s="1" t="s">
        <v>3202</v>
      </c>
      <c r="C1567" s="1" t="s">
        <v>3203</v>
      </c>
      <c r="D1567">
        <v>4000</v>
      </c>
      <c r="E1567">
        <v>100</v>
      </c>
      <c r="F1567" t="s">
        <v>272</v>
      </c>
      <c r="G1567" t="s">
        <v>17</v>
      </c>
      <c r="H1567" t="s">
        <v>18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3195</v>
      </c>
      <c r="O1567" s="7">
        <f>(E1567/D1567)*100</f>
        <v>2.5</v>
      </c>
      <c r="P1567" s="5">
        <f>IFERROR((E1567/L1567),0)</f>
        <v>100</v>
      </c>
      <c r="Q1567" s="5" t="str">
        <f>LEFT(N1567,SEARCH("/", N1567)-1)</f>
        <v>publishing</v>
      </c>
      <c r="R1567" s="5" t="str">
        <f>RIGHT(N1567,LEN(N1567)-SEARCH("/",N1567))</f>
        <v>art books</v>
      </c>
      <c r="S1567" s="11">
        <f>(((J1567/60)/60)/24)+DATE(1970,1,1)</f>
        <v>40672.729872685188</v>
      </c>
      <c r="T1567" s="11">
        <f>(((I1567/60)/60)/24)+DATE(1970,1,1)</f>
        <v>40702.729872685188</v>
      </c>
      <c r="U1567">
        <f>YEAR(S1567)</f>
        <v>2011</v>
      </c>
      <c r="V1567">
        <f>YEAR(T1567)</f>
        <v>2011</v>
      </c>
      <c r="W1567" t="str">
        <f>IF(V1567=U1567, "Yes"," No")</f>
        <v>Yes</v>
      </c>
    </row>
    <row r="1568" spans="1:23" ht="43.2" x14ac:dyDescent="0.3">
      <c r="A1568">
        <v>1566</v>
      </c>
      <c r="B1568" s="1" t="s">
        <v>3204</v>
      </c>
      <c r="C1568" s="1" t="s">
        <v>3205</v>
      </c>
      <c r="D1568">
        <v>30000</v>
      </c>
      <c r="E1568">
        <v>6375</v>
      </c>
      <c r="F1568" t="s">
        <v>272</v>
      </c>
      <c r="G1568" t="s">
        <v>17</v>
      </c>
      <c r="H1568" t="s">
        <v>18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3195</v>
      </c>
      <c r="O1568" s="7">
        <f>(E1568/D1568)*100</f>
        <v>21.25</v>
      </c>
      <c r="P1568" s="5">
        <f>IFERROR((E1568/L1568),0)</f>
        <v>108.05084745762711</v>
      </c>
      <c r="Q1568" s="5" t="str">
        <f>LEFT(N1568,SEARCH("/", N1568)-1)</f>
        <v>publishing</v>
      </c>
      <c r="R1568" s="5" t="str">
        <f>RIGHT(N1568,LEN(N1568)-SEARCH("/",N1568))</f>
        <v>art books</v>
      </c>
      <c r="S1568" s="11">
        <f>(((J1568/60)/60)/24)+DATE(1970,1,1)</f>
        <v>42549.916712962964</v>
      </c>
      <c r="T1568" s="11">
        <f>(((I1568/60)/60)/24)+DATE(1970,1,1)</f>
        <v>42578.916666666672</v>
      </c>
      <c r="U1568">
        <f>YEAR(S1568)</f>
        <v>2016</v>
      </c>
      <c r="V1568">
        <f>YEAR(T1568)</f>
        <v>2016</v>
      </c>
      <c r="W1568" t="str">
        <f>IF(V1568=U1568, "Yes"," No")</f>
        <v>Yes</v>
      </c>
    </row>
    <row r="1569" spans="1:23" ht="43.2" x14ac:dyDescent="0.3">
      <c r="A1569">
        <v>1567</v>
      </c>
      <c r="B1569" s="1" t="s">
        <v>3206</v>
      </c>
      <c r="C1569" s="1" t="s">
        <v>3207</v>
      </c>
      <c r="D1569">
        <v>8500</v>
      </c>
      <c r="E1569">
        <v>350</v>
      </c>
      <c r="F1569" t="s">
        <v>272</v>
      </c>
      <c r="G1569" t="s">
        <v>17</v>
      </c>
      <c r="H1569" t="s">
        <v>18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3195</v>
      </c>
      <c r="O1569" s="7">
        <f>(E1569/D1569)*100</f>
        <v>4.117647058823529</v>
      </c>
      <c r="P1569" s="5">
        <f>IFERROR((E1569/L1569),0)</f>
        <v>26.923076923076923</v>
      </c>
      <c r="Q1569" s="5" t="str">
        <f>LEFT(N1569,SEARCH("/", N1569)-1)</f>
        <v>publishing</v>
      </c>
      <c r="R1569" s="5" t="str">
        <f>RIGHT(N1569,LEN(N1569)-SEARCH("/",N1569))</f>
        <v>art books</v>
      </c>
      <c r="S1569" s="11">
        <f>(((J1569/60)/60)/24)+DATE(1970,1,1)</f>
        <v>41671.936863425923</v>
      </c>
      <c r="T1569" s="11">
        <f>(((I1569/60)/60)/24)+DATE(1970,1,1)</f>
        <v>41687</v>
      </c>
      <c r="U1569">
        <f>YEAR(S1569)</f>
        <v>2014</v>
      </c>
      <c r="V1569">
        <f>YEAR(T1569)</f>
        <v>2014</v>
      </c>
      <c r="W1569" t="str">
        <f>IF(V1569=U1569, "Yes"," No")</f>
        <v>Yes</v>
      </c>
    </row>
    <row r="1570" spans="1:23" ht="43.2" x14ac:dyDescent="0.3">
      <c r="A1570">
        <v>1568</v>
      </c>
      <c r="B1570" s="1" t="s">
        <v>3208</v>
      </c>
      <c r="C1570" s="1" t="s">
        <v>3209</v>
      </c>
      <c r="D1570">
        <v>25000</v>
      </c>
      <c r="E1570">
        <v>3410</v>
      </c>
      <c r="F1570" t="s">
        <v>272</v>
      </c>
      <c r="G1570" t="s">
        <v>17</v>
      </c>
      <c r="H1570" t="s">
        <v>18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3195</v>
      </c>
      <c r="O1570" s="7">
        <f>(E1570/D1570)*100</f>
        <v>13.639999999999999</v>
      </c>
      <c r="P1570" s="5">
        <f>IFERROR((E1570/L1570),0)</f>
        <v>155</v>
      </c>
      <c r="Q1570" s="5" t="str">
        <f>LEFT(N1570,SEARCH("/", N1570)-1)</f>
        <v>publishing</v>
      </c>
      <c r="R1570" s="5" t="str">
        <f>RIGHT(N1570,LEN(N1570)-SEARCH("/",N1570))</f>
        <v>art books</v>
      </c>
      <c r="S1570" s="11">
        <f>(((J1570/60)/60)/24)+DATE(1970,1,1)</f>
        <v>41962.062326388885</v>
      </c>
      <c r="T1570" s="11">
        <f>(((I1570/60)/60)/24)+DATE(1970,1,1)</f>
        <v>41997.062326388885</v>
      </c>
      <c r="U1570">
        <f>YEAR(S1570)</f>
        <v>2014</v>
      </c>
      <c r="V1570">
        <f>YEAR(T1570)</f>
        <v>2014</v>
      </c>
      <c r="W1570" t="str">
        <f>IF(V1570=U1570, "Yes"," No")</f>
        <v>Yes</v>
      </c>
    </row>
    <row r="1571" spans="1:23" x14ac:dyDescent="0.3">
      <c r="A1571">
        <v>1569</v>
      </c>
      <c r="B1571" s="1" t="s">
        <v>3210</v>
      </c>
      <c r="C1571" s="1" t="s">
        <v>3211</v>
      </c>
      <c r="D1571">
        <v>30000</v>
      </c>
      <c r="E1571">
        <v>0</v>
      </c>
      <c r="F1571" t="s">
        <v>272</v>
      </c>
      <c r="G1571" t="s">
        <v>17</v>
      </c>
      <c r="H1571" t="s">
        <v>18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3195</v>
      </c>
      <c r="O1571" s="7">
        <f>(E1571/D1571)*100</f>
        <v>0</v>
      </c>
      <c r="P1571" s="5">
        <f>IFERROR((E1571/L1571),0)</f>
        <v>0</v>
      </c>
      <c r="Q1571" s="5" t="str">
        <f>LEFT(N1571,SEARCH("/", N1571)-1)</f>
        <v>publishing</v>
      </c>
      <c r="R1571" s="5" t="str">
        <f>RIGHT(N1571,LEN(N1571)-SEARCH("/",N1571))</f>
        <v>art books</v>
      </c>
      <c r="S1571" s="11">
        <f>(((J1571/60)/60)/24)+DATE(1970,1,1)</f>
        <v>41389.679560185185</v>
      </c>
      <c r="T1571" s="11">
        <f>(((I1571/60)/60)/24)+DATE(1970,1,1)</f>
        <v>41419.679560185185</v>
      </c>
      <c r="U1571">
        <f>YEAR(S1571)</f>
        <v>2013</v>
      </c>
      <c r="V1571">
        <f>YEAR(T1571)</f>
        <v>2013</v>
      </c>
      <c r="W1571" t="str">
        <f>IF(V1571=U1571, "Yes"," No")</f>
        <v>Yes</v>
      </c>
    </row>
    <row r="1572" spans="1:23" ht="43.2" x14ac:dyDescent="0.3">
      <c r="A1572">
        <v>1570</v>
      </c>
      <c r="B1572" s="1" t="s">
        <v>3212</v>
      </c>
      <c r="C1572" s="1" t="s">
        <v>3213</v>
      </c>
      <c r="D1572">
        <v>6000</v>
      </c>
      <c r="E1572">
        <v>2484</v>
      </c>
      <c r="F1572" t="s">
        <v>272</v>
      </c>
      <c r="G1572" t="s">
        <v>17</v>
      </c>
      <c r="H1572" t="s">
        <v>18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3195</v>
      </c>
      <c r="O1572" s="7">
        <f>(E1572/D1572)*100</f>
        <v>41.4</v>
      </c>
      <c r="P1572" s="5">
        <f>IFERROR((E1572/L1572),0)</f>
        <v>47.769230769230766</v>
      </c>
      <c r="Q1572" s="5" t="str">
        <f>LEFT(N1572,SEARCH("/", N1572)-1)</f>
        <v>publishing</v>
      </c>
      <c r="R1572" s="5" t="str">
        <f>RIGHT(N1572,LEN(N1572)-SEARCH("/",N1572))</f>
        <v>art books</v>
      </c>
      <c r="S1572" s="11">
        <f>(((J1572/60)/60)/24)+DATE(1970,1,1)</f>
        <v>42438.813449074078</v>
      </c>
      <c r="T1572" s="11">
        <f>(((I1572/60)/60)/24)+DATE(1970,1,1)</f>
        <v>42468.771782407406</v>
      </c>
      <c r="U1572">
        <f>YEAR(S1572)</f>
        <v>2016</v>
      </c>
      <c r="V1572">
        <f>YEAR(T1572)</f>
        <v>2016</v>
      </c>
      <c r="W1572" t="str">
        <f>IF(V1572=U1572, "Yes"," No")</f>
        <v>Yes</v>
      </c>
    </row>
    <row r="1573" spans="1:23" ht="57.6" x14ac:dyDescent="0.3">
      <c r="A1573">
        <v>1571</v>
      </c>
      <c r="B1573" s="1" t="s">
        <v>3214</v>
      </c>
      <c r="C1573" s="1" t="s">
        <v>3215</v>
      </c>
      <c r="D1573">
        <v>12100</v>
      </c>
      <c r="E1573">
        <v>80</v>
      </c>
      <c r="F1573" t="s">
        <v>272</v>
      </c>
      <c r="G1573" t="s">
        <v>24</v>
      </c>
      <c r="H1573" t="s">
        <v>25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3195</v>
      </c>
      <c r="O1573" s="7">
        <f>(E1573/D1573)*100</f>
        <v>0.66115702479338845</v>
      </c>
      <c r="P1573" s="5">
        <f>IFERROR((E1573/L1573),0)</f>
        <v>20</v>
      </c>
      <c r="Q1573" s="5" t="str">
        <f>LEFT(N1573,SEARCH("/", N1573)-1)</f>
        <v>publishing</v>
      </c>
      <c r="R1573" s="5" t="str">
        <f>RIGHT(N1573,LEN(N1573)-SEARCH("/",N1573))</f>
        <v>art books</v>
      </c>
      <c r="S1573" s="11">
        <f>(((J1573/60)/60)/24)+DATE(1970,1,1)</f>
        <v>42144.769479166673</v>
      </c>
      <c r="T1573" s="11">
        <f>(((I1573/60)/60)/24)+DATE(1970,1,1)</f>
        <v>42174.769479166673</v>
      </c>
      <c r="U1573">
        <f>YEAR(S1573)</f>
        <v>2015</v>
      </c>
      <c r="V1573">
        <f>YEAR(T1573)</f>
        <v>2015</v>
      </c>
      <c r="W1573" t="str">
        <f>IF(V1573=U1573, "Yes"," No")</f>
        <v>Yes</v>
      </c>
    </row>
    <row r="1574" spans="1:23" ht="43.2" x14ac:dyDescent="0.3">
      <c r="A1574">
        <v>1572</v>
      </c>
      <c r="B1574" s="1" t="s">
        <v>3216</v>
      </c>
      <c r="C1574" s="1" t="s">
        <v>3217</v>
      </c>
      <c r="D1574">
        <v>2500</v>
      </c>
      <c r="E1574">
        <v>125</v>
      </c>
      <c r="F1574" t="s">
        <v>272</v>
      </c>
      <c r="G1574" t="s">
        <v>24</v>
      </c>
      <c r="H1574" t="s">
        <v>25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3195</v>
      </c>
      <c r="O1574" s="7">
        <f>(E1574/D1574)*100</f>
        <v>5</v>
      </c>
      <c r="P1574" s="5">
        <f>IFERROR((E1574/L1574),0)</f>
        <v>41.666666666666664</v>
      </c>
      <c r="Q1574" s="5" t="str">
        <f>LEFT(N1574,SEARCH("/", N1574)-1)</f>
        <v>publishing</v>
      </c>
      <c r="R1574" s="5" t="str">
        <f>RIGHT(N1574,LEN(N1574)-SEARCH("/",N1574))</f>
        <v>art books</v>
      </c>
      <c r="S1574" s="11">
        <f>(((J1574/60)/60)/24)+DATE(1970,1,1)</f>
        <v>42404.033090277779</v>
      </c>
      <c r="T1574" s="11">
        <f>(((I1574/60)/60)/24)+DATE(1970,1,1)</f>
        <v>42428.999305555553</v>
      </c>
      <c r="U1574">
        <f>YEAR(S1574)</f>
        <v>2016</v>
      </c>
      <c r="V1574">
        <f>YEAR(T1574)</f>
        <v>2016</v>
      </c>
      <c r="W1574" t="str">
        <f>IF(V1574=U1574, "Yes"," No")</f>
        <v>Yes</v>
      </c>
    </row>
    <row r="1575" spans="1:23" ht="43.2" x14ac:dyDescent="0.3">
      <c r="A1575">
        <v>1573</v>
      </c>
      <c r="B1575" s="1" t="s">
        <v>3218</v>
      </c>
      <c r="C1575" s="1" t="s">
        <v>3219</v>
      </c>
      <c r="D1575">
        <v>9000</v>
      </c>
      <c r="E1575">
        <v>223</v>
      </c>
      <c r="F1575" t="s">
        <v>272</v>
      </c>
      <c r="G1575" t="s">
        <v>159</v>
      </c>
      <c r="H1575" t="s">
        <v>160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3195</v>
      </c>
      <c r="O1575" s="7">
        <f>(E1575/D1575)*100</f>
        <v>2.4777777777777779</v>
      </c>
      <c r="P1575" s="5">
        <f>IFERROR((E1575/L1575),0)</f>
        <v>74.333333333333329</v>
      </c>
      <c r="Q1575" s="5" t="str">
        <f>LEFT(N1575,SEARCH("/", N1575)-1)</f>
        <v>publishing</v>
      </c>
      <c r="R1575" s="5" t="str">
        <f>RIGHT(N1575,LEN(N1575)-SEARCH("/",N1575))</f>
        <v>art books</v>
      </c>
      <c r="S1575" s="11">
        <f>(((J1575/60)/60)/24)+DATE(1970,1,1)</f>
        <v>42786.000023148154</v>
      </c>
      <c r="T1575" s="11">
        <f>(((I1575/60)/60)/24)+DATE(1970,1,1)</f>
        <v>42826.165972222225</v>
      </c>
      <c r="U1575">
        <f>YEAR(S1575)</f>
        <v>2017</v>
      </c>
      <c r="V1575">
        <f>YEAR(T1575)</f>
        <v>2017</v>
      </c>
      <c r="W1575" t="str">
        <f>IF(V1575=U1575, "Yes"," No")</f>
        <v>Yes</v>
      </c>
    </row>
    <row r="1576" spans="1:23" ht="43.2" x14ac:dyDescent="0.3">
      <c r="A1576">
        <v>1574</v>
      </c>
      <c r="B1576" s="1" t="s">
        <v>3220</v>
      </c>
      <c r="C1576" s="1" t="s">
        <v>3221</v>
      </c>
      <c r="D1576">
        <v>10000</v>
      </c>
      <c r="E1576">
        <v>506</v>
      </c>
      <c r="F1576" t="s">
        <v>272</v>
      </c>
      <c r="G1576" t="s">
        <v>17</v>
      </c>
      <c r="H1576" t="s">
        <v>18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3195</v>
      </c>
      <c r="O1576" s="7">
        <f>(E1576/D1576)*100</f>
        <v>5.0599999999999996</v>
      </c>
      <c r="P1576" s="5">
        <f>IFERROR((E1576/L1576),0)</f>
        <v>84.333333333333329</v>
      </c>
      <c r="Q1576" s="5" t="str">
        <f>LEFT(N1576,SEARCH("/", N1576)-1)</f>
        <v>publishing</v>
      </c>
      <c r="R1576" s="5" t="str">
        <f>RIGHT(N1576,LEN(N1576)-SEARCH("/",N1576))</f>
        <v>art books</v>
      </c>
      <c r="S1576" s="11">
        <f>(((J1576/60)/60)/24)+DATE(1970,1,1)</f>
        <v>42017.927418981482</v>
      </c>
      <c r="T1576" s="11">
        <f>(((I1576/60)/60)/24)+DATE(1970,1,1)</f>
        <v>42052.927418981482</v>
      </c>
      <c r="U1576">
        <f>YEAR(S1576)</f>
        <v>2015</v>
      </c>
      <c r="V1576">
        <f>YEAR(T1576)</f>
        <v>2015</v>
      </c>
      <c r="W1576" t="str">
        <f>IF(V1576=U1576, "Yes"," No")</f>
        <v>Yes</v>
      </c>
    </row>
    <row r="1577" spans="1:23" ht="43.2" x14ac:dyDescent="0.3">
      <c r="A1577">
        <v>1575</v>
      </c>
      <c r="B1577" s="1" t="s">
        <v>3222</v>
      </c>
      <c r="C1577" s="1" t="s">
        <v>3223</v>
      </c>
      <c r="D1577">
        <v>10000</v>
      </c>
      <c r="E1577">
        <v>2291</v>
      </c>
      <c r="F1577" t="s">
        <v>272</v>
      </c>
      <c r="G1577" t="s">
        <v>17</v>
      </c>
      <c r="H1577" t="s">
        <v>18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3195</v>
      </c>
      <c r="O1577" s="7">
        <f>(E1577/D1577)*100</f>
        <v>22.91</v>
      </c>
      <c r="P1577" s="5">
        <f>IFERROR((E1577/L1577),0)</f>
        <v>65.457142857142856</v>
      </c>
      <c r="Q1577" s="5" t="str">
        <f>LEFT(N1577,SEARCH("/", N1577)-1)</f>
        <v>publishing</v>
      </c>
      <c r="R1577" s="5" t="str">
        <f>RIGHT(N1577,LEN(N1577)-SEARCH("/",N1577))</f>
        <v>art books</v>
      </c>
      <c r="S1577" s="11">
        <f>(((J1577/60)/60)/24)+DATE(1970,1,1)</f>
        <v>41799.524259259262</v>
      </c>
      <c r="T1577" s="11">
        <f>(((I1577/60)/60)/24)+DATE(1970,1,1)</f>
        <v>41829.524259259262</v>
      </c>
      <c r="U1577">
        <f>YEAR(S1577)</f>
        <v>2014</v>
      </c>
      <c r="V1577">
        <f>YEAR(T1577)</f>
        <v>2014</v>
      </c>
      <c r="W1577" t="str">
        <f>IF(V1577=U1577, "Yes"," No")</f>
        <v>Yes</v>
      </c>
    </row>
    <row r="1578" spans="1:23" ht="28.8" x14ac:dyDescent="0.3">
      <c r="A1578">
        <v>1576</v>
      </c>
      <c r="B1578" s="1" t="s">
        <v>3224</v>
      </c>
      <c r="C1578" s="1" t="s">
        <v>3225</v>
      </c>
      <c r="D1578">
        <v>5000</v>
      </c>
      <c r="E1578">
        <v>650</v>
      </c>
      <c r="F1578" t="s">
        <v>272</v>
      </c>
      <c r="G1578" t="s">
        <v>17</v>
      </c>
      <c r="H1578" t="s">
        <v>18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3195</v>
      </c>
      <c r="O1578" s="7">
        <f>(E1578/D1578)*100</f>
        <v>13</v>
      </c>
      <c r="P1578" s="5">
        <f>IFERROR((E1578/L1578),0)</f>
        <v>65</v>
      </c>
      <c r="Q1578" s="5" t="str">
        <f>LEFT(N1578,SEARCH("/", N1578)-1)</f>
        <v>publishing</v>
      </c>
      <c r="R1578" s="5" t="str">
        <f>RIGHT(N1578,LEN(N1578)-SEARCH("/",N1578))</f>
        <v>art books</v>
      </c>
      <c r="S1578" s="11">
        <f>(((J1578/60)/60)/24)+DATE(1970,1,1)</f>
        <v>42140.879259259258</v>
      </c>
      <c r="T1578" s="11">
        <f>(((I1578/60)/60)/24)+DATE(1970,1,1)</f>
        <v>42185.879259259258</v>
      </c>
      <c r="U1578">
        <f>YEAR(S1578)</f>
        <v>2015</v>
      </c>
      <c r="V1578">
        <f>YEAR(T1578)</f>
        <v>2015</v>
      </c>
      <c r="W1578" t="str">
        <f>IF(V1578=U1578, "Yes"," No")</f>
        <v>Yes</v>
      </c>
    </row>
    <row r="1579" spans="1:23" ht="43.2" x14ac:dyDescent="0.3">
      <c r="A1579">
        <v>1577</v>
      </c>
      <c r="B1579" s="1" t="s">
        <v>3226</v>
      </c>
      <c r="C1579" s="1" t="s">
        <v>3227</v>
      </c>
      <c r="D1579">
        <v>10000</v>
      </c>
      <c r="E1579">
        <v>55</v>
      </c>
      <c r="F1579" t="s">
        <v>272</v>
      </c>
      <c r="G1579" t="s">
        <v>17</v>
      </c>
      <c r="H1579" t="s">
        <v>18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3195</v>
      </c>
      <c r="O1579" s="7">
        <f>(E1579/D1579)*100</f>
        <v>0.54999999999999993</v>
      </c>
      <c r="P1579" s="5">
        <f>IFERROR((E1579/L1579),0)</f>
        <v>27.5</v>
      </c>
      <c r="Q1579" s="5" t="str">
        <f>LEFT(N1579,SEARCH("/", N1579)-1)</f>
        <v>publishing</v>
      </c>
      <c r="R1579" s="5" t="str">
        <f>RIGHT(N1579,LEN(N1579)-SEARCH("/",N1579))</f>
        <v>art books</v>
      </c>
      <c r="S1579" s="11">
        <f>(((J1579/60)/60)/24)+DATE(1970,1,1)</f>
        <v>41054.847777777781</v>
      </c>
      <c r="T1579" s="11">
        <f>(((I1579/60)/60)/24)+DATE(1970,1,1)</f>
        <v>41114.847777777781</v>
      </c>
      <c r="U1579">
        <f>YEAR(S1579)</f>
        <v>2012</v>
      </c>
      <c r="V1579">
        <f>YEAR(T1579)</f>
        <v>2012</v>
      </c>
      <c r="W1579" t="str">
        <f>IF(V1579=U1579, "Yes"," No")</f>
        <v>Yes</v>
      </c>
    </row>
    <row r="1580" spans="1:23" ht="57.6" x14ac:dyDescent="0.3">
      <c r="A1580">
        <v>1578</v>
      </c>
      <c r="B1580" s="1" t="s">
        <v>3228</v>
      </c>
      <c r="C1580" s="1" t="s">
        <v>3229</v>
      </c>
      <c r="D1580">
        <v>1897</v>
      </c>
      <c r="E1580">
        <v>205</v>
      </c>
      <c r="F1580" t="s">
        <v>272</v>
      </c>
      <c r="G1580" t="s">
        <v>17</v>
      </c>
      <c r="H1580" t="s">
        <v>18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3195</v>
      </c>
      <c r="O1580" s="7">
        <f>(E1580/D1580)*100</f>
        <v>10.806536636794938</v>
      </c>
      <c r="P1580" s="5">
        <f>IFERROR((E1580/L1580),0)</f>
        <v>51.25</v>
      </c>
      <c r="Q1580" s="5" t="str">
        <f>LEFT(N1580,SEARCH("/", N1580)-1)</f>
        <v>publishing</v>
      </c>
      <c r="R1580" s="5" t="str">
        <f>RIGHT(N1580,LEN(N1580)-SEARCH("/",N1580))</f>
        <v>art books</v>
      </c>
      <c r="S1580" s="11">
        <f>(((J1580/60)/60)/24)+DATE(1970,1,1)</f>
        <v>40399.065868055557</v>
      </c>
      <c r="T1580" s="11">
        <f>(((I1580/60)/60)/24)+DATE(1970,1,1)</f>
        <v>40423.083333333336</v>
      </c>
      <c r="U1580">
        <f>YEAR(S1580)</f>
        <v>2010</v>
      </c>
      <c r="V1580">
        <f>YEAR(T1580)</f>
        <v>2010</v>
      </c>
      <c r="W1580" t="str">
        <f>IF(V1580=U1580, "Yes"," No")</f>
        <v>Yes</v>
      </c>
    </row>
    <row r="1581" spans="1:23" ht="28.8" x14ac:dyDescent="0.3">
      <c r="A1581">
        <v>1579</v>
      </c>
      <c r="B1581" s="1" t="s">
        <v>3230</v>
      </c>
      <c r="C1581" s="1" t="s">
        <v>3231</v>
      </c>
      <c r="D1581">
        <v>3333</v>
      </c>
      <c r="E1581">
        <v>28</v>
      </c>
      <c r="F1581" t="s">
        <v>272</v>
      </c>
      <c r="G1581" t="s">
        <v>17</v>
      </c>
      <c r="H1581" t="s">
        <v>18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3195</v>
      </c>
      <c r="O1581" s="7">
        <f>(E1581/D1581)*100</f>
        <v>0.84008400840084008</v>
      </c>
      <c r="P1581" s="5">
        <f>IFERROR((E1581/L1581),0)</f>
        <v>14</v>
      </c>
      <c r="Q1581" s="5" t="str">
        <f>LEFT(N1581,SEARCH("/", N1581)-1)</f>
        <v>publishing</v>
      </c>
      <c r="R1581" s="5" t="str">
        <f>RIGHT(N1581,LEN(N1581)-SEARCH("/",N1581))</f>
        <v>art books</v>
      </c>
      <c r="S1581" s="11">
        <f>(((J1581/60)/60)/24)+DATE(1970,1,1)</f>
        <v>41481.996423611112</v>
      </c>
      <c r="T1581" s="11">
        <f>(((I1581/60)/60)/24)+DATE(1970,1,1)</f>
        <v>41514.996423611112</v>
      </c>
      <c r="U1581">
        <f>YEAR(S1581)</f>
        <v>2013</v>
      </c>
      <c r="V1581">
        <f>YEAR(T1581)</f>
        <v>2013</v>
      </c>
      <c r="W1581" t="str">
        <f>IF(V1581=U1581, "Yes"," No")</f>
        <v>Yes</v>
      </c>
    </row>
    <row r="1582" spans="1:23" ht="43.2" x14ac:dyDescent="0.3">
      <c r="A1582">
        <v>1580</v>
      </c>
      <c r="B1582" s="1" t="s">
        <v>3232</v>
      </c>
      <c r="C1582" s="1" t="s">
        <v>3233</v>
      </c>
      <c r="D1582">
        <v>1750</v>
      </c>
      <c r="E1582">
        <v>0</v>
      </c>
      <c r="F1582" t="s">
        <v>272</v>
      </c>
      <c r="G1582" t="s">
        <v>17</v>
      </c>
      <c r="H1582" t="s">
        <v>18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3195</v>
      </c>
      <c r="O1582" s="7">
        <f>(E1582/D1582)*100</f>
        <v>0</v>
      </c>
      <c r="P1582" s="5">
        <f>IFERROR((E1582/L1582),0)</f>
        <v>0</v>
      </c>
      <c r="Q1582" s="5" t="str">
        <f>LEFT(N1582,SEARCH("/", N1582)-1)</f>
        <v>publishing</v>
      </c>
      <c r="R1582" s="5" t="str">
        <f>RIGHT(N1582,LEN(N1582)-SEARCH("/",N1582))</f>
        <v>art books</v>
      </c>
      <c r="S1582" s="11">
        <f>(((J1582/60)/60)/24)+DATE(1970,1,1)</f>
        <v>40990.050069444449</v>
      </c>
      <c r="T1582" s="11">
        <f>(((I1582/60)/60)/24)+DATE(1970,1,1)</f>
        <v>41050.050069444449</v>
      </c>
      <c r="U1582">
        <f>YEAR(S1582)</f>
        <v>2012</v>
      </c>
      <c r="V1582">
        <f>YEAR(T1582)</f>
        <v>2012</v>
      </c>
      <c r="W1582" t="str">
        <f>IF(V1582=U1582, "Yes"," No")</f>
        <v>Yes</v>
      </c>
    </row>
    <row r="1583" spans="1:23" ht="43.2" x14ac:dyDescent="0.3">
      <c r="A1583">
        <v>1581</v>
      </c>
      <c r="B1583" s="1" t="s">
        <v>3234</v>
      </c>
      <c r="C1583" s="1" t="s">
        <v>3235</v>
      </c>
      <c r="D1583">
        <v>1000</v>
      </c>
      <c r="E1583">
        <v>5</v>
      </c>
      <c r="F1583" t="s">
        <v>357</v>
      </c>
      <c r="G1583" t="s">
        <v>24</v>
      </c>
      <c r="H1583" t="s">
        <v>25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3236</v>
      </c>
      <c r="O1583" s="7">
        <f>(E1583/D1583)*100</f>
        <v>0.5</v>
      </c>
      <c r="P1583" s="5">
        <f>IFERROR((E1583/L1583),0)</f>
        <v>5</v>
      </c>
      <c r="Q1583" s="5" t="str">
        <f>LEFT(N1583,SEARCH("/", N1583)-1)</f>
        <v>photography</v>
      </c>
      <c r="R1583" s="5" t="str">
        <f>RIGHT(N1583,LEN(N1583)-SEARCH("/",N1583))</f>
        <v>places</v>
      </c>
      <c r="S1583" s="11">
        <f>(((J1583/60)/60)/24)+DATE(1970,1,1)</f>
        <v>42325.448958333334</v>
      </c>
      <c r="T1583" s="11">
        <f>(((I1583/60)/60)/24)+DATE(1970,1,1)</f>
        <v>42357.448958333334</v>
      </c>
      <c r="U1583">
        <f>YEAR(S1583)</f>
        <v>2015</v>
      </c>
      <c r="V1583">
        <f>YEAR(T1583)</f>
        <v>2015</v>
      </c>
      <c r="W1583" t="str">
        <f>IF(V1583=U1583, "Yes"," No")</f>
        <v>Yes</v>
      </c>
    </row>
    <row r="1584" spans="1:23" ht="28.8" x14ac:dyDescent="0.3">
      <c r="A1584">
        <v>1582</v>
      </c>
      <c r="B1584" s="1" t="s">
        <v>3237</v>
      </c>
      <c r="C1584" s="1" t="s">
        <v>3238</v>
      </c>
      <c r="D1584">
        <v>1000</v>
      </c>
      <c r="E1584">
        <v>93</v>
      </c>
      <c r="F1584" t="s">
        <v>357</v>
      </c>
      <c r="G1584" t="s">
        <v>17</v>
      </c>
      <c r="H1584" t="s">
        <v>18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3236</v>
      </c>
      <c r="O1584" s="7">
        <f>(E1584/D1584)*100</f>
        <v>9.3000000000000007</v>
      </c>
      <c r="P1584" s="5">
        <f>IFERROR((E1584/L1584),0)</f>
        <v>31</v>
      </c>
      <c r="Q1584" s="5" t="str">
        <f>LEFT(N1584,SEARCH("/", N1584)-1)</f>
        <v>photography</v>
      </c>
      <c r="R1584" s="5" t="str">
        <f>RIGHT(N1584,LEN(N1584)-SEARCH("/",N1584))</f>
        <v>places</v>
      </c>
      <c r="S1584" s="11">
        <f>(((J1584/60)/60)/24)+DATE(1970,1,1)</f>
        <v>42246.789965277778</v>
      </c>
      <c r="T1584" s="11">
        <f>(((I1584/60)/60)/24)+DATE(1970,1,1)</f>
        <v>42303.888888888891</v>
      </c>
      <c r="U1584">
        <f>YEAR(S1584)</f>
        <v>2015</v>
      </c>
      <c r="V1584">
        <f>YEAR(T1584)</f>
        <v>2015</v>
      </c>
      <c r="W1584" t="str">
        <f>IF(V1584=U1584, "Yes"," No")</f>
        <v>Yes</v>
      </c>
    </row>
    <row r="1585" spans="1:23" ht="57.6" x14ac:dyDescent="0.3">
      <c r="A1585">
        <v>1583</v>
      </c>
      <c r="B1585" s="1" t="s">
        <v>3239</v>
      </c>
      <c r="C1585" s="1" t="s">
        <v>3240</v>
      </c>
      <c r="D1585">
        <v>20000</v>
      </c>
      <c r="E1585">
        <v>15</v>
      </c>
      <c r="F1585" t="s">
        <v>357</v>
      </c>
      <c r="G1585" t="s">
        <v>24</v>
      </c>
      <c r="H1585" t="s">
        <v>25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3236</v>
      </c>
      <c r="O1585" s="7">
        <f>(E1585/D1585)*100</f>
        <v>7.4999999999999997E-2</v>
      </c>
      <c r="P1585" s="5">
        <f>IFERROR((E1585/L1585),0)</f>
        <v>15</v>
      </c>
      <c r="Q1585" s="5" t="str">
        <f>LEFT(N1585,SEARCH("/", N1585)-1)</f>
        <v>photography</v>
      </c>
      <c r="R1585" s="5" t="str">
        <f>RIGHT(N1585,LEN(N1585)-SEARCH("/",N1585))</f>
        <v>places</v>
      </c>
      <c r="S1585" s="11">
        <f>(((J1585/60)/60)/24)+DATE(1970,1,1)</f>
        <v>41877.904988425929</v>
      </c>
      <c r="T1585" s="11">
        <f>(((I1585/60)/60)/24)+DATE(1970,1,1)</f>
        <v>41907.904988425929</v>
      </c>
      <c r="U1585">
        <f>YEAR(S1585)</f>
        <v>2014</v>
      </c>
      <c r="V1585">
        <f>YEAR(T1585)</f>
        <v>2014</v>
      </c>
      <c r="W1585" t="str">
        <f>IF(V1585=U1585, "Yes"," No")</f>
        <v>Yes</v>
      </c>
    </row>
    <row r="1586" spans="1:23" ht="43.2" x14ac:dyDescent="0.3">
      <c r="A1586">
        <v>1584</v>
      </c>
      <c r="B1586" s="1" t="s">
        <v>3241</v>
      </c>
      <c r="C1586" s="1" t="s">
        <v>3242</v>
      </c>
      <c r="D1586">
        <v>1200</v>
      </c>
      <c r="E1586">
        <v>0</v>
      </c>
      <c r="F1586" t="s">
        <v>357</v>
      </c>
      <c r="G1586" t="s">
        <v>17</v>
      </c>
      <c r="H1586" t="s">
        <v>18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3236</v>
      </c>
      <c r="O1586" s="7">
        <f>(E1586/D1586)*100</f>
        <v>0</v>
      </c>
      <c r="P1586" s="5">
        <f>IFERROR((E1586/L1586),0)</f>
        <v>0</v>
      </c>
      <c r="Q1586" s="5" t="str">
        <f>LEFT(N1586,SEARCH("/", N1586)-1)</f>
        <v>photography</v>
      </c>
      <c r="R1586" s="5" t="str">
        <f>RIGHT(N1586,LEN(N1586)-SEARCH("/",N1586))</f>
        <v>places</v>
      </c>
      <c r="S1586" s="11">
        <f>(((J1586/60)/60)/24)+DATE(1970,1,1)</f>
        <v>41779.649317129632</v>
      </c>
      <c r="T1586" s="11">
        <f>(((I1586/60)/60)/24)+DATE(1970,1,1)</f>
        <v>41789.649317129632</v>
      </c>
      <c r="U1586">
        <f>YEAR(S1586)</f>
        <v>2014</v>
      </c>
      <c r="V1586">
        <f>YEAR(T1586)</f>
        <v>2014</v>
      </c>
      <c r="W1586" t="str">
        <f>IF(V1586=U1586, "Yes"," No")</f>
        <v>Yes</v>
      </c>
    </row>
    <row r="1587" spans="1:23" ht="57.6" x14ac:dyDescent="0.3">
      <c r="A1587">
        <v>1585</v>
      </c>
      <c r="B1587" s="1" t="s">
        <v>3243</v>
      </c>
      <c r="C1587" s="1" t="s">
        <v>3244</v>
      </c>
      <c r="D1587">
        <v>2000</v>
      </c>
      <c r="E1587">
        <v>1580</v>
      </c>
      <c r="F1587" t="s">
        <v>357</v>
      </c>
      <c r="G1587" t="s">
        <v>159</v>
      </c>
      <c r="H1587" t="s">
        <v>160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3236</v>
      </c>
      <c r="O1587" s="7">
        <f>(E1587/D1587)*100</f>
        <v>79</v>
      </c>
      <c r="P1587" s="5">
        <f>IFERROR((E1587/L1587),0)</f>
        <v>131.66666666666666</v>
      </c>
      <c r="Q1587" s="5" t="str">
        <f>LEFT(N1587,SEARCH("/", N1587)-1)</f>
        <v>photography</v>
      </c>
      <c r="R1587" s="5" t="str">
        <f>RIGHT(N1587,LEN(N1587)-SEARCH("/",N1587))</f>
        <v>places</v>
      </c>
      <c r="S1587" s="11">
        <f>(((J1587/60)/60)/24)+DATE(1970,1,1)</f>
        <v>42707.895462962959</v>
      </c>
      <c r="T1587" s="11">
        <f>(((I1587/60)/60)/24)+DATE(1970,1,1)</f>
        <v>42729.458333333328</v>
      </c>
      <c r="U1587">
        <f>YEAR(S1587)</f>
        <v>2016</v>
      </c>
      <c r="V1587">
        <f>YEAR(T1587)</f>
        <v>2016</v>
      </c>
      <c r="W1587" t="str">
        <f>IF(V1587=U1587, "Yes"," No")</f>
        <v>Yes</v>
      </c>
    </row>
    <row r="1588" spans="1:23" ht="28.8" x14ac:dyDescent="0.3">
      <c r="A1588">
        <v>1586</v>
      </c>
      <c r="B1588" s="1" t="s">
        <v>3245</v>
      </c>
      <c r="C1588" s="1" t="s">
        <v>3246</v>
      </c>
      <c r="D1588">
        <v>1500</v>
      </c>
      <c r="E1588">
        <v>0</v>
      </c>
      <c r="F1588" t="s">
        <v>357</v>
      </c>
      <c r="G1588" t="s">
        <v>17</v>
      </c>
      <c r="H1588" t="s">
        <v>18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3236</v>
      </c>
      <c r="O1588" s="7">
        <f>(E1588/D1588)*100</f>
        <v>0</v>
      </c>
      <c r="P1588" s="5">
        <f>IFERROR((E1588/L1588),0)</f>
        <v>0</v>
      </c>
      <c r="Q1588" s="5" t="str">
        <f>LEFT(N1588,SEARCH("/", N1588)-1)</f>
        <v>photography</v>
      </c>
      <c r="R1588" s="5" t="str">
        <f>RIGHT(N1588,LEN(N1588)-SEARCH("/",N1588))</f>
        <v>places</v>
      </c>
      <c r="S1588" s="11">
        <f>(((J1588/60)/60)/24)+DATE(1970,1,1)</f>
        <v>42069.104421296302</v>
      </c>
      <c r="T1588" s="11">
        <f>(((I1588/60)/60)/24)+DATE(1970,1,1)</f>
        <v>42099.062754629631</v>
      </c>
      <c r="U1588">
        <f>YEAR(S1588)</f>
        <v>2015</v>
      </c>
      <c r="V1588">
        <f>YEAR(T1588)</f>
        <v>2015</v>
      </c>
      <c r="W1588" t="str">
        <f>IF(V1588=U1588, "Yes"," No")</f>
        <v>Yes</v>
      </c>
    </row>
    <row r="1589" spans="1:23" ht="57.6" x14ac:dyDescent="0.3">
      <c r="A1589">
        <v>1587</v>
      </c>
      <c r="B1589" s="1" t="s">
        <v>3247</v>
      </c>
      <c r="C1589" s="1" t="s">
        <v>3248</v>
      </c>
      <c r="D1589">
        <v>7500</v>
      </c>
      <c r="E1589">
        <v>1</v>
      </c>
      <c r="F1589" t="s">
        <v>357</v>
      </c>
      <c r="G1589" t="s">
        <v>17</v>
      </c>
      <c r="H1589" t="s">
        <v>18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3236</v>
      </c>
      <c r="O1589" s="7">
        <f>(E1589/D1589)*100</f>
        <v>1.3333333333333334E-2</v>
      </c>
      <c r="P1589" s="5">
        <f>IFERROR((E1589/L1589),0)</f>
        <v>1</v>
      </c>
      <c r="Q1589" s="5" t="str">
        <f>LEFT(N1589,SEARCH("/", N1589)-1)</f>
        <v>photography</v>
      </c>
      <c r="R1589" s="5" t="str">
        <f>RIGHT(N1589,LEN(N1589)-SEARCH("/",N1589))</f>
        <v>places</v>
      </c>
      <c r="S1589" s="11">
        <f>(((J1589/60)/60)/24)+DATE(1970,1,1)</f>
        <v>41956.950983796298</v>
      </c>
      <c r="T1589" s="11">
        <f>(((I1589/60)/60)/24)+DATE(1970,1,1)</f>
        <v>41986.950983796298</v>
      </c>
      <c r="U1589">
        <f>YEAR(S1589)</f>
        <v>2014</v>
      </c>
      <c r="V1589">
        <f>YEAR(T1589)</f>
        <v>2014</v>
      </c>
      <c r="W1589" t="str">
        <f>IF(V1589=U1589, "Yes"," No")</f>
        <v>Yes</v>
      </c>
    </row>
    <row r="1590" spans="1:23" ht="28.8" x14ac:dyDescent="0.3">
      <c r="A1590">
        <v>1588</v>
      </c>
      <c r="B1590" s="1" t="s">
        <v>3249</v>
      </c>
      <c r="C1590" s="1" t="s">
        <v>3250</v>
      </c>
      <c r="D1590">
        <v>516</v>
      </c>
      <c r="E1590">
        <v>0</v>
      </c>
      <c r="F1590" t="s">
        <v>357</v>
      </c>
      <c r="G1590" t="s">
        <v>17</v>
      </c>
      <c r="H1590" t="s">
        <v>18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3236</v>
      </c>
      <c r="O1590" s="7">
        <f>(E1590/D1590)*100</f>
        <v>0</v>
      </c>
      <c r="P1590" s="5">
        <f>IFERROR((E1590/L1590),0)</f>
        <v>0</v>
      </c>
      <c r="Q1590" s="5" t="str">
        <f>LEFT(N1590,SEARCH("/", N1590)-1)</f>
        <v>photography</v>
      </c>
      <c r="R1590" s="5" t="str">
        <f>RIGHT(N1590,LEN(N1590)-SEARCH("/",N1590))</f>
        <v>places</v>
      </c>
      <c r="S1590" s="11">
        <f>(((J1590/60)/60)/24)+DATE(1970,1,1)</f>
        <v>42005.24998842593</v>
      </c>
      <c r="T1590" s="11">
        <f>(((I1590/60)/60)/24)+DATE(1970,1,1)</f>
        <v>42035.841666666667</v>
      </c>
      <c r="U1590">
        <f>YEAR(S1590)</f>
        <v>2015</v>
      </c>
      <c r="V1590">
        <f>YEAR(T1590)</f>
        <v>2015</v>
      </c>
      <c r="W1590" t="str">
        <f>IF(V1590=U1590, "Yes"," No")</f>
        <v>Yes</v>
      </c>
    </row>
    <row r="1591" spans="1:23" ht="43.2" x14ac:dyDescent="0.3">
      <c r="A1591">
        <v>1589</v>
      </c>
      <c r="B1591" s="1" t="s">
        <v>3251</v>
      </c>
      <c r="C1591" s="1" t="s">
        <v>3252</v>
      </c>
      <c r="D1591">
        <v>1200</v>
      </c>
      <c r="E1591">
        <v>0</v>
      </c>
      <c r="F1591" t="s">
        <v>357</v>
      </c>
      <c r="G1591" t="s">
        <v>17</v>
      </c>
      <c r="H1591" t="s">
        <v>18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3236</v>
      </c>
      <c r="O1591" s="7">
        <f>(E1591/D1591)*100</f>
        <v>0</v>
      </c>
      <c r="P1591" s="5">
        <f>IFERROR((E1591/L1591),0)</f>
        <v>0</v>
      </c>
      <c r="Q1591" s="5" t="str">
        <f>LEFT(N1591,SEARCH("/", N1591)-1)</f>
        <v>photography</v>
      </c>
      <c r="R1591" s="5" t="str">
        <f>RIGHT(N1591,LEN(N1591)-SEARCH("/",N1591))</f>
        <v>places</v>
      </c>
      <c r="S1591" s="11">
        <f>(((J1591/60)/60)/24)+DATE(1970,1,1)</f>
        <v>42256.984791666662</v>
      </c>
      <c r="T1591" s="11">
        <f>(((I1591/60)/60)/24)+DATE(1970,1,1)</f>
        <v>42286.984791666662</v>
      </c>
      <c r="U1591">
        <f>YEAR(S1591)</f>
        <v>2015</v>
      </c>
      <c r="V1591">
        <f>YEAR(T1591)</f>
        <v>2015</v>
      </c>
      <c r="W1591" t="str">
        <f>IF(V1591=U1591, "Yes"," No")</f>
        <v>Yes</v>
      </c>
    </row>
    <row r="1592" spans="1:23" x14ac:dyDescent="0.3">
      <c r="A1592">
        <v>1590</v>
      </c>
      <c r="B1592" s="1" t="s">
        <v>3253</v>
      </c>
      <c r="C1592" s="1" t="s">
        <v>3254</v>
      </c>
      <c r="D1592">
        <v>60000</v>
      </c>
      <c r="E1592">
        <v>1020</v>
      </c>
      <c r="F1592" t="s">
        <v>357</v>
      </c>
      <c r="G1592" t="s">
        <v>1224</v>
      </c>
      <c r="H1592" t="s">
        <v>55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3236</v>
      </c>
      <c r="O1592" s="7">
        <f>(E1592/D1592)*100</f>
        <v>1.7000000000000002</v>
      </c>
      <c r="P1592" s="5">
        <f>IFERROR((E1592/L1592),0)</f>
        <v>510</v>
      </c>
      <c r="Q1592" s="5" t="str">
        <f>LEFT(N1592,SEARCH("/", N1592)-1)</f>
        <v>photography</v>
      </c>
      <c r="R1592" s="5" t="str">
        <f>RIGHT(N1592,LEN(N1592)-SEARCH("/",N1592))</f>
        <v>places</v>
      </c>
      <c r="S1592" s="11">
        <f>(((J1592/60)/60)/24)+DATE(1970,1,1)</f>
        <v>42240.857222222221</v>
      </c>
      <c r="T1592" s="11">
        <f>(((I1592/60)/60)/24)+DATE(1970,1,1)</f>
        <v>42270.857222222221</v>
      </c>
      <c r="U1592">
        <f>YEAR(S1592)</f>
        <v>2015</v>
      </c>
      <c r="V1592">
        <f>YEAR(T1592)</f>
        <v>2015</v>
      </c>
      <c r="W1592" t="str">
        <f>IF(V1592=U1592, "Yes"," No")</f>
        <v>Yes</v>
      </c>
    </row>
    <row r="1593" spans="1:23" ht="57.6" x14ac:dyDescent="0.3">
      <c r="A1593">
        <v>1591</v>
      </c>
      <c r="B1593" s="1" t="s">
        <v>3255</v>
      </c>
      <c r="C1593" s="1" t="s">
        <v>3256</v>
      </c>
      <c r="D1593">
        <v>14000</v>
      </c>
      <c r="E1593">
        <v>4092</v>
      </c>
      <c r="F1593" t="s">
        <v>357</v>
      </c>
      <c r="G1593" t="s">
        <v>24</v>
      </c>
      <c r="H1593" t="s">
        <v>25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3236</v>
      </c>
      <c r="O1593" s="7">
        <f>(E1593/D1593)*100</f>
        <v>29.228571428571428</v>
      </c>
      <c r="P1593" s="5">
        <f>IFERROR((E1593/L1593),0)</f>
        <v>44.478260869565219</v>
      </c>
      <c r="Q1593" s="5" t="str">
        <f>LEFT(N1593,SEARCH("/", N1593)-1)</f>
        <v>photography</v>
      </c>
      <c r="R1593" s="5" t="str">
        <f>RIGHT(N1593,LEN(N1593)-SEARCH("/",N1593))</f>
        <v>places</v>
      </c>
      <c r="S1593" s="11">
        <f>(((J1593/60)/60)/24)+DATE(1970,1,1)</f>
        <v>42433.726168981477</v>
      </c>
      <c r="T1593" s="11">
        <f>(((I1593/60)/60)/24)+DATE(1970,1,1)</f>
        <v>42463.68450231482</v>
      </c>
      <c r="U1593">
        <f>YEAR(S1593)</f>
        <v>2016</v>
      </c>
      <c r="V1593">
        <f>YEAR(T1593)</f>
        <v>2016</v>
      </c>
      <c r="W1593" t="str">
        <f>IF(V1593=U1593, "Yes"," No")</f>
        <v>Yes</v>
      </c>
    </row>
    <row r="1594" spans="1:23" ht="28.8" x14ac:dyDescent="0.3">
      <c r="A1594">
        <v>1592</v>
      </c>
      <c r="B1594" s="1" t="s">
        <v>3257</v>
      </c>
      <c r="C1594" s="1" t="s">
        <v>3258</v>
      </c>
      <c r="D1594">
        <v>25</v>
      </c>
      <c r="E1594">
        <v>0</v>
      </c>
      <c r="F1594" t="s">
        <v>357</v>
      </c>
      <c r="G1594" t="s">
        <v>17</v>
      </c>
      <c r="H1594" t="s">
        <v>18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3236</v>
      </c>
      <c r="O1594" s="7">
        <f>(E1594/D1594)*100</f>
        <v>0</v>
      </c>
      <c r="P1594" s="5">
        <f>IFERROR((E1594/L1594),0)</f>
        <v>0</v>
      </c>
      <c r="Q1594" s="5" t="str">
        <f>LEFT(N1594,SEARCH("/", N1594)-1)</f>
        <v>photography</v>
      </c>
      <c r="R1594" s="5" t="str">
        <f>RIGHT(N1594,LEN(N1594)-SEARCH("/",N1594))</f>
        <v>places</v>
      </c>
      <c r="S1594" s="11">
        <f>(((J1594/60)/60)/24)+DATE(1970,1,1)</f>
        <v>42046.072743055556</v>
      </c>
      <c r="T1594" s="11">
        <f>(((I1594/60)/60)/24)+DATE(1970,1,1)</f>
        <v>42091.031076388885</v>
      </c>
      <c r="U1594">
        <f>YEAR(S1594)</f>
        <v>2015</v>
      </c>
      <c r="V1594">
        <f>YEAR(T1594)</f>
        <v>2015</v>
      </c>
      <c r="W1594" t="str">
        <f>IF(V1594=U1594, "Yes"," No")</f>
        <v>Yes</v>
      </c>
    </row>
    <row r="1595" spans="1:23" ht="28.8" x14ac:dyDescent="0.3">
      <c r="A1595">
        <v>1593</v>
      </c>
      <c r="B1595" s="1" t="s">
        <v>3259</v>
      </c>
      <c r="C1595" s="1" t="s">
        <v>3260</v>
      </c>
      <c r="D1595">
        <v>22000</v>
      </c>
      <c r="E1595">
        <v>3</v>
      </c>
      <c r="F1595" t="s">
        <v>357</v>
      </c>
      <c r="G1595" t="s">
        <v>17</v>
      </c>
      <c r="H1595" t="s">
        <v>18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3236</v>
      </c>
      <c r="O1595" s="7">
        <f>(E1595/D1595)*100</f>
        <v>1.3636363636363637E-2</v>
      </c>
      <c r="P1595" s="5">
        <f>IFERROR((E1595/L1595),0)</f>
        <v>1</v>
      </c>
      <c r="Q1595" s="5" t="str">
        <f>LEFT(N1595,SEARCH("/", N1595)-1)</f>
        <v>photography</v>
      </c>
      <c r="R1595" s="5" t="str">
        <f>RIGHT(N1595,LEN(N1595)-SEARCH("/",N1595))</f>
        <v>places</v>
      </c>
      <c r="S1595" s="11">
        <f>(((J1595/60)/60)/24)+DATE(1970,1,1)</f>
        <v>42033.845543981486</v>
      </c>
      <c r="T1595" s="11">
        <f>(((I1595/60)/60)/24)+DATE(1970,1,1)</f>
        <v>42063.845543981486</v>
      </c>
      <c r="U1595">
        <f>YEAR(S1595)</f>
        <v>2015</v>
      </c>
      <c r="V1595">
        <f>YEAR(T1595)</f>
        <v>2015</v>
      </c>
      <c r="W1595" t="str">
        <f>IF(V1595=U1595, "Yes"," No")</f>
        <v>Yes</v>
      </c>
    </row>
    <row r="1596" spans="1:23" ht="28.8" x14ac:dyDescent="0.3">
      <c r="A1596">
        <v>1594</v>
      </c>
      <c r="B1596" s="1" t="s">
        <v>3261</v>
      </c>
      <c r="C1596" s="1" t="s">
        <v>3262</v>
      </c>
      <c r="D1596">
        <v>1000</v>
      </c>
      <c r="E1596">
        <v>205</v>
      </c>
      <c r="F1596" t="s">
        <v>357</v>
      </c>
      <c r="G1596" t="s">
        <v>17</v>
      </c>
      <c r="H1596" t="s">
        <v>18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3236</v>
      </c>
      <c r="O1596" s="7">
        <f>(E1596/D1596)*100</f>
        <v>20.5</v>
      </c>
      <c r="P1596" s="5">
        <f>IFERROR((E1596/L1596),0)</f>
        <v>20.5</v>
      </c>
      <c r="Q1596" s="5" t="str">
        <f>LEFT(N1596,SEARCH("/", N1596)-1)</f>
        <v>photography</v>
      </c>
      <c r="R1596" s="5" t="str">
        <f>RIGHT(N1596,LEN(N1596)-SEARCH("/",N1596))</f>
        <v>places</v>
      </c>
      <c r="S1596" s="11">
        <f>(((J1596/60)/60)/24)+DATE(1970,1,1)</f>
        <v>42445.712754629625</v>
      </c>
      <c r="T1596" s="11">
        <f>(((I1596/60)/60)/24)+DATE(1970,1,1)</f>
        <v>42505.681249999994</v>
      </c>
      <c r="U1596">
        <f>YEAR(S1596)</f>
        <v>2016</v>
      </c>
      <c r="V1596">
        <f>YEAR(T1596)</f>
        <v>2016</v>
      </c>
      <c r="W1596" t="str">
        <f>IF(V1596=U1596, "Yes"," No")</f>
        <v>Yes</v>
      </c>
    </row>
    <row r="1597" spans="1:23" ht="43.2" x14ac:dyDescent="0.3">
      <c r="A1597">
        <v>1595</v>
      </c>
      <c r="B1597" s="1" t="s">
        <v>3263</v>
      </c>
      <c r="C1597" s="1" t="s">
        <v>3264</v>
      </c>
      <c r="D1597">
        <v>100000</v>
      </c>
      <c r="E1597">
        <v>280</v>
      </c>
      <c r="F1597" t="s">
        <v>357</v>
      </c>
      <c r="G1597" t="s">
        <v>17</v>
      </c>
      <c r="H1597" t="s">
        <v>18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3236</v>
      </c>
      <c r="O1597" s="7">
        <f>(E1597/D1597)*100</f>
        <v>0.27999999999999997</v>
      </c>
      <c r="P1597" s="5">
        <f>IFERROR((E1597/L1597),0)</f>
        <v>40</v>
      </c>
      <c r="Q1597" s="5" t="str">
        <f>LEFT(N1597,SEARCH("/", N1597)-1)</f>
        <v>photography</v>
      </c>
      <c r="R1597" s="5" t="str">
        <f>RIGHT(N1597,LEN(N1597)-SEARCH("/",N1597))</f>
        <v>places</v>
      </c>
      <c r="S1597" s="11">
        <f>(((J1597/60)/60)/24)+DATE(1970,1,1)</f>
        <v>41780.050092592595</v>
      </c>
      <c r="T1597" s="11">
        <f>(((I1597/60)/60)/24)+DATE(1970,1,1)</f>
        <v>41808.842361111114</v>
      </c>
      <c r="U1597">
        <f>YEAR(S1597)</f>
        <v>2014</v>
      </c>
      <c r="V1597">
        <f>YEAR(T1597)</f>
        <v>2014</v>
      </c>
      <c r="W1597" t="str">
        <f>IF(V1597=U1597, "Yes"," No")</f>
        <v>Yes</v>
      </c>
    </row>
    <row r="1598" spans="1:23" ht="43.2" x14ac:dyDescent="0.3">
      <c r="A1598">
        <v>1596</v>
      </c>
      <c r="B1598" s="1" t="s">
        <v>3265</v>
      </c>
      <c r="C1598" s="1" t="s">
        <v>3266</v>
      </c>
      <c r="D1598">
        <v>3250</v>
      </c>
      <c r="E1598">
        <v>75</v>
      </c>
      <c r="F1598" t="s">
        <v>357</v>
      </c>
      <c r="G1598" t="s">
        <v>24</v>
      </c>
      <c r="H1598" t="s">
        <v>25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3236</v>
      </c>
      <c r="O1598" s="7">
        <f>(E1598/D1598)*100</f>
        <v>2.3076923076923079</v>
      </c>
      <c r="P1598" s="5">
        <f>IFERROR((E1598/L1598),0)</f>
        <v>25</v>
      </c>
      <c r="Q1598" s="5" t="str">
        <f>LEFT(N1598,SEARCH("/", N1598)-1)</f>
        <v>photography</v>
      </c>
      <c r="R1598" s="5" t="str">
        <f>RIGHT(N1598,LEN(N1598)-SEARCH("/",N1598))</f>
        <v>places</v>
      </c>
      <c r="S1598" s="11">
        <f>(((J1598/60)/60)/24)+DATE(1970,1,1)</f>
        <v>41941.430196759262</v>
      </c>
      <c r="T1598" s="11">
        <f>(((I1598/60)/60)/24)+DATE(1970,1,1)</f>
        <v>41986.471863425926</v>
      </c>
      <c r="U1598">
        <f>YEAR(S1598)</f>
        <v>2014</v>
      </c>
      <c r="V1598">
        <f>YEAR(T1598)</f>
        <v>2014</v>
      </c>
      <c r="W1598" t="str">
        <f>IF(V1598=U1598, "Yes"," No")</f>
        <v>Yes</v>
      </c>
    </row>
    <row r="1599" spans="1:23" ht="43.2" x14ac:dyDescent="0.3">
      <c r="A1599">
        <v>1597</v>
      </c>
      <c r="B1599" s="1" t="s">
        <v>3267</v>
      </c>
      <c r="C1599" s="1" t="s">
        <v>3268</v>
      </c>
      <c r="D1599">
        <v>15000</v>
      </c>
      <c r="E1599">
        <v>0</v>
      </c>
      <c r="F1599" t="s">
        <v>357</v>
      </c>
      <c r="G1599" t="s">
        <v>17</v>
      </c>
      <c r="H1599" t="s">
        <v>18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3236</v>
      </c>
      <c r="O1599" s="7">
        <f>(E1599/D1599)*100</f>
        <v>0</v>
      </c>
      <c r="P1599" s="5">
        <f>IFERROR((E1599/L1599),0)</f>
        <v>0</v>
      </c>
      <c r="Q1599" s="5" t="str">
        <f>LEFT(N1599,SEARCH("/", N1599)-1)</f>
        <v>photography</v>
      </c>
      <c r="R1599" s="5" t="str">
        <f>RIGHT(N1599,LEN(N1599)-SEARCH("/",N1599))</f>
        <v>places</v>
      </c>
      <c r="S1599" s="11">
        <f>(((J1599/60)/60)/24)+DATE(1970,1,1)</f>
        <v>42603.354131944448</v>
      </c>
      <c r="T1599" s="11">
        <f>(((I1599/60)/60)/24)+DATE(1970,1,1)</f>
        <v>42633.354131944448</v>
      </c>
      <c r="U1599">
        <f>YEAR(S1599)</f>
        <v>2016</v>
      </c>
      <c r="V1599">
        <f>YEAR(T1599)</f>
        <v>2016</v>
      </c>
      <c r="W1599" t="str">
        <f>IF(V1599=U1599, "Yes"," No")</f>
        <v>Yes</v>
      </c>
    </row>
    <row r="1600" spans="1:23" ht="57.6" x14ac:dyDescent="0.3">
      <c r="A1600">
        <v>1598</v>
      </c>
      <c r="B1600" s="1" t="s">
        <v>3269</v>
      </c>
      <c r="C1600" s="1" t="s">
        <v>3270</v>
      </c>
      <c r="D1600">
        <v>800</v>
      </c>
      <c r="E1600">
        <v>1</v>
      </c>
      <c r="F1600" t="s">
        <v>357</v>
      </c>
      <c r="G1600" t="s">
        <v>17</v>
      </c>
      <c r="H1600" t="s">
        <v>18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3236</v>
      </c>
      <c r="O1600" s="7">
        <f>(E1600/D1600)*100</f>
        <v>0.125</v>
      </c>
      <c r="P1600" s="5">
        <f>IFERROR((E1600/L1600),0)</f>
        <v>1</v>
      </c>
      <c r="Q1600" s="5" t="str">
        <f>LEFT(N1600,SEARCH("/", N1600)-1)</f>
        <v>photography</v>
      </c>
      <c r="R1600" s="5" t="str">
        <f>RIGHT(N1600,LEN(N1600)-SEARCH("/",N1600))</f>
        <v>places</v>
      </c>
      <c r="S1600" s="11">
        <f>(((J1600/60)/60)/24)+DATE(1970,1,1)</f>
        <v>42151.667337962965</v>
      </c>
      <c r="T1600" s="11">
        <f>(((I1600/60)/60)/24)+DATE(1970,1,1)</f>
        <v>42211.667337962965</v>
      </c>
      <c r="U1600">
        <f>YEAR(S1600)</f>
        <v>2015</v>
      </c>
      <c r="V1600">
        <f>YEAR(T1600)</f>
        <v>2015</v>
      </c>
      <c r="W1600" t="str">
        <f>IF(V1600=U1600, "Yes"," No")</f>
        <v>Yes</v>
      </c>
    </row>
    <row r="1601" spans="1:23" ht="43.2" x14ac:dyDescent="0.3">
      <c r="A1601">
        <v>1599</v>
      </c>
      <c r="B1601" s="1" t="s">
        <v>3271</v>
      </c>
      <c r="C1601" s="1" t="s">
        <v>3272</v>
      </c>
      <c r="D1601">
        <v>500</v>
      </c>
      <c r="E1601">
        <v>0</v>
      </c>
      <c r="F1601" t="s">
        <v>357</v>
      </c>
      <c r="G1601" t="s">
        <v>24</v>
      </c>
      <c r="H1601" t="s">
        <v>25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3236</v>
      </c>
      <c r="O1601" s="7">
        <f>(E1601/D1601)*100</f>
        <v>0</v>
      </c>
      <c r="P1601" s="5">
        <f>IFERROR((E1601/L1601),0)</f>
        <v>0</v>
      </c>
      <c r="Q1601" s="5" t="str">
        <f>LEFT(N1601,SEARCH("/", N1601)-1)</f>
        <v>photography</v>
      </c>
      <c r="R1601" s="5" t="str">
        <f>RIGHT(N1601,LEN(N1601)-SEARCH("/",N1601))</f>
        <v>places</v>
      </c>
      <c r="S1601" s="11">
        <f>(((J1601/60)/60)/24)+DATE(1970,1,1)</f>
        <v>42438.53907407407</v>
      </c>
      <c r="T1601" s="11">
        <f>(((I1601/60)/60)/24)+DATE(1970,1,1)</f>
        <v>42468.497407407413</v>
      </c>
      <c r="U1601">
        <f>YEAR(S1601)</f>
        <v>2016</v>
      </c>
      <c r="V1601">
        <f>YEAR(T1601)</f>
        <v>2016</v>
      </c>
      <c r="W1601" t="str">
        <f>IF(V1601=U1601, "Yes"," No")</f>
        <v>Yes</v>
      </c>
    </row>
    <row r="1602" spans="1:23" ht="43.2" x14ac:dyDescent="0.3">
      <c r="A1602">
        <v>1600</v>
      </c>
      <c r="B1602" s="1" t="s">
        <v>3273</v>
      </c>
      <c r="C1602" s="1" t="s">
        <v>3274</v>
      </c>
      <c r="D1602">
        <v>5000</v>
      </c>
      <c r="E1602">
        <v>367</v>
      </c>
      <c r="F1602" t="s">
        <v>357</v>
      </c>
      <c r="G1602" t="s">
        <v>17</v>
      </c>
      <c r="H1602" t="s">
        <v>18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3236</v>
      </c>
      <c r="O1602" s="7">
        <f>(E1602/D1602)*100</f>
        <v>7.3400000000000007</v>
      </c>
      <c r="P1602" s="5">
        <f>IFERROR((E1602/L1602),0)</f>
        <v>40.777777777777779</v>
      </c>
      <c r="Q1602" s="5" t="str">
        <f>LEFT(N1602,SEARCH("/", N1602)-1)</f>
        <v>photography</v>
      </c>
      <c r="R1602" s="5" t="str">
        <f>RIGHT(N1602,LEN(N1602)-SEARCH("/",N1602))</f>
        <v>places</v>
      </c>
      <c r="S1602" s="11">
        <f>(((J1602/60)/60)/24)+DATE(1970,1,1)</f>
        <v>41791.057314814818</v>
      </c>
      <c r="T1602" s="11">
        <f>(((I1602/60)/60)/24)+DATE(1970,1,1)</f>
        <v>41835.21597222222</v>
      </c>
      <c r="U1602">
        <f>YEAR(S1602)</f>
        <v>2014</v>
      </c>
      <c r="V1602">
        <f>YEAR(T1602)</f>
        <v>2014</v>
      </c>
      <c r="W1602" t="str">
        <f>IF(V1602=U1602, "Yes"," No")</f>
        <v>Yes</v>
      </c>
    </row>
    <row r="1603" spans="1:23" ht="43.2" x14ac:dyDescent="0.3">
      <c r="A1603">
        <v>1601</v>
      </c>
      <c r="B1603" s="1" t="s">
        <v>3275</v>
      </c>
      <c r="C1603" s="1" t="s">
        <v>3276</v>
      </c>
      <c r="D1603">
        <v>2500</v>
      </c>
      <c r="E1603">
        <v>2706.23</v>
      </c>
      <c r="F1603" t="s">
        <v>16</v>
      </c>
      <c r="G1603" t="s">
        <v>17</v>
      </c>
      <c r="H1603" t="s">
        <v>18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1614</v>
      </c>
      <c r="O1603" s="7">
        <f>(E1603/D1603)*100</f>
        <v>108.2492</v>
      </c>
      <c r="P1603" s="5">
        <f>IFERROR((E1603/L1603),0)</f>
        <v>48.325535714285714</v>
      </c>
      <c r="Q1603" s="5" t="str">
        <f>LEFT(N1603,SEARCH("/", N1603)-1)</f>
        <v>music</v>
      </c>
      <c r="R1603" s="5" t="str">
        <f>RIGHT(N1603,LEN(N1603)-SEARCH("/",N1603))</f>
        <v>rock</v>
      </c>
      <c r="S1603" s="11">
        <f>(((J1603/60)/60)/24)+DATE(1970,1,1)</f>
        <v>40638.092974537038</v>
      </c>
      <c r="T1603" s="11">
        <f>(((I1603/60)/60)/24)+DATE(1970,1,1)</f>
        <v>40668.092974537038</v>
      </c>
      <c r="U1603">
        <f>YEAR(S1603)</f>
        <v>2011</v>
      </c>
      <c r="V1603">
        <f>YEAR(T1603)</f>
        <v>2011</v>
      </c>
      <c r="W1603" t="str">
        <f>IF(V1603=U1603, "Yes"," No")</f>
        <v>Yes</v>
      </c>
    </row>
    <row r="1604" spans="1:23" ht="43.2" x14ac:dyDescent="0.3">
      <c r="A1604">
        <v>1602</v>
      </c>
      <c r="B1604" s="1" t="s">
        <v>3277</v>
      </c>
      <c r="C1604" s="1" t="s">
        <v>3278</v>
      </c>
      <c r="D1604">
        <v>1500</v>
      </c>
      <c r="E1604">
        <v>1502.5</v>
      </c>
      <c r="F1604" t="s">
        <v>16</v>
      </c>
      <c r="G1604" t="s">
        <v>17</v>
      </c>
      <c r="H1604" t="s">
        <v>18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1614</v>
      </c>
      <c r="O1604" s="7">
        <f>(E1604/D1604)*100</f>
        <v>100.16666666666667</v>
      </c>
      <c r="P1604" s="5">
        <f>IFERROR((E1604/L1604),0)</f>
        <v>46.953125</v>
      </c>
      <c r="Q1604" s="5" t="str">
        <f>LEFT(N1604,SEARCH("/", N1604)-1)</f>
        <v>music</v>
      </c>
      <c r="R1604" s="5" t="str">
        <f>RIGHT(N1604,LEN(N1604)-SEARCH("/",N1604))</f>
        <v>rock</v>
      </c>
      <c r="S1604" s="11">
        <f>(((J1604/60)/60)/24)+DATE(1970,1,1)</f>
        <v>40788.297650462962</v>
      </c>
      <c r="T1604" s="11">
        <f>(((I1604/60)/60)/24)+DATE(1970,1,1)</f>
        <v>40830.958333333336</v>
      </c>
      <c r="U1604">
        <f>YEAR(S1604)</f>
        <v>2011</v>
      </c>
      <c r="V1604">
        <f>YEAR(T1604)</f>
        <v>2011</v>
      </c>
      <c r="W1604" t="str">
        <f>IF(V1604=U1604, "Yes"," No")</f>
        <v>Yes</v>
      </c>
    </row>
    <row r="1605" spans="1:23" ht="28.8" x14ac:dyDescent="0.3">
      <c r="A1605">
        <v>1603</v>
      </c>
      <c r="B1605" s="1" t="s">
        <v>3279</v>
      </c>
      <c r="C1605" s="1" t="s">
        <v>3280</v>
      </c>
      <c r="D1605">
        <v>2000</v>
      </c>
      <c r="E1605">
        <v>2000.66</v>
      </c>
      <c r="F1605" t="s">
        <v>16</v>
      </c>
      <c r="G1605" t="s">
        <v>17</v>
      </c>
      <c r="H1605" t="s">
        <v>18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1614</v>
      </c>
      <c r="O1605" s="7">
        <f>(E1605/D1605)*100</f>
        <v>100.03299999999999</v>
      </c>
      <c r="P1605" s="5">
        <f>IFERROR((E1605/L1605),0)</f>
        <v>66.688666666666663</v>
      </c>
      <c r="Q1605" s="5" t="str">
        <f>LEFT(N1605,SEARCH("/", N1605)-1)</f>
        <v>music</v>
      </c>
      <c r="R1605" s="5" t="str">
        <f>RIGHT(N1605,LEN(N1605)-SEARCH("/",N1605))</f>
        <v>rock</v>
      </c>
      <c r="S1605" s="11">
        <f>(((J1605/60)/60)/24)+DATE(1970,1,1)</f>
        <v>40876.169664351852</v>
      </c>
      <c r="T1605" s="11">
        <f>(((I1605/60)/60)/24)+DATE(1970,1,1)</f>
        <v>40936.169664351852</v>
      </c>
      <c r="U1605">
        <f>YEAR(S1605)</f>
        <v>2011</v>
      </c>
      <c r="V1605">
        <f>YEAR(T1605)</f>
        <v>2012</v>
      </c>
      <c r="W1605" t="str">
        <f>IF(V1605=U1605, "Yes"," No")</f>
        <v xml:space="preserve"> No</v>
      </c>
    </row>
    <row r="1606" spans="1:23" ht="43.2" x14ac:dyDescent="0.3">
      <c r="A1606">
        <v>1604</v>
      </c>
      <c r="B1606" s="1" t="s">
        <v>3281</v>
      </c>
      <c r="C1606" s="1" t="s">
        <v>3282</v>
      </c>
      <c r="D1606">
        <v>2800</v>
      </c>
      <c r="E1606">
        <v>3419</v>
      </c>
      <c r="F1606" t="s">
        <v>16</v>
      </c>
      <c r="G1606" t="s">
        <v>17</v>
      </c>
      <c r="H1606" t="s">
        <v>18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1614</v>
      </c>
      <c r="O1606" s="7">
        <f>(E1606/D1606)*100</f>
        <v>122.10714285714286</v>
      </c>
      <c r="P1606" s="5">
        <f>IFERROR((E1606/L1606),0)</f>
        <v>48.842857142857142</v>
      </c>
      <c r="Q1606" s="5" t="str">
        <f>LEFT(N1606,SEARCH("/", N1606)-1)</f>
        <v>music</v>
      </c>
      <c r="R1606" s="5" t="str">
        <f>RIGHT(N1606,LEN(N1606)-SEARCH("/",N1606))</f>
        <v>rock</v>
      </c>
      <c r="S1606" s="11">
        <f>(((J1606/60)/60)/24)+DATE(1970,1,1)</f>
        <v>40945.845312500001</v>
      </c>
      <c r="T1606" s="11">
        <f>(((I1606/60)/60)/24)+DATE(1970,1,1)</f>
        <v>40985.80364583333</v>
      </c>
      <c r="U1606">
        <f>YEAR(S1606)</f>
        <v>2012</v>
      </c>
      <c r="V1606">
        <f>YEAR(T1606)</f>
        <v>2012</v>
      </c>
      <c r="W1606" t="str">
        <f>IF(V1606=U1606, "Yes"," No")</f>
        <v>Yes</v>
      </c>
    </row>
    <row r="1607" spans="1:23" ht="43.2" x14ac:dyDescent="0.3">
      <c r="A1607">
        <v>1605</v>
      </c>
      <c r="B1607" s="1" t="s">
        <v>3283</v>
      </c>
      <c r="C1607" s="1" t="s">
        <v>3284</v>
      </c>
      <c r="D1607">
        <v>6000</v>
      </c>
      <c r="E1607">
        <v>6041.6</v>
      </c>
      <c r="F1607" t="s">
        <v>16</v>
      </c>
      <c r="G1607" t="s">
        <v>17</v>
      </c>
      <c r="H1607" t="s">
        <v>18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1614</v>
      </c>
      <c r="O1607" s="7">
        <f>(E1607/D1607)*100</f>
        <v>100.69333333333334</v>
      </c>
      <c r="P1607" s="5">
        <f>IFERROR((E1607/L1607),0)</f>
        <v>137.30909090909091</v>
      </c>
      <c r="Q1607" s="5" t="str">
        <f>LEFT(N1607,SEARCH("/", N1607)-1)</f>
        <v>music</v>
      </c>
      <c r="R1607" s="5" t="str">
        <f>RIGHT(N1607,LEN(N1607)-SEARCH("/",N1607))</f>
        <v>rock</v>
      </c>
      <c r="S1607" s="11">
        <f>(((J1607/60)/60)/24)+DATE(1970,1,1)</f>
        <v>40747.012881944444</v>
      </c>
      <c r="T1607" s="11">
        <f>(((I1607/60)/60)/24)+DATE(1970,1,1)</f>
        <v>40756.291666666664</v>
      </c>
      <c r="U1607">
        <f>YEAR(S1607)</f>
        <v>2011</v>
      </c>
      <c r="V1607">
        <f>YEAR(T1607)</f>
        <v>2011</v>
      </c>
      <c r="W1607" t="str">
        <f>IF(V1607=U1607, "Yes"," No")</f>
        <v>Yes</v>
      </c>
    </row>
    <row r="1608" spans="1:23" ht="43.2" x14ac:dyDescent="0.3">
      <c r="A1608">
        <v>1606</v>
      </c>
      <c r="B1608" s="1" t="s">
        <v>3285</v>
      </c>
      <c r="C1608" s="1" t="s">
        <v>3286</v>
      </c>
      <c r="D1608">
        <v>8000</v>
      </c>
      <c r="E1608">
        <v>8080.33</v>
      </c>
      <c r="F1608" t="s">
        <v>16</v>
      </c>
      <c r="G1608" t="s">
        <v>17</v>
      </c>
      <c r="H1608" t="s">
        <v>18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1614</v>
      </c>
      <c r="O1608" s="7">
        <f>(E1608/D1608)*100</f>
        <v>101.004125</v>
      </c>
      <c r="P1608" s="5">
        <f>IFERROR((E1608/L1608),0)</f>
        <v>87.829673913043479</v>
      </c>
      <c r="Q1608" s="5" t="str">
        <f>LEFT(N1608,SEARCH("/", N1608)-1)</f>
        <v>music</v>
      </c>
      <c r="R1608" s="5" t="str">
        <f>RIGHT(N1608,LEN(N1608)-SEARCH("/",N1608))</f>
        <v>rock</v>
      </c>
      <c r="S1608" s="11">
        <f>(((J1608/60)/60)/24)+DATE(1970,1,1)</f>
        <v>40536.111550925925</v>
      </c>
      <c r="T1608" s="11">
        <f>(((I1608/60)/60)/24)+DATE(1970,1,1)</f>
        <v>40626.069884259261</v>
      </c>
      <c r="U1608">
        <f>YEAR(S1608)</f>
        <v>2010</v>
      </c>
      <c r="V1608">
        <f>YEAR(T1608)</f>
        <v>2011</v>
      </c>
      <c r="W1608" t="str">
        <f>IF(V1608=U1608, "Yes"," No")</f>
        <v xml:space="preserve"> No</v>
      </c>
    </row>
    <row r="1609" spans="1:23" ht="43.2" x14ac:dyDescent="0.3">
      <c r="A1609">
        <v>1607</v>
      </c>
      <c r="B1609" s="1" t="s">
        <v>3287</v>
      </c>
      <c r="C1609" s="1" t="s">
        <v>3288</v>
      </c>
      <c r="D1609">
        <v>10000</v>
      </c>
      <c r="E1609">
        <v>14511</v>
      </c>
      <c r="F1609" t="s">
        <v>16</v>
      </c>
      <c r="G1609" t="s">
        <v>17</v>
      </c>
      <c r="H1609" t="s">
        <v>18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1614</v>
      </c>
      <c r="O1609" s="7">
        <f>(E1609/D1609)*100</f>
        <v>145.11000000000001</v>
      </c>
      <c r="P1609" s="5">
        <f>IFERROR((E1609/L1609),0)</f>
        <v>70.785365853658533</v>
      </c>
      <c r="Q1609" s="5" t="str">
        <f>LEFT(N1609,SEARCH("/", N1609)-1)</f>
        <v>music</v>
      </c>
      <c r="R1609" s="5" t="str">
        <f>RIGHT(N1609,LEN(N1609)-SEARCH("/",N1609))</f>
        <v>rock</v>
      </c>
      <c r="S1609" s="11">
        <f>(((J1609/60)/60)/24)+DATE(1970,1,1)</f>
        <v>41053.80846064815</v>
      </c>
      <c r="T1609" s="11">
        <f>(((I1609/60)/60)/24)+DATE(1970,1,1)</f>
        <v>41074.80846064815</v>
      </c>
      <c r="U1609">
        <f>YEAR(S1609)</f>
        <v>2012</v>
      </c>
      <c r="V1609">
        <f>YEAR(T1609)</f>
        <v>2012</v>
      </c>
      <c r="W1609" t="str">
        <f>IF(V1609=U1609, "Yes"," No")</f>
        <v>Yes</v>
      </c>
    </row>
    <row r="1610" spans="1:23" ht="28.8" x14ac:dyDescent="0.3">
      <c r="A1610">
        <v>1608</v>
      </c>
      <c r="B1610" s="1" t="s">
        <v>3289</v>
      </c>
      <c r="C1610" s="1" t="s">
        <v>3290</v>
      </c>
      <c r="D1610">
        <v>1200</v>
      </c>
      <c r="E1610">
        <v>1215</v>
      </c>
      <c r="F1610" t="s">
        <v>16</v>
      </c>
      <c r="G1610" t="s">
        <v>17</v>
      </c>
      <c r="H1610" t="s">
        <v>18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1614</v>
      </c>
      <c r="O1610" s="7">
        <f>(E1610/D1610)*100</f>
        <v>101.25</v>
      </c>
      <c r="P1610" s="5">
        <f>IFERROR((E1610/L1610),0)</f>
        <v>52.826086956521742</v>
      </c>
      <c r="Q1610" s="5" t="str">
        <f>LEFT(N1610,SEARCH("/", N1610)-1)</f>
        <v>music</v>
      </c>
      <c r="R1610" s="5" t="str">
        <f>RIGHT(N1610,LEN(N1610)-SEARCH("/",N1610))</f>
        <v>rock</v>
      </c>
      <c r="S1610" s="11">
        <f>(((J1610/60)/60)/24)+DATE(1970,1,1)</f>
        <v>41607.83085648148</v>
      </c>
      <c r="T1610" s="11">
        <f>(((I1610/60)/60)/24)+DATE(1970,1,1)</f>
        <v>41640.226388888892</v>
      </c>
      <c r="U1610">
        <f>YEAR(S1610)</f>
        <v>2013</v>
      </c>
      <c r="V1610">
        <f>YEAR(T1610)</f>
        <v>2014</v>
      </c>
      <c r="W1610" t="str">
        <f>IF(V1610=U1610, "Yes"," No")</f>
        <v xml:space="preserve"> No</v>
      </c>
    </row>
    <row r="1611" spans="1:23" ht="43.2" x14ac:dyDescent="0.3">
      <c r="A1611">
        <v>1609</v>
      </c>
      <c r="B1611" s="1" t="s">
        <v>3291</v>
      </c>
      <c r="C1611" s="1" t="s">
        <v>3292</v>
      </c>
      <c r="D1611">
        <v>1500</v>
      </c>
      <c r="E1611">
        <v>1775</v>
      </c>
      <c r="F1611" t="s">
        <v>16</v>
      </c>
      <c r="G1611" t="s">
        <v>17</v>
      </c>
      <c r="H1611" t="s">
        <v>18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1614</v>
      </c>
      <c r="O1611" s="7">
        <f>(E1611/D1611)*100</f>
        <v>118.33333333333333</v>
      </c>
      <c r="P1611" s="5">
        <f>IFERROR((E1611/L1611),0)</f>
        <v>443.75</v>
      </c>
      <c r="Q1611" s="5" t="str">
        <f>LEFT(N1611,SEARCH("/", N1611)-1)</f>
        <v>music</v>
      </c>
      <c r="R1611" s="5" t="str">
        <f>RIGHT(N1611,LEN(N1611)-SEARCH("/",N1611))</f>
        <v>rock</v>
      </c>
      <c r="S1611" s="11">
        <f>(((J1611/60)/60)/24)+DATE(1970,1,1)</f>
        <v>40796.001261574071</v>
      </c>
      <c r="T1611" s="11">
        <f>(((I1611/60)/60)/24)+DATE(1970,1,1)</f>
        <v>40849.333333333336</v>
      </c>
      <c r="U1611">
        <f>YEAR(S1611)</f>
        <v>2011</v>
      </c>
      <c r="V1611">
        <f>YEAR(T1611)</f>
        <v>2011</v>
      </c>
      <c r="W1611" t="str">
        <f>IF(V1611=U1611, "Yes"," No")</f>
        <v>Yes</v>
      </c>
    </row>
    <row r="1612" spans="1:23" ht="28.8" x14ac:dyDescent="0.3">
      <c r="A1612">
        <v>1610</v>
      </c>
      <c r="B1612" s="1" t="s">
        <v>3293</v>
      </c>
      <c r="C1612" s="1" t="s">
        <v>3294</v>
      </c>
      <c r="D1612">
        <v>2000</v>
      </c>
      <c r="E1612">
        <v>5437</v>
      </c>
      <c r="F1612" t="s">
        <v>16</v>
      </c>
      <c r="G1612" t="s">
        <v>17</v>
      </c>
      <c r="H1612" t="s">
        <v>18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1614</v>
      </c>
      <c r="O1612" s="7">
        <f>(E1612/D1612)*100</f>
        <v>271.85000000000002</v>
      </c>
      <c r="P1612" s="5">
        <f>IFERROR((E1612/L1612),0)</f>
        <v>48.544642857142854</v>
      </c>
      <c r="Q1612" s="5" t="str">
        <f>LEFT(N1612,SEARCH("/", N1612)-1)</f>
        <v>music</v>
      </c>
      <c r="R1612" s="5" t="str">
        <f>RIGHT(N1612,LEN(N1612)-SEARCH("/",N1612))</f>
        <v>rock</v>
      </c>
      <c r="S1612" s="11">
        <f>(((J1612/60)/60)/24)+DATE(1970,1,1)</f>
        <v>41228.924884259257</v>
      </c>
      <c r="T1612" s="11">
        <f>(((I1612/60)/60)/24)+DATE(1970,1,1)</f>
        <v>41258.924884259257</v>
      </c>
      <c r="U1612">
        <f>YEAR(S1612)</f>
        <v>2012</v>
      </c>
      <c r="V1612">
        <f>YEAR(T1612)</f>
        <v>2012</v>
      </c>
      <c r="W1612" t="str">
        <f>IF(V1612=U1612, "Yes"," No")</f>
        <v>Yes</v>
      </c>
    </row>
    <row r="1613" spans="1:23" ht="28.8" x14ac:dyDescent="0.3">
      <c r="A1613">
        <v>1611</v>
      </c>
      <c r="B1613" s="1" t="s">
        <v>3295</v>
      </c>
      <c r="C1613" s="1" t="s">
        <v>3296</v>
      </c>
      <c r="D1613">
        <v>800</v>
      </c>
      <c r="E1613">
        <v>1001</v>
      </c>
      <c r="F1613" t="s">
        <v>16</v>
      </c>
      <c r="G1613" t="s">
        <v>17</v>
      </c>
      <c r="H1613" t="s">
        <v>18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1614</v>
      </c>
      <c r="O1613" s="7">
        <f>(E1613/D1613)*100</f>
        <v>125.125</v>
      </c>
      <c r="P1613" s="5">
        <f>IFERROR((E1613/L1613),0)</f>
        <v>37.074074074074076</v>
      </c>
      <c r="Q1613" s="5" t="str">
        <f>LEFT(N1613,SEARCH("/", N1613)-1)</f>
        <v>music</v>
      </c>
      <c r="R1613" s="5" t="str">
        <f>RIGHT(N1613,LEN(N1613)-SEARCH("/",N1613))</f>
        <v>rock</v>
      </c>
      <c r="S1613" s="11">
        <f>(((J1613/60)/60)/24)+DATE(1970,1,1)</f>
        <v>41409.00037037037</v>
      </c>
      <c r="T1613" s="11">
        <f>(((I1613/60)/60)/24)+DATE(1970,1,1)</f>
        <v>41430.00037037037</v>
      </c>
      <c r="U1613">
        <f>YEAR(S1613)</f>
        <v>2013</v>
      </c>
      <c r="V1613">
        <f>YEAR(T1613)</f>
        <v>2013</v>
      </c>
      <c r="W1613" t="str">
        <f>IF(V1613=U1613, "Yes"," No")</f>
        <v>Yes</v>
      </c>
    </row>
    <row r="1614" spans="1:23" ht="43.2" x14ac:dyDescent="0.3">
      <c r="A1614">
        <v>1612</v>
      </c>
      <c r="B1614" s="1" t="s">
        <v>3297</v>
      </c>
      <c r="C1614" s="1" t="s">
        <v>3298</v>
      </c>
      <c r="D1614">
        <v>500</v>
      </c>
      <c r="E1614">
        <v>550</v>
      </c>
      <c r="F1614" t="s">
        <v>16</v>
      </c>
      <c r="G1614" t="s">
        <v>17</v>
      </c>
      <c r="H1614" t="s">
        <v>18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1614</v>
      </c>
      <c r="O1614" s="7">
        <f>(E1614/D1614)*100</f>
        <v>110.00000000000001</v>
      </c>
      <c r="P1614" s="5">
        <f>IFERROR((E1614/L1614),0)</f>
        <v>50</v>
      </c>
      <c r="Q1614" s="5" t="str">
        <f>LEFT(N1614,SEARCH("/", N1614)-1)</f>
        <v>music</v>
      </c>
      <c r="R1614" s="5" t="str">
        <f>RIGHT(N1614,LEN(N1614)-SEARCH("/",N1614))</f>
        <v>rock</v>
      </c>
      <c r="S1614" s="11">
        <f>(((J1614/60)/60)/24)+DATE(1970,1,1)</f>
        <v>41246.874814814815</v>
      </c>
      <c r="T1614" s="11">
        <f>(((I1614/60)/60)/24)+DATE(1970,1,1)</f>
        <v>41276.874814814815</v>
      </c>
      <c r="U1614">
        <f>YEAR(S1614)</f>
        <v>2012</v>
      </c>
      <c r="V1614">
        <f>YEAR(T1614)</f>
        <v>2013</v>
      </c>
      <c r="W1614" t="str">
        <f>IF(V1614=U1614, "Yes"," No")</f>
        <v xml:space="preserve"> No</v>
      </c>
    </row>
    <row r="1615" spans="1:23" ht="43.2" x14ac:dyDescent="0.3">
      <c r="A1615">
        <v>1613</v>
      </c>
      <c r="B1615" s="1" t="s">
        <v>3299</v>
      </c>
      <c r="C1615" s="1" t="s">
        <v>3300</v>
      </c>
      <c r="D1615">
        <v>1000</v>
      </c>
      <c r="E1615">
        <v>1015</v>
      </c>
      <c r="F1615" t="s">
        <v>16</v>
      </c>
      <c r="G1615" t="s">
        <v>17</v>
      </c>
      <c r="H1615" t="s">
        <v>18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1614</v>
      </c>
      <c r="O1615" s="7">
        <f>(E1615/D1615)*100</f>
        <v>101.49999999999999</v>
      </c>
      <c r="P1615" s="5">
        <f>IFERROR((E1615/L1615),0)</f>
        <v>39.03846153846154</v>
      </c>
      <c r="Q1615" s="5" t="str">
        <f>LEFT(N1615,SEARCH("/", N1615)-1)</f>
        <v>music</v>
      </c>
      <c r="R1615" s="5" t="str">
        <f>RIGHT(N1615,LEN(N1615)-SEARCH("/",N1615))</f>
        <v>rock</v>
      </c>
      <c r="S1615" s="11">
        <f>(((J1615/60)/60)/24)+DATE(1970,1,1)</f>
        <v>41082.069467592592</v>
      </c>
      <c r="T1615" s="11">
        <f>(((I1615/60)/60)/24)+DATE(1970,1,1)</f>
        <v>41112.069467592592</v>
      </c>
      <c r="U1615">
        <f>YEAR(S1615)</f>
        <v>2012</v>
      </c>
      <c r="V1615">
        <f>YEAR(T1615)</f>
        <v>2012</v>
      </c>
      <c r="W1615" t="str">
        <f>IF(V1615=U1615, "Yes"," No")</f>
        <v>Yes</v>
      </c>
    </row>
    <row r="1616" spans="1:23" ht="43.2" x14ac:dyDescent="0.3">
      <c r="A1616">
        <v>1614</v>
      </c>
      <c r="B1616" s="1" t="s">
        <v>3301</v>
      </c>
      <c r="C1616" s="1" t="s">
        <v>3302</v>
      </c>
      <c r="D1616">
        <v>5000</v>
      </c>
      <c r="E1616">
        <v>5135</v>
      </c>
      <c r="F1616" t="s">
        <v>16</v>
      </c>
      <c r="G1616" t="s">
        <v>17</v>
      </c>
      <c r="H1616" t="s">
        <v>18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1614</v>
      </c>
      <c r="O1616" s="7">
        <f>(E1616/D1616)*100</f>
        <v>102.69999999999999</v>
      </c>
      <c r="P1616" s="5">
        <f>IFERROR((E1616/L1616),0)</f>
        <v>66.688311688311686</v>
      </c>
      <c r="Q1616" s="5" t="str">
        <f>LEFT(N1616,SEARCH("/", N1616)-1)</f>
        <v>music</v>
      </c>
      <c r="R1616" s="5" t="str">
        <f>RIGHT(N1616,LEN(N1616)-SEARCH("/",N1616))</f>
        <v>rock</v>
      </c>
      <c r="S1616" s="11">
        <f>(((J1616/60)/60)/24)+DATE(1970,1,1)</f>
        <v>41794.981122685182</v>
      </c>
      <c r="T1616" s="11">
        <f>(((I1616/60)/60)/24)+DATE(1970,1,1)</f>
        <v>41854.708333333336</v>
      </c>
      <c r="U1616">
        <f>YEAR(S1616)</f>
        <v>2014</v>
      </c>
      <c r="V1616">
        <f>YEAR(T1616)</f>
        <v>2014</v>
      </c>
      <c r="W1616" t="str">
        <f>IF(V1616=U1616, "Yes"," No")</f>
        <v>Yes</v>
      </c>
    </row>
    <row r="1617" spans="1:23" ht="43.2" x14ac:dyDescent="0.3">
      <c r="A1617">
        <v>1615</v>
      </c>
      <c r="B1617" s="1" t="s">
        <v>3303</v>
      </c>
      <c r="C1617" s="1" t="s">
        <v>3304</v>
      </c>
      <c r="D1617">
        <v>8000</v>
      </c>
      <c r="E1617">
        <v>9130</v>
      </c>
      <c r="F1617" t="s">
        <v>16</v>
      </c>
      <c r="G1617" t="s">
        <v>17</v>
      </c>
      <c r="H1617" t="s">
        <v>18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1614</v>
      </c>
      <c r="O1617" s="7">
        <f>(E1617/D1617)*100</f>
        <v>114.12500000000001</v>
      </c>
      <c r="P1617" s="5">
        <f>IFERROR((E1617/L1617),0)</f>
        <v>67.132352941176464</v>
      </c>
      <c r="Q1617" s="5" t="str">
        <f>LEFT(N1617,SEARCH("/", N1617)-1)</f>
        <v>music</v>
      </c>
      <c r="R1617" s="5" t="str">
        <f>RIGHT(N1617,LEN(N1617)-SEARCH("/",N1617))</f>
        <v>rock</v>
      </c>
      <c r="S1617" s="11">
        <f>(((J1617/60)/60)/24)+DATE(1970,1,1)</f>
        <v>40845.050879629627</v>
      </c>
      <c r="T1617" s="11">
        <f>(((I1617/60)/60)/24)+DATE(1970,1,1)</f>
        <v>40890.092546296299</v>
      </c>
      <c r="U1617">
        <f>YEAR(S1617)</f>
        <v>2011</v>
      </c>
      <c r="V1617">
        <f>YEAR(T1617)</f>
        <v>2011</v>
      </c>
      <c r="W1617" t="str">
        <f>IF(V1617=U1617, "Yes"," No")</f>
        <v>Yes</v>
      </c>
    </row>
    <row r="1618" spans="1:23" ht="43.2" x14ac:dyDescent="0.3">
      <c r="A1618">
        <v>1616</v>
      </c>
      <c r="B1618" s="1" t="s">
        <v>3305</v>
      </c>
      <c r="C1618" s="1" t="s">
        <v>3306</v>
      </c>
      <c r="D1618">
        <v>10000</v>
      </c>
      <c r="E1618">
        <v>10420</v>
      </c>
      <c r="F1618" t="s">
        <v>16</v>
      </c>
      <c r="G1618" t="s">
        <v>17</v>
      </c>
      <c r="H1618" t="s">
        <v>18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1614</v>
      </c>
      <c r="O1618" s="7">
        <f>(E1618/D1618)*100</f>
        <v>104.2</v>
      </c>
      <c r="P1618" s="5">
        <f>IFERROR((E1618/L1618),0)</f>
        <v>66.369426751592357</v>
      </c>
      <c r="Q1618" s="5" t="str">
        <f>LEFT(N1618,SEARCH("/", N1618)-1)</f>
        <v>music</v>
      </c>
      <c r="R1618" s="5" t="str">
        <f>RIGHT(N1618,LEN(N1618)-SEARCH("/",N1618))</f>
        <v>rock</v>
      </c>
      <c r="S1618" s="11">
        <f>(((J1618/60)/60)/24)+DATE(1970,1,1)</f>
        <v>41194.715520833335</v>
      </c>
      <c r="T1618" s="11">
        <f>(((I1618/60)/60)/24)+DATE(1970,1,1)</f>
        <v>41235.916666666664</v>
      </c>
      <c r="U1618">
        <f>YEAR(S1618)</f>
        <v>2012</v>
      </c>
      <c r="V1618">
        <f>YEAR(T1618)</f>
        <v>2012</v>
      </c>
      <c r="W1618" t="str">
        <f>IF(V1618=U1618, "Yes"," No")</f>
        <v>Yes</v>
      </c>
    </row>
    <row r="1619" spans="1:23" ht="28.8" x14ac:dyDescent="0.3">
      <c r="A1619">
        <v>1617</v>
      </c>
      <c r="B1619" s="1" t="s">
        <v>3307</v>
      </c>
      <c r="C1619" s="1" t="s">
        <v>3308</v>
      </c>
      <c r="D1619">
        <v>7000</v>
      </c>
      <c r="E1619">
        <v>10210</v>
      </c>
      <c r="F1619" t="s">
        <v>16</v>
      </c>
      <c r="G1619" t="s">
        <v>17</v>
      </c>
      <c r="H1619" t="s">
        <v>18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1614</v>
      </c>
      <c r="O1619" s="7">
        <f>(E1619/D1619)*100</f>
        <v>145.85714285714286</v>
      </c>
      <c r="P1619" s="5">
        <f>IFERROR((E1619/L1619),0)</f>
        <v>64.620253164556956</v>
      </c>
      <c r="Q1619" s="5" t="str">
        <f>LEFT(N1619,SEARCH("/", N1619)-1)</f>
        <v>music</v>
      </c>
      <c r="R1619" s="5" t="str">
        <f>RIGHT(N1619,LEN(N1619)-SEARCH("/",N1619))</f>
        <v>rock</v>
      </c>
      <c r="S1619" s="11">
        <f>(((J1619/60)/60)/24)+DATE(1970,1,1)</f>
        <v>41546.664212962962</v>
      </c>
      <c r="T1619" s="11">
        <f>(((I1619/60)/60)/24)+DATE(1970,1,1)</f>
        <v>41579.791666666664</v>
      </c>
      <c r="U1619">
        <f>YEAR(S1619)</f>
        <v>2013</v>
      </c>
      <c r="V1619">
        <f>YEAR(T1619)</f>
        <v>2013</v>
      </c>
      <c r="W1619" t="str">
        <f>IF(V1619=U1619, "Yes"," No")</f>
        <v>Yes</v>
      </c>
    </row>
    <row r="1620" spans="1:23" ht="43.2" x14ac:dyDescent="0.3">
      <c r="A1620">
        <v>1618</v>
      </c>
      <c r="B1620" s="1" t="s">
        <v>3309</v>
      </c>
      <c r="C1620" s="1" t="s">
        <v>3310</v>
      </c>
      <c r="D1620">
        <v>1500</v>
      </c>
      <c r="E1620">
        <v>1576</v>
      </c>
      <c r="F1620" t="s">
        <v>16</v>
      </c>
      <c r="G1620" t="s">
        <v>17</v>
      </c>
      <c r="H1620" t="s">
        <v>18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1614</v>
      </c>
      <c r="O1620" s="7">
        <f>(E1620/D1620)*100</f>
        <v>105.06666666666666</v>
      </c>
      <c r="P1620" s="5">
        <f>IFERROR((E1620/L1620),0)</f>
        <v>58.370370370370374</v>
      </c>
      <c r="Q1620" s="5" t="str">
        <f>LEFT(N1620,SEARCH("/", N1620)-1)</f>
        <v>music</v>
      </c>
      <c r="R1620" s="5" t="str">
        <f>RIGHT(N1620,LEN(N1620)-SEARCH("/",N1620))</f>
        <v>rock</v>
      </c>
      <c r="S1620" s="11">
        <f>(((J1620/60)/60)/24)+DATE(1970,1,1)</f>
        <v>41301.654340277775</v>
      </c>
      <c r="T1620" s="11">
        <f>(((I1620/60)/60)/24)+DATE(1970,1,1)</f>
        <v>41341.654340277775</v>
      </c>
      <c r="U1620">
        <f>YEAR(S1620)</f>
        <v>2013</v>
      </c>
      <c r="V1620">
        <f>YEAR(T1620)</f>
        <v>2013</v>
      </c>
      <c r="W1620" t="str">
        <f>IF(V1620=U1620, "Yes"," No")</f>
        <v>Yes</v>
      </c>
    </row>
    <row r="1621" spans="1:23" ht="43.2" x14ac:dyDescent="0.3">
      <c r="A1621">
        <v>1619</v>
      </c>
      <c r="B1621" s="1" t="s">
        <v>3311</v>
      </c>
      <c r="C1621" s="1" t="s">
        <v>3312</v>
      </c>
      <c r="D1621">
        <v>1500</v>
      </c>
      <c r="E1621">
        <v>2000</v>
      </c>
      <c r="F1621" t="s">
        <v>16</v>
      </c>
      <c r="G1621" t="s">
        <v>17</v>
      </c>
      <c r="H1621" t="s">
        <v>18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1614</v>
      </c>
      <c r="O1621" s="7">
        <f>(E1621/D1621)*100</f>
        <v>133.33333333333331</v>
      </c>
      <c r="P1621" s="5">
        <f>IFERROR((E1621/L1621),0)</f>
        <v>86.956521739130437</v>
      </c>
      <c r="Q1621" s="5" t="str">
        <f>LEFT(N1621,SEARCH("/", N1621)-1)</f>
        <v>music</v>
      </c>
      <c r="R1621" s="5" t="str">
        <f>RIGHT(N1621,LEN(N1621)-SEARCH("/",N1621))</f>
        <v>rock</v>
      </c>
      <c r="S1621" s="11">
        <f>(((J1621/60)/60)/24)+DATE(1970,1,1)</f>
        <v>41876.18618055556</v>
      </c>
      <c r="T1621" s="11">
        <f>(((I1621/60)/60)/24)+DATE(1970,1,1)</f>
        <v>41897.18618055556</v>
      </c>
      <c r="U1621">
        <f>YEAR(S1621)</f>
        <v>2014</v>
      </c>
      <c r="V1621">
        <f>YEAR(T1621)</f>
        <v>2014</v>
      </c>
      <c r="W1621" t="str">
        <f>IF(V1621=U1621, "Yes"," No")</f>
        <v>Yes</v>
      </c>
    </row>
    <row r="1622" spans="1:23" ht="28.8" x14ac:dyDescent="0.3">
      <c r="A1622">
        <v>1620</v>
      </c>
      <c r="B1622" s="1" t="s">
        <v>3313</v>
      </c>
      <c r="C1622" s="1" t="s">
        <v>3314</v>
      </c>
      <c r="D1622">
        <v>1000</v>
      </c>
      <c r="E1622">
        <v>1130</v>
      </c>
      <c r="F1622" t="s">
        <v>16</v>
      </c>
      <c r="G1622" t="s">
        <v>17</v>
      </c>
      <c r="H1622" t="s">
        <v>18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1614</v>
      </c>
      <c r="O1622" s="7">
        <f>(E1622/D1622)*100</f>
        <v>112.99999999999999</v>
      </c>
      <c r="P1622" s="5">
        <f>IFERROR((E1622/L1622),0)</f>
        <v>66.470588235294116</v>
      </c>
      <c r="Q1622" s="5" t="str">
        <f>LEFT(N1622,SEARCH("/", N1622)-1)</f>
        <v>music</v>
      </c>
      <c r="R1622" s="5" t="str">
        <f>RIGHT(N1622,LEN(N1622)-SEARCH("/",N1622))</f>
        <v>rock</v>
      </c>
      <c r="S1622" s="11">
        <f>(((J1622/60)/60)/24)+DATE(1970,1,1)</f>
        <v>41321.339583333334</v>
      </c>
      <c r="T1622" s="11">
        <f>(((I1622/60)/60)/24)+DATE(1970,1,1)</f>
        <v>41328.339583333334</v>
      </c>
      <c r="U1622">
        <f>YEAR(S1622)</f>
        <v>2013</v>
      </c>
      <c r="V1622">
        <f>YEAR(T1622)</f>
        <v>2013</v>
      </c>
      <c r="W1622" t="str">
        <f>IF(V1622=U1622, "Yes"," No")</f>
        <v>Yes</v>
      </c>
    </row>
    <row r="1623" spans="1:23" ht="43.2" x14ac:dyDescent="0.3">
      <c r="A1623">
        <v>1621</v>
      </c>
      <c r="B1623" s="1" t="s">
        <v>3315</v>
      </c>
      <c r="C1623" s="1" t="s">
        <v>3316</v>
      </c>
      <c r="D1623">
        <v>5000</v>
      </c>
      <c r="E1623">
        <v>6060</v>
      </c>
      <c r="F1623" t="s">
        <v>16</v>
      </c>
      <c r="G1623" t="s">
        <v>17</v>
      </c>
      <c r="H1623" t="s">
        <v>18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1614</v>
      </c>
      <c r="O1623" s="7">
        <f>(E1623/D1623)*100</f>
        <v>121.2</v>
      </c>
      <c r="P1623" s="5">
        <f>IFERROR((E1623/L1623),0)</f>
        <v>163.78378378378378</v>
      </c>
      <c r="Q1623" s="5" t="str">
        <f>LEFT(N1623,SEARCH("/", N1623)-1)</f>
        <v>music</v>
      </c>
      <c r="R1623" s="5" t="str">
        <f>RIGHT(N1623,LEN(N1623)-SEARCH("/",N1623))</f>
        <v>rock</v>
      </c>
      <c r="S1623" s="11">
        <f>(((J1623/60)/60)/24)+DATE(1970,1,1)</f>
        <v>41003.60665509259</v>
      </c>
      <c r="T1623" s="11">
        <f>(((I1623/60)/60)/24)+DATE(1970,1,1)</f>
        <v>41057.165972222225</v>
      </c>
      <c r="U1623">
        <f>YEAR(S1623)</f>
        <v>2012</v>
      </c>
      <c r="V1623">
        <f>YEAR(T1623)</f>
        <v>2012</v>
      </c>
      <c r="W1623" t="str">
        <f>IF(V1623=U1623, "Yes"," No")</f>
        <v>Yes</v>
      </c>
    </row>
    <row r="1624" spans="1:23" ht="43.2" x14ac:dyDescent="0.3">
      <c r="A1624">
        <v>1622</v>
      </c>
      <c r="B1624" s="1" t="s">
        <v>3317</v>
      </c>
      <c r="C1624" s="1" t="s">
        <v>3318</v>
      </c>
      <c r="D1624">
        <v>6900</v>
      </c>
      <c r="E1624">
        <v>7019</v>
      </c>
      <c r="F1624" t="s">
        <v>16</v>
      </c>
      <c r="G1624" t="s">
        <v>17</v>
      </c>
      <c r="H1624" t="s">
        <v>18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1614</v>
      </c>
      <c r="O1624" s="7">
        <f>(E1624/D1624)*100</f>
        <v>101.72463768115942</v>
      </c>
      <c r="P1624" s="5">
        <f>IFERROR((E1624/L1624),0)</f>
        <v>107.98461538461538</v>
      </c>
      <c r="Q1624" s="5" t="str">
        <f>LEFT(N1624,SEARCH("/", N1624)-1)</f>
        <v>music</v>
      </c>
      <c r="R1624" s="5" t="str">
        <f>RIGHT(N1624,LEN(N1624)-SEARCH("/",N1624))</f>
        <v>rock</v>
      </c>
      <c r="S1624" s="11">
        <f>(((J1624/60)/60)/24)+DATE(1970,1,1)</f>
        <v>41950.29483796296</v>
      </c>
      <c r="T1624" s="11">
        <f>(((I1624/60)/60)/24)+DATE(1970,1,1)</f>
        <v>41990.332638888889</v>
      </c>
      <c r="U1624">
        <f>YEAR(S1624)</f>
        <v>2014</v>
      </c>
      <c r="V1624">
        <f>YEAR(T1624)</f>
        <v>2014</v>
      </c>
      <c r="W1624" t="str">
        <f>IF(V1624=U1624, "Yes"," No")</f>
        <v>Yes</v>
      </c>
    </row>
    <row r="1625" spans="1:23" ht="43.2" x14ac:dyDescent="0.3">
      <c r="A1625">
        <v>1623</v>
      </c>
      <c r="B1625" s="1" t="s">
        <v>3319</v>
      </c>
      <c r="C1625" s="1" t="s">
        <v>3320</v>
      </c>
      <c r="D1625">
        <v>750</v>
      </c>
      <c r="E1625">
        <v>758</v>
      </c>
      <c r="F1625" t="s">
        <v>16</v>
      </c>
      <c r="G1625" t="s">
        <v>24</v>
      </c>
      <c r="H1625" t="s">
        <v>25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1614</v>
      </c>
      <c r="O1625" s="7">
        <f>(E1625/D1625)*100</f>
        <v>101.06666666666666</v>
      </c>
      <c r="P1625" s="5">
        <f>IFERROR((E1625/L1625),0)</f>
        <v>42.111111111111114</v>
      </c>
      <c r="Q1625" s="5" t="str">
        <f>LEFT(N1625,SEARCH("/", N1625)-1)</f>
        <v>music</v>
      </c>
      <c r="R1625" s="5" t="str">
        <f>RIGHT(N1625,LEN(N1625)-SEARCH("/",N1625))</f>
        <v>rock</v>
      </c>
      <c r="S1625" s="11">
        <f>(((J1625/60)/60)/24)+DATE(1970,1,1)</f>
        <v>41453.688530092593</v>
      </c>
      <c r="T1625" s="11">
        <f>(((I1625/60)/60)/24)+DATE(1970,1,1)</f>
        <v>41513.688530092593</v>
      </c>
      <c r="U1625">
        <f>YEAR(S1625)</f>
        <v>2013</v>
      </c>
      <c r="V1625">
        <f>YEAR(T1625)</f>
        <v>2013</v>
      </c>
      <c r="W1625" t="str">
        <f>IF(V1625=U1625, "Yes"," No")</f>
        <v>Yes</v>
      </c>
    </row>
    <row r="1626" spans="1:23" ht="43.2" x14ac:dyDescent="0.3">
      <c r="A1626">
        <v>1624</v>
      </c>
      <c r="B1626" s="1" t="s">
        <v>3321</v>
      </c>
      <c r="C1626" s="1" t="s">
        <v>3322</v>
      </c>
      <c r="D1626">
        <v>1000</v>
      </c>
      <c r="E1626">
        <v>1180</v>
      </c>
      <c r="F1626" t="s">
        <v>16</v>
      </c>
      <c r="G1626" t="s">
        <v>17</v>
      </c>
      <c r="H1626" t="s">
        <v>18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1614</v>
      </c>
      <c r="O1626" s="7">
        <f>(E1626/D1626)*100</f>
        <v>118</v>
      </c>
      <c r="P1626" s="5">
        <f>IFERROR((E1626/L1626),0)</f>
        <v>47.2</v>
      </c>
      <c r="Q1626" s="5" t="str">
        <f>LEFT(N1626,SEARCH("/", N1626)-1)</f>
        <v>music</v>
      </c>
      <c r="R1626" s="5" t="str">
        <f>RIGHT(N1626,LEN(N1626)-SEARCH("/",N1626))</f>
        <v>rock</v>
      </c>
      <c r="S1626" s="11">
        <f>(((J1626/60)/60)/24)+DATE(1970,1,1)</f>
        <v>41243.367303240739</v>
      </c>
      <c r="T1626" s="11">
        <f>(((I1626/60)/60)/24)+DATE(1970,1,1)</f>
        <v>41283.367303240739</v>
      </c>
      <c r="U1626">
        <f>YEAR(S1626)</f>
        <v>2012</v>
      </c>
      <c r="V1626">
        <f>YEAR(T1626)</f>
        <v>2013</v>
      </c>
      <c r="W1626" t="str">
        <f>IF(V1626=U1626, "Yes"," No")</f>
        <v xml:space="preserve"> No</v>
      </c>
    </row>
    <row r="1627" spans="1:23" ht="57.6" x14ac:dyDescent="0.3">
      <c r="A1627">
        <v>1625</v>
      </c>
      <c r="B1627" s="1" t="s">
        <v>3323</v>
      </c>
      <c r="C1627" s="1" t="s">
        <v>3324</v>
      </c>
      <c r="D1627">
        <v>7500</v>
      </c>
      <c r="E1627">
        <v>11650</v>
      </c>
      <c r="F1627" t="s">
        <v>16</v>
      </c>
      <c r="G1627" t="s">
        <v>17</v>
      </c>
      <c r="H1627" t="s">
        <v>18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1614</v>
      </c>
      <c r="O1627" s="7">
        <f>(E1627/D1627)*100</f>
        <v>155.33333333333331</v>
      </c>
      <c r="P1627" s="5">
        <f>IFERROR((E1627/L1627),0)</f>
        <v>112.01923076923077</v>
      </c>
      <c r="Q1627" s="5" t="str">
        <f>LEFT(N1627,SEARCH("/", N1627)-1)</f>
        <v>music</v>
      </c>
      <c r="R1627" s="5" t="str">
        <f>RIGHT(N1627,LEN(N1627)-SEARCH("/",N1627))</f>
        <v>rock</v>
      </c>
      <c r="S1627" s="11">
        <f>(((J1627/60)/60)/24)+DATE(1970,1,1)</f>
        <v>41135.699687500004</v>
      </c>
      <c r="T1627" s="11">
        <f>(((I1627/60)/60)/24)+DATE(1970,1,1)</f>
        <v>41163.699687500004</v>
      </c>
      <c r="U1627">
        <f>YEAR(S1627)</f>
        <v>2012</v>
      </c>
      <c r="V1627">
        <f>YEAR(T1627)</f>
        <v>2012</v>
      </c>
      <c r="W1627" t="str">
        <f>IF(V1627=U1627, "Yes"," No")</f>
        <v>Yes</v>
      </c>
    </row>
    <row r="1628" spans="1:23" ht="43.2" x14ac:dyDescent="0.3">
      <c r="A1628">
        <v>1626</v>
      </c>
      <c r="B1628" s="1" t="s">
        <v>3325</v>
      </c>
      <c r="C1628" s="1" t="s">
        <v>3326</v>
      </c>
      <c r="D1628">
        <v>8000</v>
      </c>
      <c r="E1628">
        <v>8095</v>
      </c>
      <c r="F1628" t="s">
        <v>16</v>
      </c>
      <c r="G1628" t="s">
        <v>17</v>
      </c>
      <c r="H1628" t="s">
        <v>18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1614</v>
      </c>
      <c r="O1628" s="7">
        <f>(E1628/D1628)*100</f>
        <v>101.18750000000001</v>
      </c>
      <c r="P1628" s="5">
        <f>IFERROR((E1628/L1628),0)</f>
        <v>74.953703703703709</v>
      </c>
      <c r="Q1628" s="5" t="str">
        <f>LEFT(N1628,SEARCH("/", N1628)-1)</f>
        <v>music</v>
      </c>
      <c r="R1628" s="5" t="str">
        <f>RIGHT(N1628,LEN(N1628)-SEARCH("/",N1628))</f>
        <v>rock</v>
      </c>
      <c r="S1628" s="11">
        <f>(((J1628/60)/60)/24)+DATE(1970,1,1)</f>
        <v>41579.847997685189</v>
      </c>
      <c r="T1628" s="11">
        <f>(((I1628/60)/60)/24)+DATE(1970,1,1)</f>
        <v>41609.889664351853</v>
      </c>
      <c r="U1628">
        <f>YEAR(S1628)</f>
        <v>2013</v>
      </c>
      <c r="V1628">
        <f>YEAR(T1628)</f>
        <v>2013</v>
      </c>
      <c r="W1628" t="str">
        <f>IF(V1628=U1628, "Yes"," No")</f>
        <v>Yes</v>
      </c>
    </row>
    <row r="1629" spans="1:23" ht="43.2" x14ac:dyDescent="0.3">
      <c r="A1629">
        <v>1627</v>
      </c>
      <c r="B1629" s="1" t="s">
        <v>3327</v>
      </c>
      <c r="C1629" s="1" t="s">
        <v>3328</v>
      </c>
      <c r="D1629">
        <v>2000</v>
      </c>
      <c r="E1629">
        <v>2340</v>
      </c>
      <c r="F1629" t="s">
        <v>16</v>
      </c>
      <c r="G1629" t="s">
        <v>17</v>
      </c>
      <c r="H1629" t="s">
        <v>18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1614</v>
      </c>
      <c r="O1629" s="7">
        <f>(E1629/D1629)*100</f>
        <v>117</v>
      </c>
      <c r="P1629" s="5">
        <f>IFERROR((E1629/L1629),0)</f>
        <v>61.578947368421055</v>
      </c>
      <c r="Q1629" s="5" t="str">
        <f>LEFT(N1629,SEARCH("/", N1629)-1)</f>
        <v>music</v>
      </c>
      <c r="R1629" s="5" t="str">
        <f>RIGHT(N1629,LEN(N1629)-SEARCH("/",N1629))</f>
        <v>rock</v>
      </c>
      <c r="S1629" s="11">
        <f>(((J1629/60)/60)/24)+DATE(1970,1,1)</f>
        <v>41205.707048611112</v>
      </c>
      <c r="T1629" s="11">
        <f>(((I1629/60)/60)/24)+DATE(1970,1,1)</f>
        <v>41239.207638888889</v>
      </c>
      <c r="U1629">
        <f>YEAR(S1629)</f>
        <v>2012</v>
      </c>
      <c r="V1629">
        <f>YEAR(T1629)</f>
        <v>2012</v>
      </c>
      <c r="W1629" t="str">
        <f>IF(V1629=U1629, "Yes"," No")</f>
        <v>Yes</v>
      </c>
    </row>
    <row r="1630" spans="1:23" ht="28.8" x14ac:dyDescent="0.3">
      <c r="A1630">
        <v>1628</v>
      </c>
      <c r="B1630" s="1" t="s">
        <v>3329</v>
      </c>
      <c r="C1630" s="1" t="s">
        <v>3330</v>
      </c>
      <c r="D1630">
        <v>4000</v>
      </c>
      <c r="E1630">
        <v>4037</v>
      </c>
      <c r="F1630" t="s">
        <v>16</v>
      </c>
      <c r="G1630" t="s">
        <v>17</v>
      </c>
      <c r="H1630" t="s">
        <v>18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1614</v>
      </c>
      <c r="O1630" s="7">
        <f>(E1630/D1630)*100</f>
        <v>100.925</v>
      </c>
      <c r="P1630" s="5">
        <f>IFERROR((E1630/L1630),0)</f>
        <v>45.875</v>
      </c>
      <c r="Q1630" s="5" t="str">
        <f>LEFT(N1630,SEARCH("/", N1630)-1)</f>
        <v>music</v>
      </c>
      <c r="R1630" s="5" t="str">
        <f>RIGHT(N1630,LEN(N1630)-SEARCH("/",N1630))</f>
        <v>rock</v>
      </c>
      <c r="S1630" s="11">
        <f>(((J1630/60)/60)/24)+DATE(1970,1,1)</f>
        <v>41774.737060185187</v>
      </c>
      <c r="T1630" s="11">
        <f>(((I1630/60)/60)/24)+DATE(1970,1,1)</f>
        <v>41807.737060185187</v>
      </c>
      <c r="U1630">
        <f>YEAR(S1630)</f>
        <v>2014</v>
      </c>
      <c r="V1630">
        <f>YEAR(T1630)</f>
        <v>2014</v>
      </c>
      <c r="W1630" t="str">
        <f>IF(V1630=U1630, "Yes"," No")</f>
        <v>Yes</v>
      </c>
    </row>
    <row r="1631" spans="1:23" ht="43.2" x14ac:dyDescent="0.3">
      <c r="A1631">
        <v>1629</v>
      </c>
      <c r="B1631" s="1" t="s">
        <v>3331</v>
      </c>
      <c r="C1631" s="1" t="s">
        <v>3332</v>
      </c>
      <c r="D1631">
        <v>6000</v>
      </c>
      <c r="E1631">
        <v>6220</v>
      </c>
      <c r="F1631" t="s">
        <v>16</v>
      </c>
      <c r="G1631" t="s">
        <v>17</v>
      </c>
      <c r="H1631" t="s">
        <v>18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1614</v>
      </c>
      <c r="O1631" s="7">
        <f>(E1631/D1631)*100</f>
        <v>103.66666666666666</v>
      </c>
      <c r="P1631" s="5">
        <f>IFERROR((E1631/L1631),0)</f>
        <v>75.853658536585371</v>
      </c>
      <c r="Q1631" s="5" t="str">
        <f>LEFT(N1631,SEARCH("/", N1631)-1)</f>
        <v>music</v>
      </c>
      <c r="R1631" s="5" t="str">
        <f>RIGHT(N1631,LEN(N1631)-SEARCH("/",N1631))</f>
        <v>rock</v>
      </c>
      <c r="S1631" s="11">
        <f>(((J1631/60)/60)/24)+DATE(1970,1,1)</f>
        <v>41645.867280092592</v>
      </c>
      <c r="T1631" s="11">
        <f>(((I1631/60)/60)/24)+DATE(1970,1,1)</f>
        <v>41690.867280092592</v>
      </c>
      <c r="U1631">
        <f>YEAR(S1631)</f>
        <v>2014</v>
      </c>
      <c r="V1631">
        <f>YEAR(T1631)</f>
        <v>2014</v>
      </c>
      <c r="W1631" t="str">
        <f>IF(V1631=U1631, "Yes"," No")</f>
        <v>Yes</v>
      </c>
    </row>
    <row r="1632" spans="1:23" ht="43.2" x14ac:dyDescent="0.3">
      <c r="A1632">
        <v>1630</v>
      </c>
      <c r="B1632" s="1" t="s">
        <v>3333</v>
      </c>
      <c r="C1632" s="1" t="s">
        <v>3334</v>
      </c>
      <c r="D1632">
        <v>4000</v>
      </c>
      <c r="E1632">
        <v>10610</v>
      </c>
      <c r="F1632" t="s">
        <v>16</v>
      </c>
      <c r="G1632" t="s">
        <v>17</v>
      </c>
      <c r="H1632" t="s">
        <v>18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1614</v>
      </c>
      <c r="O1632" s="7">
        <f>(E1632/D1632)*100</f>
        <v>265.25</v>
      </c>
      <c r="P1632" s="5">
        <f>IFERROR((E1632/L1632),0)</f>
        <v>84.206349206349202</v>
      </c>
      <c r="Q1632" s="5" t="str">
        <f>LEFT(N1632,SEARCH("/", N1632)-1)</f>
        <v>music</v>
      </c>
      <c r="R1632" s="5" t="str">
        <f>RIGHT(N1632,LEN(N1632)-SEARCH("/",N1632))</f>
        <v>rock</v>
      </c>
      <c r="S1632" s="11">
        <f>(((J1632/60)/60)/24)+DATE(1970,1,1)</f>
        <v>40939.837673611109</v>
      </c>
      <c r="T1632" s="11">
        <f>(((I1632/60)/60)/24)+DATE(1970,1,1)</f>
        <v>40970.290972222225</v>
      </c>
      <c r="U1632">
        <f>YEAR(S1632)</f>
        <v>2012</v>
      </c>
      <c r="V1632">
        <f>YEAR(T1632)</f>
        <v>2012</v>
      </c>
      <c r="W1632" t="str">
        <f>IF(V1632=U1632, "Yes"," No")</f>
        <v>Yes</v>
      </c>
    </row>
    <row r="1633" spans="1:23" ht="43.2" x14ac:dyDescent="0.3">
      <c r="A1633">
        <v>1631</v>
      </c>
      <c r="B1633" s="1" t="s">
        <v>3335</v>
      </c>
      <c r="C1633" s="1" t="s">
        <v>3336</v>
      </c>
      <c r="D1633">
        <v>10000</v>
      </c>
      <c r="E1633">
        <v>15591</v>
      </c>
      <c r="F1633" t="s">
        <v>16</v>
      </c>
      <c r="G1633" t="s">
        <v>17</v>
      </c>
      <c r="H1633" t="s">
        <v>18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1614</v>
      </c>
      <c r="O1633" s="7">
        <f>(E1633/D1633)*100</f>
        <v>155.91</v>
      </c>
      <c r="P1633" s="5">
        <f>IFERROR((E1633/L1633),0)</f>
        <v>117.22556390977444</v>
      </c>
      <c r="Q1633" s="5" t="str">
        <f>LEFT(N1633,SEARCH("/", N1633)-1)</f>
        <v>music</v>
      </c>
      <c r="R1633" s="5" t="str">
        <f>RIGHT(N1633,LEN(N1633)-SEARCH("/",N1633))</f>
        <v>rock</v>
      </c>
      <c r="S1633" s="11">
        <f>(((J1633/60)/60)/24)+DATE(1970,1,1)</f>
        <v>41164.859502314815</v>
      </c>
      <c r="T1633" s="11">
        <f>(((I1633/60)/60)/24)+DATE(1970,1,1)</f>
        <v>41194.859502314815</v>
      </c>
      <c r="U1633">
        <f>YEAR(S1633)</f>
        <v>2012</v>
      </c>
      <c r="V1633">
        <f>YEAR(T1633)</f>
        <v>2012</v>
      </c>
      <c r="W1633" t="str">
        <f>IF(V1633=U1633, "Yes"," No")</f>
        <v>Yes</v>
      </c>
    </row>
    <row r="1634" spans="1:23" ht="57.6" x14ac:dyDescent="0.3">
      <c r="A1634">
        <v>1632</v>
      </c>
      <c r="B1634" s="1" t="s">
        <v>3337</v>
      </c>
      <c r="C1634" s="1" t="s">
        <v>3338</v>
      </c>
      <c r="D1634">
        <v>4000</v>
      </c>
      <c r="E1634">
        <v>4065</v>
      </c>
      <c r="F1634" t="s">
        <v>16</v>
      </c>
      <c r="G1634" t="s">
        <v>17</v>
      </c>
      <c r="H1634" t="s">
        <v>18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1614</v>
      </c>
      <c r="O1634" s="7">
        <f>(E1634/D1634)*100</f>
        <v>101.62500000000001</v>
      </c>
      <c r="P1634" s="5">
        <f>IFERROR((E1634/L1634),0)</f>
        <v>86.489361702127653</v>
      </c>
      <c r="Q1634" s="5" t="str">
        <f>LEFT(N1634,SEARCH("/", N1634)-1)</f>
        <v>music</v>
      </c>
      <c r="R1634" s="5" t="str">
        <f>RIGHT(N1634,LEN(N1634)-SEARCH("/",N1634))</f>
        <v>rock</v>
      </c>
      <c r="S1634" s="11">
        <f>(((J1634/60)/60)/24)+DATE(1970,1,1)</f>
        <v>40750.340902777774</v>
      </c>
      <c r="T1634" s="11">
        <f>(((I1634/60)/60)/24)+DATE(1970,1,1)</f>
        <v>40810.340902777774</v>
      </c>
      <c r="U1634">
        <f>YEAR(S1634)</f>
        <v>2011</v>
      </c>
      <c r="V1634">
        <f>YEAR(T1634)</f>
        <v>2011</v>
      </c>
      <c r="W1634" t="str">
        <f>IF(V1634=U1634, "Yes"," No")</f>
        <v>Yes</v>
      </c>
    </row>
    <row r="1635" spans="1:23" ht="43.2" x14ac:dyDescent="0.3">
      <c r="A1635">
        <v>1633</v>
      </c>
      <c r="B1635" s="1" t="s">
        <v>3339</v>
      </c>
      <c r="C1635" s="1" t="s">
        <v>3340</v>
      </c>
      <c r="D1635">
        <v>10000</v>
      </c>
      <c r="E1635">
        <v>10000</v>
      </c>
      <c r="F1635" t="s">
        <v>16</v>
      </c>
      <c r="G1635" t="s">
        <v>17</v>
      </c>
      <c r="H1635" t="s">
        <v>18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1614</v>
      </c>
      <c r="O1635" s="7">
        <f>(E1635/D1635)*100</f>
        <v>100</v>
      </c>
      <c r="P1635" s="5">
        <f>IFERROR((E1635/L1635),0)</f>
        <v>172.41379310344828</v>
      </c>
      <c r="Q1635" s="5" t="str">
        <f>LEFT(N1635,SEARCH("/", N1635)-1)</f>
        <v>music</v>
      </c>
      <c r="R1635" s="5" t="str">
        <f>RIGHT(N1635,LEN(N1635)-SEARCH("/",N1635))</f>
        <v>rock</v>
      </c>
      <c r="S1635" s="11">
        <f>(((J1635/60)/60)/24)+DATE(1970,1,1)</f>
        <v>40896.883750000001</v>
      </c>
      <c r="T1635" s="11">
        <f>(((I1635/60)/60)/24)+DATE(1970,1,1)</f>
        <v>40924.208333333336</v>
      </c>
      <c r="U1635">
        <f>YEAR(S1635)</f>
        <v>2011</v>
      </c>
      <c r="V1635">
        <f>YEAR(T1635)</f>
        <v>2012</v>
      </c>
      <c r="W1635" t="str">
        <f>IF(V1635=U1635, "Yes"," No")</f>
        <v xml:space="preserve"> No</v>
      </c>
    </row>
    <row r="1636" spans="1:23" ht="43.2" x14ac:dyDescent="0.3">
      <c r="A1636">
        <v>1634</v>
      </c>
      <c r="B1636" s="1" t="s">
        <v>3341</v>
      </c>
      <c r="C1636" s="1" t="s">
        <v>3342</v>
      </c>
      <c r="D1636">
        <v>2000</v>
      </c>
      <c r="E1636">
        <v>2010</v>
      </c>
      <c r="F1636" t="s">
        <v>16</v>
      </c>
      <c r="G1636" t="s">
        <v>17</v>
      </c>
      <c r="H1636" t="s">
        <v>18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1614</v>
      </c>
      <c r="O1636" s="7">
        <f>(E1636/D1636)*100</f>
        <v>100.49999999999999</v>
      </c>
      <c r="P1636" s="5">
        <f>IFERROR((E1636/L1636),0)</f>
        <v>62.8125</v>
      </c>
      <c r="Q1636" s="5" t="str">
        <f>LEFT(N1636,SEARCH("/", N1636)-1)</f>
        <v>music</v>
      </c>
      <c r="R1636" s="5" t="str">
        <f>RIGHT(N1636,LEN(N1636)-SEARCH("/",N1636))</f>
        <v>rock</v>
      </c>
      <c r="S1636" s="11">
        <f>(((J1636/60)/60)/24)+DATE(1970,1,1)</f>
        <v>40658.189826388887</v>
      </c>
      <c r="T1636" s="11">
        <f>(((I1636/60)/60)/24)+DATE(1970,1,1)</f>
        <v>40696.249305555553</v>
      </c>
      <c r="U1636">
        <f>YEAR(S1636)</f>
        <v>2011</v>
      </c>
      <c r="V1636">
        <f>YEAR(T1636)</f>
        <v>2011</v>
      </c>
      <c r="W1636" t="str">
        <f>IF(V1636=U1636, "Yes"," No")</f>
        <v>Yes</v>
      </c>
    </row>
    <row r="1637" spans="1:23" ht="57.6" x14ac:dyDescent="0.3">
      <c r="A1637">
        <v>1635</v>
      </c>
      <c r="B1637" s="1" t="s">
        <v>3343</v>
      </c>
      <c r="C1637" s="1" t="s">
        <v>3344</v>
      </c>
      <c r="D1637">
        <v>2000</v>
      </c>
      <c r="E1637">
        <v>2506</v>
      </c>
      <c r="F1637" t="s">
        <v>16</v>
      </c>
      <c r="G1637" t="s">
        <v>17</v>
      </c>
      <c r="H1637" t="s">
        <v>18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1614</v>
      </c>
      <c r="O1637" s="7">
        <f>(E1637/D1637)*100</f>
        <v>125.29999999999998</v>
      </c>
      <c r="P1637" s="5">
        <f>IFERROR((E1637/L1637),0)</f>
        <v>67.729729729729726</v>
      </c>
      <c r="Q1637" s="5" t="str">
        <f>LEFT(N1637,SEARCH("/", N1637)-1)</f>
        <v>music</v>
      </c>
      <c r="R1637" s="5" t="str">
        <f>RIGHT(N1637,LEN(N1637)-SEARCH("/",N1637))</f>
        <v>rock</v>
      </c>
      <c r="S1637" s="11">
        <f>(((J1637/60)/60)/24)+DATE(1970,1,1)</f>
        <v>42502.868761574078</v>
      </c>
      <c r="T1637" s="11">
        <f>(((I1637/60)/60)/24)+DATE(1970,1,1)</f>
        <v>42562.868761574078</v>
      </c>
      <c r="U1637">
        <f>YEAR(S1637)</f>
        <v>2016</v>
      </c>
      <c r="V1637">
        <f>YEAR(T1637)</f>
        <v>2016</v>
      </c>
      <c r="W1637" t="str">
        <f>IF(V1637=U1637, "Yes"," No")</f>
        <v>Yes</v>
      </c>
    </row>
    <row r="1638" spans="1:23" ht="43.2" x14ac:dyDescent="0.3">
      <c r="A1638">
        <v>1636</v>
      </c>
      <c r="B1638" s="1" t="s">
        <v>3345</v>
      </c>
      <c r="C1638" s="1" t="s">
        <v>3346</v>
      </c>
      <c r="D1638">
        <v>4500</v>
      </c>
      <c r="E1638">
        <v>4660</v>
      </c>
      <c r="F1638" t="s">
        <v>16</v>
      </c>
      <c r="G1638" t="s">
        <v>17</v>
      </c>
      <c r="H1638" t="s">
        <v>18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1614</v>
      </c>
      <c r="O1638" s="7">
        <f>(E1638/D1638)*100</f>
        <v>103.55555555555556</v>
      </c>
      <c r="P1638" s="5">
        <f>IFERROR((E1638/L1638),0)</f>
        <v>53.5632183908046</v>
      </c>
      <c r="Q1638" s="5" t="str">
        <f>LEFT(N1638,SEARCH("/", N1638)-1)</f>
        <v>music</v>
      </c>
      <c r="R1638" s="5" t="str">
        <f>RIGHT(N1638,LEN(N1638)-SEARCH("/",N1638))</f>
        <v>rock</v>
      </c>
      <c r="S1638" s="11">
        <f>(((J1638/60)/60)/24)+DATE(1970,1,1)</f>
        <v>40663.08666666667</v>
      </c>
      <c r="T1638" s="11">
        <f>(((I1638/60)/60)/24)+DATE(1970,1,1)</f>
        <v>40706.166666666664</v>
      </c>
      <c r="U1638">
        <f>YEAR(S1638)</f>
        <v>2011</v>
      </c>
      <c r="V1638">
        <f>YEAR(T1638)</f>
        <v>2011</v>
      </c>
      <c r="W1638" t="str">
        <f>IF(V1638=U1638, "Yes"," No")</f>
        <v>Yes</v>
      </c>
    </row>
    <row r="1639" spans="1:23" ht="43.2" x14ac:dyDescent="0.3">
      <c r="A1639">
        <v>1637</v>
      </c>
      <c r="B1639" s="1" t="s">
        <v>3347</v>
      </c>
      <c r="C1639" s="1" t="s">
        <v>3348</v>
      </c>
      <c r="D1639">
        <v>500</v>
      </c>
      <c r="E1639">
        <v>519</v>
      </c>
      <c r="F1639" t="s">
        <v>16</v>
      </c>
      <c r="G1639" t="s">
        <v>17</v>
      </c>
      <c r="H1639" t="s">
        <v>18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1614</v>
      </c>
      <c r="O1639" s="7">
        <f>(E1639/D1639)*100</f>
        <v>103.8</v>
      </c>
      <c r="P1639" s="5">
        <f>IFERROR((E1639/L1639),0)</f>
        <v>34.6</v>
      </c>
      <c r="Q1639" s="5" t="str">
        <f>LEFT(N1639,SEARCH("/", N1639)-1)</f>
        <v>music</v>
      </c>
      <c r="R1639" s="5" t="str">
        <f>RIGHT(N1639,LEN(N1639)-SEARCH("/",N1639))</f>
        <v>rock</v>
      </c>
      <c r="S1639" s="11">
        <f>(((J1639/60)/60)/24)+DATE(1970,1,1)</f>
        <v>40122.751620370371</v>
      </c>
      <c r="T1639" s="11">
        <f>(((I1639/60)/60)/24)+DATE(1970,1,1)</f>
        <v>40178.98541666667</v>
      </c>
      <c r="U1639">
        <f>YEAR(S1639)</f>
        <v>2009</v>
      </c>
      <c r="V1639">
        <f>YEAR(T1639)</f>
        <v>2009</v>
      </c>
      <c r="W1639" t="str">
        <f>IF(V1639=U1639, "Yes"," No")</f>
        <v>Yes</v>
      </c>
    </row>
    <row r="1640" spans="1:23" ht="28.8" x14ac:dyDescent="0.3">
      <c r="A1640">
        <v>1638</v>
      </c>
      <c r="B1640" s="1" t="s">
        <v>3349</v>
      </c>
      <c r="C1640" s="1" t="s">
        <v>3350</v>
      </c>
      <c r="D1640">
        <v>1000</v>
      </c>
      <c r="E1640">
        <v>1050</v>
      </c>
      <c r="F1640" t="s">
        <v>16</v>
      </c>
      <c r="G1640" t="s">
        <v>17</v>
      </c>
      <c r="H1640" t="s">
        <v>18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1614</v>
      </c>
      <c r="O1640" s="7">
        <f>(E1640/D1640)*100</f>
        <v>105</v>
      </c>
      <c r="P1640" s="5">
        <f>IFERROR((E1640/L1640),0)</f>
        <v>38.888888888888886</v>
      </c>
      <c r="Q1640" s="5" t="str">
        <f>LEFT(N1640,SEARCH("/", N1640)-1)</f>
        <v>music</v>
      </c>
      <c r="R1640" s="5" t="str">
        <f>RIGHT(N1640,LEN(N1640)-SEARCH("/",N1640))</f>
        <v>rock</v>
      </c>
      <c r="S1640" s="11">
        <f>(((J1640/60)/60)/24)+DATE(1970,1,1)</f>
        <v>41288.68712962963</v>
      </c>
      <c r="T1640" s="11">
        <f>(((I1640/60)/60)/24)+DATE(1970,1,1)</f>
        <v>41333.892361111109</v>
      </c>
      <c r="U1640">
        <f>YEAR(S1640)</f>
        <v>2013</v>
      </c>
      <c r="V1640">
        <f>YEAR(T1640)</f>
        <v>2013</v>
      </c>
      <c r="W1640" t="str">
        <f>IF(V1640=U1640, "Yes"," No")</f>
        <v>Yes</v>
      </c>
    </row>
    <row r="1641" spans="1:23" ht="43.2" x14ac:dyDescent="0.3">
      <c r="A1641">
        <v>1639</v>
      </c>
      <c r="B1641" s="1" t="s">
        <v>3351</v>
      </c>
      <c r="C1641" s="1" t="s">
        <v>3352</v>
      </c>
      <c r="D1641">
        <v>1800</v>
      </c>
      <c r="E1641">
        <v>1800</v>
      </c>
      <c r="F1641" t="s">
        <v>16</v>
      </c>
      <c r="G1641" t="s">
        <v>17</v>
      </c>
      <c r="H1641" t="s">
        <v>18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1614</v>
      </c>
      <c r="O1641" s="7">
        <f>(E1641/D1641)*100</f>
        <v>100</v>
      </c>
      <c r="P1641" s="5">
        <f>IFERROR((E1641/L1641),0)</f>
        <v>94.736842105263165</v>
      </c>
      <c r="Q1641" s="5" t="str">
        <f>LEFT(N1641,SEARCH("/", N1641)-1)</f>
        <v>music</v>
      </c>
      <c r="R1641" s="5" t="str">
        <f>RIGHT(N1641,LEN(N1641)-SEARCH("/",N1641))</f>
        <v>rock</v>
      </c>
      <c r="S1641" s="11">
        <f>(((J1641/60)/60)/24)+DATE(1970,1,1)</f>
        <v>40941.652372685188</v>
      </c>
      <c r="T1641" s="11">
        <f>(((I1641/60)/60)/24)+DATE(1970,1,1)</f>
        <v>40971.652372685188</v>
      </c>
      <c r="U1641">
        <f>YEAR(S1641)</f>
        <v>2012</v>
      </c>
      <c r="V1641">
        <f>YEAR(T1641)</f>
        <v>2012</v>
      </c>
      <c r="W1641" t="str">
        <f>IF(V1641=U1641, "Yes"," No")</f>
        <v>Yes</v>
      </c>
    </row>
    <row r="1642" spans="1:23" ht="43.2" x14ac:dyDescent="0.3">
      <c r="A1642">
        <v>1640</v>
      </c>
      <c r="B1642" s="1" t="s">
        <v>3353</v>
      </c>
      <c r="C1642" s="1" t="s">
        <v>3354</v>
      </c>
      <c r="D1642">
        <v>400</v>
      </c>
      <c r="E1642">
        <v>679.44</v>
      </c>
      <c r="F1642" t="s">
        <v>16</v>
      </c>
      <c r="G1642" t="s">
        <v>17</v>
      </c>
      <c r="H1642" t="s">
        <v>18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1614</v>
      </c>
      <c r="O1642" s="7">
        <f>(E1642/D1642)*100</f>
        <v>169.86</v>
      </c>
      <c r="P1642" s="5">
        <f>IFERROR((E1642/L1642),0)</f>
        <v>39.967058823529413</v>
      </c>
      <c r="Q1642" s="5" t="str">
        <f>LEFT(N1642,SEARCH("/", N1642)-1)</f>
        <v>music</v>
      </c>
      <c r="R1642" s="5" t="str">
        <f>RIGHT(N1642,LEN(N1642)-SEARCH("/",N1642))</f>
        <v>rock</v>
      </c>
      <c r="S1642" s="11">
        <f>(((J1642/60)/60)/24)+DATE(1970,1,1)</f>
        <v>40379.23096064815</v>
      </c>
      <c r="T1642" s="11">
        <f>(((I1642/60)/60)/24)+DATE(1970,1,1)</f>
        <v>40393.082638888889</v>
      </c>
      <c r="U1642">
        <f>YEAR(S1642)</f>
        <v>2010</v>
      </c>
      <c r="V1642">
        <f>YEAR(T1642)</f>
        <v>2010</v>
      </c>
      <c r="W1642" t="str">
        <f>IF(V1642=U1642, "Yes"," No")</f>
        <v>Yes</v>
      </c>
    </row>
    <row r="1643" spans="1:23" ht="28.8" x14ac:dyDescent="0.3">
      <c r="A1643">
        <v>1641</v>
      </c>
      <c r="B1643" s="1" t="s">
        <v>3355</v>
      </c>
      <c r="C1643" s="1" t="s">
        <v>3356</v>
      </c>
      <c r="D1643">
        <v>2500</v>
      </c>
      <c r="E1643">
        <v>2535</v>
      </c>
      <c r="F1643" t="s">
        <v>16</v>
      </c>
      <c r="G1643" t="s">
        <v>17</v>
      </c>
      <c r="H1643" t="s">
        <v>18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3357</v>
      </c>
      <c r="O1643" s="7">
        <f>(E1643/D1643)*100</f>
        <v>101.4</v>
      </c>
      <c r="P1643" s="5">
        <f>IFERROR((E1643/L1643),0)</f>
        <v>97.5</v>
      </c>
      <c r="Q1643" s="5" t="str">
        <f>LEFT(N1643,SEARCH("/", N1643)-1)</f>
        <v>music</v>
      </c>
      <c r="R1643" s="5" t="str">
        <f>RIGHT(N1643,LEN(N1643)-SEARCH("/",N1643))</f>
        <v>pop</v>
      </c>
      <c r="S1643" s="11">
        <f>(((J1643/60)/60)/24)+DATE(1970,1,1)</f>
        <v>41962.596574074079</v>
      </c>
      <c r="T1643" s="11">
        <f>(((I1643/60)/60)/24)+DATE(1970,1,1)</f>
        <v>41992.596574074079</v>
      </c>
      <c r="U1643">
        <f>YEAR(S1643)</f>
        <v>2014</v>
      </c>
      <c r="V1643">
        <f>YEAR(T1643)</f>
        <v>2014</v>
      </c>
      <c r="W1643" t="str">
        <f>IF(V1643=U1643, "Yes"," No")</f>
        <v>Yes</v>
      </c>
    </row>
    <row r="1644" spans="1:23" ht="43.2" x14ac:dyDescent="0.3">
      <c r="A1644">
        <v>1642</v>
      </c>
      <c r="B1644" s="1" t="s">
        <v>3358</v>
      </c>
      <c r="C1644" s="1" t="s">
        <v>3359</v>
      </c>
      <c r="D1644">
        <v>1200</v>
      </c>
      <c r="E1644">
        <v>1200</v>
      </c>
      <c r="F1644" t="s">
        <v>16</v>
      </c>
      <c r="G1644" t="s">
        <v>17</v>
      </c>
      <c r="H1644" t="s">
        <v>18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3357</v>
      </c>
      <c r="O1644" s="7">
        <f>(E1644/D1644)*100</f>
        <v>100</v>
      </c>
      <c r="P1644" s="5">
        <f>IFERROR((E1644/L1644),0)</f>
        <v>42.857142857142854</v>
      </c>
      <c r="Q1644" s="5" t="str">
        <f>LEFT(N1644,SEARCH("/", N1644)-1)</f>
        <v>music</v>
      </c>
      <c r="R1644" s="5" t="str">
        <f>RIGHT(N1644,LEN(N1644)-SEARCH("/",N1644))</f>
        <v>pop</v>
      </c>
      <c r="S1644" s="11">
        <f>(((J1644/60)/60)/24)+DATE(1970,1,1)</f>
        <v>40688.024618055555</v>
      </c>
      <c r="T1644" s="11">
        <f>(((I1644/60)/60)/24)+DATE(1970,1,1)</f>
        <v>40708.024618055555</v>
      </c>
      <c r="U1644">
        <f>YEAR(S1644)</f>
        <v>2011</v>
      </c>
      <c r="V1644">
        <f>YEAR(T1644)</f>
        <v>2011</v>
      </c>
      <c r="W1644" t="str">
        <f>IF(V1644=U1644, "Yes"," No")</f>
        <v>Yes</v>
      </c>
    </row>
    <row r="1645" spans="1:23" ht="28.8" x14ac:dyDescent="0.3">
      <c r="A1645">
        <v>1643</v>
      </c>
      <c r="B1645" s="1" t="s">
        <v>3360</v>
      </c>
      <c r="C1645" s="1" t="s">
        <v>3361</v>
      </c>
      <c r="D1645">
        <v>5000</v>
      </c>
      <c r="E1645">
        <v>6235</v>
      </c>
      <c r="F1645" t="s">
        <v>16</v>
      </c>
      <c r="G1645" t="s">
        <v>17</v>
      </c>
      <c r="H1645" t="s">
        <v>18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3357</v>
      </c>
      <c r="O1645" s="7">
        <f>(E1645/D1645)*100</f>
        <v>124.70000000000002</v>
      </c>
      <c r="P1645" s="5">
        <f>IFERROR((E1645/L1645),0)</f>
        <v>168.51351351351352</v>
      </c>
      <c r="Q1645" s="5" t="str">
        <f>LEFT(N1645,SEARCH("/", N1645)-1)</f>
        <v>music</v>
      </c>
      <c r="R1645" s="5" t="str">
        <f>RIGHT(N1645,LEN(N1645)-SEARCH("/",N1645))</f>
        <v>pop</v>
      </c>
      <c r="S1645" s="11">
        <f>(((J1645/60)/60)/24)+DATE(1970,1,1)</f>
        <v>41146.824212962965</v>
      </c>
      <c r="T1645" s="11">
        <f>(((I1645/60)/60)/24)+DATE(1970,1,1)</f>
        <v>41176.824212962965</v>
      </c>
      <c r="U1645">
        <f>YEAR(S1645)</f>
        <v>2012</v>
      </c>
      <c r="V1645">
        <f>YEAR(T1645)</f>
        <v>2012</v>
      </c>
      <c r="W1645" t="str">
        <f>IF(V1645=U1645, "Yes"," No")</f>
        <v>Yes</v>
      </c>
    </row>
    <row r="1646" spans="1:23" ht="43.2" x14ac:dyDescent="0.3">
      <c r="A1646">
        <v>1644</v>
      </c>
      <c r="B1646" s="1" t="s">
        <v>3362</v>
      </c>
      <c r="C1646" s="1" t="s">
        <v>3363</v>
      </c>
      <c r="D1646">
        <v>10000</v>
      </c>
      <c r="E1646">
        <v>10950</v>
      </c>
      <c r="F1646" t="s">
        <v>16</v>
      </c>
      <c r="G1646" t="s">
        <v>17</v>
      </c>
      <c r="H1646" t="s">
        <v>18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3357</v>
      </c>
      <c r="O1646" s="7">
        <f>(E1646/D1646)*100</f>
        <v>109.5</v>
      </c>
      <c r="P1646" s="5">
        <f>IFERROR((E1646/L1646),0)</f>
        <v>85.546875</v>
      </c>
      <c r="Q1646" s="5" t="str">
        <f>LEFT(N1646,SEARCH("/", N1646)-1)</f>
        <v>music</v>
      </c>
      <c r="R1646" s="5" t="str">
        <f>RIGHT(N1646,LEN(N1646)-SEARCH("/",N1646))</f>
        <v>pop</v>
      </c>
      <c r="S1646" s="11">
        <f>(((J1646/60)/60)/24)+DATE(1970,1,1)</f>
        <v>41175.05972222222</v>
      </c>
      <c r="T1646" s="11">
        <f>(((I1646/60)/60)/24)+DATE(1970,1,1)</f>
        <v>41235.101388888892</v>
      </c>
      <c r="U1646">
        <f>YEAR(S1646)</f>
        <v>2012</v>
      </c>
      <c r="V1646">
        <f>YEAR(T1646)</f>
        <v>2012</v>
      </c>
      <c r="W1646" t="str">
        <f>IF(V1646=U1646, "Yes"," No")</f>
        <v>Yes</v>
      </c>
    </row>
    <row r="1647" spans="1:23" ht="43.2" x14ac:dyDescent="0.3">
      <c r="A1647">
        <v>1645</v>
      </c>
      <c r="B1647" s="1" t="s">
        <v>3364</v>
      </c>
      <c r="C1647" s="1" t="s">
        <v>3365</v>
      </c>
      <c r="D1647">
        <v>5000</v>
      </c>
      <c r="E1647">
        <v>5540</v>
      </c>
      <c r="F1647" t="s">
        <v>16</v>
      </c>
      <c r="G1647" t="s">
        <v>17</v>
      </c>
      <c r="H1647" t="s">
        <v>18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3357</v>
      </c>
      <c r="O1647" s="7">
        <f>(E1647/D1647)*100</f>
        <v>110.80000000000001</v>
      </c>
      <c r="P1647" s="5">
        <f>IFERROR((E1647/L1647),0)</f>
        <v>554</v>
      </c>
      <c r="Q1647" s="5" t="str">
        <f>LEFT(N1647,SEARCH("/", N1647)-1)</f>
        <v>music</v>
      </c>
      <c r="R1647" s="5" t="str">
        <f>RIGHT(N1647,LEN(N1647)-SEARCH("/",N1647))</f>
        <v>pop</v>
      </c>
      <c r="S1647" s="11">
        <f>(((J1647/60)/60)/24)+DATE(1970,1,1)</f>
        <v>41521.617361111108</v>
      </c>
      <c r="T1647" s="11">
        <f>(((I1647/60)/60)/24)+DATE(1970,1,1)</f>
        <v>41535.617361111108</v>
      </c>
      <c r="U1647">
        <f>YEAR(S1647)</f>
        <v>2013</v>
      </c>
      <c r="V1647">
        <f>YEAR(T1647)</f>
        <v>2013</v>
      </c>
      <c r="W1647" t="str">
        <f>IF(V1647=U1647, "Yes"," No")</f>
        <v>Yes</v>
      </c>
    </row>
    <row r="1648" spans="1:23" ht="57.6" x14ac:dyDescent="0.3">
      <c r="A1648">
        <v>1646</v>
      </c>
      <c r="B1648" s="1" t="s">
        <v>3366</v>
      </c>
      <c r="C1648" s="1" t="s">
        <v>3367</v>
      </c>
      <c r="D1648">
        <v>2000</v>
      </c>
      <c r="E1648">
        <v>2204</v>
      </c>
      <c r="F1648" t="s">
        <v>16</v>
      </c>
      <c r="G1648" t="s">
        <v>24</v>
      </c>
      <c r="H1648" t="s">
        <v>25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3357</v>
      </c>
      <c r="O1648" s="7">
        <f>(E1648/D1648)*100</f>
        <v>110.2</v>
      </c>
      <c r="P1648" s="5">
        <f>IFERROR((E1648/L1648),0)</f>
        <v>26.554216867469879</v>
      </c>
      <c r="Q1648" s="5" t="str">
        <f>LEFT(N1648,SEARCH("/", N1648)-1)</f>
        <v>music</v>
      </c>
      <c r="R1648" s="5" t="str">
        <f>RIGHT(N1648,LEN(N1648)-SEARCH("/",N1648))</f>
        <v>pop</v>
      </c>
      <c r="S1648" s="11">
        <f>(((J1648/60)/60)/24)+DATE(1970,1,1)</f>
        <v>41833.450266203705</v>
      </c>
      <c r="T1648" s="11">
        <f>(((I1648/60)/60)/24)+DATE(1970,1,1)</f>
        <v>41865.757638888892</v>
      </c>
      <c r="U1648">
        <f>YEAR(S1648)</f>
        <v>2014</v>
      </c>
      <c r="V1648">
        <f>YEAR(T1648)</f>
        <v>2014</v>
      </c>
      <c r="W1648" t="str">
        <f>IF(V1648=U1648, "Yes"," No")</f>
        <v>Yes</v>
      </c>
    </row>
    <row r="1649" spans="1:23" ht="43.2" x14ac:dyDescent="0.3">
      <c r="A1649">
        <v>1647</v>
      </c>
      <c r="B1649" s="1" t="s">
        <v>3368</v>
      </c>
      <c r="C1649" s="1" t="s">
        <v>3369</v>
      </c>
      <c r="D1649">
        <v>5000</v>
      </c>
      <c r="E1649">
        <v>5236</v>
      </c>
      <c r="F1649" t="s">
        <v>16</v>
      </c>
      <c r="G1649" t="s">
        <v>17</v>
      </c>
      <c r="H1649" t="s">
        <v>18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3357</v>
      </c>
      <c r="O1649" s="7">
        <f>(E1649/D1649)*100</f>
        <v>104.71999999999998</v>
      </c>
      <c r="P1649" s="5">
        <f>IFERROR((E1649/L1649),0)</f>
        <v>113.82608695652173</v>
      </c>
      <c r="Q1649" s="5" t="str">
        <f>LEFT(N1649,SEARCH("/", N1649)-1)</f>
        <v>music</v>
      </c>
      <c r="R1649" s="5" t="str">
        <f>RIGHT(N1649,LEN(N1649)-SEARCH("/",N1649))</f>
        <v>pop</v>
      </c>
      <c r="S1649" s="11">
        <f>(((J1649/60)/60)/24)+DATE(1970,1,1)</f>
        <v>41039.409456018519</v>
      </c>
      <c r="T1649" s="11">
        <f>(((I1649/60)/60)/24)+DATE(1970,1,1)</f>
        <v>41069.409456018519</v>
      </c>
      <c r="U1649">
        <f>YEAR(S1649)</f>
        <v>2012</v>
      </c>
      <c r="V1649">
        <f>YEAR(T1649)</f>
        <v>2012</v>
      </c>
      <c r="W1649" t="str">
        <f>IF(V1649=U1649, "Yes"," No")</f>
        <v>Yes</v>
      </c>
    </row>
    <row r="1650" spans="1:23" ht="43.2" x14ac:dyDescent="0.3">
      <c r="A1650">
        <v>1648</v>
      </c>
      <c r="B1650" s="1" t="s">
        <v>3370</v>
      </c>
      <c r="C1650" s="1" t="s">
        <v>3371</v>
      </c>
      <c r="D1650">
        <v>2300</v>
      </c>
      <c r="E1650">
        <v>2881</v>
      </c>
      <c r="F1650" t="s">
        <v>16</v>
      </c>
      <c r="G1650" t="s">
        <v>17</v>
      </c>
      <c r="H1650" t="s">
        <v>18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3357</v>
      </c>
      <c r="O1650" s="7">
        <f>(E1650/D1650)*100</f>
        <v>125.26086956521738</v>
      </c>
      <c r="P1650" s="5">
        <f>IFERROR((E1650/L1650),0)</f>
        <v>32.011111111111113</v>
      </c>
      <c r="Q1650" s="5" t="str">
        <f>LEFT(N1650,SEARCH("/", N1650)-1)</f>
        <v>music</v>
      </c>
      <c r="R1650" s="5" t="str">
        <f>RIGHT(N1650,LEN(N1650)-SEARCH("/",N1650))</f>
        <v>pop</v>
      </c>
      <c r="S1650" s="11">
        <f>(((J1650/60)/60)/24)+DATE(1970,1,1)</f>
        <v>40592.704652777778</v>
      </c>
      <c r="T1650" s="11">
        <f>(((I1650/60)/60)/24)+DATE(1970,1,1)</f>
        <v>40622.662986111114</v>
      </c>
      <c r="U1650">
        <f>YEAR(S1650)</f>
        <v>2011</v>
      </c>
      <c r="V1650">
        <f>YEAR(T1650)</f>
        <v>2011</v>
      </c>
      <c r="W1650" t="str">
        <f>IF(V1650=U1650, "Yes"," No")</f>
        <v>Yes</v>
      </c>
    </row>
    <row r="1651" spans="1:23" ht="43.2" x14ac:dyDescent="0.3">
      <c r="A1651">
        <v>1649</v>
      </c>
      <c r="B1651" s="1" t="s">
        <v>3372</v>
      </c>
      <c r="C1651" s="1" t="s">
        <v>3373</v>
      </c>
      <c r="D1651">
        <v>3800</v>
      </c>
      <c r="E1651">
        <v>3822.33</v>
      </c>
      <c r="F1651" t="s">
        <v>16</v>
      </c>
      <c r="G1651" t="s">
        <v>17</v>
      </c>
      <c r="H1651" t="s">
        <v>18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3357</v>
      </c>
      <c r="O1651" s="7">
        <f>(E1651/D1651)*100</f>
        <v>100.58763157894737</v>
      </c>
      <c r="P1651" s="5">
        <f>IFERROR((E1651/L1651),0)</f>
        <v>47.189259259259259</v>
      </c>
      <c r="Q1651" s="5" t="str">
        <f>LEFT(N1651,SEARCH("/", N1651)-1)</f>
        <v>music</v>
      </c>
      <c r="R1651" s="5" t="str">
        <f>RIGHT(N1651,LEN(N1651)-SEARCH("/",N1651))</f>
        <v>pop</v>
      </c>
      <c r="S1651" s="11">
        <f>(((J1651/60)/60)/24)+DATE(1970,1,1)</f>
        <v>41737.684664351851</v>
      </c>
      <c r="T1651" s="11">
        <f>(((I1651/60)/60)/24)+DATE(1970,1,1)</f>
        <v>41782.684664351851</v>
      </c>
      <c r="U1651">
        <f>YEAR(S1651)</f>
        <v>2014</v>
      </c>
      <c r="V1651">
        <f>YEAR(T1651)</f>
        <v>2014</v>
      </c>
      <c r="W1651" t="str">
        <f>IF(V1651=U1651, "Yes"," No")</f>
        <v>Yes</v>
      </c>
    </row>
    <row r="1652" spans="1:23" ht="43.2" x14ac:dyDescent="0.3">
      <c r="A1652">
        <v>1650</v>
      </c>
      <c r="B1652" s="1" t="s">
        <v>3374</v>
      </c>
      <c r="C1652" s="1" t="s">
        <v>3375</v>
      </c>
      <c r="D1652">
        <v>2000</v>
      </c>
      <c r="E1652">
        <v>2831</v>
      </c>
      <c r="F1652" t="s">
        <v>16</v>
      </c>
      <c r="G1652" t="s">
        <v>17</v>
      </c>
      <c r="H1652" t="s">
        <v>18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3357</v>
      </c>
      <c r="O1652" s="7">
        <f>(E1652/D1652)*100</f>
        <v>141.55000000000001</v>
      </c>
      <c r="P1652" s="5">
        <f>IFERROR((E1652/L1652),0)</f>
        <v>88.46875</v>
      </c>
      <c r="Q1652" s="5" t="str">
        <f>LEFT(N1652,SEARCH("/", N1652)-1)</f>
        <v>music</v>
      </c>
      <c r="R1652" s="5" t="str">
        <f>RIGHT(N1652,LEN(N1652)-SEARCH("/",N1652))</f>
        <v>pop</v>
      </c>
      <c r="S1652" s="11">
        <f>(((J1652/60)/60)/24)+DATE(1970,1,1)</f>
        <v>41526.435613425929</v>
      </c>
      <c r="T1652" s="11">
        <f>(((I1652/60)/60)/24)+DATE(1970,1,1)</f>
        <v>41556.435613425929</v>
      </c>
      <c r="U1652">
        <f>YEAR(S1652)</f>
        <v>2013</v>
      </c>
      <c r="V1652">
        <f>YEAR(T1652)</f>
        <v>2013</v>
      </c>
      <c r="W1652" t="str">
        <f>IF(V1652=U1652, "Yes"," No")</f>
        <v>Yes</v>
      </c>
    </row>
    <row r="1653" spans="1:23" ht="43.2" x14ac:dyDescent="0.3">
      <c r="A1653">
        <v>1651</v>
      </c>
      <c r="B1653" s="1" t="s">
        <v>3376</v>
      </c>
      <c r="C1653" s="1" t="s">
        <v>3377</v>
      </c>
      <c r="D1653">
        <v>2000</v>
      </c>
      <c r="E1653">
        <v>2015</v>
      </c>
      <c r="F1653" t="s">
        <v>16</v>
      </c>
      <c r="G1653" t="s">
        <v>17</v>
      </c>
      <c r="H1653" t="s">
        <v>18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3357</v>
      </c>
      <c r="O1653" s="7">
        <f>(E1653/D1653)*100</f>
        <v>100.75</v>
      </c>
      <c r="P1653" s="5">
        <f>IFERROR((E1653/L1653),0)</f>
        <v>100.75</v>
      </c>
      <c r="Q1653" s="5" t="str">
        <f>LEFT(N1653,SEARCH("/", N1653)-1)</f>
        <v>music</v>
      </c>
      <c r="R1653" s="5" t="str">
        <f>RIGHT(N1653,LEN(N1653)-SEARCH("/",N1653))</f>
        <v>pop</v>
      </c>
      <c r="S1653" s="11">
        <f>(((J1653/60)/60)/24)+DATE(1970,1,1)</f>
        <v>40625.900694444441</v>
      </c>
      <c r="T1653" s="11">
        <f>(((I1653/60)/60)/24)+DATE(1970,1,1)</f>
        <v>40659.290972222225</v>
      </c>
      <c r="U1653">
        <f>YEAR(S1653)</f>
        <v>2011</v>
      </c>
      <c r="V1653">
        <f>YEAR(T1653)</f>
        <v>2011</v>
      </c>
      <c r="W1653" t="str">
        <f>IF(V1653=U1653, "Yes"," No")</f>
        <v>Yes</v>
      </c>
    </row>
    <row r="1654" spans="1:23" ht="43.2" x14ac:dyDescent="0.3">
      <c r="A1654">
        <v>1652</v>
      </c>
      <c r="B1654" s="1" t="s">
        <v>3378</v>
      </c>
      <c r="C1654" s="1" t="s">
        <v>3379</v>
      </c>
      <c r="D1654">
        <v>4500</v>
      </c>
      <c r="E1654">
        <v>4530</v>
      </c>
      <c r="F1654" t="s">
        <v>16</v>
      </c>
      <c r="G1654" t="s">
        <v>17</v>
      </c>
      <c r="H1654" t="s">
        <v>18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3357</v>
      </c>
      <c r="O1654" s="7">
        <f>(E1654/D1654)*100</f>
        <v>100.66666666666666</v>
      </c>
      <c r="P1654" s="5">
        <f>IFERROR((E1654/L1654),0)</f>
        <v>64.714285714285708</v>
      </c>
      <c r="Q1654" s="5" t="str">
        <f>LEFT(N1654,SEARCH("/", N1654)-1)</f>
        <v>music</v>
      </c>
      <c r="R1654" s="5" t="str">
        <f>RIGHT(N1654,LEN(N1654)-SEARCH("/",N1654))</f>
        <v>pop</v>
      </c>
      <c r="S1654" s="11">
        <f>(((J1654/60)/60)/24)+DATE(1970,1,1)</f>
        <v>41572.492974537039</v>
      </c>
      <c r="T1654" s="11">
        <f>(((I1654/60)/60)/24)+DATE(1970,1,1)</f>
        <v>41602.534641203703</v>
      </c>
      <c r="U1654">
        <f>YEAR(S1654)</f>
        <v>2013</v>
      </c>
      <c r="V1654">
        <f>YEAR(T1654)</f>
        <v>2013</v>
      </c>
      <c r="W1654" t="str">
        <f>IF(V1654=U1654, "Yes"," No")</f>
        <v>Yes</v>
      </c>
    </row>
    <row r="1655" spans="1:23" ht="43.2" x14ac:dyDescent="0.3">
      <c r="A1655">
        <v>1653</v>
      </c>
      <c r="B1655" s="1" t="s">
        <v>3380</v>
      </c>
      <c r="C1655" s="1" t="s">
        <v>3381</v>
      </c>
      <c r="D1655">
        <v>5000</v>
      </c>
      <c r="E1655">
        <v>8711.52</v>
      </c>
      <c r="F1655" t="s">
        <v>16</v>
      </c>
      <c r="G1655" t="s">
        <v>17</v>
      </c>
      <c r="H1655" t="s">
        <v>18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3357</v>
      </c>
      <c r="O1655" s="7">
        <f>(E1655/D1655)*100</f>
        <v>174.2304</v>
      </c>
      <c r="P1655" s="5">
        <f>IFERROR((E1655/L1655),0)</f>
        <v>51.854285714285716</v>
      </c>
      <c r="Q1655" s="5" t="str">
        <f>LEFT(N1655,SEARCH("/", N1655)-1)</f>
        <v>music</v>
      </c>
      <c r="R1655" s="5" t="str">
        <f>RIGHT(N1655,LEN(N1655)-SEARCH("/",N1655))</f>
        <v>pop</v>
      </c>
      <c r="S1655" s="11">
        <f>(((J1655/60)/60)/24)+DATE(1970,1,1)</f>
        <v>40626.834444444445</v>
      </c>
      <c r="T1655" s="11">
        <f>(((I1655/60)/60)/24)+DATE(1970,1,1)</f>
        <v>40657.834444444445</v>
      </c>
      <c r="U1655">
        <f>YEAR(S1655)</f>
        <v>2011</v>
      </c>
      <c r="V1655">
        <f>YEAR(T1655)</f>
        <v>2011</v>
      </c>
      <c r="W1655" t="str">
        <f>IF(V1655=U1655, "Yes"," No")</f>
        <v>Yes</v>
      </c>
    </row>
    <row r="1656" spans="1:23" ht="43.2" x14ac:dyDescent="0.3">
      <c r="A1656">
        <v>1654</v>
      </c>
      <c r="B1656" s="1" t="s">
        <v>3382</v>
      </c>
      <c r="C1656" s="1" t="s">
        <v>3383</v>
      </c>
      <c r="D1656">
        <v>1100</v>
      </c>
      <c r="E1656">
        <v>1319</v>
      </c>
      <c r="F1656" t="s">
        <v>16</v>
      </c>
      <c r="G1656" t="s">
        <v>17</v>
      </c>
      <c r="H1656" t="s">
        <v>18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3357</v>
      </c>
      <c r="O1656" s="7">
        <f>(E1656/D1656)*100</f>
        <v>119.90909090909089</v>
      </c>
      <c r="P1656" s="5">
        <f>IFERROR((E1656/L1656),0)</f>
        <v>38.794117647058826</v>
      </c>
      <c r="Q1656" s="5" t="str">
        <f>LEFT(N1656,SEARCH("/", N1656)-1)</f>
        <v>music</v>
      </c>
      <c r="R1656" s="5" t="str">
        <f>RIGHT(N1656,LEN(N1656)-SEARCH("/",N1656))</f>
        <v>pop</v>
      </c>
      <c r="S1656" s="11">
        <f>(((J1656/60)/60)/24)+DATE(1970,1,1)</f>
        <v>40987.890740740739</v>
      </c>
      <c r="T1656" s="11">
        <f>(((I1656/60)/60)/24)+DATE(1970,1,1)</f>
        <v>41017.890740740739</v>
      </c>
      <c r="U1656">
        <f>YEAR(S1656)</f>
        <v>2012</v>
      </c>
      <c r="V1656">
        <f>YEAR(T1656)</f>
        <v>2012</v>
      </c>
      <c r="W1656" t="str">
        <f>IF(V1656=U1656, "Yes"," No")</f>
        <v>Yes</v>
      </c>
    </row>
    <row r="1657" spans="1:23" ht="28.8" x14ac:dyDescent="0.3">
      <c r="A1657">
        <v>1655</v>
      </c>
      <c r="B1657" s="1" t="s">
        <v>3384</v>
      </c>
      <c r="C1657" s="1" t="s">
        <v>3385</v>
      </c>
      <c r="D1657">
        <v>1500</v>
      </c>
      <c r="E1657">
        <v>2143</v>
      </c>
      <c r="F1657" t="s">
        <v>16</v>
      </c>
      <c r="G1657" t="s">
        <v>17</v>
      </c>
      <c r="H1657" t="s">
        <v>18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3357</v>
      </c>
      <c r="O1657" s="7">
        <f>(E1657/D1657)*100</f>
        <v>142.86666666666667</v>
      </c>
      <c r="P1657" s="5">
        <f>IFERROR((E1657/L1657),0)</f>
        <v>44.645833333333336</v>
      </c>
      <c r="Q1657" s="5" t="str">
        <f>LEFT(N1657,SEARCH("/", N1657)-1)</f>
        <v>music</v>
      </c>
      <c r="R1657" s="5" t="str">
        <f>RIGHT(N1657,LEN(N1657)-SEARCH("/",N1657))</f>
        <v>pop</v>
      </c>
      <c r="S1657" s="11">
        <f>(((J1657/60)/60)/24)+DATE(1970,1,1)</f>
        <v>40974.791898148149</v>
      </c>
      <c r="T1657" s="11">
        <f>(((I1657/60)/60)/24)+DATE(1970,1,1)</f>
        <v>41004.750231481477</v>
      </c>
      <c r="U1657">
        <f>YEAR(S1657)</f>
        <v>2012</v>
      </c>
      <c r="V1657">
        <f>YEAR(T1657)</f>
        <v>2012</v>
      </c>
      <c r="W1657" t="str">
        <f>IF(V1657=U1657, "Yes"," No")</f>
        <v>Yes</v>
      </c>
    </row>
    <row r="1658" spans="1:23" ht="57.6" x14ac:dyDescent="0.3">
      <c r="A1658">
        <v>1656</v>
      </c>
      <c r="B1658" s="1" t="s">
        <v>3386</v>
      </c>
      <c r="C1658" s="1" t="s">
        <v>3387</v>
      </c>
      <c r="D1658">
        <v>7500</v>
      </c>
      <c r="E1658">
        <v>7525.12</v>
      </c>
      <c r="F1658" t="s">
        <v>16</v>
      </c>
      <c r="G1658" t="s">
        <v>17</v>
      </c>
      <c r="H1658" t="s">
        <v>18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3357</v>
      </c>
      <c r="O1658" s="7">
        <f>(E1658/D1658)*100</f>
        <v>100.33493333333334</v>
      </c>
      <c r="P1658" s="5">
        <f>IFERROR((E1658/L1658),0)</f>
        <v>156.77333333333334</v>
      </c>
      <c r="Q1658" s="5" t="str">
        <f>LEFT(N1658,SEARCH("/", N1658)-1)</f>
        <v>music</v>
      </c>
      <c r="R1658" s="5" t="str">
        <f>RIGHT(N1658,LEN(N1658)-SEARCH("/",N1658))</f>
        <v>pop</v>
      </c>
      <c r="S1658" s="11">
        <f>(((J1658/60)/60)/24)+DATE(1970,1,1)</f>
        <v>41226.928842592592</v>
      </c>
      <c r="T1658" s="11">
        <f>(((I1658/60)/60)/24)+DATE(1970,1,1)</f>
        <v>41256.928842592592</v>
      </c>
      <c r="U1658">
        <f>YEAR(S1658)</f>
        <v>2012</v>
      </c>
      <c r="V1658">
        <f>YEAR(T1658)</f>
        <v>2012</v>
      </c>
      <c r="W1658" t="str">
        <f>IF(V1658=U1658, "Yes"," No")</f>
        <v>Yes</v>
      </c>
    </row>
    <row r="1659" spans="1:23" ht="57.6" x14ac:dyDescent="0.3">
      <c r="A1659">
        <v>1657</v>
      </c>
      <c r="B1659" s="1" t="s">
        <v>3388</v>
      </c>
      <c r="C1659" s="1" t="s">
        <v>3389</v>
      </c>
      <c r="D1659">
        <v>25000</v>
      </c>
      <c r="E1659">
        <v>26233.45</v>
      </c>
      <c r="F1659" t="s">
        <v>16</v>
      </c>
      <c r="G1659" t="s">
        <v>17</v>
      </c>
      <c r="H1659" t="s">
        <v>18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3357</v>
      </c>
      <c r="O1659" s="7">
        <f>(E1659/D1659)*100</f>
        <v>104.93380000000001</v>
      </c>
      <c r="P1659" s="5">
        <f>IFERROR((E1659/L1659),0)</f>
        <v>118.70339366515837</v>
      </c>
      <c r="Q1659" s="5" t="str">
        <f>LEFT(N1659,SEARCH("/", N1659)-1)</f>
        <v>music</v>
      </c>
      <c r="R1659" s="5" t="str">
        <f>RIGHT(N1659,LEN(N1659)-SEARCH("/",N1659))</f>
        <v>pop</v>
      </c>
      <c r="S1659" s="11">
        <f>(((J1659/60)/60)/24)+DATE(1970,1,1)</f>
        <v>41023.782037037039</v>
      </c>
      <c r="T1659" s="11">
        <f>(((I1659/60)/60)/24)+DATE(1970,1,1)</f>
        <v>41053.782037037039</v>
      </c>
      <c r="U1659">
        <f>YEAR(S1659)</f>
        <v>2012</v>
      </c>
      <c r="V1659">
        <f>YEAR(T1659)</f>
        <v>2012</v>
      </c>
      <c r="W1659" t="str">
        <f>IF(V1659=U1659, "Yes"," No")</f>
        <v>Yes</v>
      </c>
    </row>
    <row r="1660" spans="1:23" ht="43.2" x14ac:dyDescent="0.3">
      <c r="A1660">
        <v>1658</v>
      </c>
      <c r="B1660" s="1" t="s">
        <v>3390</v>
      </c>
      <c r="C1660" s="1" t="s">
        <v>3391</v>
      </c>
      <c r="D1660">
        <v>6000</v>
      </c>
      <c r="E1660">
        <v>7934</v>
      </c>
      <c r="F1660" t="s">
        <v>16</v>
      </c>
      <c r="G1660" t="s">
        <v>17</v>
      </c>
      <c r="H1660" t="s">
        <v>18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3357</v>
      </c>
      <c r="O1660" s="7">
        <f>(E1660/D1660)*100</f>
        <v>132.23333333333335</v>
      </c>
      <c r="P1660" s="5">
        <f>IFERROR((E1660/L1660),0)</f>
        <v>74.149532710280369</v>
      </c>
      <c r="Q1660" s="5" t="str">
        <f>LEFT(N1660,SEARCH("/", N1660)-1)</f>
        <v>music</v>
      </c>
      <c r="R1660" s="5" t="str">
        <f>RIGHT(N1660,LEN(N1660)-SEARCH("/",N1660))</f>
        <v>pop</v>
      </c>
      <c r="S1660" s="11">
        <f>(((J1660/60)/60)/24)+DATE(1970,1,1)</f>
        <v>41223.22184027778</v>
      </c>
      <c r="T1660" s="11">
        <f>(((I1660/60)/60)/24)+DATE(1970,1,1)</f>
        <v>41261.597222222219</v>
      </c>
      <c r="U1660">
        <f>YEAR(S1660)</f>
        <v>2012</v>
      </c>
      <c r="V1660">
        <f>YEAR(T1660)</f>
        <v>2012</v>
      </c>
      <c r="W1660" t="str">
        <f>IF(V1660=U1660, "Yes"," No")</f>
        <v>Yes</v>
      </c>
    </row>
    <row r="1661" spans="1:23" ht="43.2" x14ac:dyDescent="0.3">
      <c r="A1661">
        <v>1659</v>
      </c>
      <c r="B1661" s="1" t="s">
        <v>3392</v>
      </c>
      <c r="C1661" s="1" t="s">
        <v>3393</v>
      </c>
      <c r="D1661">
        <v>500</v>
      </c>
      <c r="E1661">
        <v>564</v>
      </c>
      <c r="F1661" t="s">
        <v>16</v>
      </c>
      <c r="G1661" t="s">
        <v>24</v>
      </c>
      <c r="H1661" t="s">
        <v>25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3357</v>
      </c>
      <c r="O1661" s="7">
        <f>(E1661/D1661)*100</f>
        <v>112.79999999999998</v>
      </c>
      <c r="P1661" s="5">
        <f>IFERROR((E1661/L1661),0)</f>
        <v>12.533333333333333</v>
      </c>
      <c r="Q1661" s="5" t="str">
        <f>LEFT(N1661,SEARCH("/", N1661)-1)</f>
        <v>music</v>
      </c>
      <c r="R1661" s="5" t="str">
        <f>RIGHT(N1661,LEN(N1661)-SEARCH("/",N1661))</f>
        <v>pop</v>
      </c>
      <c r="S1661" s="11">
        <f>(((J1661/60)/60)/24)+DATE(1970,1,1)</f>
        <v>41596.913437499999</v>
      </c>
      <c r="T1661" s="11">
        <f>(((I1661/60)/60)/24)+DATE(1970,1,1)</f>
        <v>41625.5</v>
      </c>
      <c r="U1661">
        <f>YEAR(S1661)</f>
        <v>2013</v>
      </c>
      <c r="V1661">
        <f>YEAR(T1661)</f>
        <v>2013</v>
      </c>
      <c r="W1661" t="str">
        <f>IF(V1661=U1661, "Yes"," No")</f>
        <v>Yes</v>
      </c>
    </row>
    <row r="1662" spans="1:23" ht="57.6" x14ac:dyDescent="0.3">
      <c r="A1662">
        <v>1660</v>
      </c>
      <c r="B1662" s="1" t="s">
        <v>3394</v>
      </c>
      <c r="C1662" s="1" t="s">
        <v>3395</v>
      </c>
      <c r="D1662">
        <v>80</v>
      </c>
      <c r="E1662">
        <v>1003</v>
      </c>
      <c r="F1662" t="s">
        <v>16</v>
      </c>
      <c r="G1662" t="s">
        <v>1224</v>
      </c>
      <c r="H1662" t="s">
        <v>55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3357</v>
      </c>
      <c r="O1662" s="7">
        <f>(E1662/D1662)*100</f>
        <v>1253.75</v>
      </c>
      <c r="P1662" s="5">
        <f>IFERROR((E1662/L1662),0)</f>
        <v>27.861111111111111</v>
      </c>
      <c r="Q1662" s="5" t="str">
        <f>LEFT(N1662,SEARCH("/", N1662)-1)</f>
        <v>music</v>
      </c>
      <c r="R1662" s="5" t="str">
        <f>RIGHT(N1662,LEN(N1662)-SEARCH("/",N1662))</f>
        <v>pop</v>
      </c>
      <c r="S1662" s="11">
        <f>(((J1662/60)/60)/24)+DATE(1970,1,1)</f>
        <v>42459.693865740745</v>
      </c>
      <c r="T1662" s="11">
        <f>(((I1662/60)/60)/24)+DATE(1970,1,1)</f>
        <v>42490.915972222225</v>
      </c>
      <c r="U1662">
        <f>YEAR(S1662)</f>
        <v>2016</v>
      </c>
      <c r="V1662">
        <f>YEAR(T1662)</f>
        <v>2016</v>
      </c>
      <c r="W1662" t="str">
        <f>IF(V1662=U1662, "Yes"," No")</f>
        <v>Yes</v>
      </c>
    </row>
    <row r="1663" spans="1:23" ht="57.6" x14ac:dyDescent="0.3">
      <c r="A1663">
        <v>1661</v>
      </c>
      <c r="B1663" s="1" t="s">
        <v>3396</v>
      </c>
      <c r="C1663" s="1" t="s">
        <v>3397</v>
      </c>
      <c r="D1663">
        <v>7900</v>
      </c>
      <c r="E1663">
        <v>8098</v>
      </c>
      <c r="F1663" t="s">
        <v>16</v>
      </c>
      <c r="G1663" t="s">
        <v>2012</v>
      </c>
      <c r="H1663" t="s">
        <v>55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3357</v>
      </c>
      <c r="O1663" s="7">
        <f>(E1663/D1663)*100</f>
        <v>102.50632911392405</v>
      </c>
      <c r="P1663" s="5">
        <f>IFERROR((E1663/L1663),0)</f>
        <v>80.178217821782184</v>
      </c>
      <c r="Q1663" s="5" t="str">
        <f>LEFT(N1663,SEARCH("/", N1663)-1)</f>
        <v>music</v>
      </c>
      <c r="R1663" s="5" t="str">
        <f>RIGHT(N1663,LEN(N1663)-SEARCH("/",N1663))</f>
        <v>pop</v>
      </c>
      <c r="S1663" s="11">
        <f>(((J1663/60)/60)/24)+DATE(1970,1,1)</f>
        <v>42343.998043981483</v>
      </c>
      <c r="T1663" s="11">
        <f>(((I1663/60)/60)/24)+DATE(1970,1,1)</f>
        <v>42386.875</v>
      </c>
      <c r="U1663">
        <f>YEAR(S1663)</f>
        <v>2015</v>
      </c>
      <c r="V1663">
        <f>YEAR(T1663)</f>
        <v>2016</v>
      </c>
      <c r="W1663" t="str">
        <f>IF(V1663=U1663, "Yes"," No")</f>
        <v xml:space="preserve"> No</v>
      </c>
    </row>
    <row r="1664" spans="1:23" ht="57.6" x14ac:dyDescent="0.3">
      <c r="A1664">
        <v>1662</v>
      </c>
      <c r="B1664" s="1" t="s">
        <v>3398</v>
      </c>
      <c r="C1664" s="1" t="s">
        <v>3399</v>
      </c>
      <c r="D1664">
        <v>8000</v>
      </c>
      <c r="E1664">
        <v>8211</v>
      </c>
      <c r="F1664" t="s">
        <v>16</v>
      </c>
      <c r="G1664" t="s">
        <v>17</v>
      </c>
      <c r="H1664" t="s">
        <v>18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3357</v>
      </c>
      <c r="O1664" s="7">
        <f>(E1664/D1664)*100</f>
        <v>102.6375</v>
      </c>
      <c r="P1664" s="5">
        <f>IFERROR((E1664/L1664),0)</f>
        <v>132.43548387096774</v>
      </c>
      <c r="Q1664" s="5" t="str">
        <f>LEFT(N1664,SEARCH("/", N1664)-1)</f>
        <v>music</v>
      </c>
      <c r="R1664" s="5" t="str">
        <f>RIGHT(N1664,LEN(N1664)-SEARCH("/",N1664))</f>
        <v>pop</v>
      </c>
      <c r="S1664" s="11">
        <f>(((J1664/60)/60)/24)+DATE(1970,1,1)</f>
        <v>40848.198333333334</v>
      </c>
      <c r="T1664" s="11">
        <f>(((I1664/60)/60)/24)+DATE(1970,1,1)</f>
        <v>40908.239999999998</v>
      </c>
      <c r="U1664">
        <f>YEAR(S1664)</f>
        <v>2011</v>
      </c>
      <c r="V1664">
        <f>YEAR(T1664)</f>
        <v>2011</v>
      </c>
      <c r="W1664" t="str">
        <f>IF(V1664=U1664, "Yes"," No")</f>
        <v>Yes</v>
      </c>
    </row>
    <row r="1665" spans="1:23" ht="43.2" x14ac:dyDescent="0.3">
      <c r="A1665">
        <v>1663</v>
      </c>
      <c r="B1665" s="1" t="s">
        <v>3400</v>
      </c>
      <c r="C1665" s="1" t="s">
        <v>3401</v>
      </c>
      <c r="D1665">
        <v>1000</v>
      </c>
      <c r="E1665">
        <v>1080</v>
      </c>
      <c r="F1665" t="s">
        <v>16</v>
      </c>
      <c r="G1665" t="s">
        <v>17</v>
      </c>
      <c r="H1665" t="s">
        <v>18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3357</v>
      </c>
      <c r="O1665" s="7">
        <f>(E1665/D1665)*100</f>
        <v>108</v>
      </c>
      <c r="P1665" s="5">
        <f>IFERROR((E1665/L1665),0)</f>
        <v>33.75</v>
      </c>
      <c r="Q1665" s="5" t="str">
        <f>LEFT(N1665,SEARCH("/", N1665)-1)</f>
        <v>music</v>
      </c>
      <c r="R1665" s="5" t="str">
        <f>RIGHT(N1665,LEN(N1665)-SEARCH("/",N1665))</f>
        <v>pop</v>
      </c>
      <c r="S1665" s="11">
        <f>(((J1665/60)/60)/24)+DATE(1970,1,1)</f>
        <v>42006.02207175926</v>
      </c>
      <c r="T1665" s="11">
        <f>(((I1665/60)/60)/24)+DATE(1970,1,1)</f>
        <v>42036.02207175926</v>
      </c>
      <c r="U1665">
        <f>YEAR(S1665)</f>
        <v>2015</v>
      </c>
      <c r="V1665">
        <f>YEAR(T1665)</f>
        <v>2015</v>
      </c>
      <c r="W1665" t="str">
        <f>IF(V1665=U1665, "Yes"," No")</f>
        <v>Yes</v>
      </c>
    </row>
    <row r="1666" spans="1:23" ht="43.2" x14ac:dyDescent="0.3">
      <c r="A1666">
        <v>1664</v>
      </c>
      <c r="B1666" s="1" t="s">
        <v>3402</v>
      </c>
      <c r="C1666" s="1" t="s">
        <v>3403</v>
      </c>
      <c r="D1666">
        <v>2500</v>
      </c>
      <c r="E1666">
        <v>3060.22</v>
      </c>
      <c r="F1666" t="s">
        <v>16</v>
      </c>
      <c r="G1666" t="s">
        <v>17</v>
      </c>
      <c r="H1666" t="s">
        <v>18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3357</v>
      </c>
      <c r="O1666" s="7">
        <f>(E1666/D1666)*100</f>
        <v>122.40879999999999</v>
      </c>
      <c r="P1666" s="5">
        <f>IFERROR((E1666/L1666),0)</f>
        <v>34.384494382022467</v>
      </c>
      <c r="Q1666" s="5" t="str">
        <f>LEFT(N1666,SEARCH("/", N1666)-1)</f>
        <v>music</v>
      </c>
      <c r="R1666" s="5" t="str">
        <f>RIGHT(N1666,LEN(N1666)-SEARCH("/",N1666))</f>
        <v>pop</v>
      </c>
      <c r="S1666" s="11">
        <f>(((J1666/60)/60)/24)+DATE(1970,1,1)</f>
        <v>40939.761782407404</v>
      </c>
      <c r="T1666" s="11">
        <f>(((I1666/60)/60)/24)+DATE(1970,1,1)</f>
        <v>40984.165972222225</v>
      </c>
      <c r="U1666">
        <f>YEAR(S1666)</f>
        <v>2012</v>
      </c>
      <c r="V1666">
        <f>YEAR(T1666)</f>
        <v>2012</v>
      </c>
      <c r="W1666" t="str">
        <f>IF(V1666=U1666, "Yes"," No")</f>
        <v>Yes</v>
      </c>
    </row>
    <row r="1667" spans="1:23" ht="43.2" x14ac:dyDescent="0.3">
      <c r="A1667">
        <v>1665</v>
      </c>
      <c r="B1667" s="1" t="s">
        <v>3404</v>
      </c>
      <c r="C1667" s="1" t="s">
        <v>3405</v>
      </c>
      <c r="D1667">
        <v>3500</v>
      </c>
      <c r="E1667">
        <v>4181</v>
      </c>
      <c r="F1667" t="s">
        <v>16</v>
      </c>
      <c r="G1667" t="s">
        <v>17</v>
      </c>
      <c r="H1667" t="s">
        <v>18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3357</v>
      </c>
      <c r="O1667" s="7">
        <f>(E1667/D1667)*100</f>
        <v>119.45714285714286</v>
      </c>
      <c r="P1667" s="5">
        <f>IFERROR((E1667/L1667),0)</f>
        <v>44.956989247311824</v>
      </c>
      <c r="Q1667" s="5" t="str">
        <f>LEFT(N1667,SEARCH("/", N1667)-1)</f>
        <v>music</v>
      </c>
      <c r="R1667" s="5" t="str">
        <f>RIGHT(N1667,LEN(N1667)-SEARCH("/",N1667))</f>
        <v>pop</v>
      </c>
      <c r="S1667" s="11">
        <f>(((J1667/60)/60)/24)+DATE(1970,1,1)</f>
        <v>40564.649456018517</v>
      </c>
      <c r="T1667" s="11">
        <f>(((I1667/60)/60)/24)+DATE(1970,1,1)</f>
        <v>40596.125</v>
      </c>
      <c r="U1667">
        <f>YEAR(S1667)</f>
        <v>2011</v>
      </c>
      <c r="V1667">
        <f>YEAR(T1667)</f>
        <v>2011</v>
      </c>
      <c r="W1667" t="str">
        <f>IF(V1667=U1667, "Yes"," No")</f>
        <v>Yes</v>
      </c>
    </row>
    <row r="1668" spans="1:23" ht="43.2" x14ac:dyDescent="0.3">
      <c r="A1668">
        <v>1666</v>
      </c>
      <c r="B1668" s="1" t="s">
        <v>3406</v>
      </c>
      <c r="C1668" s="1" t="s">
        <v>3407</v>
      </c>
      <c r="D1668">
        <v>2500</v>
      </c>
      <c r="E1668">
        <v>4022</v>
      </c>
      <c r="F1668" t="s">
        <v>16</v>
      </c>
      <c r="G1668" t="s">
        <v>17</v>
      </c>
      <c r="H1668" t="s">
        <v>18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3357</v>
      </c>
      <c r="O1668" s="7">
        <f>(E1668/D1668)*100</f>
        <v>160.88</v>
      </c>
      <c r="P1668" s="5">
        <f>IFERROR((E1668/L1668),0)</f>
        <v>41.04081632653061</v>
      </c>
      <c r="Q1668" s="5" t="str">
        <f>LEFT(N1668,SEARCH("/", N1668)-1)</f>
        <v>music</v>
      </c>
      <c r="R1668" s="5" t="str">
        <f>RIGHT(N1668,LEN(N1668)-SEARCH("/",N1668))</f>
        <v>pop</v>
      </c>
      <c r="S1668" s="11">
        <f>(((J1668/60)/60)/24)+DATE(1970,1,1)</f>
        <v>41331.253159722226</v>
      </c>
      <c r="T1668" s="11">
        <f>(((I1668/60)/60)/24)+DATE(1970,1,1)</f>
        <v>41361.211493055554</v>
      </c>
      <c r="U1668">
        <f>YEAR(S1668)</f>
        <v>2013</v>
      </c>
      <c r="V1668">
        <f>YEAR(T1668)</f>
        <v>2013</v>
      </c>
      <c r="W1668" t="str">
        <f>IF(V1668=U1668, "Yes"," No")</f>
        <v>Yes</v>
      </c>
    </row>
    <row r="1669" spans="1:23" ht="43.2" x14ac:dyDescent="0.3">
      <c r="A1669">
        <v>1667</v>
      </c>
      <c r="B1669" s="1" t="s">
        <v>3408</v>
      </c>
      <c r="C1669" s="1" t="s">
        <v>3409</v>
      </c>
      <c r="D1669">
        <v>3400</v>
      </c>
      <c r="E1669">
        <v>4313</v>
      </c>
      <c r="F1669" t="s">
        <v>16</v>
      </c>
      <c r="G1669" t="s">
        <v>17</v>
      </c>
      <c r="H1669" t="s">
        <v>18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3357</v>
      </c>
      <c r="O1669" s="7">
        <f>(E1669/D1669)*100</f>
        <v>126.85294117647059</v>
      </c>
      <c r="P1669" s="5">
        <f>IFERROR((E1669/L1669),0)</f>
        <v>52.597560975609753</v>
      </c>
      <c r="Q1669" s="5" t="str">
        <f>LEFT(N1669,SEARCH("/", N1669)-1)</f>
        <v>music</v>
      </c>
      <c r="R1669" s="5" t="str">
        <f>RIGHT(N1669,LEN(N1669)-SEARCH("/",N1669))</f>
        <v>pop</v>
      </c>
      <c r="S1669" s="11">
        <f>(((J1669/60)/60)/24)+DATE(1970,1,1)</f>
        <v>41682.0705787037</v>
      </c>
      <c r="T1669" s="11">
        <f>(((I1669/60)/60)/24)+DATE(1970,1,1)</f>
        <v>41709.290972222225</v>
      </c>
      <c r="U1669">
        <f>YEAR(S1669)</f>
        <v>2014</v>
      </c>
      <c r="V1669">
        <f>YEAR(T1669)</f>
        <v>2014</v>
      </c>
      <c r="W1669" t="str">
        <f>IF(V1669=U1669, "Yes"," No")</f>
        <v>Yes</v>
      </c>
    </row>
    <row r="1670" spans="1:23" ht="43.2" x14ac:dyDescent="0.3">
      <c r="A1670">
        <v>1668</v>
      </c>
      <c r="B1670" s="1" t="s">
        <v>3410</v>
      </c>
      <c r="C1670" s="1" t="s">
        <v>3411</v>
      </c>
      <c r="D1670">
        <v>8000</v>
      </c>
      <c r="E1670">
        <v>8211</v>
      </c>
      <c r="F1670" t="s">
        <v>16</v>
      </c>
      <c r="G1670" t="s">
        <v>17</v>
      </c>
      <c r="H1670" t="s">
        <v>18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3357</v>
      </c>
      <c r="O1670" s="7">
        <f>(E1670/D1670)*100</f>
        <v>102.6375</v>
      </c>
      <c r="P1670" s="5">
        <f>IFERROR((E1670/L1670),0)</f>
        <v>70.784482758620683</v>
      </c>
      <c r="Q1670" s="5" t="str">
        <f>LEFT(N1670,SEARCH("/", N1670)-1)</f>
        <v>music</v>
      </c>
      <c r="R1670" s="5" t="str">
        <f>RIGHT(N1670,LEN(N1670)-SEARCH("/",N1670))</f>
        <v>pop</v>
      </c>
      <c r="S1670" s="11">
        <f>(((J1670/60)/60)/24)+DATE(1970,1,1)</f>
        <v>40845.14975694444</v>
      </c>
      <c r="T1670" s="11">
        <f>(((I1670/60)/60)/24)+DATE(1970,1,1)</f>
        <v>40875.191423611112</v>
      </c>
      <c r="U1670">
        <f>YEAR(S1670)</f>
        <v>2011</v>
      </c>
      <c r="V1670">
        <f>YEAR(T1670)</f>
        <v>2011</v>
      </c>
      <c r="W1670" t="str">
        <f>IF(V1670=U1670, "Yes"," No")</f>
        <v>Yes</v>
      </c>
    </row>
    <row r="1671" spans="1:23" ht="57.6" x14ac:dyDescent="0.3">
      <c r="A1671">
        <v>1669</v>
      </c>
      <c r="B1671" s="1" t="s">
        <v>3412</v>
      </c>
      <c r="C1671" s="1" t="s">
        <v>3413</v>
      </c>
      <c r="D1671">
        <v>2000</v>
      </c>
      <c r="E1671">
        <v>2795</v>
      </c>
      <c r="F1671" t="s">
        <v>16</v>
      </c>
      <c r="G1671" t="s">
        <v>17</v>
      </c>
      <c r="H1671" t="s">
        <v>18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3357</v>
      </c>
      <c r="O1671" s="7">
        <f>(E1671/D1671)*100</f>
        <v>139.75</v>
      </c>
      <c r="P1671" s="5">
        <f>IFERROR((E1671/L1671),0)</f>
        <v>53.75</v>
      </c>
      <c r="Q1671" s="5" t="str">
        <f>LEFT(N1671,SEARCH("/", N1671)-1)</f>
        <v>music</v>
      </c>
      <c r="R1671" s="5" t="str">
        <f>RIGHT(N1671,LEN(N1671)-SEARCH("/",N1671))</f>
        <v>pop</v>
      </c>
      <c r="S1671" s="11">
        <f>(((J1671/60)/60)/24)+DATE(1970,1,1)</f>
        <v>42461.885138888887</v>
      </c>
      <c r="T1671" s="11">
        <f>(((I1671/60)/60)/24)+DATE(1970,1,1)</f>
        <v>42521.885138888887</v>
      </c>
      <c r="U1671">
        <f>YEAR(S1671)</f>
        <v>2016</v>
      </c>
      <c r="V1671">
        <f>YEAR(T1671)</f>
        <v>2016</v>
      </c>
      <c r="W1671" t="str">
        <f>IF(V1671=U1671, "Yes"," No")</f>
        <v>Yes</v>
      </c>
    </row>
    <row r="1672" spans="1:23" ht="57.6" x14ac:dyDescent="0.3">
      <c r="A1672">
        <v>1670</v>
      </c>
      <c r="B1672" s="1" t="s">
        <v>3414</v>
      </c>
      <c r="C1672" s="1" t="s">
        <v>3415</v>
      </c>
      <c r="D1672">
        <v>1000</v>
      </c>
      <c r="E1672">
        <v>1026</v>
      </c>
      <c r="F1672" t="s">
        <v>16</v>
      </c>
      <c r="G1672" t="s">
        <v>17</v>
      </c>
      <c r="H1672" t="s">
        <v>18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3357</v>
      </c>
      <c r="O1672" s="7">
        <f>(E1672/D1672)*100</f>
        <v>102.60000000000001</v>
      </c>
      <c r="P1672" s="5">
        <f>IFERROR((E1672/L1672),0)</f>
        <v>44.608695652173914</v>
      </c>
      <c r="Q1672" s="5" t="str">
        <f>LEFT(N1672,SEARCH("/", N1672)-1)</f>
        <v>music</v>
      </c>
      <c r="R1672" s="5" t="str">
        <f>RIGHT(N1672,LEN(N1672)-SEARCH("/",N1672))</f>
        <v>pop</v>
      </c>
      <c r="S1672" s="11">
        <f>(((J1672/60)/60)/24)+DATE(1970,1,1)</f>
        <v>40313.930543981485</v>
      </c>
      <c r="T1672" s="11">
        <f>(((I1672/60)/60)/24)+DATE(1970,1,1)</f>
        <v>40364.166666666664</v>
      </c>
      <c r="U1672">
        <f>YEAR(S1672)</f>
        <v>2010</v>
      </c>
      <c r="V1672">
        <f>YEAR(T1672)</f>
        <v>2010</v>
      </c>
      <c r="W1672" t="str">
        <f>IF(V1672=U1672, "Yes"," No")</f>
        <v>Yes</v>
      </c>
    </row>
    <row r="1673" spans="1:23" ht="28.8" x14ac:dyDescent="0.3">
      <c r="A1673">
        <v>1671</v>
      </c>
      <c r="B1673" s="1" t="s">
        <v>3416</v>
      </c>
      <c r="C1673" s="1" t="s">
        <v>3417</v>
      </c>
      <c r="D1673">
        <v>2000</v>
      </c>
      <c r="E1673">
        <v>2013.47</v>
      </c>
      <c r="F1673" t="s">
        <v>16</v>
      </c>
      <c r="G1673" t="s">
        <v>17</v>
      </c>
      <c r="H1673" t="s">
        <v>18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3357</v>
      </c>
      <c r="O1673" s="7">
        <f>(E1673/D1673)*100</f>
        <v>100.67349999999999</v>
      </c>
      <c r="P1673" s="5">
        <f>IFERROR((E1673/L1673),0)</f>
        <v>26.148961038961041</v>
      </c>
      <c r="Q1673" s="5" t="str">
        <f>LEFT(N1673,SEARCH("/", N1673)-1)</f>
        <v>music</v>
      </c>
      <c r="R1673" s="5" t="str">
        <f>RIGHT(N1673,LEN(N1673)-SEARCH("/",N1673))</f>
        <v>pop</v>
      </c>
      <c r="S1673" s="11">
        <f>(((J1673/60)/60)/24)+DATE(1970,1,1)</f>
        <v>42553.54414351852</v>
      </c>
      <c r="T1673" s="11">
        <f>(((I1673/60)/60)/24)+DATE(1970,1,1)</f>
        <v>42583.54414351852</v>
      </c>
      <c r="U1673">
        <f>YEAR(S1673)</f>
        <v>2016</v>
      </c>
      <c r="V1673">
        <f>YEAR(T1673)</f>
        <v>2016</v>
      </c>
      <c r="W1673" t="str">
        <f>IF(V1673=U1673, "Yes"," No")</f>
        <v>Yes</v>
      </c>
    </row>
    <row r="1674" spans="1:23" ht="43.2" x14ac:dyDescent="0.3">
      <c r="A1674">
        <v>1672</v>
      </c>
      <c r="B1674" s="1" t="s">
        <v>3418</v>
      </c>
      <c r="C1674" s="1" t="s">
        <v>3419</v>
      </c>
      <c r="D1674">
        <v>1700</v>
      </c>
      <c r="E1674">
        <v>1920</v>
      </c>
      <c r="F1674" t="s">
        <v>16</v>
      </c>
      <c r="G1674" t="s">
        <v>17</v>
      </c>
      <c r="H1674" t="s">
        <v>18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3357</v>
      </c>
      <c r="O1674" s="7">
        <f>(E1674/D1674)*100</f>
        <v>112.94117647058823</v>
      </c>
      <c r="P1674" s="5">
        <f>IFERROR((E1674/L1674),0)</f>
        <v>39.183673469387756</v>
      </c>
      <c r="Q1674" s="5" t="str">
        <f>LEFT(N1674,SEARCH("/", N1674)-1)</f>
        <v>music</v>
      </c>
      <c r="R1674" s="5" t="str">
        <f>RIGHT(N1674,LEN(N1674)-SEARCH("/",N1674))</f>
        <v>pop</v>
      </c>
      <c r="S1674" s="11">
        <f>(((J1674/60)/60)/24)+DATE(1970,1,1)</f>
        <v>41034.656597222223</v>
      </c>
      <c r="T1674" s="11">
        <f>(((I1674/60)/60)/24)+DATE(1970,1,1)</f>
        <v>41064.656597222223</v>
      </c>
      <c r="U1674">
        <f>YEAR(S1674)</f>
        <v>2012</v>
      </c>
      <c r="V1674">
        <f>YEAR(T1674)</f>
        <v>2012</v>
      </c>
      <c r="W1674" t="str">
        <f>IF(V1674=U1674, "Yes"," No")</f>
        <v>Yes</v>
      </c>
    </row>
    <row r="1675" spans="1:23" ht="43.2" x14ac:dyDescent="0.3">
      <c r="A1675">
        <v>1673</v>
      </c>
      <c r="B1675" s="1" t="s">
        <v>3420</v>
      </c>
      <c r="C1675" s="1" t="s">
        <v>3421</v>
      </c>
      <c r="D1675">
        <v>2100</v>
      </c>
      <c r="E1675">
        <v>2690</v>
      </c>
      <c r="F1675" t="s">
        <v>16</v>
      </c>
      <c r="G1675" t="s">
        <v>17</v>
      </c>
      <c r="H1675" t="s">
        <v>18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3357</v>
      </c>
      <c r="O1675" s="7">
        <f>(E1675/D1675)*100</f>
        <v>128.09523809523807</v>
      </c>
      <c r="P1675" s="5">
        <f>IFERROR((E1675/L1675),0)</f>
        <v>45.593220338983052</v>
      </c>
      <c r="Q1675" s="5" t="str">
        <f>LEFT(N1675,SEARCH("/", N1675)-1)</f>
        <v>music</v>
      </c>
      <c r="R1675" s="5" t="str">
        <f>RIGHT(N1675,LEN(N1675)-SEARCH("/",N1675))</f>
        <v>pop</v>
      </c>
      <c r="S1675" s="11">
        <f>(((J1675/60)/60)/24)+DATE(1970,1,1)</f>
        <v>42039.878379629634</v>
      </c>
      <c r="T1675" s="11">
        <f>(((I1675/60)/60)/24)+DATE(1970,1,1)</f>
        <v>42069.878379629634</v>
      </c>
      <c r="U1675">
        <f>YEAR(S1675)</f>
        <v>2015</v>
      </c>
      <c r="V1675">
        <f>YEAR(T1675)</f>
        <v>2015</v>
      </c>
      <c r="W1675" t="str">
        <f>IF(V1675=U1675, "Yes"," No")</f>
        <v>Yes</v>
      </c>
    </row>
    <row r="1676" spans="1:23" ht="43.2" x14ac:dyDescent="0.3">
      <c r="A1676">
        <v>1674</v>
      </c>
      <c r="B1676" s="1" t="s">
        <v>3422</v>
      </c>
      <c r="C1676" s="1" t="s">
        <v>3423</v>
      </c>
      <c r="D1676">
        <v>5000</v>
      </c>
      <c r="E1676">
        <v>10085</v>
      </c>
      <c r="F1676" t="s">
        <v>16</v>
      </c>
      <c r="G1676" t="s">
        <v>17</v>
      </c>
      <c r="H1676" t="s">
        <v>18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3357</v>
      </c>
      <c r="O1676" s="7">
        <f>(E1676/D1676)*100</f>
        <v>201.7</v>
      </c>
      <c r="P1676" s="5">
        <f>IFERROR((E1676/L1676),0)</f>
        <v>89.247787610619469</v>
      </c>
      <c r="Q1676" s="5" t="str">
        <f>LEFT(N1676,SEARCH("/", N1676)-1)</f>
        <v>music</v>
      </c>
      <c r="R1676" s="5" t="str">
        <f>RIGHT(N1676,LEN(N1676)-SEARCH("/",N1676))</f>
        <v>pop</v>
      </c>
      <c r="S1676" s="11">
        <f>(((J1676/60)/60)/24)+DATE(1970,1,1)</f>
        <v>42569.605393518519</v>
      </c>
      <c r="T1676" s="11">
        <f>(((I1676/60)/60)/24)+DATE(1970,1,1)</f>
        <v>42600.290972222225</v>
      </c>
      <c r="U1676">
        <f>YEAR(S1676)</f>
        <v>2016</v>
      </c>
      <c r="V1676">
        <f>YEAR(T1676)</f>
        <v>2016</v>
      </c>
      <c r="W1676" t="str">
        <f>IF(V1676=U1676, "Yes"," No")</f>
        <v>Yes</v>
      </c>
    </row>
    <row r="1677" spans="1:23" ht="28.8" x14ac:dyDescent="0.3">
      <c r="A1677">
        <v>1675</v>
      </c>
      <c r="B1677" s="1" t="s">
        <v>3424</v>
      </c>
      <c r="C1677" s="1" t="s">
        <v>3425</v>
      </c>
      <c r="D1677">
        <v>1000</v>
      </c>
      <c r="E1677">
        <v>1374.16</v>
      </c>
      <c r="F1677" t="s">
        <v>16</v>
      </c>
      <c r="G1677" t="s">
        <v>17</v>
      </c>
      <c r="H1677" t="s">
        <v>18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3357</v>
      </c>
      <c r="O1677" s="7">
        <f>(E1677/D1677)*100</f>
        <v>137.416</v>
      </c>
      <c r="P1677" s="5">
        <f>IFERROR((E1677/L1677),0)</f>
        <v>40.416470588235299</v>
      </c>
      <c r="Q1677" s="5" t="str">
        <f>LEFT(N1677,SEARCH("/", N1677)-1)</f>
        <v>music</v>
      </c>
      <c r="R1677" s="5" t="str">
        <f>RIGHT(N1677,LEN(N1677)-SEARCH("/",N1677))</f>
        <v>pop</v>
      </c>
      <c r="S1677" s="11">
        <f>(((J1677/60)/60)/24)+DATE(1970,1,1)</f>
        <v>40802.733101851853</v>
      </c>
      <c r="T1677" s="11">
        <f>(((I1677/60)/60)/24)+DATE(1970,1,1)</f>
        <v>40832.918749999997</v>
      </c>
      <c r="U1677">
        <f>YEAR(S1677)</f>
        <v>2011</v>
      </c>
      <c r="V1677">
        <f>YEAR(T1677)</f>
        <v>2011</v>
      </c>
      <c r="W1677" t="str">
        <f>IF(V1677=U1677, "Yes"," No")</f>
        <v>Yes</v>
      </c>
    </row>
    <row r="1678" spans="1:23" ht="28.8" x14ac:dyDescent="0.3">
      <c r="A1678">
        <v>1676</v>
      </c>
      <c r="B1678" s="1" t="s">
        <v>3426</v>
      </c>
      <c r="C1678" s="1" t="s">
        <v>3427</v>
      </c>
      <c r="D1678">
        <v>3000</v>
      </c>
      <c r="E1678">
        <v>3460</v>
      </c>
      <c r="F1678" t="s">
        <v>16</v>
      </c>
      <c r="G1678" t="s">
        <v>17</v>
      </c>
      <c r="H1678" t="s">
        <v>18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3357</v>
      </c>
      <c r="O1678" s="7">
        <f>(E1678/D1678)*100</f>
        <v>115.33333333333333</v>
      </c>
      <c r="P1678" s="5">
        <f>IFERROR((E1678/L1678),0)</f>
        <v>82.38095238095238</v>
      </c>
      <c r="Q1678" s="5" t="str">
        <f>LEFT(N1678,SEARCH("/", N1678)-1)</f>
        <v>music</v>
      </c>
      <c r="R1678" s="5" t="str">
        <f>RIGHT(N1678,LEN(N1678)-SEARCH("/",N1678))</f>
        <v>pop</v>
      </c>
      <c r="S1678" s="11">
        <f>(((J1678/60)/60)/24)+DATE(1970,1,1)</f>
        <v>40973.72623842593</v>
      </c>
      <c r="T1678" s="11">
        <f>(((I1678/60)/60)/24)+DATE(1970,1,1)</f>
        <v>41020.165972222225</v>
      </c>
      <c r="U1678">
        <f>YEAR(S1678)</f>
        <v>2012</v>
      </c>
      <c r="V1678">
        <f>YEAR(T1678)</f>
        <v>2012</v>
      </c>
      <c r="W1678" t="str">
        <f>IF(V1678=U1678, "Yes"," No")</f>
        <v>Yes</v>
      </c>
    </row>
    <row r="1679" spans="1:23" ht="43.2" x14ac:dyDescent="0.3">
      <c r="A1679">
        <v>1677</v>
      </c>
      <c r="B1679" s="1" t="s">
        <v>3428</v>
      </c>
      <c r="C1679" s="1" t="s">
        <v>3429</v>
      </c>
      <c r="D1679">
        <v>6000</v>
      </c>
      <c r="E1679">
        <v>6700</v>
      </c>
      <c r="F1679" t="s">
        <v>16</v>
      </c>
      <c r="G1679" t="s">
        <v>54</v>
      </c>
      <c r="H1679" t="s">
        <v>55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3357</v>
      </c>
      <c r="O1679" s="7">
        <f>(E1679/D1679)*100</f>
        <v>111.66666666666667</v>
      </c>
      <c r="P1679" s="5">
        <f>IFERROR((E1679/L1679),0)</f>
        <v>159.52380952380952</v>
      </c>
      <c r="Q1679" s="5" t="str">
        <f>LEFT(N1679,SEARCH("/", N1679)-1)</f>
        <v>music</v>
      </c>
      <c r="R1679" s="5" t="str">
        <f>RIGHT(N1679,LEN(N1679)-SEARCH("/",N1679))</f>
        <v>pop</v>
      </c>
      <c r="S1679" s="11">
        <f>(((J1679/60)/60)/24)+DATE(1970,1,1)</f>
        <v>42416.407129629632</v>
      </c>
      <c r="T1679" s="11">
        <f>(((I1679/60)/60)/24)+DATE(1970,1,1)</f>
        <v>42476.249305555553</v>
      </c>
      <c r="U1679">
        <f>YEAR(S1679)</f>
        <v>2016</v>
      </c>
      <c r="V1679">
        <f>YEAR(T1679)</f>
        <v>2016</v>
      </c>
      <c r="W1679" t="str">
        <f>IF(V1679=U1679, "Yes"," No")</f>
        <v>Yes</v>
      </c>
    </row>
    <row r="1680" spans="1:23" ht="43.2" x14ac:dyDescent="0.3">
      <c r="A1680">
        <v>1678</v>
      </c>
      <c r="B1680" s="1" t="s">
        <v>3430</v>
      </c>
      <c r="C1680" s="1" t="s">
        <v>3431</v>
      </c>
      <c r="D1680">
        <v>1500</v>
      </c>
      <c r="E1680">
        <v>1776</v>
      </c>
      <c r="F1680" t="s">
        <v>16</v>
      </c>
      <c r="G1680" t="s">
        <v>17</v>
      </c>
      <c r="H1680" t="s">
        <v>18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3357</v>
      </c>
      <c r="O1680" s="7">
        <f>(E1680/D1680)*100</f>
        <v>118.39999999999999</v>
      </c>
      <c r="P1680" s="5">
        <f>IFERROR((E1680/L1680),0)</f>
        <v>36.244897959183675</v>
      </c>
      <c r="Q1680" s="5" t="str">
        <f>LEFT(N1680,SEARCH("/", N1680)-1)</f>
        <v>music</v>
      </c>
      <c r="R1680" s="5" t="str">
        <f>RIGHT(N1680,LEN(N1680)-SEARCH("/",N1680))</f>
        <v>pop</v>
      </c>
      <c r="S1680" s="11">
        <f>(((J1680/60)/60)/24)+DATE(1970,1,1)</f>
        <v>41662.854988425926</v>
      </c>
      <c r="T1680" s="11">
        <f>(((I1680/60)/60)/24)+DATE(1970,1,1)</f>
        <v>41676.854988425926</v>
      </c>
      <c r="U1680">
        <f>YEAR(S1680)</f>
        <v>2014</v>
      </c>
      <c r="V1680">
        <f>YEAR(T1680)</f>
        <v>2014</v>
      </c>
      <c r="W1680" t="str">
        <f>IF(V1680=U1680, "Yes"," No")</f>
        <v>Yes</v>
      </c>
    </row>
    <row r="1681" spans="1:23" ht="57.6" x14ac:dyDescent="0.3">
      <c r="A1681">
        <v>1679</v>
      </c>
      <c r="B1681" s="1" t="s">
        <v>3432</v>
      </c>
      <c r="C1681" s="1" t="s">
        <v>3433</v>
      </c>
      <c r="D1681">
        <v>2000</v>
      </c>
      <c r="E1681">
        <v>3500</v>
      </c>
      <c r="F1681" t="s">
        <v>16</v>
      </c>
      <c r="G1681" t="s">
        <v>17</v>
      </c>
      <c r="H1681" t="s">
        <v>18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3357</v>
      </c>
      <c r="O1681" s="7">
        <f>(E1681/D1681)*100</f>
        <v>175</v>
      </c>
      <c r="P1681" s="5">
        <f>IFERROR((E1681/L1681),0)</f>
        <v>62.5</v>
      </c>
      <c r="Q1681" s="5" t="str">
        <f>LEFT(N1681,SEARCH("/", N1681)-1)</f>
        <v>music</v>
      </c>
      <c r="R1681" s="5" t="str">
        <f>RIGHT(N1681,LEN(N1681)-SEARCH("/",N1681))</f>
        <v>pop</v>
      </c>
      <c r="S1681" s="11">
        <f>(((J1681/60)/60)/24)+DATE(1970,1,1)</f>
        <v>40723.068807870368</v>
      </c>
      <c r="T1681" s="11">
        <f>(((I1681/60)/60)/24)+DATE(1970,1,1)</f>
        <v>40746.068807870368</v>
      </c>
      <c r="U1681">
        <f>YEAR(S1681)</f>
        <v>2011</v>
      </c>
      <c r="V1681">
        <f>YEAR(T1681)</f>
        <v>2011</v>
      </c>
      <c r="W1681" t="str">
        <f>IF(V1681=U1681, "Yes"," No")</f>
        <v>Yes</v>
      </c>
    </row>
    <row r="1682" spans="1:23" ht="28.8" x14ac:dyDescent="0.3">
      <c r="A1682">
        <v>1680</v>
      </c>
      <c r="B1682" s="1" t="s">
        <v>3434</v>
      </c>
      <c r="C1682" s="1" t="s">
        <v>3435</v>
      </c>
      <c r="D1682">
        <v>1000</v>
      </c>
      <c r="E1682">
        <v>1175</v>
      </c>
      <c r="F1682" t="s">
        <v>16</v>
      </c>
      <c r="G1682" t="s">
        <v>17</v>
      </c>
      <c r="H1682" t="s">
        <v>18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3357</v>
      </c>
      <c r="O1682" s="7">
        <f>(E1682/D1682)*100</f>
        <v>117.5</v>
      </c>
      <c r="P1682" s="5">
        <f>IFERROR((E1682/L1682),0)</f>
        <v>47</v>
      </c>
      <c r="Q1682" s="5" t="str">
        <f>LEFT(N1682,SEARCH("/", N1682)-1)</f>
        <v>music</v>
      </c>
      <c r="R1682" s="5" t="str">
        <f>RIGHT(N1682,LEN(N1682)-SEARCH("/",N1682))</f>
        <v>pop</v>
      </c>
      <c r="S1682" s="11">
        <f>(((J1682/60)/60)/24)+DATE(1970,1,1)</f>
        <v>41802.757719907408</v>
      </c>
      <c r="T1682" s="11">
        <f>(((I1682/60)/60)/24)+DATE(1970,1,1)</f>
        <v>41832.757719907408</v>
      </c>
      <c r="U1682">
        <f>YEAR(S1682)</f>
        <v>2014</v>
      </c>
      <c r="V1682">
        <f>YEAR(T1682)</f>
        <v>2014</v>
      </c>
      <c r="W1682" t="str">
        <f>IF(V1682=U1682, "Yes"," No")</f>
        <v>Yes</v>
      </c>
    </row>
    <row r="1683" spans="1:23" ht="57.6" x14ac:dyDescent="0.3">
      <c r="A1683">
        <v>1681</v>
      </c>
      <c r="B1683" s="1" t="s">
        <v>3436</v>
      </c>
      <c r="C1683" s="1" t="s">
        <v>3437</v>
      </c>
      <c r="D1683">
        <v>65000</v>
      </c>
      <c r="E1683">
        <v>65924.38</v>
      </c>
      <c r="F1683" t="s">
        <v>3438</v>
      </c>
      <c r="G1683" t="s">
        <v>17</v>
      </c>
      <c r="H1683" t="s">
        <v>18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3439</v>
      </c>
      <c r="O1683" s="7">
        <f>(E1683/D1683)*100</f>
        <v>101.42212307692309</v>
      </c>
      <c r="P1683" s="5">
        <f>IFERROR((E1683/L1683),0)</f>
        <v>74.575090497737563</v>
      </c>
      <c r="Q1683" s="5" t="str">
        <f>LEFT(N1683,SEARCH("/", N1683)-1)</f>
        <v>music</v>
      </c>
      <c r="R1683" s="5" t="str">
        <f>RIGHT(N1683,LEN(N1683)-SEARCH("/",N1683))</f>
        <v>faith</v>
      </c>
      <c r="S1683" s="11">
        <f>(((J1683/60)/60)/24)+DATE(1970,1,1)</f>
        <v>42774.121342592596</v>
      </c>
      <c r="T1683" s="11">
        <f>(((I1683/60)/60)/24)+DATE(1970,1,1)</f>
        <v>42823.083333333328</v>
      </c>
      <c r="U1683">
        <f>YEAR(S1683)</f>
        <v>2017</v>
      </c>
      <c r="V1683">
        <f>YEAR(T1683)</f>
        <v>2017</v>
      </c>
      <c r="W1683" t="str">
        <f>IF(V1683=U1683, "Yes"," No")</f>
        <v>Yes</v>
      </c>
    </row>
    <row r="1684" spans="1:23" ht="43.2" x14ac:dyDescent="0.3">
      <c r="A1684">
        <v>1682</v>
      </c>
      <c r="B1684" s="1" t="s">
        <v>3440</v>
      </c>
      <c r="C1684" s="1" t="s">
        <v>3441</v>
      </c>
      <c r="D1684">
        <v>6000</v>
      </c>
      <c r="E1684">
        <v>0</v>
      </c>
      <c r="F1684" t="s">
        <v>3438</v>
      </c>
      <c r="G1684" t="s">
        <v>17</v>
      </c>
      <c r="H1684" t="s">
        <v>18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3439</v>
      </c>
      <c r="O1684" s="7">
        <f>(E1684/D1684)*100</f>
        <v>0</v>
      </c>
      <c r="P1684" s="5">
        <f>IFERROR((E1684/L1684),0)</f>
        <v>0</v>
      </c>
      <c r="Q1684" s="5" t="str">
        <f>LEFT(N1684,SEARCH("/", N1684)-1)</f>
        <v>music</v>
      </c>
      <c r="R1684" s="5" t="str">
        <f>RIGHT(N1684,LEN(N1684)-SEARCH("/",N1684))</f>
        <v>faith</v>
      </c>
      <c r="S1684" s="11">
        <f>(((J1684/60)/60)/24)+DATE(1970,1,1)</f>
        <v>42779.21365740741</v>
      </c>
      <c r="T1684" s="11">
        <f>(((I1684/60)/60)/24)+DATE(1970,1,1)</f>
        <v>42839.171990740739</v>
      </c>
      <c r="U1684">
        <f>YEAR(S1684)</f>
        <v>2017</v>
      </c>
      <c r="V1684">
        <f>YEAR(T1684)</f>
        <v>2017</v>
      </c>
      <c r="W1684" t="str">
        <f>IF(V1684=U1684, "Yes"," No")</f>
        <v>Yes</v>
      </c>
    </row>
    <row r="1685" spans="1:23" ht="43.2" x14ac:dyDescent="0.3">
      <c r="A1685">
        <v>1683</v>
      </c>
      <c r="B1685" s="1" t="s">
        <v>3442</v>
      </c>
      <c r="C1685" s="1" t="s">
        <v>3443</v>
      </c>
      <c r="D1685">
        <v>3500</v>
      </c>
      <c r="E1685">
        <v>760</v>
      </c>
      <c r="F1685" t="s">
        <v>3438</v>
      </c>
      <c r="G1685" t="s">
        <v>179</v>
      </c>
      <c r="H1685" t="s">
        <v>55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3439</v>
      </c>
      <c r="O1685" s="7">
        <f>(E1685/D1685)*100</f>
        <v>21.714285714285715</v>
      </c>
      <c r="P1685" s="5">
        <f>IFERROR((E1685/L1685),0)</f>
        <v>76</v>
      </c>
      <c r="Q1685" s="5" t="str">
        <f>LEFT(N1685,SEARCH("/", N1685)-1)</f>
        <v>music</v>
      </c>
      <c r="R1685" s="5" t="str">
        <f>RIGHT(N1685,LEN(N1685)-SEARCH("/",N1685))</f>
        <v>faith</v>
      </c>
      <c r="S1685" s="11">
        <f>(((J1685/60)/60)/24)+DATE(1970,1,1)</f>
        <v>42808.781689814816</v>
      </c>
      <c r="T1685" s="11">
        <f>(((I1685/60)/60)/24)+DATE(1970,1,1)</f>
        <v>42832.781689814816</v>
      </c>
      <c r="U1685">
        <f>YEAR(S1685)</f>
        <v>2017</v>
      </c>
      <c r="V1685">
        <f>YEAR(T1685)</f>
        <v>2017</v>
      </c>
      <c r="W1685" t="str">
        <f>IF(V1685=U1685, "Yes"," No")</f>
        <v>Yes</v>
      </c>
    </row>
    <row r="1686" spans="1:23" ht="28.8" x14ac:dyDescent="0.3">
      <c r="A1686">
        <v>1684</v>
      </c>
      <c r="B1686" s="1" t="s">
        <v>3444</v>
      </c>
      <c r="C1686" s="1" t="s">
        <v>3445</v>
      </c>
      <c r="D1686">
        <v>8000</v>
      </c>
      <c r="E1686">
        <v>8730</v>
      </c>
      <c r="F1686" t="s">
        <v>3438</v>
      </c>
      <c r="G1686" t="s">
        <v>17</v>
      </c>
      <c r="H1686" t="s">
        <v>18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3439</v>
      </c>
      <c r="O1686" s="7">
        <f>(E1686/D1686)*100</f>
        <v>109.125</v>
      </c>
      <c r="P1686" s="5">
        <f>IFERROR((E1686/L1686),0)</f>
        <v>86.43564356435644</v>
      </c>
      <c r="Q1686" s="5" t="str">
        <f>LEFT(N1686,SEARCH("/", N1686)-1)</f>
        <v>music</v>
      </c>
      <c r="R1686" s="5" t="str">
        <f>RIGHT(N1686,LEN(N1686)-SEARCH("/",N1686))</f>
        <v>faith</v>
      </c>
      <c r="S1686" s="11">
        <f>(((J1686/60)/60)/24)+DATE(1970,1,1)</f>
        <v>42783.815289351856</v>
      </c>
      <c r="T1686" s="11">
        <f>(((I1686/60)/60)/24)+DATE(1970,1,1)</f>
        <v>42811.773622685185</v>
      </c>
      <c r="U1686">
        <f>YEAR(S1686)</f>
        <v>2017</v>
      </c>
      <c r="V1686">
        <f>YEAR(T1686)</f>
        <v>2017</v>
      </c>
      <c r="W1686" t="str">
        <f>IF(V1686=U1686, "Yes"," No")</f>
        <v>Yes</v>
      </c>
    </row>
    <row r="1687" spans="1:23" ht="43.2" x14ac:dyDescent="0.3">
      <c r="A1687">
        <v>1685</v>
      </c>
      <c r="B1687" s="1" t="s">
        <v>3446</v>
      </c>
      <c r="C1687" s="1" t="s">
        <v>3447</v>
      </c>
      <c r="D1687">
        <v>350</v>
      </c>
      <c r="E1687">
        <v>360</v>
      </c>
      <c r="F1687" t="s">
        <v>3438</v>
      </c>
      <c r="G1687" t="s">
        <v>17</v>
      </c>
      <c r="H1687" t="s">
        <v>18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3439</v>
      </c>
      <c r="O1687" s="7">
        <f>(E1687/D1687)*100</f>
        <v>102.85714285714285</v>
      </c>
      <c r="P1687" s="5">
        <f>IFERROR((E1687/L1687),0)</f>
        <v>24</v>
      </c>
      <c r="Q1687" s="5" t="str">
        <f>LEFT(N1687,SEARCH("/", N1687)-1)</f>
        <v>music</v>
      </c>
      <c r="R1687" s="5" t="str">
        <f>RIGHT(N1687,LEN(N1687)-SEARCH("/",N1687))</f>
        <v>faith</v>
      </c>
      <c r="S1687" s="11">
        <f>(((J1687/60)/60)/24)+DATE(1970,1,1)</f>
        <v>42788.2502662037</v>
      </c>
      <c r="T1687" s="11">
        <f>(((I1687/60)/60)/24)+DATE(1970,1,1)</f>
        <v>42818.208599537036</v>
      </c>
      <c r="U1687">
        <f>YEAR(S1687)</f>
        <v>2017</v>
      </c>
      <c r="V1687">
        <f>YEAR(T1687)</f>
        <v>2017</v>
      </c>
      <c r="W1687" t="str">
        <f>IF(V1687=U1687, "Yes"," No")</f>
        <v>Yes</v>
      </c>
    </row>
    <row r="1688" spans="1:23" ht="43.2" x14ac:dyDescent="0.3">
      <c r="A1688">
        <v>1686</v>
      </c>
      <c r="B1688" s="1" t="s">
        <v>3448</v>
      </c>
      <c r="C1688" s="1" t="s">
        <v>3449</v>
      </c>
      <c r="D1688">
        <v>5000</v>
      </c>
      <c r="E1688">
        <v>18</v>
      </c>
      <c r="F1688" t="s">
        <v>3438</v>
      </c>
      <c r="G1688" t="s">
        <v>159</v>
      </c>
      <c r="H1688" t="s">
        <v>160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3439</v>
      </c>
      <c r="O1688" s="7">
        <f>(E1688/D1688)*100</f>
        <v>0.36</v>
      </c>
      <c r="P1688" s="5">
        <f>IFERROR((E1688/L1688),0)</f>
        <v>18</v>
      </c>
      <c r="Q1688" s="5" t="str">
        <f>LEFT(N1688,SEARCH("/", N1688)-1)</f>
        <v>music</v>
      </c>
      <c r="R1688" s="5" t="str">
        <f>RIGHT(N1688,LEN(N1688)-SEARCH("/",N1688))</f>
        <v>faith</v>
      </c>
      <c r="S1688" s="11">
        <f>(((J1688/60)/60)/24)+DATE(1970,1,1)</f>
        <v>42792.843969907408</v>
      </c>
      <c r="T1688" s="11">
        <f>(((I1688/60)/60)/24)+DATE(1970,1,1)</f>
        <v>42852.802303240736</v>
      </c>
      <c r="U1688">
        <f>YEAR(S1688)</f>
        <v>2017</v>
      </c>
      <c r="V1688">
        <f>YEAR(T1688)</f>
        <v>2017</v>
      </c>
      <c r="W1688" t="str">
        <f>IF(V1688=U1688, "Yes"," No")</f>
        <v>Yes</v>
      </c>
    </row>
    <row r="1689" spans="1:23" ht="43.2" x14ac:dyDescent="0.3">
      <c r="A1689">
        <v>1687</v>
      </c>
      <c r="B1689" s="1" t="s">
        <v>3450</v>
      </c>
      <c r="C1689" s="1" t="s">
        <v>3451</v>
      </c>
      <c r="D1689">
        <v>10000</v>
      </c>
      <c r="E1689">
        <v>3125</v>
      </c>
      <c r="F1689" t="s">
        <v>3438</v>
      </c>
      <c r="G1689" t="s">
        <v>17</v>
      </c>
      <c r="H1689" t="s">
        <v>18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3439</v>
      </c>
      <c r="O1689" s="7">
        <f>(E1689/D1689)*100</f>
        <v>31.25</v>
      </c>
      <c r="P1689" s="5">
        <f>IFERROR((E1689/L1689),0)</f>
        <v>80.128205128205124</v>
      </c>
      <c r="Q1689" s="5" t="str">
        <f>LEFT(N1689,SEARCH("/", N1689)-1)</f>
        <v>music</v>
      </c>
      <c r="R1689" s="5" t="str">
        <f>RIGHT(N1689,LEN(N1689)-SEARCH("/",N1689))</f>
        <v>faith</v>
      </c>
      <c r="S1689" s="11">
        <f>(((J1689/60)/60)/24)+DATE(1970,1,1)</f>
        <v>42802.046817129631</v>
      </c>
      <c r="T1689" s="11">
        <f>(((I1689/60)/60)/24)+DATE(1970,1,1)</f>
        <v>42835.84375</v>
      </c>
      <c r="U1689">
        <f>YEAR(S1689)</f>
        <v>2017</v>
      </c>
      <c r="V1689">
        <f>YEAR(T1689)</f>
        <v>2017</v>
      </c>
      <c r="W1689" t="str">
        <f>IF(V1689=U1689, "Yes"," No")</f>
        <v>Yes</v>
      </c>
    </row>
    <row r="1690" spans="1:23" ht="57.6" x14ac:dyDescent="0.3">
      <c r="A1690">
        <v>1688</v>
      </c>
      <c r="B1690" s="1" t="s">
        <v>3452</v>
      </c>
      <c r="C1690" s="1" t="s">
        <v>3453</v>
      </c>
      <c r="D1690">
        <v>4000</v>
      </c>
      <c r="E1690">
        <v>1772</v>
      </c>
      <c r="F1690" t="s">
        <v>3438</v>
      </c>
      <c r="G1690" t="s">
        <v>17</v>
      </c>
      <c r="H1690" t="s">
        <v>18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3439</v>
      </c>
      <c r="O1690" s="7">
        <f>(E1690/D1690)*100</f>
        <v>44.3</v>
      </c>
      <c r="P1690" s="5">
        <f>IFERROR((E1690/L1690),0)</f>
        <v>253.14285714285714</v>
      </c>
      <c r="Q1690" s="5" t="str">
        <f>LEFT(N1690,SEARCH("/", N1690)-1)</f>
        <v>music</v>
      </c>
      <c r="R1690" s="5" t="str">
        <f>RIGHT(N1690,LEN(N1690)-SEARCH("/",N1690))</f>
        <v>faith</v>
      </c>
      <c r="S1690" s="11">
        <f>(((J1690/60)/60)/24)+DATE(1970,1,1)</f>
        <v>42804.534652777773</v>
      </c>
      <c r="T1690" s="11">
        <f>(((I1690/60)/60)/24)+DATE(1970,1,1)</f>
        <v>42834.492986111116</v>
      </c>
      <c r="U1690">
        <f>YEAR(S1690)</f>
        <v>2017</v>
      </c>
      <c r="V1690">
        <f>YEAR(T1690)</f>
        <v>2017</v>
      </c>
      <c r="W1690" t="str">
        <f>IF(V1690=U1690, "Yes"," No")</f>
        <v>Yes</v>
      </c>
    </row>
    <row r="1691" spans="1:23" ht="28.8" x14ac:dyDescent="0.3">
      <c r="A1691">
        <v>1689</v>
      </c>
      <c r="B1691" s="1" t="s">
        <v>3454</v>
      </c>
      <c r="C1691" s="1" t="s">
        <v>3455</v>
      </c>
      <c r="D1691">
        <v>2400</v>
      </c>
      <c r="E1691">
        <v>2400</v>
      </c>
      <c r="F1691" t="s">
        <v>3438</v>
      </c>
      <c r="G1691" t="s">
        <v>17</v>
      </c>
      <c r="H1691" t="s">
        <v>18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3439</v>
      </c>
      <c r="O1691" s="7">
        <f>(E1691/D1691)*100</f>
        <v>100</v>
      </c>
      <c r="P1691" s="5">
        <f>IFERROR((E1691/L1691),0)</f>
        <v>171.42857142857142</v>
      </c>
      <c r="Q1691" s="5" t="str">
        <f>LEFT(N1691,SEARCH("/", N1691)-1)</f>
        <v>music</v>
      </c>
      <c r="R1691" s="5" t="str">
        <f>RIGHT(N1691,LEN(N1691)-SEARCH("/",N1691))</f>
        <v>faith</v>
      </c>
      <c r="S1691" s="11">
        <f>(((J1691/60)/60)/24)+DATE(1970,1,1)</f>
        <v>42780.942476851851</v>
      </c>
      <c r="T1691" s="11">
        <f>(((I1691/60)/60)/24)+DATE(1970,1,1)</f>
        <v>42810.900810185187</v>
      </c>
      <c r="U1691">
        <f>YEAR(S1691)</f>
        <v>2017</v>
      </c>
      <c r="V1691">
        <f>YEAR(T1691)</f>
        <v>2017</v>
      </c>
      <c r="W1691" t="str">
        <f>IF(V1691=U1691, "Yes"," No")</f>
        <v>Yes</v>
      </c>
    </row>
    <row r="1692" spans="1:23" ht="43.2" x14ac:dyDescent="0.3">
      <c r="A1692">
        <v>1690</v>
      </c>
      <c r="B1692" s="1" t="s">
        <v>3456</v>
      </c>
      <c r="C1692" s="1" t="s">
        <v>3457</v>
      </c>
      <c r="D1692">
        <v>2500</v>
      </c>
      <c r="E1692">
        <v>635</v>
      </c>
      <c r="F1692" t="s">
        <v>3438</v>
      </c>
      <c r="G1692" t="s">
        <v>17</v>
      </c>
      <c r="H1692" t="s">
        <v>18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3439</v>
      </c>
      <c r="O1692" s="7">
        <f>(E1692/D1692)*100</f>
        <v>25.4</v>
      </c>
      <c r="P1692" s="5">
        <f>IFERROR((E1692/L1692),0)</f>
        <v>57.727272727272727</v>
      </c>
      <c r="Q1692" s="5" t="str">
        <f>LEFT(N1692,SEARCH("/", N1692)-1)</f>
        <v>music</v>
      </c>
      <c r="R1692" s="5" t="str">
        <f>RIGHT(N1692,LEN(N1692)-SEARCH("/",N1692))</f>
        <v>faith</v>
      </c>
      <c r="S1692" s="11">
        <f>(((J1692/60)/60)/24)+DATE(1970,1,1)</f>
        <v>42801.43104166667</v>
      </c>
      <c r="T1692" s="11">
        <f>(((I1692/60)/60)/24)+DATE(1970,1,1)</f>
        <v>42831.389374999999</v>
      </c>
      <c r="U1692">
        <f>YEAR(S1692)</f>
        <v>2017</v>
      </c>
      <c r="V1692">
        <f>YEAR(T1692)</f>
        <v>2017</v>
      </c>
      <c r="W1692" t="str">
        <f>IF(V1692=U1692, "Yes"," No")</f>
        <v>Yes</v>
      </c>
    </row>
    <row r="1693" spans="1:23" ht="43.2" x14ac:dyDescent="0.3">
      <c r="A1693">
        <v>1691</v>
      </c>
      <c r="B1693" s="1" t="s">
        <v>3458</v>
      </c>
      <c r="C1693" s="1" t="s">
        <v>3459</v>
      </c>
      <c r="D1693">
        <v>30000</v>
      </c>
      <c r="E1693">
        <v>10042</v>
      </c>
      <c r="F1693" t="s">
        <v>3438</v>
      </c>
      <c r="G1693" t="s">
        <v>17</v>
      </c>
      <c r="H1693" t="s">
        <v>18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3439</v>
      </c>
      <c r="O1693" s="7">
        <f>(E1693/D1693)*100</f>
        <v>33.473333333333329</v>
      </c>
      <c r="P1693" s="5">
        <f>IFERROR((E1693/L1693),0)</f>
        <v>264.26315789473682</v>
      </c>
      <c r="Q1693" s="5" t="str">
        <f>LEFT(N1693,SEARCH("/", N1693)-1)</f>
        <v>music</v>
      </c>
      <c r="R1693" s="5" t="str">
        <f>RIGHT(N1693,LEN(N1693)-SEARCH("/",N1693))</f>
        <v>faith</v>
      </c>
      <c r="S1693" s="11">
        <f>(((J1693/60)/60)/24)+DATE(1970,1,1)</f>
        <v>42795.701481481476</v>
      </c>
      <c r="T1693" s="11">
        <f>(((I1693/60)/60)/24)+DATE(1970,1,1)</f>
        <v>42828.041666666672</v>
      </c>
      <c r="U1693">
        <f>YEAR(S1693)</f>
        <v>2017</v>
      </c>
      <c r="V1693">
        <f>YEAR(T1693)</f>
        <v>2017</v>
      </c>
      <c r="W1693" t="str">
        <f>IF(V1693=U1693, "Yes"," No")</f>
        <v>Yes</v>
      </c>
    </row>
    <row r="1694" spans="1:23" ht="43.2" x14ac:dyDescent="0.3">
      <c r="A1694">
        <v>1692</v>
      </c>
      <c r="B1694" s="1" t="s">
        <v>3460</v>
      </c>
      <c r="C1694" s="1" t="s">
        <v>3461</v>
      </c>
      <c r="D1694">
        <v>5000</v>
      </c>
      <c r="E1694">
        <v>2390</v>
      </c>
      <c r="F1694" t="s">
        <v>3438</v>
      </c>
      <c r="G1694" t="s">
        <v>17</v>
      </c>
      <c r="H1694" t="s">
        <v>18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3439</v>
      </c>
      <c r="O1694" s="7">
        <f>(E1694/D1694)*100</f>
        <v>47.8</v>
      </c>
      <c r="P1694" s="5">
        <f>IFERROR((E1694/L1694),0)</f>
        <v>159.33333333333334</v>
      </c>
      <c r="Q1694" s="5" t="str">
        <f>LEFT(N1694,SEARCH("/", N1694)-1)</f>
        <v>music</v>
      </c>
      <c r="R1694" s="5" t="str">
        <f>RIGHT(N1694,LEN(N1694)-SEARCH("/",N1694))</f>
        <v>faith</v>
      </c>
      <c r="S1694" s="11">
        <f>(((J1694/60)/60)/24)+DATE(1970,1,1)</f>
        <v>42788.151238425926</v>
      </c>
      <c r="T1694" s="11">
        <f>(((I1694/60)/60)/24)+DATE(1970,1,1)</f>
        <v>42820.999305555553</v>
      </c>
      <c r="U1694">
        <f>YEAR(S1694)</f>
        <v>2017</v>
      </c>
      <c r="V1694">
        <f>YEAR(T1694)</f>
        <v>2017</v>
      </c>
      <c r="W1694" t="str">
        <f>IF(V1694=U1694, "Yes"," No")</f>
        <v>Yes</v>
      </c>
    </row>
    <row r="1695" spans="1:23" ht="43.2" x14ac:dyDescent="0.3">
      <c r="A1695">
        <v>1693</v>
      </c>
      <c r="B1695" s="1" t="s">
        <v>3462</v>
      </c>
      <c r="C1695" s="1" t="s">
        <v>3463</v>
      </c>
      <c r="D1695">
        <v>3000</v>
      </c>
      <c r="E1695">
        <v>280</v>
      </c>
      <c r="F1695" t="s">
        <v>3438</v>
      </c>
      <c r="G1695" t="s">
        <v>24</v>
      </c>
      <c r="H1695" t="s">
        <v>25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3439</v>
      </c>
      <c r="O1695" s="7">
        <f>(E1695/D1695)*100</f>
        <v>9.3333333333333339</v>
      </c>
      <c r="P1695" s="5">
        <f>IFERROR((E1695/L1695),0)</f>
        <v>35</v>
      </c>
      <c r="Q1695" s="5" t="str">
        <f>LEFT(N1695,SEARCH("/", N1695)-1)</f>
        <v>music</v>
      </c>
      <c r="R1695" s="5" t="str">
        <f>RIGHT(N1695,LEN(N1695)-SEARCH("/",N1695))</f>
        <v>faith</v>
      </c>
      <c r="S1695" s="11">
        <f>(((J1695/60)/60)/24)+DATE(1970,1,1)</f>
        <v>42803.920277777783</v>
      </c>
      <c r="T1695" s="11">
        <f>(((I1695/60)/60)/24)+DATE(1970,1,1)</f>
        <v>42834.833333333328</v>
      </c>
      <c r="U1695">
        <f>YEAR(S1695)</f>
        <v>2017</v>
      </c>
      <c r="V1695">
        <f>YEAR(T1695)</f>
        <v>2017</v>
      </c>
      <c r="W1695" t="str">
        <f>IF(V1695=U1695, "Yes"," No")</f>
        <v>Yes</v>
      </c>
    </row>
    <row r="1696" spans="1:23" ht="43.2" x14ac:dyDescent="0.3">
      <c r="A1696">
        <v>1694</v>
      </c>
      <c r="B1696" s="1" t="s">
        <v>3464</v>
      </c>
      <c r="C1696" s="1" t="s">
        <v>3465</v>
      </c>
      <c r="D1696">
        <v>10000</v>
      </c>
      <c r="E1696">
        <v>5</v>
      </c>
      <c r="F1696" t="s">
        <v>3438</v>
      </c>
      <c r="G1696" t="s">
        <v>17</v>
      </c>
      <c r="H1696" t="s">
        <v>18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3439</v>
      </c>
      <c r="O1696" s="7">
        <f>(E1696/D1696)*100</f>
        <v>0.05</v>
      </c>
      <c r="P1696" s="5">
        <f>IFERROR((E1696/L1696),0)</f>
        <v>5</v>
      </c>
      <c r="Q1696" s="5" t="str">
        <f>LEFT(N1696,SEARCH("/", N1696)-1)</f>
        <v>music</v>
      </c>
      <c r="R1696" s="5" t="str">
        <f>RIGHT(N1696,LEN(N1696)-SEARCH("/",N1696))</f>
        <v>faith</v>
      </c>
      <c r="S1696" s="11">
        <f>(((J1696/60)/60)/24)+DATE(1970,1,1)</f>
        <v>42791.669837962967</v>
      </c>
      <c r="T1696" s="11">
        <f>(((I1696/60)/60)/24)+DATE(1970,1,1)</f>
        <v>42821.191666666666</v>
      </c>
      <c r="U1696">
        <f>YEAR(S1696)</f>
        <v>2017</v>
      </c>
      <c r="V1696">
        <f>YEAR(T1696)</f>
        <v>2017</v>
      </c>
      <c r="W1696" t="str">
        <f>IF(V1696=U1696, "Yes"," No")</f>
        <v>Yes</v>
      </c>
    </row>
    <row r="1697" spans="1:23" ht="57.6" x14ac:dyDescent="0.3">
      <c r="A1697">
        <v>1695</v>
      </c>
      <c r="B1697" s="1" t="s">
        <v>3466</v>
      </c>
      <c r="C1697" s="1" t="s">
        <v>3467</v>
      </c>
      <c r="D1697">
        <v>12000</v>
      </c>
      <c r="E1697">
        <v>1405</v>
      </c>
      <c r="F1697" t="s">
        <v>3438</v>
      </c>
      <c r="G1697" t="s">
        <v>17</v>
      </c>
      <c r="H1697" t="s">
        <v>18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3439</v>
      </c>
      <c r="O1697" s="7">
        <f>(E1697/D1697)*100</f>
        <v>11.708333333333334</v>
      </c>
      <c r="P1697" s="5">
        <f>IFERROR((E1697/L1697),0)</f>
        <v>61.086956521739133</v>
      </c>
      <c r="Q1697" s="5" t="str">
        <f>LEFT(N1697,SEARCH("/", N1697)-1)</f>
        <v>music</v>
      </c>
      <c r="R1697" s="5" t="str">
        <f>RIGHT(N1697,LEN(N1697)-SEARCH("/",N1697))</f>
        <v>faith</v>
      </c>
      <c r="S1697" s="11">
        <f>(((J1697/60)/60)/24)+DATE(1970,1,1)</f>
        <v>42801.031412037039</v>
      </c>
      <c r="T1697" s="11">
        <f>(((I1697/60)/60)/24)+DATE(1970,1,1)</f>
        <v>42835.041666666672</v>
      </c>
      <c r="U1697">
        <f>YEAR(S1697)</f>
        <v>2017</v>
      </c>
      <c r="V1697">
        <f>YEAR(T1697)</f>
        <v>2017</v>
      </c>
      <c r="W1697" t="str">
        <f>IF(V1697=U1697, "Yes"," No")</f>
        <v>Yes</v>
      </c>
    </row>
    <row r="1698" spans="1:23" ht="57.6" x14ac:dyDescent="0.3">
      <c r="A1698">
        <v>1696</v>
      </c>
      <c r="B1698" s="1" t="s">
        <v>3468</v>
      </c>
      <c r="C1698" s="1" t="s">
        <v>3469</v>
      </c>
      <c r="D1698">
        <v>300000</v>
      </c>
      <c r="E1698">
        <v>0</v>
      </c>
      <c r="F1698" t="s">
        <v>3438</v>
      </c>
      <c r="G1698" t="s">
        <v>17</v>
      </c>
      <c r="H1698" t="s">
        <v>18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3439</v>
      </c>
      <c r="O1698" s="7">
        <f>(E1698/D1698)*100</f>
        <v>0</v>
      </c>
      <c r="P1698" s="5">
        <f>IFERROR((E1698/L1698),0)</f>
        <v>0</v>
      </c>
      <c r="Q1698" s="5" t="str">
        <f>LEFT(N1698,SEARCH("/", N1698)-1)</f>
        <v>music</v>
      </c>
      <c r="R1698" s="5" t="str">
        <f>RIGHT(N1698,LEN(N1698)-SEARCH("/",N1698))</f>
        <v>faith</v>
      </c>
      <c r="S1698" s="11">
        <f>(((J1698/60)/60)/24)+DATE(1970,1,1)</f>
        <v>42796.069571759261</v>
      </c>
      <c r="T1698" s="11">
        <f>(((I1698/60)/60)/24)+DATE(1970,1,1)</f>
        <v>42826.027905092589</v>
      </c>
      <c r="U1698">
        <f>YEAR(S1698)</f>
        <v>2017</v>
      </c>
      <c r="V1698">
        <f>YEAR(T1698)</f>
        <v>2017</v>
      </c>
      <c r="W1698" t="str">
        <f>IF(V1698=U1698, "Yes"," No")</f>
        <v>Yes</v>
      </c>
    </row>
    <row r="1699" spans="1:23" ht="43.2" x14ac:dyDescent="0.3">
      <c r="A1699">
        <v>1697</v>
      </c>
      <c r="B1699" s="1" t="s">
        <v>3470</v>
      </c>
      <c r="C1699" s="1" t="s">
        <v>3471</v>
      </c>
      <c r="D1699">
        <v>12500</v>
      </c>
      <c r="E1699">
        <v>2526</v>
      </c>
      <c r="F1699" t="s">
        <v>3438</v>
      </c>
      <c r="G1699" t="s">
        <v>17</v>
      </c>
      <c r="H1699" t="s">
        <v>18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3439</v>
      </c>
      <c r="O1699" s="7">
        <f>(E1699/D1699)*100</f>
        <v>20.208000000000002</v>
      </c>
      <c r="P1699" s="5">
        <f>IFERROR((E1699/L1699),0)</f>
        <v>114.81818181818181</v>
      </c>
      <c r="Q1699" s="5" t="str">
        <f>LEFT(N1699,SEARCH("/", N1699)-1)</f>
        <v>music</v>
      </c>
      <c r="R1699" s="5" t="str">
        <f>RIGHT(N1699,LEN(N1699)-SEARCH("/",N1699))</f>
        <v>faith</v>
      </c>
      <c r="S1699" s="11">
        <f>(((J1699/60)/60)/24)+DATE(1970,1,1)</f>
        <v>42805.032962962956</v>
      </c>
      <c r="T1699" s="11">
        <f>(((I1699/60)/60)/24)+DATE(1970,1,1)</f>
        <v>42834.991296296299</v>
      </c>
      <c r="U1699">
        <f>YEAR(S1699)</f>
        <v>2017</v>
      </c>
      <c r="V1699">
        <f>YEAR(T1699)</f>
        <v>2017</v>
      </c>
      <c r="W1699" t="str">
        <f>IF(V1699=U1699, "Yes"," No")</f>
        <v>Yes</v>
      </c>
    </row>
    <row r="1700" spans="1:23" ht="72" x14ac:dyDescent="0.3">
      <c r="A1700">
        <v>1698</v>
      </c>
      <c r="B1700" s="1" t="s">
        <v>3472</v>
      </c>
      <c r="C1700" s="1" t="s">
        <v>3473</v>
      </c>
      <c r="D1700">
        <v>125000</v>
      </c>
      <c r="E1700">
        <v>0</v>
      </c>
      <c r="F1700" t="s">
        <v>3438</v>
      </c>
      <c r="G1700" t="s">
        <v>17</v>
      </c>
      <c r="H1700" t="s">
        <v>18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3439</v>
      </c>
      <c r="O1700" s="7">
        <f>(E1700/D1700)*100</f>
        <v>0</v>
      </c>
      <c r="P1700" s="5">
        <f>IFERROR((E1700/L1700),0)</f>
        <v>0</v>
      </c>
      <c r="Q1700" s="5" t="str">
        <f>LEFT(N1700,SEARCH("/", N1700)-1)</f>
        <v>music</v>
      </c>
      <c r="R1700" s="5" t="str">
        <f>RIGHT(N1700,LEN(N1700)-SEARCH("/",N1700))</f>
        <v>faith</v>
      </c>
      <c r="S1700" s="11">
        <f>(((J1700/60)/60)/24)+DATE(1970,1,1)</f>
        <v>42796.207870370374</v>
      </c>
      <c r="T1700" s="11">
        <f>(((I1700/60)/60)/24)+DATE(1970,1,1)</f>
        <v>42820.147916666669</v>
      </c>
      <c r="U1700">
        <f>YEAR(S1700)</f>
        <v>2017</v>
      </c>
      <c r="V1700">
        <f>YEAR(T1700)</f>
        <v>2017</v>
      </c>
      <c r="W1700" t="str">
        <f>IF(V1700=U1700, "Yes"," No")</f>
        <v>Yes</v>
      </c>
    </row>
    <row r="1701" spans="1:23" ht="57.6" x14ac:dyDescent="0.3">
      <c r="A1701">
        <v>1699</v>
      </c>
      <c r="B1701" s="1" t="s">
        <v>3474</v>
      </c>
      <c r="C1701" s="1" t="s">
        <v>3475</v>
      </c>
      <c r="D1701">
        <v>5105</v>
      </c>
      <c r="E1701">
        <v>216</v>
      </c>
      <c r="F1701" t="s">
        <v>3438</v>
      </c>
      <c r="G1701" t="s">
        <v>17</v>
      </c>
      <c r="H1701" t="s">
        <v>18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3439</v>
      </c>
      <c r="O1701" s="7">
        <f>(E1701/D1701)*100</f>
        <v>4.2311459353574925</v>
      </c>
      <c r="P1701" s="5">
        <f>IFERROR((E1701/L1701),0)</f>
        <v>54</v>
      </c>
      <c r="Q1701" s="5" t="str">
        <f>LEFT(N1701,SEARCH("/", N1701)-1)</f>
        <v>music</v>
      </c>
      <c r="R1701" s="5" t="str">
        <f>RIGHT(N1701,LEN(N1701)-SEARCH("/",N1701))</f>
        <v>faith</v>
      </c>
      <c r="S1701" s="11">
        <f>(((J1701/60)/60)/24)+DATE(1970,1,1)</f>
        <v>42806.863946759258</v>
      </c>
      <c r="T1701" s="11">
        <f>(((I1701/60)/60)/24)+DATE(1970,1,1)</f>
        <v>42836.863946759258</v>
      </c>
      <c r="U1701">
        <f>YEAR(S1701)</f>
        <v>2017</v>
      </c>
      <c r="V1701">
        <f>YEAR(T1701)</f>
        <v>2017</v>
      </c>
      <c r="W1701" t="str">
        <f>IF(V1701=U1701, "Yes"," No")</f>
        <v>Yes</v>
      </c>
    </row>
    <row r="1702" spans="1:23" ht="43.2" x14ac:dyDescent="0.3">
      <c r="A1702">
        <v>1700</v>
      </c>
      <c r="B1702" s="1" t="s">
        <v>3476</v>
      </c>
      <c r="C1702" s="1" t="s">
        <v>3477</v>
      </c>
      <c r="D1702">
        <v>20000</v>
      </c>
      <c r="E1702">
        <v>5212</v>
      </c>
      <c r="F1702" t="s">
        <v>3438</v>
      </c>
      <c r="G1702" t="s">
        <v>17</v>
      </c>
      <c r="H1702" t="s">
        <v>18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3439</v>
      </c>
      <c r="O1702" s="7">
        <f>(E1702/D1702)*100</f>
        <v>26.06</v>
      </c>
      <c r="P1702" s="5">
        <f>IFERROR((E1702/L1702),0)</f>
        <v>65.974683544303801</v>
      </c>
      <c r="Q1702" s="5" t="str">
        <f>LEFT(N1702,SEARCH("/", N1702)-1)</f>
        <v>music</v>
      </c>
      <c r="R1702" s="5" t="str">
        <f>RIGHT(N1702,LEN(N1702)-SEARCH("/",N1702))</f>
        <v>faith</v>
      </c>
      <c r="S1702" s="11">
        <f>(((J1702/60)/60)/24)+DATE(1970,1,1)</f>
        <v>42796.071643518517</v>
      </c>
      <c r="T1702" s="11">
        <f>(((I1702/60)/60)/24)+DATE(1970,1,1)</f>
        <v>42826.166666666672</v>
      </c>
      <c r="U1702">
        <f>YEAR(S1702)</f>
        <v>2017</v>
      </c>
      <c r="V1702">
        <f>YEAR(T1702)</f>
        <v>2017</v>
      </c>
      <c r="W1702" t="str">
        <f>IF(V1702=U1702, "Yes"," No")</f>
        <v>Yes</v>
      </c>
    </row>
    <row r="1703" spans="1:23" ht="43.2" x14ac:dyDescent="0.3">
      <c r="A1703">
        <v>1701</v>
      </c>
      <c r="B1703" s="1" t="s">
        <v>3478</v>
      </c>
      <c r="C1703" s="1" t="s">
        <v>3479</v>
      </c>
      <c r="D1703">
        <v>5050</v>
      </c>
      <c r="E1703">
        <v>10</v>
      </c>
      <c r="F1703" t="s">
        <v>357</v>
      </c>
      <c r="G1703" t="s">
        <v>17</v>
      </c>
      <c r="H1703" t="s">
        <v>18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3439</v>
      </c>
      <c r="O1703" s="7">
        <f>(E1703/D1703)*100</f>
        <v>0.19801980198019803</v>
      </c>
      <c r="P1703" s="5">
        <f>IFERROR((E1703/L1703),0)</f>
        <v>5</v>
      </c>
      <c r="Q1703" s="5" t="str">
        <f>LEFT(N1703,SEARCH("/", N1703)-1)</f>
        <v>music</v>
      </c>
      <c r="R1703" s="5" t="str">
        <f>RIGHT(N1703,LEN(N1703)-SEARCH("/",N1703))</f>
        <v>faith</v>
      </c>
      <c r="S1703" s="11">
        <f>(((J1703/60)/60)/24)+DATE(1970,1,1)</f>
        <v>41989.664409722223</v>
      </c>
      <c r="T1703" s="11">
        <f>(((I1703/60)/60)/24)+DATE(1970,1,1)</f>
        <v>42019.664409722223</v>
      </c>
      <c r="U1703">
        <f>YEAR(S1703)</f>
        <v>2014</v>
      </c>
      <c r="V1703">
        <f>YEAR(T1703)</f>
        <v>2015</v>
      </c>
      <c r="W1703" t="str">
        <f>IF(V1703=U1703, "Yes"," No")</f>
        <v xml:space="preserve"> No</v>
      </c>
    </row>
    <row r="1704" spans="1:23" ht="28.8" x14ac:dyDescent="0.3">
      <c r="A1704">
        <v>1702</v>
      </c>
      <c r="B1704" s="1" t="s">
        <v>3480</v>
      </c>
      <c r="C1704" s="1" t="s">
        <v>3481</v>
      </c>
      <c r="D1704">
        <v>16500</v>
      </c>
      <c r="E1704">
        <v>1</v>
      </c>
      <c r="F1704" t="s">
        <v>357</v>
      </c>
      <c r="G1704" t="s">
        <v>17</v>
      </c>
      <c r="H1704" t="s">
        <v>18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3439</v>
      </c>
      <c r="O1704" s="7">
        <f>(E1704/D1704)*100</f>
        <v>6.0606060606060606E-3</v>
      </c>
      <c r="P1704" s="5">
        <f>IFERROR((E1704/L1704),0)</f>
        <v>1</v>
      </c>
      <c r="Q1704" s="5" t="str">
        <f>LEFT(N1704,SEARCH("/", N1704)-1)</f>
        <v>music</v>
      </c>
      <c r="R1704" s="5" t="str">
        <f>RIGHT(N1704,LEN(N1704)-SEARCH("/",N1704))</f>
        <v>faith</v>
      </c>
      <c r="S1704" s="11">
        <f>(((J1704/60)/60)/24)+DATE(1970,1,1)</f>
        <v>42063.869791666672</v>
      </c>
      <c r="T1704" s="11">
        <f>(((I1704/60)/60)/24)+DATE(1970,1,1)</f>
        <v>42093.828125</v>
      </c>
      <c r="U1704">
        <f>YEAR(S1704)</f>
        <v>2015</v>
      </c>
      <c r="V1704">
        <f>YEAR(T1704)</f>
        <v>2015</v>
      </c>
      <c r="W1704" t="str">
        <f>IF(V1704=U1704, "Yes"," No")</f>
        <v>Yes</v>
      </c>
    </row>
    <row r="1705" spans="1:23" ht="43.2" x14ac:dyDescent="0.3">
      <c r="A1705">
        <v>1703</v>
      </c>
      <c r="B1705" s="1" t="s">
        <v>3482</v>
      </c>
      <c r="C1705" s="1" t="s">
        <v>3483</v>
      </c>
      <c r="D1705">
        <v>5000</v>
      </c>
      <c r="E1705">
        <v>51</v>
      </c>
      <c r="F1705" t="s">
        <v>357</v>
      </c>
      <c r="G1705" t="s">
        <v>17</v>
      </c>
      <c r="H1705" t="s">
        <v>18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3439</v>
      </c>
      <c r="O1705" s="7">
        <f>(E1705/D1705)*100</f>
        <v>1.02</v>
      </c>
      <c r="P1705" s="5">
        <f>IFERROR((E1705/L1705),0)</f>
        <v>25.5</v>
      </c>
      <c r="Q1705" s="5" t="str">
        <f>LEFT(N1705,SEARCH("/", N1705)-1)</f>
        <v>music</v>
      </c>
      <c r="R1705" s="5" t="str">
        <f>RIGHT(N1705,LEN(N1705)-SEARCH("/",N1705))</f>
        <v>faith</v>
      </c>
      <c r="S1705" s="11">
        <f>(((J1705/60)/60)/24)+DATE(1970,1,1)</f>
        <v>42187.281678240746</v>
      </c>
      <c r="T1705" s="11">
        <f>(((I1705/60)/60)/24)+DATE(1970,1,1)</f>
        <v>42247.281678240746</v>
      </c>
      <c r="U1705">
        <f>YEAR(S1705)</f>
        <v>2015</v>
      </c>
      <c r="V1705">
        <f>YEAR(T1705)</f>
        <v>2015</v>
      </c>
      <c r="W1705" t="str">
        <f>IF(V1705=U1705, "Yes"," No")</f>
        <v>Yes</v>
      </c>
    </row>
    <row r="1706" spans="1:23" ht="43.2" x14ac:dyDescent="0.3">
      <c r="A1706">
        <v>1704</v>
      </c>
      <c r="B1706" s="1" t="s">
        <v>3484</v>
      </c>
      <c r="C1706" s="1" t="s">
        <v>3485</v>
      </c>
      <c r="D1706">
        <v>2000</v>
      </c>
      <c r="E1706">
        <v>1302</v>
      </c>
      <c r="F1706" t="s">
        <v>357</v>
      </c>
      <c r="G1706" t="s">
        <v>17</v>
      </c>
      <c r="H1706" t="s">
        <v>18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3439</v>
      </c>
      <c r="O1706" s="7">
        <f>(E1706/D1706)*100</f>
        <v>65.100000000000009</v>
      </c>
      <c r="P1706" s="5">
        <f>IFERROR((E1706/L1706),0)</f>
        <v>118.36363636363636</v>
      </c>
      <c r="Q1706" s="5" t="str">
        <f>LEFT(N1706,SEARCH("/", N1706)-1)</f>
        <v>music</v>
      </c>
      <c r="R1706" s="5" t="str">
        <f>RIGHT(N1706,LEN(N1706)-SEARCH("/",N1706))</f>
        <v>faith</v>
      </c>
      <c r="S1706" s="11">
        <f>(((J1706/60)/60)/24)+DATE(1970,1,1)</f>
        <v>42021.139733796299</v>
      </c>
      <c r="T1706" s="11">
        <f>(((I1706/60)/60)/24)+DATE(1970,1,1)</f>
        <v>42051.139733796299</v>
      </c>
      <c r="U1706">
        <f>YEAR(S1706)</f>
        <v>2015</v>
      </c>
      <c r="V1706">
        <f>YEAR(T1706)</f>
        <v>2015</v>
      </c>
      <c r="W1706" t="str">
        <f>IF(V1706=U1706, "Yes"," No")</f>
        <v>Yes</v>
      </c>
    </row>
    <row r="1707" spans="1:23" ht="43.2" x14ac:dyDescent="0.3">
      <c r="A1707">
        <v>1705</v>
      </c>
      <c r="B1707" s="1" t="s">
        <v>3486</v>
      </c>
      <c r="C1707" s="1" t="s">
        <v>3487</v>
      </c>
      <c r="D1707">
        <v>2000</v>
      </c>
      <c r="E1707">
        <v>0</v>
      </c>
      <c r="F1707" t="s">
        <v>357</v>
      </c>
      <c r="G1707" t="s">
        <v>17</v>
      </c>
      <c r="H1707" t="s">
        <v>18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3439</v>
      </c>
      <c r="O1707" s="7">
        <f>(E1707/D1707)*100</f>
        <v>0</v>
      </c>
      <c r="P1707" s="5">
        <f>IFERROR((E1707/L1707),0)</f>
        <v>0</v>
      </c>
      <c r="Q1707" s="5" t="str">
        <f>LEFT(N1707,SEARCH("/", N1707)-1)</f>
        <v>music</v>
      </c>
      <c r="R1707" s="5" t="str">
        <f>RIGHT(N1707,LEN(N1707)-SEARCH("/",N1707))</f>
        <v>faith</v>
      </c>
      <c r="S1707" s="11">
        <f>(((J1707/60)/60)/24)+DATE(1970,1,1)</f>
        <v>42245.016736111109</v>
      </c>
      <c r="T1707" s="11">
        <f>(((I1707/60)/60)/24)+DATE(1970,1,1)</f>
        <v>42256.666666666672</v>
      </c>
      <c r="U1707">
        <f>YEAR(S1707)</f>
        <v>2015</v>
      </c>
      <c r="V1707">
        <f>YEAR(T1707)</f>
        <v>2015</v>
      </c>
      <c r="W1707" t="str">
        <f>IF(V1707=U1707, "Yes"," No")</f>
        <v>Yes</v>
      </c>
    </row>
    <row r="1708" spans="1:23" ht="43.2" x14ac:dyDescent="0.3">
      <c r="A1708">
        <v>1706</v>
      </c>
      <c r="B1708" s="1" t="s">
        <v>3488</v>
      </c>
      <c r="C1708" s="1" t="s">
        <v>3489</v>
      </c>
      <c r="D1708">
        <v>5500</v>
      </c>
      <c r="E1708">
        <v>0</v>
      </c>
      <c r="F1708" t="s">
        <v>357</v>
      </c>
      <c r="G1708" t="s">
        <v>502</v>
      </c>
      <c r="H1708" t="s">
        <v>55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3439</v>
      </c>
      <c r="O1708" s="7">
        <f>(E1708/D1708)*100</f>
        <v>0</v>
      </c>
      <c r="P1708" s="5">
        <f>IFERROR((E1708/L1708),0)</f>
        <v>0</v>
      </c>
      <c r="Q1708" s="5" t="str">
        <f>LEFT(N1708,SEARCH("/", N1708)-1)</f>
        <v>music</v>
      </c>
      <c r="R1708" s="5" t="str">
        <f>RIGHT(N1708,LEN(N1708)-SEARCH("/",N1708))</f>
        <v>faith</v>
      </c>
      <c r="S1708" s="11">
        <f>(((J1708/60)/60)/24)+DATE(1970,1,1)</f>
        <v>42179.306388888886</v>
      </c>
      <c r="T1708" s="11">
        <f>(((I1708/60)/60)/24)+DATE(1970,1,1)</f>
        <v>42239.306388888886</v>
      </c>
      <c r="U1708">
        <f>YEAR(S1708)</f>
        <v>2015</v>
      </c>
      <c r="V1708">
        <f>YEAR(T1708)</f>
        <v>2015</v>
      </c>
      <c r="W1708" t="str">
        <f>IF(V1708=U1708, "Yes"," No")</f>
        <v>Yes</v>
      </c>
    </row>
    <row r="1709" spans="1:23" ht="43.2" x14ac:dyDescent="0.3">
      <c r="A1709">
        <v>1707</v>
      </c>
      <c r="B1709" s="1" t="s">
        <v>3490</v>
      </c>
      <c r="C1709" s="1" t="s">
        <v>3491</v>
      </c>
      <c r="D1709">
        <v>5000</v>
      </c>
      <c r="E1709">
        <v>487</v>
      </c>
      <c r="F1709" t="s">
        <v>357</v>
      </c>
      <c r="G1709" t="s">
        <v>17</v>
      </c>
      <c r="H1709" t="s">
        <v>18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3439</v>
      </c>
      <c r="O1709" s="7">
        <f>(E1709/D1709)*100</f>
        <v>9.74</v>
      </c>
      <c r="P1709" s="5">
        <f>IFERROR((E1709/L1709),0)</f>
        <v>54.111111111111114</v>
      </c>
      <c r="Q1709" s="5" t="str">
        <f>LEFT(N1709,SEARCH("/", N1709)-1)</f>
        <v>music</v>
      </c>
      <c r="R1709" s="5" t="str">
        <f>RIGHT(N1709,LEN(N1709)-SEARCH("/",N1709))</f>
        <v>faith</v>
      </c>
      <c r="S1709" s="11">
        <f>(((J1709/60)/60)/24)+DATE(1970,1,1)</f>
        <v>42427.721006944441</v>
      </c>
      <c r="T1709" s="11">
        <f>(((I1709/60)/60)/24)+DATE(1970,1,1)</f>
        <v>42457.679340277777</v>
      </c>
      <c r="U1709">
        <f>YEAR(S1709)</f>
        <v>2016</v>
      </c>
      <c r="V1709">
        <f>YEAR(T1709)</f>
        <v>2016</v>
      </c>
      <c r="W1709" t="str">
        <f>IF(V1709=U1709, "Yes"," No")</f>
        <v>Yes</v>
      </c>
    </row>
    <row r="1710" spans="1:23" ht="57.6" x14ac:dyDescent="0.3">
      <c r="A1710">
        <v>1708</v>
      </c>
      <c r="B1710" s="1" t="s">
        <v>3492</v>
      </c>
      <c r="C1710" s="1" t="s">
        <v>3493</v>
      </c>
      <c r="D1710">
        <v>7000</v>
      </c>
      <c r="E1710">
        <v>0</v>
      </c>
      <c r="F1710" t="s">
        <v>357</v>
      </c>
      <c r="G1710" t="s">
        <v>17</v>
      </c>
      <c r="H1710" t="s">
        <v>18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3439</v>
      </c>
      <c r="O1710" s="7">
        <f>(E1710/D1710)*100</f>
        <v>0</v>
      </c>
      <c r="P1710" s="5">
        <f>IFERROR((E1710/L1710),0)</f>
        <v>0</v>
      </c>
      <c r="Q1710" s="5" t="str">
        <f>LEFT(N1710,SEARCH("/", N1710)-1)</f>
        <v>music</v>
      </c>
      <c r="R1710" s="5" t="str">
        <f>RIGHT(N1710,LEN(N1710)-SEARCH("/",N1710))</f>
        <v>faith</v>
      </c>
      <c r="S1710" s="11">
        <f>(((J1710/60)/60)/24)+DATE(1970,1,1)</f>
        <v>42451.866967592592</v>
      </c>
      <c r="T1710" s="11">
        <f>(((I1710/60)/60)/24)+DATE(1970,1,1)</f>
        <v>42491.866967592592</v>
      </c>
      <c r="U1710">
        <f>YEAR(S1710)</f>
        <v>2016</v>
      </c>
      <c r="V1710">
        <f>YEAR(T1710)</f>
        <v>2016</v>
      </c>
      <c r="W1710" t="str">
        <f>IF(V1710=U1710, "Yes"," No")</f>
        <v>Yes</v>
      </c>
    </row>
    <row r="1711" spans="1:23" ht="43.2" x14ac:dyDescent="0.3">
      <c r="A1711">
        <v>1709</v>
      </c>
      <c r="B1711" s="1" t="s">
        <v>3494</v>
      </c>
      <c r="C1711" s="1" t="s">
        <v>3495</v>
      </c>
      <c r="D1711">
        <v>1750</v>
      </c>
      <c r="E1711">
        <v>85</v>
      </c>
      <c r="F1711" t="s">
        <v>357</v>
      </c>
      <c r="G1711" t="s">
        <v>17</v>
      </c>
      <c r="H1711" t="s">
        <v>18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3439</v>
      </c>
      <c r="O1711" s="7">
        <f>(E1711/D1711)*100</f>
        <v>4.8571428571428568</v>
      </c>
      <c r="P1711" s="5">
        <f>IFERROR((E1711/L1711),0)</f>
        <v>21.25</v>
      </c>
      <c r="Q1711" s="5" t="str">
        <f>LEFT(N1711,SEARCH("/", N1711)-1)</f>
        <v>music</v>
      </c>
      <c r="R1711" s="5" t="str">
        <f>RIGHT(N1711,LEN(N1711)-SEARCH("/",N1711))</f>
        <v>faith</v>
      </c>
      <c r="S1711" s="11">
        <f>(((J1711/60)/60)/24)+DATE(1970,1,1)</f>
        <v>41841.56381944444</v>
      </c>
      <c r="T1711" s="11">
        <f>(((I1711/60)/60)/24)+DATE(1970,1,1)</f>
        <v>41882.818749999999</v>
      </c>
      <c r="U1711">
        <f>YEAR(S1711)</f>
        <v>2014</v>
      </c>
      <c r="V1711">
        <f>YEAR(T1711)</f>
        <v>2014</v>
      </c>
      <c r="W1711" t="str">
        <f>IF(V1711=U1711, "Yes"," No")</f>
        <v>Yes</v>
      </c>
    </row>
    <row r="1712" spans="1:23" ht="28.8" x14ac:dyDescent="0.3">
      <c r="A1712">
        <v>1710</v>
      </c>
      <c r="B1712" s="1" t="s">
        <v>3496</v>
      </c>
      <c r="C1712" s="1" t="s">
        <v>3497</v>
      </c>
      <c r="D1712">
        <v>5000</v>
      </c>
      <c r="E1712">
        <v>34</v>
      </c>
      <c r="F1712" t="s">
        <v>357</v>
      </c>
      <c r="G1712" t="s">
        <v>502</v>
      </c>
      <c r="H1712" t="s">
        <v>55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3439</v>
      </c>
      <c r="O1712" s="7">
        <f>(E1712/D1712)*100</f>
        <v>0.67999999999999994</v>
      </c>
      <c r="P1712" s="5">
        <f>IFERROR((E1712/L1712),0)</f>
        <v>34</v>
      </c>
      <c r="Q1712" s="5" t="str">
        <f>LEFT(N1712,SEARCH("/", N1712)-1)</f>
        <v>music</v>
      </c>
      <c r="R1712" s="5" t="str">
        <f>RIGHT(N1712,LEN(N1712)-SEARCH("/",N1712))</f>
        <v>faith</v>
      </c>
      <c r="S1712" s="11">
        <f>(((J1712/60)/60)/24)+DATE(1970,1,1)</f>
        <v>42341.59129629629</v>
      </c>
      <c r="T1712" s="11">
        <f>(((I1712/60)/60)/24)+DATE(1970,1,1)</f>
        <v>42387.541666666672</v>
      </c>
      <c r="U1712">
        <f>YEAR(S1712)</f>
        <v>2015</v>
      </c>
      <c r="V1712">
        <f>YEAR(T1712)</f>
        <v>2016</v>
      </c>
      <c r="W1712" t="str">
        <f>IF(V1712=U1712, "Yes"," No")</f>
        <v xml:space="preserve"> No</v>
      </c>
    </row>
    <row r="1713" spans="1:23" ht="43.2" x14ac:dyDescent="0.3">
      <c r="A1713">
        <v>1711</v>
      </c>
      <c r="B1713" s="1" t="s">
        <v>3498</v>
      </c>
      <c r="C1713" s="1" t="s">
        <v>3499</v>
      </c>
      <c r="D1713">
        <v>10000</v>
      </c>
      <c r="E1713">
        <v>1050</v>
      </c>
      <c r="F1713" t="s">
        <v>357</v>
      </c>
      <c r="G1713" t="s">
        <v>17</v>
      </c>
      <c r="H1713" t="s">
        <v>18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3439</v>
      </c>
      <c r="O1713" s="7">
        <f>(E1713/D1713)*100</f>
        <v>10.5</v>
      </c>
      <c r="P1713" s="5">
        <f>IFERROR((E1713/L1713),0)</f>
        <v>525</v>
      </c>
      <c r="Q1713" s="5" t="str">
        <f>LEFT(N1713,SEARCH("/", N1713)-1)</f>
        <v>music</v>
      </c>
      <c r="R1713" s="5" t="str">
        <f>RIGHT(N1713,LEN(N1713)-SEARCH("/",N1713))</f>
        <v>faith</v>
      </c>
      <c r="S1713" s="11">
        <f>(((J1713/60)/60)/24)+DATE(1970,1,1)</f>
        <v>41852.646226851852</v>
      </c>
      <c r="T1713" s="11">
        <f>(((I1713/60)/60)/24)+DATE(1970,1,1)</f>
        <v>41883.646226851852</v>
      </c>
      <c r="U1713">
        <f>YEAR(S1713)</f>
        <v>2014</v>
      </c>
      <c r="V1713">
        <f>YEAR(T1713)</f>
        <v>2014</v>
      </c>
      <c r="W1713" t="str">
        <f>IF(V1713=U1713, "Yes"," No")</f>
        <v>Yes</v>
      </c>
    </row>
    <row r="1714" spans="1:23" ht="57.6" x14ac:dyDescent="0.3">
      <c r="A1714">
        <v>1712</v>
      </c>
      <c r="B1714" s="1" t="s">
        <v>3500</v>
      </c>
      <c r="C1714" s="1" t="s">
        <v>3501</v>
      </c>
      <c r="D1714">
        <v>5000</v>
      </c>
      <c r="E1714">
        <v>0</v>
      </c>
      <c r="F1714" t="s">
        <v>357</v>
      </c>
      <c r="G1714" t="s">
        <v>17</v>
      </c>
      <c r="H1714" t="s">
        <v>18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3439</v>
      </c>
      <c r="O1714" s="7">
        <f>(E1714/D1714)*100</f>
        <v>0</v>
      </c>
      <c r="P1714" s="5">
        <f>IFERROR((E1714/L1714),0)</f>
        <v>0</v>
      </c>
      <c r="Q1714" s="5" t="str">
        <f>LEFT(N1714,SEARCH("/", N1714)-1)</f>
        <v>music</v>
      </c>
      <c r="R1714" s="5" t="str">
        <f>RIGHT(N1714,LEN(N1714)-SEARCH("/",N1714))</f>
        <v>faith</v>
      </c>
      <c r="S1714" s="11">
        <f>(((J1714/60)/60)/24)+DATE(1970,1,1)</f>
        <v>42125.913807870369</v>
      </c>
      <c r="T1714" s="11">
        <f>(((I1714/60)/60)/24)+DATE(1970,1,1)</f>
        <v>42185.913807870369</v>
      </c>
      <c r="U1714">
        <f>YEAR(S1714)</f>
        <v>2015</v>
      </c>
      <c r="V1714">
        <f>YEAR(T1714)</f>
        <v>2015</v>
      </c>
      <c r="W1714" t="str">
        <f>IF(V1714=U1714, "Yes"," No")</f>
        <v>Yes</v>
      </c>
    </row>
    <row r="1715" spans="1:23" ht="57.6" x14ac:dyDescent="0.3">
      <c r="A1715">
        <v>1713</v>
      </c>
      <c r="B1715" s="1" t="s">
        <v>3502</v>
      </c>
      <c r="C1715" s="1" t="s">
        <v>3503</v>
      </c>
      <c r="D1715">
        <v>3000</v>
      </c>
      <c r="E1715">
        <v>50</v>
      </c>
      <c r="F1715" t="s">
        <v>357</v>
      </c>
      <c r="G1715" t="s">
        <v>17</v>
      </c>
      <c r="H1715" t="s">
        <v>18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3439</v>
      </c>
      <c r="O1715" s="7">
        <f>(E1715/D1715)*100</f>
        <v>1.6666666666666667</v>
      </c>
      <c r="P1715" s="5">
        <f>IFERROR((E1715/L1715),0)</f>
        <v>50</v>
      </c>
      <c r="Q1715" s="5" t="str">
        <f>LEFT(N1715,SEARCH("/", N1715)-1)</f>
        <v>music</v>
      </c>
      <c r="R1715" s="5" t="str">
        <f>RIGHT(N1715,LEN(N1715)-SEARCH("/",N1715))</f>
        <v>faith</v>
      </c>
      <c r="S1715" s="11">
        <f>(((J1715/60)/60)/24)+DATE(1970,1,1)</f>
        <v>41887.801064814819</v>
      </c>
      <c r="T1715" s="11">
        <f>(((I1715/60)/60)/24)+DATE(1970,1,1)</f>
        <v>41917.801064814819</v>
      </c>
      <c r="U1715">
        <f>YEAR(S1715)</f>
        <v>2014</v>
      </c>
      <c r="V1715">
        <f>YEAR(T1715)</f>
        <v>2014</v>
      </c>
      <c r="W1715" t="str">
        <f>IF(V1715=U1715, "Yes"," No")</f>
        <v>Yes</v>
      </c>
    </row>
    <row r="1716" spans="1:23" ht="43.2" x14ac:dyDescent="0.3">
      <c r="A1716">
        <v>1714</v>
      </c>
      <c r="B1716" s="1" t="s">
        <v>3504</v>
      </c>
      <c r="C1716" s="1" t="s">
        <v>3505</v>
      </c>
      <c r="D1716">
        <v>25000</v>
      </c>
      <c r="E1716">
        <v>1967</v>
      </c>
      <c r="F1716" t="s">
        <v>357</v>
      </c>
      <c r="G1716" t="s">
        <v>17</v>
      </c>
      <c r="H1716" t="s">
        <v>18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3439</v>
      </c>
      <c r="O1716" s="7">
        <f>(E1716/D1716)*100</f>
        <v>7.8680000000000003</v>
      </c>
      <c r="P1716" s="5">
        <f>IFERROR((E1716/L1716),0)</f>
        <v>115.70588235294117</v>
      </c>
      <c r="Q1716" s="5" t="str">
        <f>LEFT(N1716,SEARCH("/", N1716)-1)</f>
        <v>music</v>
      </c>
      <c r="R1716" s="5" t="str">
        <f>RIGHT(N1716,LEN(N1716)-SEARCH("/",N1716))</f>
        <v>faith</v>
      </c>
      <c r="S1716" s="11">
        <f>(((J1716/60)/60)/24)+DATE(1970,1,1)</f>
        <v>42095.918530092589</v>
      </c>
      <c r="T1716" s="11">
        <f>(((I1716/60)/60)/24)+DATE(1970,1,1)</f>
        <v>42125.918530092589</v>
      </c>
      <c r="U1716">
        <f>YEAR(S1716)</f>
        <v>2015</v>
      </c>
      <c r="V1716">
        <f>YEAR(T1716)</f>
        <v>2015</v>
      </c>
      <c r="W1716" t="str">
        <f>IF(V1716=U1716, "Yes"," No")</f>
        <v>Yes</v>
      </c>
    </row>
    <row r="1717" spans="1:23" ht="43.2" x14ac:dyDescent="0.3">
      <c r="A1717">
        <v>1715</v>
      </c>
      <c r="B1717" s="1" t="s">
        <v>3506</v>
      </c>
      <c r="C1717" s="1" t="s">
        <v>3507</v>
      </c>
      <c r="D1717">
        <v>5000</v>
      </c>
      <c r="E1717">
        <v>11</v>
      </c>
      <c r="F1717" t="s">
        <v>357</v>
      </c>
      <c r="G1717" t="s">
        <v>17</v>
      </c>
      <c r="H1717" t="s">
        <v>18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3439</v>
      </c>
      <c r="O1717" s="7">
        <f>(E1717/D1717)*100</f>
        <v>0.22</v>
      </c>
      <c r="P1717" s="5">
        <f>IFERROR((E1717/L1717),0)</f>
        <v>5.5</v>
      </c>
      <c r="Q1717" s="5" t="str">
        <f>LEFT(N1717,SEARCH("/", N1717)-1)</f>
        <v>music</v>
      </c>
      <c r="R1717" s="5" t="str">
        <f>RIGHT(N1717,LEN(N1717)-SEARCH("/",N1717))</f>
        <v>faith</v>
      </c>
      <c r="S1717" s="11">
        <f>(((J1717/60)/60)/24)+DATE(1970,1,1)</f>
        <v>42064.217418981483</v>
      </c>
      <c r="T1717" s="11">
        <f>(((I1717/60)/60)/24)+DATE(1970,1,1)</f>
        <v>42094.140277777777</v>
      </c>
      <c r="U1717">
        <f>YEAR(S1717)</f>
        <v>2015</v>
      </c>
      <c r="V1717">
        <f>YEAR(T1717)</f>
        <v>2015</v>
      </c>
      <c r="W1717" t="str">
        <f>IF(V1717=U1717, "Yes"," No")</f>
        <v>Yes</v>
      </c>
    </row>
    <row r="1718" spans="1:23" ht="43.2" x14ac:dyDescent="0.3">
      <c r="A1718">
        <v>1716</v>
      </c>
      <c r="B1718" s="1" t="s">
        <v>3508</v>
      </c>
      <c r="C1718" s="1" t="s">
        <v>3509</v>
      </c>
      <c r="D1718">
        <v>2000</v>
      </c>
      <c r="E1718">
        <v>150</v>
      </c>
      <c r="F1718" t="s">
        <v>357</v>
      </c>
      <c r="G1718" t="s">
        <v>17</v>
      </c>
      <c r="H1718" t="s">
        <v>18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3439</v>
      </c>
      <c r="O1718" s="7">
        <f>(E1718/D1718)*100</f>
        <v>7.5</v>
      </c>
      <c r="P1718" s="5">
        <f>IFERROR((E1718/L1718),0)</f>
        <v>50</v>
      </c>
      <c r="Q1718" s="5" t="str">
        <f>LEFT(N1718,SEARCH("/", N1718)-1)</f>
        <v>music</v>
      </c>
      <c r="R1718" s="5" t="str">
        <f>RIGHT(N1718,LEN(N1718)-SEARCH("/",N1718))</f>
        <v>faith</v>
      </c>
      <c r="S1718" s="11">
        <f>(((J1718/60)/60)/24)+DATE(1970,1,1)</f>
        <v>42673.577534722222</v>
      </c>
      <c r="T1718" s="11">
        <f>(((I1718/60)/60)/24)+DATE(1970,1,1)</f>
        <v>42713.619201388887</v>
      </c>
      <c r="U1718">
        <f>YEAR(S1718)</f>
        <v>2016</v>
      </c>
      <c r="V1718">
        <f>YEAR(T1718)</f>
        <v>2016</v>
      </c>
      <c r="W1718" t="str">
        <f>IF(V1718=U1718, "Yes"," No")</f>
        <v>Yes</v>
      </c>
    </row>
    <row r="1719" spans="1:23" ht="43.2" x14ac:dyDescent="0.3">
      <c r="A1719">
        <v>1717</v>
      </c>
      <c r="B1719" s="1" t="s">
        <v>3510</v>
      </c>
      <c r="C1719" s="1" t="s">
        <v>3511</v>
      </c>
      <c r="D1719">
        <v>3265</v>
      </c>
      <c r="E1719">
        <v>1395</v>
      </c>
      <c r="F1719" t="s">
        <v>357</v>
      </c>
      <c r="G1719" t="s">
        <v>17</v>
      </c>
      <c r="H1719" t="s">
        <v>18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3439</v>
      </c>
      <c r="O1719" s="7">
        <f>(E1719/D1719)*100</f>
        <v>42.725880551301685</v>
      </c>
      <c r="P1719" s="5">
        <f>IFERROR((E1719/L1719),0)</f>
        <v>34.024390243902438</v>
      </c>
      <c r="Q1719" s="5" t="str">
        <f>LEFT(N1719,SEARCH("/", N1719)-1)</f>
        <v>music</v>
      </c>
      <c r="R1719" s="5" t="str">
        <f>RIGHT(N1719,LEN(N1719)-SEARCH("/",N1719))</f>
        <v>faith</v>
      </c>
      <c r="S1719" s="11">
        <f>(((J1719/60)/60)/24)+DATE(1970,1,1)</f>
        <v>42460.98192129629</v>
      </c>
      <c r="T1719" s="11">
        <f>(((I1719/60)/60)/24)+DATE(1970,1,1)</f>
        <v>42481.166666666672</v>
      </c>
      <c r="U1719">
        <f>YEAR(S1719)</f>
        <v>2016</v>
      </c>
      <c r="V1719">
        <f>YEAR(T1719)</f>
        <v>2016</v>
      </c>
      <c r="W1719" t="str">
        <f>IF(V1719=U1719, "Yes"," No")</f>
        <v>Yes</v>
      </c>
    </row>
    <row r="1720" spans="1:23" x14ac:dyDescent="0.3">
      <c r="A1720">
        <v>1718</v>
      </c>
      <c r="B1720" s="1" t="s">
        <v>3512</v>
      </c>
      <c r="C1720" s="1" t="s">
        <v>3513</v>
      </c>
      <c r="D1720">
        <v>35000</v>
      </c>
      <c r="E1720">
        <v>75</v>
      </c>
      <c r="F1720" t="s">
        <v>357</v>
      </c>
      <c r="G1720" t="s">
        <v>17</v>
      </c>
      <c r="H1720" t="s">
        <v>18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3439</v>
      </c>
      <c r="O1720" s="7">
        <f>(E1720/D1720)*100</f>
        <v>0.2142857142857143</v>
      </c>
      <c r="P1720" s="5">
        <f>IFERROR((E1720/L1720),0)</f>
        <v>37.5</v>
      </c>
      <c r="Q1720" s="5" t="str">
        <f>LEFT(N1720,SEARCH("/", N1720)-1)</f>
        <v>music</v>
      </c>
      <c r="R1720" s="5" t="str">
        <f>RIGHT(N1720,LEN(N1720)-SEARCH("/",N1720))</f>
        <v>faith</v>
      </c>
      <c r="S1720" s="11">
        <f>(((J1720/60)/60)/24)+DATE(1970,1,1)</f>
        <v>42460.610520833332</v>
      </c>
      <c r="T1720" s="11">
        <f>(((I1720/60)/60)/24)+DATE(1970,1,1)</f>
        <v>42504.207638888889</v>
      </c>
      <c r="U1720">
        <f>YEAR(S1720)</f>
        <v>2016</v>
      </c>
      <c r="V1720">
        <f>YEAR(T1720)</f>
        <v>2016</v>
      </c>
      <c r="W1720" t="str">
        <f>IF(V1720=U1720, "Yes"," No")</f>
        <v>Yes</v>
      </c>
    </row>
    <row r="1721" spans="1:23" ht="43.2" x14ac:dyDescent="0.3">
      <c r="A1721">
        <v>1719</v>
      </c>
      <c r="B1721" s="1" t="s">
        <v>3514</v>
      </c>
      <c r="C1721" s="1" t="s">
        <v>3515</v>
      </c>
      <c r="D1721">
        <v>4000</v>
      </c>
      <c r="E1721">
        <v>35</v>
      </c>
      <c r="F1721" t="s">
        <v>357</v>
      </c>
      <c r="G1721" t="s">
        <v>17</v>
      </c>
      <c r="H1721" t="s">
        <v>18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3439</v>
      </c>
      <c r="O1721" s="7">
        <f>(E1721/D1721)*100</f>
        <v>0.87500000000000011</v>
      </c>
      <c r="P1721" s="5">
        <f>IFERROR((E1721/L1721),0)</f>
        <v>11.666666666666666</v>
      </c>
      <c r="Q1721" s="5" t="str">
        <f>LEFT(N1721,SEARCH("/", N1721)-1)</f>
        <v>music</v>
      </c>
      <c r="R1721" s="5" t="str">
        <f>RIGHT(N1721,LEN(N1721)-SEARCH("/",N1721))</f>
        <v>faith</v>
      </c>
      <c r="S1721" s="11">
        <f>(((J1721/60)/60)/24)+DATE(1970,1,1)</f>
        <v>41869.534618055557</v>
      </c>
      <c r="T1721" s="11">
        <f>(((I1721/60)/60)/24)+DATE(1970,1,1)</f>
        <v>41899.534618055557</v>
      </c>
      <c r="U1721">
        <f>YEAR(S1721)</f>
        <v>2014</v>
      </c>
      <c r="V1721">
        <f>YEAR(T1721)</f>
        <v>2014</v>
      </c>
      <c r="W1721" t="str">
        <f>IF(V1721=U1721, "Yes"," No")</f>
        <v>Yes</v>
      </c>
    </row>
    <row r="1722" spans="1:23" ht="43.2" x14ac:dyDescent="0.3">
      <c r="A1722">
        <v>1720</v>
      </c>
      <c r="B1722" s="1" t="s">
        <v>3516</v>
      </c>
      <c r="C1722" s="1" t="s">
        <v>3517</v>
      </c>
      <c r="D1722">
        <v>4000</v>
      </c>
      <c r="E1722">
        <v>225</v>
      </c>
      <c r="F1722" t="s">
        <v>357</v>
      </c>
      <c r="G1722" t="s">
        <v>17</v>
      </c>
      <c r="H1722" t="s">
        <v>18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3439</v>
      </c>
      <c r="O1722" s="7">
        <f>(E1722/D1722)*100</f>
        <v>5.625</v>
      </c>
      <c r="P1722" s="5">
        <f>IFERROR((E1722/L1722),0)</f>
        <v>28.125</v>
      </c>
      <c r="Q1722" s="5" t="str">
        <f>LEFT(N1722,SEARCH("/", N1722)-1)</f>
        <v>music</v>
      </c>
      <c r="R1722" s="5" t="str">
        <f>RIGHT(N1722,LEN(N1722)-SEARCH("/",N1722))</f>
        <v>faith</v>
      </c>
      <c r="S1722" s="11">
        <f>(((J1722/60)/60)/24)+DATE(1970,1,1)</f>
        <v>41922.783229166671</v>
      </c>
      <c r="T1722" s="11">
        <f>(((I1722/60)/60)/24)+DATE(1970,1,1)</f>
        <v>41952.824895833335</v>
      </c>
      <c r="U1722">
        <f>YEAR(S1722)</f>
        <v>2014</v>
      </c>
      <c r="V1722">
        <f>YEAR(T1722)</f>
        <v>2014</v>
      </c>
      <c r="W1722" t="str">
        <f>IF(V1722=U1722, "Yes"," No")</f>
        <v>Yes</v>
      </c>
    </row>
    <row r="1723" spans="1:23" ht="43.2" x14ac:dyDescent="0.3">
      <c r="A1723">
        <v>1721</v>
      </c>
      <c r="B1723" s="1" t="s">
        <v>3518</v>
      </c>
      <c r="C1723" s="1" t="s">
        <v>3519</v>
      </c>
      <c r="D1723">
        <v>5000</v>
      </c>
      <c r="E1723">
        <v>0</v>
      </c>
      <c r="F1723" t="s">
        <v>357</v>
      </c>
      <c r="G1723" t="s">
        <v>17</v>
      </c>
      <c r="H1723" t="s">
        <v>18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3439</v>
      </c>
      <c r="O1723" s="7">
        <f>(E1723/D1723)*100</f>
        <v>0</v>
      </c>
      <c r="P1723" s="5">
        <f>IFERROR((E1723/L1723),0)</f>
        <v>0</v>
      </c>
      <c r="Q1723" s="5" t="str">
        <f>LEFT(N1723,SEARCH("/", N1723)-1)</f>
        <v>music</v>
      </c>
      <c r="R1723" s="5" t="str">
        <f>RIGHT(N1723,LEN(N1723)-SEARCH("/",N1723))</f>
        <v>faith</v>
      </c>
      <c r="S1723" s="11">
        <f>(((J1723/60)/60)/24)+DATE(1970,1,1)</f>
        <v>42319.461377314816</v>
      </c>
      <c r="T1723" s="11">
        <f>(((I1723/60)/60)/24)+DATE(1970,1,1)</f>
        <v>42349.461377314816</v>
      </c>
      <c r="U1723">
        <f>YEAR(S1723)</f>
        <v>2015</v>
      </c>
      <c r="V1723">
        <f>YEAR(T1723)</f>
        <v>2015</v>
      </c>
      <c r="W1723" t="str">
        <f>IF(V1723=U1723, "Yes"," No")</f>
        <v>Yes</v>
      </c>
    </row>
    <row r="1724" spans="1:23" ht="43.2" x14ac:dyDescent="0.3">
      <c r="A1724">
        <v>1722</v>
      </c>
      <c r="B1724" s="1" t="s">
        <v>3520</v>
      </c>
      <c r="C1724" s="1" t="s">
        <v>3521</v>
      </c>
      <c r="D1724">
        <v>2880</v>
      </c>
      <c r="E1724">
        <v>1</v>
      </c>
      <c r="F1724" t="s">
        <v>357</v>
      </c>
      <c r="G1724" t="s">
        <v>17</v>
      </c>
      <c r="H1724" t="s">
        <v>18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3439</v>
      </c>
      <c r="O1724" s="7">
        <f>(E1724/D1724)*100</f>
        <v>3.4722222222222224E-2</v>
      </c>
      <c r="P1724" s="5">
        <f>IFERROR((E1724/L1724),0)</f>
        <v>1</v>
      </c>
      <c r="Q1724" s="5" t="str">
        <f>LEFT(N1724,SEARCH("/", N1724)-1)</f>
        <v>music</v>
      </c>
      <c r="R1724" s="5" t="str">
        <f>RIGHT(N1724,LEN(N1724)-SEARCH("/",N1724))</f>
        <v>faith</v>
      </c>
      <c r="S1724" s="11">
        <f>(((J1724/60)/60)/24)+DATE(1970,1,1)</f>
        <v>42425.960983796293</v>
      </c>
      <c r="T1724" s="11">
        <f>(((I1724/60)/60)/24)+DATE(1970,1,1)</f>
        <v>42463.006944444445</v>
      </c>
      <c r="U1724">
        <f>YEAR(S1724)</f>
        <v>2016</v>
      </c>
      <c r="V1724">
        <f>YEAR(T1724)</f>
        <v>2016</v>
      </c>
      <c r="W1724" t="str">
        <f>IF(V1724=U1724, "Yes"," No")</f>
        <v>Yes</v>
      </c>
    </row>
    <row r="1725" spans="1:23" ht="57.6" x14ac:dyDescent="0.3">
      <c r="A1725">
        <v>1723</v>
      </c>
      <c r="B1725" s="1" t="s">
        <v>3522</v>
      </c>
      <c r="C1725" s="1" t="s">
        <v>3523</v>
      </c>
      <c r="D1725">
        <v>10000</v>
      </c>
      <c r="E1725">
        <v>650</v>
      </c>
      <c r="F1725" t="s">
        <v>357</v>
      </c>
      <c r="G1725" t="s">
        <v>17</v>
      </c>
      <c r="H1725" t="s">
        <v>18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3439</v>
      </c>
      <c r="O1725" s="7">
        <f>(E1725/D1725)*100</f>
        <v>6.5</v>
      </c>
      <c r="P1725" s="5">
        <f>IFERROR((E1725/L1725),0)</f>
        <v>216.66666666666666</v>
      </c>
      <c r="Q1725" s="5" t="str">
        <f>LEFT(N1725,SEARCH("/", N1725)-1)</f>
        <v>music</v>
      </c>
      <c r="R1725" s="5" t="str">
        <f>RIGHT(N1725,LEN(N1725)-SEARCH("/",N1725))</f>
        <v>faith</v>
      </c>
      <c r="S1725" s="11">
        <f>(((J1725/60)/60)/24)+DATE(1970,1,1)</f>
        <v>42129.82540509259</v>
      </c>
      <c r="T1725" s="11">
        <f>(((I1725/60)/60)/24)+DATE(1970,1,1)</f>
        <v>42186.25</v>
      </c>
      <c r="U1725">
        <f>YEAR(S1725)</f>
        <v>2015</v>
      </c>
      <c r="V1725">
        <f>YEAR(T1725)</f>
        <v>2015</v>
      </c>
      <c r="W1725" t="str">
        <f>IF(V1725=U1725, "Yes"," No")</f>
        <v>Yes</v>
      </c>
    </row>
    <row r="1726" spans="1:23" ht="43.2" x14ac:dyDescent="0.3">
      <c r="A1726">
        <v>1724</v>
      </c>
      <c r="B1726" s="1" t="s">
        <v>3524</v>
      </c>
      <c r="C1726" s="1" t="s">
        <v>3525</v>
      </c>
      <c r="D1726">
        <v>6000</v>
      </c>
      <c r="E1726">
        <v>35</v>
      </c>
      <c r="F1726" t="s">
        <v>357</v>
      </c>
      <c r="G1726" t="s">
        <v>17</v>
      </c>
      <c r="H1726" t="s">
        <v>18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3439</v>
      </c>
      <c r="O1726" s="7">
        <f>(E1726/D1726)*100</f>
        <v>0.58333333333333337</v>
      </c>
      <c r="P1726" s="5">
        <f>IFERROR((E1726/L1726),0)</f>
        <v>8.75</v>
      </c>
      <c r="Q1726" s="5" t="str">
        <f>LEFT(N1726,SEARCH("/", N1726)-1)</f>
        <v>music</v>
      </c>
      <c r="R1726" s="5" t="str">
        <f>RIGHT(N1726,LEN(N1726)-SEARCH("/",N1726))</f>
        <v>faith</v>
      </c>
      <c r="S1726" s="11">
        <f>(((J1726/60)/60)/24)+DATE(1970,1,1)</f>
        <v>41912.932430555556</v>
      </c>
      <c r="T1726" s="11">
        <f>(((I1726/60)/60)/24)+DATE(1970,1,1)</f>
        <v>41942.932430555556</v>
      </c>
      <c r="U1726">
        <f>YEAR(S1726)</f>
        <v>2014</v>
      </c>
      <c r="V1726">
        <f>YEAR(T1726)</f>
        <v>2014</v>
      </c>
      <c r="W1726" t="str">
        <f>IF(V1726=U1726, "Yes"," No")</f>
        <v>Yes</v>
      </c>
    </row>
    <row r="1727" spans="1:23" ht="43.2" x14ac:dyDescent="0.3">
      <c r="A1727">
        <v>1725</v>
      </c>
      <c r="B1727" s="1" t="s">
        <v>3526</v>
      </c>
      <c r="C1727" s="1" t="s">
        <v>3527</v>
      </c>
      <c r="D1727">
        <v>5500</v>
      </c>
      <c r="E1727">
        <v>560</v>
      </c>
      <c r="F1727" t="s">
        <v>357</v>
      </c>
      <c r="G1727" t="s">
        <v>17</v>
      </c>
      <c r="H1727" t="s">
        <v>18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3439</v>
      </c>
      <c r="O1727" s="7">
        <f>(E1727/D1727)*100</f>
        <v>10.181818181818182</v>
      </c>
      <c r="P1727" s="5">
        <f>IFERROR((E1727/L1727),0)</f>
        <v>62.222222222222221</v>
      </c>
      <c r="Q1727" s="5" t="str">
        <f>LEFT(N1727,SEARCH("/", N1727)-1)</f>
        <v>music</v>
      </c>
      <c r="R1727" s="5" t="str">
        <f>RIGHT(N1727,LEN(N1727)-SEARCH("/",N1727))</f>
        <v>faith</v>
      </c>
      <c r="S1727" s="11">
        <f>(((J1727/60)/60)/24)+DATE(1970,1,1)</f>
        <v>41845.968159722222</v>
      </c>
      <c r="T1727" s="11">
        <f>(((I1727/60)/60)/24)+DATE(1970,1,1)</f>
        <v>41875.968159722222</v>
      </c>
      <c r="U1727">
        <f>YEAR(S1727)</f>
        <v>2014</v>
      </c>
      <c r="V1727">
        <f>YEAR(T1727)</f>
        <v>2014</v>
      </c>
      <c r="W1727" t="str">
        <f>IF(V1727=U1727, "Yes"," No")</f>
        <v>Yes</v>
      </c>
    </row>
    <row r="1728" spans="1:23" ht="28.8" x14ac:dyDescent="0.3">
      <c r="A1728">
        <v>1726</v>
      </c>
      <c r="B1728" s="1" t="s">
        <v>3528</v>
      </c>
      <c r="C1728" s="1" t="s">
        <v>3529</v>
      </c>
      <c r="D1728">
        <v>6500</v>
      </c>
      <c r="E1728">
        <v>2196</v>
      </c>
      <c r="F1728" t="s">
        <v>357</v>
      </c>
      <c r="G1728" t="s">
        <v>17</v>
      </c>
      <c r="H1728" t="s">
        <v>18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3439</v>
      </c>
      <c r="O1728" s="7">
        <f>(E1728/D1728)*100</f>
        <v>33.784615384615385</v>
      </c>
      <c r="P1728" s="5">
        <f>IFERROR((E1728/L1728),0)</f>
        <v>137.25</v>
      </c>
      <c r="Q1728" s="5" t="str">
        <f>LEFT(N1728,SEARCH("/", N1728)-1)</f>
        <v>music</v>
      </c>
      <c r="R1728" s="5" t="str">
        <f>RIGHT(N1728,LEN(N1728)-SEARCH("/",N1728))</f>
        <v>faith</v>
      </c>
      <c r="S1728" s="11">
        <f>(((J1728/60)/60)/24)+DATE(1970,1,1)</f>
        <v>41788.919722222221</v>
      </c>
      <c r="T1728" s="11">
        <f>(((I1728/60)/60)/24)+DATE(1970,1,1)</f>
        <v>41817.919722222221</v>
      </c>
      <c r="U1728">
        <f>YEAR(S1728)</f>
        <v>2014</v>
      </c>
      <c r="V1728">
        <f>YEAR(T1728)</f>
        <v>2014</v>
      </c>
      <c r="W1728" t="str">
        <f>IF(V1728=U1728, "Yes"," No")</f>
        <v>Yes</v>
      </c>
    </row>
    <row r="1729" spans="1:23" ht="43.2" x14ac:dyDescent="0.3">
      <c r="A1729">
        <v>1727</v>
      </c>
      <c r="B1729" s="1" t="s">
        <v>3530</v>
      </c>
      <c r="C1729" s="1" t="s">
        <v>3531</v>
      </c>
      <c r="D1729">
        <v>3000</v>
      </c>
      <c r="E1729">
        <v>1</v>
      </c>
      <c r="F1729" t="s">
        <v>357</v>
      </c>
      <c r="G1729" t="s">
        <v>24</v>
      </c>
      <c r="H1729" t="s">
        <v>25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3439</v>
      </c>
      <c r="O1729" s="7">
        <f>(E1729/D1729)*100</f>
        <v>3.3333333333333333E-2</v>
      </c>
      <c r="P1729" s="5">
        <f>IFERROR((E1729/L1729),0)</f>
        <v>1</v>
      </c>
      <c r="Q1729" s="5" t="str">
        <f>LEFT(N1729,SEARCH("/", N1729)-1)</f>
        <v>music</v>
      </c>
      <c r="R1729" s="5" t="str">
        <f>RIGHT(N1729,LEN(N1729)-SEARCH("/",N1729))</f>
        <v>faith</v>
      </c>
      <c r="S1729" s="11">
        <f>(((J1729/60)/60)/24)+DATE(1970,1,1)</f>
        <v>42044.927974537044</v>
      </c>
      <c r="T1729" s="11">
        <f>(((I1729/60)/60)/24)+DATE(1970,1,1)</f>
        <v>42099.458333333328</v>
      </c>
      <c r="U1729">
        <f>YEAR(S1729)</f>
        <v>2015</v>
      </c>
      <c r="V1729">
        <f>YEAR(T1729)</f>
        <v>2015</v>
      </c>
      <c r="W1729" t="str">
        <f>IF(V1729=U1729, "Yes"," No")</f>
        <v>Yes</v>
      </c>
    </row>
    <row r="1730" spans="1:23" ht="43.2" x14ac:dyDescent="0.3">
      <c r="A1730">
        <v>1728</v>
      </c>
      <c r="B1730" s="1" t="s">
        <v>3532</v>
      </c>
      <c r="C1730" s="1" t="s">
        <v>3533</v>
      </c>
      <c r="D1730">
        <v>1250</v>
      </c>
      <c r="E1730">
        <v>855</v>
      </c>
      <c r="F1730" t="s">
        <v>357</v>
      </c>
      <c r="G1730" t="s">
        <v>17</v>
      </c>
      <c r="H1730" t="s">
        <v>18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3439</v>
      </c>
      <c r="O1730" s="7">
        <f>(E1730/D1730)*100</f>
        <v>68.400000000000006</v>
      </c>
      <c r="P1730" s="5">
        <f>IFERROR((E1730/L1730),0)</f>
        <v>122.14285714285714</v>
      </c>
      <c r="Q1730" s="5" t="str">
        <f>LEFT(N1730,SEARCH("/", N1730)-1)</f>
        <v>music</v>
      </c>
      <c r="R1730" s="5" t="str">
        <f>RIGHT(N1730,LEN(N1730)-SEARCH("/",N1730))</f>
        <v>faith</v>
      </c>
      <c r="S1730" s="11">
        <f>(((J1730/60)/60)/24)+DATE(1970,1,1)</f>
        <v>42268.625856481478</v>
      </c>
      <c r="T1730" s="11">
        <f>(((I1730/60)/60)/24)+DATE(1970,1,1)</f>
        <v>42298.625856481478</v>
      </c>
      <c r="U1730">
        <f>YEAR(S1730)</f>
        <v>2015</v>
      </c>
      <c r="V1730">
        <f>YEAR(T1730)</f>
        <v>2015</v>
      </c>
      <c r="W1730" t="str">
        <f>IF(V1730=U1730, "Yes"," No")</f>
        <v>Yes</v>
      </c>
    </row>
    <row r="1731" spans="1:23" ht="43.2" x14ac:dyDescent="0.3">
      <c r="A1731">
        <v>1729</v>
      </c>
      <c r="B1731" s="1" t="s">
        <v>3534</v>
      </c>
      <c r="C1731" s="1" t="s">
        <v>3535</v>
      </c>
      <c r="D1731">
        <v>10000</v>
      </c>
      <c r="E1731">
        <v>0</v>
      </c>
      <c r="F1731" t="s">
        <v>357</v>
      </c>
      <c r="G1731" t="s">
        <v>17</v>
      </c>
      <c r="H1731" t="s">
        <v>18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3439</v>
      </c>
      <c r="O1731" s="7">
        <f>(E1731/D1731)*100</f>
        <v>0</v>
      </c>
      <c r="P1731" s="5">
        <f>IFERROR((E1731/L1731),0)</f>
        <v>0</v>
      </c>
      <c r="Q1731" s="5" t="str">
        <f>LEFT(N1731,SEARCH("/", N1731)-1)</f>
        <v>music</v>
      </c>
      <c r="R1731" s="5" t="str">
        <f>RIGHT(N1731,LEN(N1731)-SEARCH("/",N1731))</f>
        <v>faith</v>
      </c>
      <c r="S1731" s="11">
        <f>(((J1731/60)/60)/24)+DATE(1970,1,1)</f>
        <v>42471.052152777775</v>
      </c>
      <c r="T1731" s="11">
        <f>(((I1731/60)/60)/24)+DATE(1970,1,1)</f>
        <v>42531.052152777775</v>
      </c>
      <c r="U1731">
        <f>YEAR(S1731)</f>
        <v>2016</v>
      </c>
      <c r="V1731">
        <f>YEAR(T1731)</f>
        <v>2016</v>
      </c>
      <c r="W1731" t="str">
        <f>IF(V1731=U1731, "Yes"," No")</f>
        <v>Yes</v>
      </c>
    </row>
    <row r="1732" spans="1:23" ht="43.2" x14ac:dyDescent="0.3">
      <c r="A1732">
        <v>1730</v>
      </c>
      <c r="B1732" s="1" t="s">
        <v>3536</v>
      </c>
      <c r="C1732" s="1" t="s">
        <v>3537</v>
      </c>
      <c r="D1732">
        <v>3000</v>
      </c>
      <c r="E1732">
        <v>0</v>
      </c>
      <c r="F1732" t="s">
        <v>357</v>
      </c>
      <c r="G1732" t="s">
        <v>17</v>
      </c>
      <c r="H1732" t="s">
        <v>18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3439</v>
      </c>
      <c r="O1732" s="7">
        <f>(E1732/D1732)*100</f>
        <v>0</v>
      </c>
      <c r="P1732" s="5">
        <f>IFERROR((E1732/L1732),0)</f>
        <v>0</v>
      </c>
      <c r="Q1732" s="5" t="str">
        <f>LEFT(N1732,SEARCH("/", N1732)-1)</f>
        <v>music</v>
      </c>
      <c r="R1732" s="5" t="str">
        <f>RIGHT(N1732,LEN(N1732)-SEARCH("/",N1732))</f>
        <v>faith</v>
      </c>
      <c r="S1732" s="11">
        <f>(((J1732/60)/60)/24)+DATE(1970,1,1)</f>
        <v>42272.087766203709</v>
      </c>
      <c r="T1732" s="11">
        <f>(((I1732/60)/60)/24)+DATE(1970,1,1)</f>
        <v>42302.087766203709</v>
      </c>
      <c r="U1732">
        <f>YEAR(S1732)</f>
        <v>2015</v>
      </c>
      <c r="V1732">
        <f>YEAR(T1732)</f>
        <v>2015</v>
      </c>
      <c r="W1732" t="str">
        <f>IF(V1732=U1732, "Yes"," No")</f>
        <v>Yes</v>
      </c>
    </row>
    <row r="1733" spans="1:23" ht="28.8" x14ac:dyDescent="0.3">
      <c r="A1733">
        <v>1731</v>
      </c>
      <c r="B1733" s="1" t="s">
        <v>3538</v>
      </c>
      <c r="C1733" s="1" t="s">
        <v>3539</v>
      </c>
      <c r="D1733">
        <v>1000</v>
      </c>
      <c r="E1733">
        <v>0</v>
      </c>
      <c r="F1733" t="s">
        <v>357</v>
      </c>
      <c r="G1733" t="s">
        <v>17</v>
      </c>
      <c r="H1733" t="s">
        <v>18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3439</v>
      </c>
      <c r="O1733" s="7">
        <f>(E1733/D1733)*100</f>
        <v>0</v>
      </c>
      <c r="P1733" s="5">
        <f>IFERROR((E1733/L1733),0)</f>
        <v>0</v>
      </c>
      <c r="Q1733" s="5" t="str">
        <f>LEFT(N1733,SEARCH("/", N1733)-1)</f>
        <v>music</v>
      </c>
      <c r="R1733" s="5" t="str">
        <f>RIGHT(N1733,LEN(N1733)-SEARCH("/",N1733))</f>
        <v>faith</v>
      </c>
      <c r="S1733" s="11">
        <f>(((J1733/60)/60)/24)+DATE(1970,1,1)</f>
        <v>42152.906851851847</v>
      </c>
      <c r="T1733" s="11">
        <f>(((I1733/60)/60)/24)+DATE(1970,1,1)</f>
        <v>42166.625</v>
      </c>
      <c r="U1733">
        <f>YEAR(S1733)</f>
        <v>2015</v>
      </c>
      <c r="V1733">
        <f>YEAR(T1733)</f>
        <v>2015</v>
      </c>
      <c r="W1733" t="str">
        <f>IF(V1733=U1733, "Yes"," No")</f>
        <v>Yes</v>
      </c>
    </row>
    <row r="1734" spans="1:23" ht="43.2" x14ac:dyDescent="0.3">
      <c r="A1734">
        <v>1732</v>
      </c>
      <c r="B1734" s="1" t="s">
        <v>3540</v>
      </c>
      <c r="C1734" s="1" t="s">
        <v>3541</v>
      </c>
      <c r="D1734">
        <v>4000</v>
      </c>
      <c r="E1734">
        <v>0</v>
      </c>
      <c r="F1734" t="s">
        <v>357</v>
      </c>
      <c r="G1734" t="s">
        <v>17</v>
      </c>
      <c r="H1734" t="s">
        <v>18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3439</v>
      </c>
      <c r="O1734" s="7">
        <f>(E1734/D1734)*100</f>
        <v>0</v>
      </c>
      <c r="P1734" s="5">
        <f>IFERROR((E1734/L1734),0)</f>
        <v>0</v>
      </c>
      <c r="Q1734" s="5" t="str">
        <f>LEFT(N1734,SEARCH("/", N1734)-1)</f>
        <v>music</v>
      </c>
      <c r="R1734" s="5" t="str">
        <f>RIGHT(N1734,LEN(N1734)-SEARCH("/",N1734))</f>
        <v>faith</v>
      </c>
      <c r="S1734" s="11">
        <f>(((J1734/60)/60)/24)+DATE(1970,1,1)</f>
        <v>42325.683807870373</v>
      </c>
      <c r="T1734" s="11">
        <f>(((I1734/60)/60)/24)+DATE(1970,1,1)</f>
        <v>42385.208333333328</v>
      </c>
      <c r="U1734">
        <f>YEAR(S1734)</f>
        <v>2015</v>
      </c>
      <c r="V1734">
        <f>YEAR(T1734)</f>
        <v>2016</v>
      </c>
      <c r="W1734" t="str">
        <f>IF(V1734=U1734, "Yes"," No")</f>
        <v xml:space="preserve"> No</v>
      </c>
    </row>
    <row r="1735" spans="1:23" ht="43.2" x14ac:dyDescent="0.3">
      <c r="A1735">
        <v>1733</v>
      </c>
      <c r="B1735" s="1" t="s">
        <v>3542</v>
      </c>
      <c r="C1735" s="1" t="s">
        <v>3543</v>
      </c>
      <c r="D1735">
        <v>10000</v>
      </c>
      <c r="E1735">
        <v>0</v>
      </c>
      <c r="F1735" t="s">
        <v>357</v>
      </c>
      <c r="G1735" t="s">
        <v>17</v>
      </c>
      <c r="H1735" t="s">
        <v>18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3439</v>
      </c>
      <c r="O1735" s="7">
        <f>(E1735/D1735)*100</f>
        <v>0</v>
      </c>
      <c r="P1735" s="5">
        <f>IFERROR((E1735/L1735),0)</f>
        <v>0</v>
      </c>
      <c r="Q1735" s="5" t="str">
        <f>LEFT(N1735,SEARCH("/", N1735)-1)</f>
        <v>music</v>
      </c>
      <c r="R1735" s="5" t="str">
        <f>RIGHT(N1735,LEN(N1735)-SEARCH("/",N1735))</f>
        <v>faith</v>
      </c>
      <c r="S1735" s="11">
        <f>(((J1735/60)/60)/24)+DATE(1970,1,1)</f>
        <v>42614.675625000003</v>
      </c>
      <c r="T1735" s="11">
        <f>(((I1735/60)/60)/24)+DATE(1970,1,1)</f>
        <v>42626.895833333328</v>
      </c>
      <c r="U1735">
        <f>YEAR(S1735)</f>
        <v>2016</v>
      </c>
      <c r="V1735">
        <f>YEAR(T1735)</f>
        <v>2016</v>
      </c>
      <c r="W1735" t="str">
        <f>IF(V1735=U1735, "Yes"," No")</f>
        <v>Yes</v>
      </c>
    </row>
    <row r="1736" spans="1:23" ht="43.2" x14ac:dyDescent="0.3">
      <c r="A1736">
        <v>1734</v>
      </c>
      <c r="B1736" s="1" t="s">
        <v>3544</v>
      </c>
      <c r="C1736" s="1" t="s">
        <v>3545</v>
      </c>
      <c r="D1736">
        <v>4500</v>
      </c>
      <c r="E1736">
        <v>1</v>
      </c>
      <c r="F1736" t="s">
        <v>357</v>
      </c>
      <c r="G1736" t="s">
        <v>17</v>
      </c>
      <c r="H1736" t="s">
        <v>18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3439</v>
      </c>
      <c r="O1736" s="7">
        <f>(E1736/D1736)*100</f>
        <v>2.2222222222222223E-2</v>
      </c>
      <c r="P1736" s="5">
        <f>IFERROR((E1736/L1736),0)</f>
        <v>1</v>
      </c>
      <c r="Q1736" s="5" t="str">
        <f>LEFT(N1736,SEARCH("/", N1736)-1)</f>
        <v>music</v>
      </c>
      <c r="R1736" s="5" t="str">
        <f>RIGHT(N1736,LEN(N1736)-SEARCH("/",N1736))</f>
        <v>faith</v>
      </c>
      <c r="S1736" s="11">
        <f>(((J1736/60)/60)/24)+DATE(1970,1,1)</f>
        <v>42102.036527777775</v>
      </c>
      <c r="T1736" s="11">
        <f>(((I1736/60)/60)/24)+DATE(1970,1,1)</f>
        <v>42132.036527777775</v>
      </c>
      <c r="U1736">
        <f>YEAR(S1736)</f>
        <v>2015</v>
      </c>
      <c r="V1736">
        <f>YEAR(T1736)</f>
        <v>2015</v>
      </c>
      <c r="W1736" t="str">
        <f>IF(V1736=U1736, "Yes"," No")</f>
        <v>Yes</v>
      </c>
    </row>
    <row r="1737" spans="1:23" ht="43.2" x14ac:dyDescent="0.3">
      <c r="A1737">
        <v>1735</v>
      </c>
      <c r="B1737" s="1" t="s">
        <v>3546</v>
      </c>
      <c r="C1737" s="1" t="s">
        <v>3547</v>
      </c>
      <c r="D1737">
        <v>1000</v>
      </c>
      <c r="E1737">
        <v>110</v>
      </c>
      <c r="F1737" t="s">
        <v>357</v>
      </c>
      <c r="G1737" t="s">
        <v>17</v>
      </c>
      <c r="H1737" t="s">
        <v>18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3439</v>
      </c>
      <c r="O1737" s="7">
        <f>(E1737/D1737)*100</f>
        <v>11</v>
      </c>
      <c r="P1737" s="5">
        <f>IFERROR((E1737/L1737),0)</f>
        <v>55</v>
      </c>
      <c r="Q1737" s="5" t="str">
        <f>LEFT(N1737,SEARCH("/", N1737)-1)</f>
        <v>music</v>
      </c>
      <c r="R1737" s="5" t="str">
        <f>RIGHT(N1737,LEN(N1737)-SEARCH("/",N1737))</f>
        <v>faith</v>
      </c>
      <c r="S1737" s="11">
        <f>(((J1737/60)/60)/24)+DATE(1970,1,1)</f>
        <v>42559.814178240747</v>
      </c>
      <c r="T1737" s="11">
        <f>(((I1737/60)/60)/24)+DATE(1970,1,1)</f>
        <v>42589.814178240747</v>
      </c>
      <c r="U1737">
        <f>YEAR(S1737)</f>
        <v>2016</v>
      </c>
      <c r="V1737">
        <f>YEAR(T1737)</f>
        <v>2016</v>
      </c>
      <c r="W1737" t="str">
        <f>IF(V1737=U1737, "Yes"," No")</f>
        <v>Yes</v>
      </c>
    </row>
    <row r="1738" spans="1:23" ht="28.8" x14ac:dyDescent="0.3">
      <c r="A1738">
        <v>1736</v>
      </c>
      <c r="B1738" s="1" t="s">
        <v>3548</v>
      </c>
      <c r="C1738" s="1" t="s">
        <v>3549</v>
      </c>
      <c r="D1738">
        <v>3000</v>
      </c>
      <c r="E1738">
        <v>22</v>
      </c>
      <c r="F1738" t="s">
        <v>357</v>
      </c>
      <c r="G1738" t="s">
        <v>17</v>
      </c>
      <c r="H1738" t="s">
        <v>18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3439</v>
      </c>
      <c r="O1738" s="7">
        <f>(E1738/D1738)*100</f>
        <v>0.73333333333333328</v>
      </c>
      <c r="P1738" s="5">
        <f>IFERROR((E1738/L1738),0)</f>
        <v>22</v>
      </c>
      <c r="Q1738" s="5" t="str">
        <f>LEFT(N1738,SEARCH("/", N1738)-1)</f>
        <v>music</v>
      </c>
      <c r="R1738" s="5" t="str">
        <f>RIGHT(N1738,LEN(N1738)-SEARCH("/",N1738))</f>
        <v>faith</v>
      </c>
      <c r="S1738" s="11">
        <f>(((J1738/60)/60)/24)+DATE(1970,1,1)</f>
        <v>42286.861493055556</v>
      </c>
      <c r="T1738" s="11">
        <f>(((I1738/60)/60)/24)+DATE(1970,1,1)</f>
        <v>42316.90315972222</v>
      </c>
      <c r="U1738">
        <f>YEAR(S1738)</f>
        <v>2015</v>
      </c>
      <c r="V1738">
        <f>YEAR(T1738)</f>
        <v>2015</v>
      </c>
      <c r="W1738" t="str">
        <f>IF(V1738=U1738, "Yes"," No")</f>
        <v>Yes</v>
      </c>
    </row>
    <row r="1739" spans="1:23" ht="43.2" x14ac:dyDescent="0.3">
      <c r="A1739">
        <v>1737</v>
      </c>
      <c r="B1739" s="1" t="s">
        <v>3550</v>
      </c>
      <c r="C1739" s="1" t="s">
        <v>3551</v>
      </c>
      <c r="D1739">
        <v>4000</v>
      </c>
      <c r="E1739">
        <v>850</v>
      </c>
      <c r="F1739" t="s">
        <v>357</v>
      </c>
      <c r="G1739" t="s">
        <v>17</v>
      </c>
      <c r="H1739" t="s">
        <v>18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3439</v>
      </c>
      <c r="O1739" s="7">
        <f>(E1739/D1739)*100</f>
        <v>21.25</v>
      </c>
      <c r="P1739" s="5">
        <f>IFERROR((E1739/L1739),0)</f>
        <v>56.666666666666664</v>
      </c>
      <c r="Q1739" s="5" t="str">
        <f>LEFT(N1739,SEARCH("/", N1739)-1)</f>
        <v>music</v>
      </c>
      <c r="R1739" s="5" t="str">
        <f>RIGHT(N1739,LEN(N1739)-SEARCH("/",N1739))</f>
        <v>faith</v>
      </c>
      <c r="S1739" s="11">
        <f>(((J1739/60)/60)/24)+DATE(1970,1,1)</f>
        <v>42175.948981481488</v>
      </c>
      <c r="T1739" s="11">
        <f>(((I1739/60)/60)/24)+DATE(1970,1,1)</f>
        <v>42205.948981481488</v>
      </c>
      <c r="U1739">
        <f>YEAR(S1739)</f>
        <v>2015</v>
      </c>
      <c r="V1739">
        <f>YEAR(T1739)</f>
        <v>2015</v>
      </c>
      <c r="W1739" t="str">
        <f>IF(V1739=U1739, "Yes"," No")</f>
        <v>Yes</v>
      </c>
    </row>
    <row r="1740" spans="1:23" ht="28.8" x14ac:dyDescent="0.3">
      <c r="A1740">
        <v>1738</v>
      </c>
      <c r="B1740" s="1" t="s">
        <v>3552</v>
      </c>
      <c r="C1740" s="1" t="s">
        <v>3553</v>
      </c>
      <c r="D1740">
        <v>5000</v>
      </c>
      <c r="E1740">
        <v>20</v>
      </c>
      <c r="F1740" t="s">
        <v>357</v>
      </c>
      <c r="G1740" t="s">
        <v>17</v>
      </c>
      <c r="H1740" t="s">
        <v>18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3439</v>
      </c>
      <c r="O1740" s="7">
        <f>(E1740/D1740)*100</f>
        <v>0.4</v>
      </c>
      <c r="P1740" s="5">
        <f>IFERROR((E1740/L1740),0)</f>
        <v>20</v>
      </c>
      <c r="Q1740" s="5" t="str">
        <f>LEFT(N1740,SEARCH("/", N1740)-1)</f>
        <v>music</v>
      </c>
      <c r="R1740" s="5" t="str">
        <f>RIGHT(N1740,LEN(N1740)-SEARCH("/",N1740))</f>
        <v>faith</v>
      </c>
      <c r="S1740" s="11">
        <f>(((J1740/60)/60)/24)+DATE(1970,1,1)</f>
        <v>41884.874328703707</v>
      </c>
      <c r="T1740" s="11">
        <f>(((I1740/60)/60)/24)+DATE(1970,1,1)</f>
        <v>41914.874328703707</v>
      </c>
      <c r="U1740">
        <f>YEAR(S1740)</f>
        <v>2014</v>
      </c>
      <c r="V1740">
        <f>YEAR(T1740)</f>
        <v>2014</v>
      </c>
      <c r="W1740" t="str">
        <f>IF(V1740=U1740, "Yes"," No")</f>
        <v>Yes</v>
      </c>
    </row>
    <row r="1741" spans="1:23" ht="43.2" x14ac:dyDescent="0.3">
      <c r="A1741">
        <v>1739</v>
      </c>
      <c r="B1741" s="1" t="s">
        <v>3554</v>
      </c>
      <c r="C1741" s="1" t="s">
        <v>3555</v>
      </c>
      <c r="D1741">
        <v>1000</v>
      </c>
      <c r="E1741">
        <v>1</v>
      </c>
      <c r="F1741" t="s">
        <v>357</v>
      </c>
      <c r="G1741" t="s">
        <v>17</v>
      </c>
      <c r="H1741" t="s">
        <v>18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3439</v>
      </c>
      <c r="O1741" s="7">
        <f>(E1741/D1741)*100</f>
        <v>0.1</v>
      </c>
      <c r="P1741" s="5">
        <f>IFERROR((E1741/L1741),0)</f>
        <v>1</v>
      </c>
      <c r="Q1741" s="5" t="str">
        <f>LEFT(N1741,SEARCH("/", N1741)-1)</f>
        <v>music</v>
      </c>
      <c r="R1741" s="5" t="str">
        <f>RIGHT(N1741,LEN(N1741)-SEARCH("/",N1741))</f>
        <v>faith</v>
      </c>
      <c r="S1741" s="11">
        <f>(((J1741/60)/60)/24)+DATE(1970,1,1)</f>
        <v>42435.874212962968</v>
      </c>
      <c r="T1741" s="11">
        <f>(((I1741/60)/60)/24)+DATE(1970,1,1)</f>
        <v>42494.832546296297</v>
      </c>
      <c r="U1741">
        <f>YEAR(S1741)</f>
        <v>2016</v>
      </c>
      <c r="V1741">
        <f>YEAR(T1741)</f>
        <v>2016</v>
      </c>
      <c r="W1741" t="str">
        <f>IF(V1741=U1741, "Yes"," No")</f>
        <v>Yes</v>
      </c>
    </row>
    <row r="1742" spans="1:23" ht="43.2" x14ac:dyDescent="0.3">
      <c r="A1742">
        <v>1740</v>
      </c>
      <c r="B1742" s="1" t="s">
        <v>3556</v>
      </c>
      <c r="C1742" s="1" t="s">
        <v>3557</v>
      </c>
      <c r="D1742">
        <v>3000</v>
      </c>
      <c r="E1742">
        <v>0</v>
      </c>
      <c r="F1742" t="s">
        <v>357</v>
      </c>
      <c r="G1742" t="s">
        <v>17</v>
      </c>
      <c r="H1742" t="s">
        <v>18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3439</v>
      </c>
      <c r="O1742" s="7">
        <f>(E1742/D1742)*100</f>
        <v>0</v>
      </c>
      <c r="P1742" s="5">
        <f>IFERROR((E1742/L1742),0)</f>
        <v>0</v>
      </c>
      <c r="Q1742" s="5" t="str">
        <f>LEFT(N1742,SEARCH("/", N1742)-1)</f>
        <v>music</v>
      </c>
      <c r="R1742" s="5" t="str">
        <f>RIGHT(N1742,LEN(N1742)-SEARCH("/",N1742))</f>
        <v>faith</v>
      </c>
      <c r="S1742" s="11">
        <f>(((J1742/60)/60)/24)+DATE(1970,1,1)</f>
        <v>42171.817384259266</v>
      </c>
      <c r="T1742" s="11">
        <f>(((I1742/60)/60)/24)+DATE(1970,1,1)</f>
        <v>42201.817384259266</v>
      </c>
      <c r="U1742">
        <f>YEAR(S1742)</f>
        <v>2015</v>
      </c>
      <c r="V1742">
        <f>YEAR(T1742)</f>
        <v>2015</v>
      </c>
      <c r="W1742" t="str">
        <f>IF(V1742=U1742, "Yes"," No")</f>
        <v>Yes</v>
      </c>
    </row>
    <row r="1743" spans="1:23" ht="28.8" x14ac:dyDescent="0.3">
      <c r="A1743">
        <v>1741</v>
      </c>
      <c r="B1743" s="1" t="s">
        <v>3558</v>
      </c>
      <c r="C1743" s="1" t="s">
        <v>3559</v>
      </c>
      <c r="D1743">
        <v>1200</v>
      </c>
      <c r="E1743">
        <v>1330</v>
      </c>
      <c r="F1743" t="s">
        <v>16</v>
      </c>
      <c r="G1743" t="s">
        <v>24</v>
      </c>
      <c r="H1743" t="s">
        <v>25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2434</v>
      </c>
      <c r="O1743" s="7">
        <f>(E1743/D1743)*100</f>
        <v>110.83333333333334</v>
      </c>
      <c r="P1743" s="5">
        <f>IFERROR((E1743/L1743),0)</f>
        <v>25.576923076923077</v>
      </c>
      <c r="Q1743" s="5" t="str">
        <f>LEFT(N1743,SEARCH("/", N1743)-1)</f>
        <v>photography</v>
      </c>
      <c r="R1743" s="5" t="str">
        <f>RIGHT(N1743,LEN(N1743)-SEARCH("/",N1743))</f>
        <v>photobooks</v>
      </c>
      <c r="S1743" s="11">
        <f>(((J1743/60)/60)/24)+DATE(1970,1,1)</f>
        <v>42120.628136574072</v>
      </c>
      <c r="T1743" s="11">
        <f>(((I1743/60)/60)/24)+DATE(1970,1,1)</f>
        <v>42165.628136574072</v>
      </c>
      <c r="U1743">
        <f>YEAR(S1743)</f>
        <v>2015</v>
      </c>
      <c r="V1743">
        <f>YEAR(T1743)</f>
        <v>2015</v>
      </c>
      <c r="W1743" t="str">
        <f>IF(V1743=U1743, "Yes"," No")</f>
        <v>Yes</v>
      </c>
    </row>
    <row r="1744" spans="1:23" ht="43.2" x14ac:dyDescent="0.3">
      <c r="A1744">
        <v>1742</v>
      </c>
      <c r="B1744" s="1" t="s">
        <v>3560</v>
      </c>
      <c r="C1744" s="1" t="s">
        <v>3561</v>
      </c>
      <c r="D1744">
        <v>2000</v>
      </c>
      <c r="E1744">
        <v>2175</v>
      </c>
      <c r="F1744" t="s">
        <v>16</v>
      </c>
      <c r="G1744" t="s">
        <v>17</v>
      </c>
      <c r="H1744" t="s">
        <v>18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2434</v>
      </c>
      <c r="O1744" s="7">
        <f>(E1744/D1744)*100</f>
        <v>108.74999999999999</v>
      </c>
      <c r="P1744" s="5">
        <f>IFERROR((E1744/L1744),0)</f>
        <v>63.970588235294116</v>
      </c>
      <c r="Q1744" s="5" t="str">
        <f>LEFT(N1744,SEARCH("/", N1744)-1)</f>
        <v>photography</v>
      </c>
      <c r="R1744" s="5" t="str">
        <f>RIGHT(N1744,LEN(N1744)-SEARCH("/",N1744))</f>
        <v>photobooks</v>
      </c>
      <c r="S1744" s="11">
        <f>(((J1744/60)/60)/24)+DATE(1970,1,1)</f>
        <v>42710.876967592587</v>
      </c>
      <c r="T1744" s="11">
        <f>(((I1744/60)/60)/24)+DATE(1970,1,1)</f>
        <v>42742.875</v>
      </c>
      <c r="U1744">
        <f>YEAR(S1744)</f>
        <v>2016</v>
      </c>
      <c r="V1744">
        <f>YEAR(T1744)</f>
        <v>2017</v>
      </c>
      <c r="W1744" t="str">
        <f>IF(V1744=U1744, "Yes"," No")</f>
        <v xml:space="preserve"> No</v>
      </c>
    </row>
    <row r="1745" spans="1:23" ht="43.2" x14ac:dyDescent="0.3">
      <c r="A1745">
        <v>1743</v>
      </c>
      <c r="B1745" s="1" t="s">
        <v>3562</v>
      </c>
      <c r="C1745" s="1" t="s">
        <v>3563</v>
      </c>
      <c r="D1745">
        <v>6000</v>
      </c>
      <c r="E1745">
        <v>6025</v>
      </c>
      <c r="F1745" t="s">
        <v>16</v>
      </c>
      <c r="G1745" t="s">
        <v>17</v>
      </c>
      <c r="H1745" t="s">
        <v>18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2434</v>
      </c>
      <c r="O1745" s="7">
        <f>(E1745/D1745)*100</f>
        <v>100.41666666666667</v>
      </c>
      <c r="P1745" s="5">
        <f>IFERROR((E1745/L1745),0)</f>
        <v>89.925373134328353</v>
      </c>
      <c r="Q1745" s="5" t="str">
        <f>LEFT(N1745,SEARCH("/", N1745)-1)</f>
        <v>photography</v>
      </c>
      <c r="R1745" s="5" t="str">
        <f>RIGHT(N1745,LEN(N1745)-SEARCH("/",N1745))</f>
        <v>photobooks</v>
      </c>
      <c r="S1745" s="11">
        <f>(((J1745/60)/60)/24)+DATE(1970,1,1)</f>
        <v>42586.925636574073</v>
      </c>
      <c r="T1745" s="11">
        <f>(((I1745/60)/60)/24)+DATE(1970,1,1)</f>
        <v>42609.165972222225</v>
      </c>
      <c r="U1745">
        <f>YEAR(S1745)</f>
        <v>2016</v>
      </c>
      <c r="V1745">
        <f>YEAR(T1745)</f>
        <v>2016</v>
      </c>
      <c r="W1745" t="str">
        <f>IF(V1745=U1745, "Yes"," No")</f>
        <v>Yes</v>
      </c>
    </row>
    <row r="1746" spans="1:23" ht="43.2" x14ac:dyDescent="0.3">
      <c r="A1746">
        <v>1744</v>
      </c>
      <c r="B1746" s="1" t="s">
        <v>3564</v>
      </c>
      <c r="C1746" s="1" t="s">
        <v>3565</v>
      </c>
      <c r="D1746">
        <v>5500</v>
      </c>
      <c r="E1746">
        <v>6515</v>
      </c>
      <c r="F1746" t="s">
        <v>16</v>
      </c>
      <c r="G1746" t="s">
        <v>24</v>
      </c>
      <c r="H1746" t="s">
        <v>25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2434</v>
      </c>
      <c r="O1746" s="7">
        <f>(E1746/D1746)*100</f>
        <v>118.45454545454545</v>
      </c>
      <c r="P1746" s="5">
        <f>IFERROR((E1746/L1746),0)</f>
        <v>93.071428571428569</v>
      </c>
      <c r="Q1746" s="5" t="str">
        <f>LEFT(N1746,SEARCH("/", N1746)-1)</f>
        <v>photography</v>
      </c>
      <c r="R1746" s="5" t="str">
        <f>RIGHT(N1746,LEN(N1746)-SEARCH("/",N1746))</f>
        <v>photobooks</v>
      </c>
      <c r="S1746" s="11">
        <f>(((J1746/60)/60)/24)+DATE(1970,1,1)</f>
        <v>42026.605057870373</v>
      </c>
      <c r="T1746" s="11">
        <f>(((I1746/60)/60)/24)+DATE(1970,1,1)</f>
        <v>42071.563391203701</v>
      </c>
      <c r="U1746">
        <f>YEAR(S1746)</f>
        <v>2015</v>
      </c>
      <c r="V1746">
        <f>YEAR(T1746)</f>
        <v>2015</v>
      </c>
      <c r="W1746" t="str">
        <f>IF(V1746=U1746, "Yes"," No")</f>
        <v>Yes</v>
      </c>
    </row>
    <row r="1747" spans="1:23" ht="43.2" x14ac:dyDescent="0.3">
      <c r="A1747">
        <v>1745</v>
      </c>
      <c r="B1747" s="1" t="s">
        <v>3566</v>
      </c>
      <c r="C1747" s="1" t="s">
        <v>3567</v>
      </c>
      <c r="D1747">
        <v>7000</v>
      </c>
      <c r="E1747">
        <v>7981</v>
      </c>
      <c r="F1747" t="s">
        <v>16</v>
      </c>
      <c r="G1747" t="s">
        <v>17</v>
      </c>
      <c r="H1747" t="s">
        <v>18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2434</v>
      </c>
      <c r="O1747" s="7">
        <f>(E1747/D1747)*100</f>
        <v>114.01428571428571</v>
      </c>
      <c r="P1747" s="5">
        <f>IFERROR((E1747/L1747),0)</f>
        <v>89.674157303370791</v>
      </c>
      <c r="Q1747" s="5" t="str">
        <f>LEFT(N1747,SEARCH("/", N1747)-1)</f>
        <v>photography</v>
      </c>
      <c r="R1747" s="5" t="str">
        <f>RIGHT(N1747,LEN(N1747)-SEARCH("/",N1747))</f>
        <v>photobooks</v>
      </c>
      <c r="S1747" s="11">
        <f>(((J1747/60)/60)/24)+DATE(1970,1,1)</f>
        <v>42690.259699074071</v>
      </c>
      <c r="T1747" s="11">
        <f>(((I1747/60)/60)/24)+DATE(1970,1,1)</f>
        <v>42726.083333333328</v>
      </c>
      <c r="U1747">
        <f>YEAR(S1747)</f>
        <v>2016</v>
      </c>
      <c r="V1747">
        <f>YEAR(T1747)</f>
        <v>2016</v>
      </c>
      <c r="W1747" t="str">
        <f>IF(V1747=U1747, "Yes"," No")</f>
        <v>Yes</v>
      </c>
    </row>
    <row r="1748" spans="1:23" ht="57.6" x14ac:dyDescent="0.3">
      <c r="A1748">
        <v>1746</v>
      </c>
      <c r="B1748" s="1" t="s">
        <v>3568</v>
      </c>
      <c r="C1748" s="1" t="s">
        <v>3569</v>
      </c>
      <c r="D1748">
        <v>15000</v>
      </c>
      <c r="E1748">
        <v>22215</v>
      </c>
      <c r="F1748" t="s">
        <v>16</v>
      </c>
      <c r="G1748" t="s">
        <v>17</v>
      </c>
      <c r="H1748" t="s">
        <v>18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2434</v>
      </c>
      <c r="O1748" s="7">
        <f>(E1748/D1748)*100</f>
        <v>148.10000000000002</v>
      </c>
      <c r="P1748" s="5">
        <f>IFERROR((E1748/L1748),0)</f>
        <v>207.61682242990653</v>
      </c>
      <c r="Q1748" s="5" t="str">
        <f>LEFT(N1748,SEARCH("/", N1748)-1)</f>
        <v>photography</v>
      </c>
      <c r="R1748" s="5" t="str">
        <f>RIGHT(N1748,LEN(N1748)-SEARCH("/",N1748))</f>
        <v>photobooks</v>
      </c>
      <c r="S1748" s="11">
        <f>(((J1748/60)/60)/24)+DATE(1970,1,1)</f>
        <v>42668.176701388889</v>
      </c>
      <c r="T1748" s="11">
        <f>(((I1748/60)/60)/24)+DATE(1970,1,1)</f>
        <v>42698.083333333328</v>
      </c>
      <c r="U1748">
        <f>YEAR(S1748)</f>
        <v>2016</v>
      </c>
      <c r="V1748">
        <f>YEAR(T1748)</f>
        <v>2016</v>
      </c>
      <c r="W1748" t="str">
        <f>IF(V1748=U1748, "Yes"," No")</f>
        <v>Yes</v>
      </c>
    </row>
    <row r="1749" spans="1:23" ht="43.2" x14ac:dyDescent="0.3">
      <c r="A1749">
        <v>1747</v>
      </c>
      <c r="B1749" s="1" t="s">
        <v>3570</v>
      </c>
      <c r="C1749" s="1" t="s">
        <v>3571</v>
      </c>
      <c r="D1749">
        <v>9000</v>
      </c>
      <c r="E1749">
        <v>9446</v>
      </c>
      <c r="F1749" t="s">
        <v>16</v>
      </c>
      <c r="G1749" t="s">
        <v>24</v>
      </c>
      <c r="H1749" t="s">
        <v>25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2434</v>
      </c>
      <c r="O1749" s="7">
        <f>(E1749/D1749)*100</f>
        <v>104.95555555555556</v>
      </c>
      <c r="P1749" s="5">
        <f>IFERROR((E1749/L1749),0)</f>
        <v>59.408805031446541</v>
      </c>
      <c r="Q1749" s="5" t="str">
        <f>LEFT(N1749,SEARCH("/", N1749)-1)</f>
        <v>photography</v>
      </c>
      <c r="R1749" s="5" t="str">
        <f>RIGHT(N1749,LEN(N1749)-SEARCH("/",N1749))</f>
        <v>photobooks</v>
      </c>
      <c r="S1749" s="11">
        <f>(((J1749/60)/60)/24)+DATE(1970,1,1)</f>
        <v>42292.435532407413</v>
      </c>
      <c r="T1749" s="11">
        <f>(((I1749/60)/60)/24)+DATE(1970,1,1)</f>
        <v>42321.625</v>
      </c>
      <c r="U1749">
        <f>YEAR(S1749)</f>
        <v>2015</v>
      </c>
      <c r="V1749">
        <f>YEAR(T1749)</f>
        <v>2015</v>
      </c>
      <c r="W1749" t="str">
        <f>IF(V1749=U1749, "Yes"," No")</f>
        <v>Yes</v>
      </c>
    </row>
    <row r="1750" spans="1:23" ht="28.8" x14ac:dyDescent="0.3">
      <c r="A1750">
        <v>1748</v>
      </c>
      <c r="B1750" s="1" t="s">
        <v>3572</v>
      </c>
      <c r="C1750" s="1" t="s">
        <v>3573</v>
      </c>
      <c r="D1750">
        <v>50000</v>
      </c>
      <c r="E1750">
        <v>64974</v>
      </c>
      <c r="F1750" t="s">
        <v>16</v>
      </c>
      <c r="G1750" t="s">
        <v>159</v>
      </c>
      <c r="H1750" t="s">
        <v>160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2434</v>
      </c>
      <c r="O1750" s="7">
        <f>(E1750/D1750)*100</f>
        <v>129.94800000000001</v>
      </c>
      <c r="P1750" s="5">
        <f>IFERROR((E1750/L1750),0)</f>
        <v>358.97237569060775</v>
      </c>
      <c r="Q1750" s="5" t="str">
        <f>LEFT(N1750,SEARCH("/", N1750)-1)</f>
        <v>photography</v>
      </c>
      <c r="R1750" s="5" t="str">
        <f>RIGHT(N1750,LEN(N1750)-SEARCH("/",N1750))</f>
        <v>photobooks</v>
      </c>
      <c r="S1750" s="11">
        <f>(((J1750/60)/60)/24)+DATE(1970,1,1)</f>
        <v>42219.950729166667</v>
      </c>
      <c r="T1750" s="11">
        <f>(((I1750/60)/60)/24)+DATE(1970,1,1)</f>
        <v>42249.950729166667</v>
      </c>
      <c r="U1750">
        <f>YEAR(S1750)</f>
        <v>2015</v>
      </c>
      <c r="V1750">
        <f>YEAR(T1750)</f>
        <v>2015</v>
      </c>
      <c r="W1750" t="str">
        <f>IF(V1750=U1750, "Yes"," No")</f>
        <v>Yes</v>
      </c>
    </row>
    <row r="1751" spans="1:23" ht="43.2" x14ac:dyDescent="0.3">
      <c r="A1751">
        <v>1749</v>
      </c>
      <c r="B1751" s="1" t="s">
        <v>3574</v>
      </c>
      <c r="C1751" s="1" t="s">
        <v>3575</v>
      </c>
      <c r="D1751">
        <v>10050</v>
      </c>
      <c r="E1751">
        <v>12410.5</v>
      </c>
      <c r="F1751" t="s">
        <v>16</v>
      </c>
      <c r="G1751" t="s">
        <v>3576</v>
      </c>
      <c r="H1751" t="s">
        <v>55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2434</v>
      </c>
      <c r="O1751" s="7">
        <f>(E1751/D1751)*100</f>
        <v>123.48756218905473</v>
      </c>
      <c r="P1751" s="5">
        <f>IFERROR((E1751/L1751),0)</f>
        <v>94.736641221374043</v>
      </c>
      <c r="Q1751" s="5" t="str">
        <f>LEFT(N1751,SEARCH("/", N1751)-1)</f>
        <v>photography</v>
      </c>
      <c r="R1751" s="5" t="str">
        <f>RIGHT(N1751,LEN(N1751)-SEARCH("/",N1751))</f>
        <v>photobooks</v>
      </c>
      <c r="S1751" s="11">
        <f>(((J1751/60)/60)/24)+DATE(1970,1,1)</f>
        <v>42758.975937499999</v>
      </c>
      <c r="T1751" s="11">
        <f>(((I1751/60)/60)/24)+DATE(1970,1,1)</f>
        <v>42795.791666666672</v>
      </c>
      <c r="U1751">
        <f>YEAR(S1751)</f>
        <v>2017</v>
      </c>
      <c r="V1751">
        <f>YEAR(T1751)</f>
        <v>2017</v>
      </c>
      <c r="W1751" t="str">
        <f>IF(V1751=U1751, "Yes"," No")</f>
        <v>Yes</v>
      </c>
    </row>
    <row r="1752" spans="1:23" ht="43.2" x14ac:dyDescent="0.3">
      <c r="A1752">
        <v>1750</v>
      </c>
      <c r="B1752" s="1" t="s">
        <v>3577</v>
      </c>
      <c r="C1752" s="1" t="s">
        <v>3578</v>
      </c>
      <c r="D1752">
        <v>5000</v>
      </c>
      <c r="E1752">
        <v>10081</v>
      </c>
      <c r="F1752" t="s">
        <v>16</v>
      </c>
      <c r="G1752" t="s">
        <v>17</v>
      </c>
      <c r="H1752" t="s">
        <v>18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2434</v>
      </c>
      <c r="O1752" s="7">
        <f>(E1752/D1752)*100</f>
        <v>201.62</v>
      </c>
      <c r="P1752" s="5">
        <f>IFERROR((E1752/L1752),0)</f>
        <v>80.647999999999996</v>
      </c>
      <c r="Q1752" s="5" t="str">
        <f>LEFT(N1752,SEARCH("/", N1752)-1)</f>
        <v>photography</v>
      </c>
      <c r="R1752" s="5" t="str">
        <f>RIGHT(N1752,LEN(N1752)-SEARCH("/",N1752))</f>
        <v>photobooks</v>
      </c>
      <c r="S1752" s="11">
        <f>(((J1752/60)/60)/24)+DATE(1970,1,1)</f>
        <v>42454.836851851855</v>
      </c>
      <c r="T1752" s="11">
        <f>(((I1752/60)/60)/24)+DATE(1970,1,1)</f>
        <v>42479.836851851855</v>
      </c>
      <c r="U1752">
        <f>YEAR(S1752)</f>
        <v>2016</v>
      </c>
      <c r="V1752">
        <f>YEAR(T1752)</f>
        <v>2016</v>
      </c>
      <c r="W1752" t="str">
        <f>IF(V1752=U1752, "Yes"," No")</f>
        <v>Yes</v>
      </c>
    </row>
    <row r="1753" spans="1:23" ht="28.8" x14ac:dyDescent="0.3">
      <c r="A1753">
        <v>1751</v>
      </c>
      <c r="B1753" s="1" t="s">
        <v>3579</v>
      </c>
      <c r="C1753" s="1" t="s">
        <v>3580</v>
      </c>
      <c r="D1753">
        <v>10000</v>
      </c>
      <c r="E1753">
        <v>10290</v>
      </c>
      <c r="F1753" t="s">
        <v>16</v>
      </c>
      <c r="G1753" t="s">
        <v>17</v>
      </c>
      <c r="H1753" t="s">
        <v>18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2434</v>
      </c>
      <c r="O1753" s="7">
        <f>(E1753/D1753)*100</f>
        <v>102.89999999999999</v>
      </c>
      <c r="P1753" s="5">
        <f>IFERROR((E1753/L1753),0)</f>
        <v>168.68852459016392</v>
      </c>
      <c r="Q1753" s="5" t="str">
        <f>LEFT(N1753,SEARCH("/", N1753)-1)</f>
        <v>photography</v>
      </c>
      <c r="R1753" s="5" t="str">
        <f>RIGHT(N1753,LEN(N1753)-SEARCH("/",N1753))</f>
        <v>photobooks</v>
      </c>
      <c r="S1753" s="11">
        <f>(((J1753/60)/60)/24)+DATE(1970,1,1)</f>
        <v>42052.7815162037</v>
      </c>
      <c r="T1753" s="11">
        <f>(((I1753/60)/60)/24)+DATE(1970,1,1)</f>
        <v>42082.739849537036</v>
      </c>
      <c r="U1753">
        <f>YEAR(S1753)</f>
        <v>2015</v>
      </c>
      <c r="V1753">
        <f>YEAR(T1753)</f>
        <v>2015</v>
      </c>
      <c r="W1753" t="str">
        <f>IF(V1753=U1753, "Yes"," No")</f>
        <v>Yes</v>
      </c>
    </row>
    <row r="1754" spans="1:23" ht="28.8" x14ac:dyDescent="0.3">
      <c r="A1754">
        <v>1752</v>
      </c>
      <c r="B1754" s="1" t="s">
        <v>3581</v>
      </c>
      <c r="C1754" s="1" t="s">
        <v>3582</v>
      </c>
      <c r="D1754">
        <v>1200</v>
      </c>
      <c r="E1754">
        <v>3122</v>
      </c>
      <c r="F1754" t="s">
        <v>16</v>
      </c>
      <c r="G1754" t="s">
        <v>24</v>
      </c>
      <c r="H1754" t="s">
        <v>25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2434</v>
      </c>
      <c r="O1754" s="7">
        <f>(E1754/D1754)*100</f>
        <v>260.16666666666663</v>
      </c>
      <c r="P1754" s="5">
        <f>IFERROR((E1754/L1754),0)</f>
        <v>34.68888888888889</v>
      </c>
      <c r="Q1754" s="5" t="str">
        <f>LEFT(N1754,SEARCH("/", N1754)-1)</f>
        <v>photography</v>
      </c>
      <c r="R1754" s="5" t="str">
        <f>RIGHT(N1754,LEN(N1754)-SEARCH("/",N1754))</f>
        <v>photobooks</v>
      </c>
      <c r="S1754" s="11">
        <f>(((J1754/60)/60)/24)+DATE(1970,1,1)</f>
        <v>42627.253263888888</v>
      </c>
      <c r="T1754" s="11">
        <f>(((I1754/60)/60)/24)+DATE(1970,1,1)</f>
        <v>42657.253263888888</v>
      </c>
      <c r="U1754">
        <f>YEAR(S1754)</f>
        <v>2016</v>
      </c>
      <c r="V1754">
        <f>YEAR(T1754)</f>
        <v>2016</v>
      </c>
      <c r="W1754" t="str">
        <f>IF(V1754=U1754, "Yes"," No")</f>
        <v>Yes</v>
      </c>
    </row>
    <row r="1755" spans="1:23" ht="43.2" x14ac:dyDescent="0.3">
      <c r="A1755">
        <v>1753</v>
      </c>
      <c r="B1755" s="1" t="s">
        <v>3583</v>
      </c>
      <c r="C1755" s="1" t="s">
        <v>3584</v>
      </c>
      <c r="D1755">
        <v>15000</v>
      </c>
      <c r="E1755">
        <v>16200</v>
      </c>
      <c r="F1755" t="s">
        <v>16</v>
      </c>
      <c r="G1755" t="s">
        <v>309</v>
      </c>
      <c r="H1755" t="s">
        <v>310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2434</v>
      </c>
      <c r="O1755" s="7">
        <f>(E1755/D1755)*100</f>
        <v>108</v>
      </c>
      <c r="P1755" s="5">
        <f>IFERROR((E1755/L1755),0)</f>
        <v>462.85714285714283</v>
      </c>
      <c r="Q1755" s="5" t="str">
        <f>LEFT(N1755,SEARCH("/", N1755)-1)</f>
        <v>photography</v>
      </c>
      <c r="R1755" s="5" t="str">
        <f>RIGHT(N1755,LEN(N1755)-SEARCH("/",N1755))</f>
        <v>photobooks</v>
      </c>
      <c r="S1755" s="11">
        <f>(((J1755/60)/60)/24)+DATE(1970,1,1)</f>
        <v>42420.74962962963</v>
      </c>
      <c r="T1755" s="11">
        <f>(((I1755/60)/60)/24)+DATE(1970,1,1)</f>
        <v>42450.707962962959</v>
      </c>
      <c r="U1755">
        <f>YEAR(S1755)</f>
        <v>2016</v>
      </c>
      <c r="V1755">
        <f>YEAR(T1755)</f>
        <v>2016</v>
      </c>
      <c r="W1755" t="str">
        <f>IF(V1755=U1755, "Yes"," No")</f>
        <v>Yes</v>
      </c>
    </row>
    <row r="1756" spans="1:23" ht="43.2" x14ac:dyDescent="0.3">
      <c r="A1756">
        <v>1754</v>
      </c>
      <c r="B1756" s="1" t="s">
        <v>3585</v>
      </c>
      <c r="C1756" s="1" t="s">
        <v>3586</v>
      </c>
      <c r="D1756">
        <v>8500</v>
      </c>
      <c r="E1756">
        <v>9395</v>
      </c>
      <c r="F1756" t="s">
        <v>16</v>
      </c>
      <c r="G1756" t="s">
        <v>159</v>
      </c>
      <c r="H1756" t="s">
        <v>160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2434</v>
      </c>
      <c r="O1756" s="7">
        <f>(E1756/D1756)*100</f>
        <v>110.52941176470587</v>
      </c>
      <c r="P1756" s="5">
        <f>IFERROR((E1756/L1756),0)</f>
        <v>104.38888888888889</v>
      </c>
      <c r="Q1756" s="5" t="str">
        <f>LEFT(N1756,SEARCH("/", N1756)-1)</f>
        <v>photography</v>
      </c>
      <c r="R1756" s="5" t="str">
        <f>RIGHT(N1756,LEN(N1756)-SEARCH("/",N1756))</f>
        <v>photobooks</v>
      </c>
      <c r="S1756" s="11">
        <f>(((J1756/60)/60)/24)+DATE(1970,1,1)</f>
        <v>42067.876770833333</v>
      </c>
      <c r="T1756" s="11">
        <f>(((I1756/60)/60)/24)+DATE(1970,1,1)</f>
        <v>42097.835104166668</v>
      </c>
      <c r="U1756">
        <f>YEAR(S1756)</f>
        <v>2015</v>
      </c>
      <c r="V1756">
        <f>YEAR(T1756)</f>
        <v>2015</v>
      </c>
      <c r="W1756" t="str">
        <f>IF(V1756=U1756, "Yes"," No")</f>
        <v>Yes</v>
      </c>
    </row>
    <row r="1757" spans="1:23" ht="43.2" x14ac:dyDescent="0.3">
      <c r="A1757">
        <v>1755</v>
      </c>
      <c r="B1757" s="1" t="s">
        <v>3587</v>
      </c>
      <c r="C1757" s="1" t="s">
        <v>3588</v>
      </c>
      <c r="D1757">
        <v>25</v>
      </c>
      <c r="E1757">
        <v>30</v>
      </c>
      <c r="F1757" t="s">
        <v>16</v>
      </c>
      <c r="G1757" t="s">
        <v>17</v>
      </c>
      <c r="H1757" t="s">
        <v>18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2434</v>
      </c>
      <c r="O1757" s="7">
        <f>(E1757/D1757)*100</f>
        <v>120</v>
      </c>
      <c r="P1757" s="5">
        <f>IFERROR((E1757/L1757),0)</f>
        <v>7.5</v>
      </c>
      <c r="Q1757" s="5" t="str">
        <f>LEFT(N1757,SEARCH("/", N1757)-1)</f>
        <v>photography</v>
      </c>
      <c r="R1757" s="5" t="str">
        <f>RIGHT(N1757,LEN(N1757)-SEARCH("/",N1757))</f>
        <v>photobooks</v>
      </c>
      <c r="S1757" s="11">
        <f>(((J1757/60)/60)/24)+DATE(1970,1,1)</f>
        <v>42252.788900462961</v>
      </c>
      <c r="T1757" s="11">
        <f>(((I1757/60)/60)/24)+DATE(1970,1,1)</f>
        <v>42282.788900462961</v>
      </c>
      <c r="U1757">
        <f>YEAR(S1757)</f>
        <v>2015</v>
      </c>
      <c r="V1757">
        <f>YEAR(T1757)</f>
        <v>2015</v>
      </c>
      <c r="W1757" t="str">
        <f>IF(V1757=U1757, "Yes"," No")</f>
        <v>Yes</v>
      </c>
    </row>
    <row r="1758" spans="1:23" ht="43.2" x14ac:dyDescent="0.3">
      <c r="A1758">
        <v>1756</v>
      </c>
      <c r="B1758" s="1" t="s">
        <v>3589</v>
      </c>
      <c r="C1758" s="1" t="s">
        <v>3590</v>
      </c>
      <c r="D1758">
        <v>5500</v>
      </c>
      <c r="E1758">
        <v>5655.6</v>
      </c>
      <c r="F1758" t="s">
        <v>16</v>
      </c>
      <c r="G1758" t="s">
        <v>17</v>
      </c>
      <c r="H1758" t="s">
        <v>18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2434</v>
      </c>
      <c r="O1758" s="7">
        <f>(E1758/D1758)*100</f>
        <v>102.82909090909091</v>
      </c>
      <c r="P1758" s="5">
        <f>IFERROR((E1758/L1758),0)</f>
        <v>47.13</v>
      </c>
      <c r="Q1758" s="5" t="str">
        <f>LEFT(N1758,SEARCH("/", N1758)-1)</f>
        <v>photography</v>
      </c>
      <c r="R1758" s="5" t="str">
        <f>RIGHT(N1758,LEN(N1758)-SEARCH("/",N1758))</f>
        <v>photobooks</v>
      </c>
      <c r="S1758" s="11">
        <f>(((J1758/60)/60)/24)+DATE(1970,1,1)</f>
        <v>42571.167465277773</v>
      </c>
      <c r="T1758" s="11">
        <f>(((I1758/60)/60)/24)+DATE(1970,1,1)</f>
        <v>42611.167465277773</v>
      </c>
      <c r="U1758">
        <f>YEAR(S1758)</f>
        <v>2016</v>
      </c>
      <c r="V1758">
        <f>YEAR(T1758)</f>
        <v>2016</v>
      </c>
      <c r="W1758" t="str">
        <f>IF(V1758=U1758, "Yes"," No")</f>
        <v>Yes</v>
      </c>
    </row>
    <row r="1759" spans="1:23" ht="43.2" x14ac:dyDescent="0.3">
      <c r="A1759">
        <v>1757</v>
      </c>
      <c r="B1759" s="1" t="s">
        <v>3591</v>
      </c>
      <c r="C1759" s="1" t="s">
        <v>3592</v>
      </c>
      <c r="D1759">
        <v>5000</v>
      </c>
      <c r="E1759">
        <v>5800</v>
      </c>
      <c r="F1759" t="s">
        <v>16</v>
      </c>
      <c r="G1759" t="s">
        <v>17</v>
      </c>
      <c r="H1759" t="s">
        <v>18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2434</v>
      </c>
      <c r="O1759" s="7">
        <f>(E1759/D1759)*100</f>
        <v>115.99999999999999</v>
      </c>
      <c r="P1759" s="5">
        <f>IFERROR((E1759/L1759),0)</f>
        <v>414.28571428571428</v>
      </c>
      <c r="Q1759" s="5" t="str">
        <f>LEFT(N1759,SEARCH("/", N1759)-1)</f>
        <v>photography</v>
      </c>
      <c r="R1759" s="5" t="str">
        <f>RIGHT(N1759,LEN(N1759)-SEARCH("/",N1759))</f>
        <v>photobooks</v>
      </c>
      <c r="S1759" s="11">
        <f>(((J1759/60)/60)/24)+DATE(1970,1,1)</f>
        <v>42733.827349537038</v>
      </c>
      <c r="T1759" s="11">
        <f>(((I1759/60)/60)/24)+DATE(1970,1,1)</f>
        <v>42763.811805555553</v>
      </c>
      <c r="U1759">
        <f>YEAR(S1759)</f>
        <v>2016</v>
      </c>
      <c r="V1759">
        <f>YEAR(T1759)</f>
        <v>2017</v>
      </c>
      <c r="W1759" t="str">
        <f>IF(V1759=U1759, "Yes"," No")</f>
        <v xml:space="preserve"> No</v>
      </c>
    </row>
    <row r="1760" spans="1:23" ht="57.6" x14ac:dyDescent="0.3">
      <c r="A1760">
        <v>1758</v>
      </c>
      <c r="B1760" s="1" t="s">
        <v>3593</v>
      </c>
      <c r="C1760" s="1" t="s">
        <v>3594</v>
      </c>
      <c r="D1760">
        <v>1000</v>
      </c>
      <c r="E1760">
        <v>1147</v>
      </c>
      <c r="F1760" t="s">
        <v>16</v>
      </c>
      <c r="G1760" t="s">
        <v>17</v>
      </c>
      <c r="H1760" t="s">
        <v>18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2434</v>
      </c>
      <c r="O1760" s="7">
        <f>(E1760/D1760)*100</f>
        <v>114.7</v>
      </c>
      <c r="P1760" s="5">
        <f>IFERROR((E1760/L1760),0)</f>
        <v>42.481481481481481</v>
      </c>
      <c r="Q1760" s="5" t="str">
        <f>LEFT(N1760,SEARCH("/", N1760)-1)</f>
        <v>photography</v>
      </c>
      <c r="R1760" s="5" t="str">
        <f>RIGHT(N1760,LEN(N1760)-SEARCH("/",N1760))</f>
        <v>photobooks</v>
      </c>
      <c r="S1760" s="11">
        <f>(((J1760/60)/60)/24)+DATE(1970,1,1)</f>
        <v>42505.955925925926</v>
      </c>
      <c r="T1760" s="11">
        <f>(((I1760/60)/60)/24)+DATE(1970,1,1)</f>
        <v>42565.955925925926</v>
      </c>
      <c r="U1760">
        <f>YEAR(S1760)</f>
        <v>2016</v>
      </c>
      <c r="V1760">
        <f>YEAR(T1760)</f>
        <v>2016</v>
      </c>
      <c r="W1760" t="str">
        <f>IF(V1760=U1760, "Yes"," No")</f>
        <v>Yes</v>
      </c>
    </row>
    <row r="1761" spans="1:23" ht="28.8" x14ac:dyDescent="0.3">
      <c r="A1761">
        <v>1759</v>
      </c>
      <c r="B1761" s="1" t="s">
        <v>3595</v>
      </c>
      <c r="C1761" s="1" t="s">
        <v>3596</v>
      </c>
      <c r="D1761">
        <v>5000</v>
      </c>
      <c r="E1761">
        <v>5330</v>
      </c>
      <c r="F1761" t="s">
        <v>16</v>
      </c>
      <c r="G1761" t="s">
        <v>17</v>
      </c>
      <c r="H1761" t="s">
        <v>18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2434</v>
      </c>
      <c r="O1761" s="7">
        <f>(E1761/D1761)*100</f>
        <v>106.60000000000001</v>
      </c>
      <c r="P1761" s="5">
        <f>IFERROR((E1761/L1761),0)</f>
        <v>108.77551020408163</v>
      </c>
      <c r="Q1761" s="5" t="str">
        <f>LEFT(N1761,SEARCH("/", N1761)-1)</f>
        <v>photography</v>
      </c>
      <c r="R1761" s="5" t="str">
        <f>RIGHT(N1761,LEN(N1761)-SEARCH("/",N1761))</f>
        <v>photobooks</v>
      </c>
      <c r="S1761" s="11">
        <f>(((J1761/60)/60)/24)+DATE(1970,1,1)</f>
        <v>42068.829039351855</v>
      </c>
      <c r="T1761" s="11">
        <f>(((I1761/60)/60)/24)+DATE(1970,1,1)</f>
        <v>42088.787372685183</v>
      </c>
      <c r="U1761">
        <f>YEAR(S1761)</f>
        <v>2015</v>
      </c>
      <c r="V1761">
        <f>YEAR(T1761)</f>
        <v>2015</v>
      </c>
      <c r="W1761" t="str">
        <f>IF(V1761=U1761, "Yes"," No")</f>
        <v>Yes</v>
      </c>
    </row>
    <row r="1762" spans="1:23" ht="57.6" x14ac:dyDescent="0.3">
      <c r="A1762">
        <v>1760</v>
      </c>
      <c r="B1762" s="1" t="s">
        <v>3597</v>
      </c>
      <c r="C1762" s="1" t="s">
        <v>3598</v>
      </c>
      <c r="D1762">
        <v>5000</v>
      </c>
      <c r="E1762">
        <v>8272</v>
      </c>
      <c r="F1762" t="s">
        <v>16</v>
      </c>
      <c r="G1762" t="s">
        <v>17</v>
      </c>
      <c r="H1762" t="s">
        <v>18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2434</v>
      </c>
      <c r="O1762" s="7">
        <f>(E1762/D1762)*100</f>
        <v>165.44</v>
      </c>
      <c r="P1762" s="5">
        <f>IFERROR((E1762/L1762),0)</f>
        <v>81.098039215686271</v>
      </c>
      <c r="Q1762" s="5" t="str">
        <f>LEFT(N1762,SEARCH("/", N1762)-1)</f>
        <v>photography</v>
      </c>
      <c r="R1762" s="5" t="str">
        <f>RIGHT(N1762,LEN(N1762)-SEARCH("/",N1762))</f>
        <v>photobooks</v>
      </c>
      <c r="S1762" s="11">
        <f>(((J1762/60)/60)/24)+DATE(1970,1,1)</f>
        <v>42405.67260416667</v>
      </c>
      <c r="T1762" s="11">
        <f>(((I1762/60)/60)/24)+DATE(1970,1,1)</f>
        <v>42425.67260416667</v>
      </c>
      <c r="U1762">
        <f>YEAR(S1762)</f>
        <v>2016</v>
      </c>
      <c r="V1762">
        <f>YEAR(T1762)</f>
        <v>2016</v>
      </c>
      <c r="W1762" t="str">
        <f>IF(V1762=U1762, "Yes"," No")</f>
        <v>Yes</v>
      </c>
    </row>
    <row r="1763" spans="1:23" ht="28.8" x14ac:dyDescent="0.3">
      <c r="A1763">
        <v>1761</v>
      </c>
      <c r="B1763" s="1" t="s">
        <v>3599</v>
      </c>
      <c r="C1763" s="1" t="s">
        <v>3600</v>
      </c>
      <c r="D1763">
        <v>100</v>
      </c>
      <c r="E1763">
        <v>155</v>
      </c>
      <c r="F1763" t="s">
        <v>16</v>
      </c>
      <c r="G1763" t="s">
        <v>24</v>
      </c>
      <c r="H1763" t="s">
        <v>25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2434</v>
      </c>
      <c r="O1763" s="7">
        <f>(E1763/D1763)*100</f>
        <v>155</v>
      </c>
      <c r="P1763" s="5">
        <f>IFERROR((E1763/L1763),0)</f>
        <v>51.666666666666664</v>
      </c>
      <c r="Q1763" s="5" t="str">
        <f>LEFT(N1763,SEARCH("/", N1763)-1)</f>
        <v>photography</v>
      </c>
      <c r="R1763" s="5" t="str">
        <f>RIGHT(N1763,LEN(N1763)-SEARCH("/",N1763))</f>
        <v>photobooks</v>
      </c>
      <c r="S1763" s="11">
        <f>(((J1763/60)/60)/24)+DATE(1970,1,1)</f>
        <v>42209.567824074074</v>
      </c>
      <c r="T1763" s="11">
        <f>(((I1763/60)/60)/24)+DATE(1970,1,1)</f>
        <v>42259.567824074074</v>
      </c>
      <c r="U1763">
        <f>YEAR(S1763)</f>
        <v>2015</v>
      </c>
      <c r="V1763">
        <f>YEAR(T1763)</f>
        <v>2015</v>
      </c>
      <c r="W1763" t="str">
        <f>IF(V1763=U1763, "Yes"," No")</f>
        <v>Yes</v>
      </c>
    </row>
    <row r="1764" spans="1:23" ht="28.8" x14ac:dyDescent="0.3">
      <c r="A1764">
        <v>1762</v>
      </c>
      <c r="B1764" s="1" t="s">
        <v>3601</v>
      </c>
      <c r="C1764" s="1" t="s">
        <v>3602</v>
      </c>
      <c r="D1764">
        <v>100</v>
      </c>
      <c r="E1764">
        <v>885</v>
      </c>
      <c r="F1764" t="s">
        <v>16</v>
      </c>
      <c r="G1764" t="s">
        <v>17</v>
      </c>
      <c r="H1764" t="s">
        <v>18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2434</v>
      </c>
      <c r="O1764" s="7">
        <f>(E1764/D1764)*100</f>
        <v>885</v>
      </c>
      <c r="P1764" s="5">
        <f>IFERROR((E1764/L1764),0)</f>
        <v>35.4</v>
      </c>
      <c r="Q1764" s="5" t="str">
        <f>LEFT(N1764,SEARCH("/", N1764)-1)</f>
        <v>photography</v>
      </c>
      <c r="R1764" s="5" t="str">
        <f>RIGHT(N1764,LEN(N1764)-SEARCH("/",N1764))</f>
        <v>photobooks</v>
      </c>
      <c r="S1764" s="11">
        <f>(((J1764/60)/60)/24)+DATE(1970,1,1)</f>
        <v>42410.982002314813</v>
      </c>
      <c r="T1764" s="11">
        <f>(((I1764/60)/60)/24)+DATE(1970,1,1)</f>
        <v>42440.982002314813</v>
      </c>
      <c r="U1764">
        <f>YEAR(S1764)</f>
        <v>2016</v>
      </c>
      <c r="V1764">
        <f>YEAR(T1764)</f>
        <v>2016</v>
      </c>
      <c r="W1764" t="str">
        <f>IF(V1764=U1764, "Yes"," No")</f>
        <v>Yes</v>
      </c>
    </row>
    <row r="1765" spans="1:23" ht="57.6" x14ac:dyDescent="0.3">
      <c r="A1765">
        <v>1763</v>
      </c>
      <c r="B1765" s="1" t="s">
        <v>3603</v>
      </c>
      <c r="C1765" s="1" t="s">
        <v>3604</v>
      </c>
      <c r="D1765">
        <v>12000</v>
      </c>
      <c r="E1765">
        <v>12229</v>
      </c>
      <c r="F1765" t="s">
        <v>16</v>
      </c>
      <c r="G1765" t="s">
        <v>17</v>
      </c>
      <c r="H1765" t="s">
        <v>18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2434</v>
      </c>
      <c r="O1765" s="7">
        <f>(E1765/D1765)*100</f>
        <v>101.90833333333333</v>
      </c>
      <c r="P1765" s="5">
        <f>IFERROR((E1765/L1765),0)</f>
        <v>103.63559322033899</v>
      </c>
      <c r="Q1765" s="5" t="str">
        <f>LEFT(N1765,SEARCH("/", N1765)-1)</f>
        <v>photography</v>
      </c>
      <c r="R1765" s="5" t="str">
        <f>RIGHT(N1765,LEN(N1765)-SEARCH("/",N1765))</f>
        <v>photobooks</v>
      </c>
      <c r="S1765" s="11">
        <f>(((J1765/60)/60)/24)+DATE(1970,1,1)</f>
        <v>42636.868518518517</v>
      </c>
      <c r="T1765" s="11">
        <f>(((I1765/60)/60)/24)+DATE(1970,1,1)</f>
        <v>42666.868518518517</v>
      </c>
      <c r="U1765">
        <f>YEAR(S1765)</f>
        <v>2016</v>
      </c>
      <c r="V1765">
        <f>YEAR(T1765)</f>
        <v>2016</v>
      </c>
      <c r="W1765" t="str">
        <f>IF(V1765=U1765, "Yes"," No")</f>
        <v>Yes</v>
      </c>
    </row>
    <row r="1766" spans="1:23" ht="43.2" x14ac:dyDescent="0.3">
      <c r="A1766">
        <v>1764</v>
      </c>
      <c r="B1766" s="1" t="s">
        <v>3605</v>
      </c>
      <c r="C1766" s="1" t="s">
        <v>3606</v>
      </c>
      <c r="D1766">
        <v>11000</v>
      </c>
      <c r="E1766">
        <v>2156</v>
      </c>
      <c r="F1766" t="s">
        <v>357</v>
      </c>
      <c r="G1766" t="s">
        <v>24</v>
      </c>
      <c r="H1766" t="s">
        <v>25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2434</v>
      </c>
      <c r="O1766" s="7">
        <f>(E1766/D1766)*100</f>
        <v>19.600000000000001</v>
      </c>
      <c r="P1766" s="5">
        <f>IFERROR((E1766/L1766),0)</f>
        <v>55.282051282051285</v>
      </c>
      <c r="Q1766" s="5" t="str">
        <f>LEFT(N1766,SEARCH("/", N1766)-1)</f>
        <v>photography</v>
      </c>
      <c r="R1766" s="5" t="str">
        <f>RIGHT(N1766,LEN(N1766)-SEARCH("/",N1766))</f>
        <v>photobooks</v>
      </c>
      <c r="S1766" s="11">
        <f>(((J1766/60)/60)/24)+DATE(1970,1,1)</f>
        <v>41825.485868055555</v>
      </c>
      <c r="T1766" s="11">
        <f>(((I1766/60)/60)/24)+DATE(1970,1,1)</f>
        <v>41854.485868055555</v>
      </c>
      <c r="U1766">
        <f>YEAR(S1766)</f>
        <v>2014</v>
      </c>
      <c r="V1766">
        <f>YEAR(T1766)</f>
        <v>2014</v>
      </c>
      <c r="W1766" t="str">
        <f>IF(V1766=U1766, "Yes"," No")</f>
        <v>Yes</v>
      </c>
    </row>
    <row r="1767" spans="1:23" ht="43.2" x14ac:dyDescent="0.3">
      <c r="A1767">
        <v>1765</v>
      </c>
      <c r="B1767" s="1" t="s">
        <v>3607</v>
      </c>
      <c r="C1767" s="1" t="s">
        <v>3608</v>
      </c>
      <c r="D1767">
        <v>12500</v>
      </c>
      <c r="E1767">
        <v>7433.48</v>
      </c>
      <c r="F1767" t="s">
        <v>357</v>
      </c>
      <c r="G1767" t="s">
        <v>17</v>
      </c>
      <c r="H1767" t="s">
        <v>18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2434</v>
      </c>
      <c r="O1767" s="7">
        <f>(E1767/D1767)*100</f>
        <v>59.467839999999995</v>
      </c>
      <c r="P1767" s="5">
        <f>IFERROR((E1767/L1767),0)</f>
        <v>72.16970873786407</v>
      </c>
      <c r="Q1767" s="5" t="str">
        <f>LEFT(N1767,SEARCH("/", N1767)-1)</f>
        <v>photography</v>
      </c>
      <c r="R1767" s="5" t="str">
        <f>RIGHT(N1767,LEN(N1767)-SEARCH("/",N1767))</f>
        <v>photobooks</v>
      </c>
      <c r="S1767" s="11">
        <f>(((J1767/60)/60)/24)+DATE(1970,1,1)</f>
        <v>41834.980462962965</v>
      </c>
      <c r="T1767" s="11">
        <f>(((I1767/60)/60)/24)+DATE(1970,1,1)</f>
        <v>41864.980462962965</v>
      </c>
      <c r="U1767">
        <f>YEAR(S1767)</f>
        <v>2014</v>
      </c>
      <c r="V1767">
        <f>YEAR(T1767)</f>
        <v>2014</v>
      </c>
      <c r="W1767" t="str">
        <f>IF(V1767=U1767, "Yes"," No")</f>
        <v>Yes</v>
      </c>
    </row>
    <row r="1768" spans="1:23" ht="28.8" x14ac:dyDescent="0.3">
      <c r="A1768">
        <v>1766</v>
      </c>
      <c r="B1768" s="1" t="s">
        <v>3609</v>
      </c>
      <c r="C1768" s="1" t="s">
        <v>3610</v>
      </c>
      <c r="D1768">
        <v>1500</v>
      </c>
      <c r="E1768">
        <v>0</v>
      </c>
      <c r="F1768" t="s">
        <v>357</v>
      </c>
      <c r="G1768" t="s">
        <v>50</v>
      </c>
      <c r="H1768" t="s">
        <v>51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2434</v>
      </c>
      <c r="O1768" s="7">
        <f>(E1768/D1768)*100</f>
        <v>0</v>
      </c>
      <c r="P1768" s="5">
        <f>IFERROR((E1768/L1768),0)</f>
        <v>0</v>
      </c>
      <c r="Q1768" s="5" t="str">
        <f>LEFT(N1768,SEARCH("/", N1768)-1)</f>
        <v>photography</v>
      </c>
      <c r="R1768" s="5" t="str">
        <f>RIGHT(N1768,LEN(N1768)-SEARCH("/",N1768))</f>
        <v>photobooks</v>
      </c>
      <c r="S1768" s="11">
        <f>(((J1768/60)/60)/24)+DATE(1970,1,1)</f>
        <v>41855.859814814816</v>
      </c>
      <c r="T1768" s="11">
        <f>(((I1768/60)/60)/24)+DATE(1970,1,1)</f>
        <v>41876.859814814816</v>
      </c>
      <c r="U1768">
        <f>YEAR(S1768)</f>
        <v>2014</v>
      </c>
      <c r="V1768">
        <f>YEAR(T1768)</f>
        <v>2014</v>
      </c>
      <c r="W1768" t="str">
        <f>IF(V1768=U1768, "Yes"," No")</f>
        <v>Yes</v>
      </c>
    </row>
    <row r="1769" spans="1:23" ht="43.2" x14ac:dyDescent="0.3">
      <c r="A1769">
        <v>1767</v>
      </c>
      <c r="B1769" s="1" t="s">
        <v>3611</v>
      </c>
      <c r="C1769" s="1" t="s">
        <v>3612</v>
      </c>
      <c r="D1769">
        <v>5000</v>
      </c>
      <c r="E1769">
        <v>2286</v>
      </c>
      <c r="F1769" t="s">
        <v>357</v>
      </c>
      <c r="G1769" t="s">
        <v>17</v>
      </c>
      <c r="H1769" t="s">
        <v>18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2434</v>
      </c>
      <c r="O1769" s="7">
        <f>(E1769/D1769)*100</f>
        <v>45.72</v>
      </c>
      <c r="P1769" s="5">
        <f>IFERROR((E1769/L1769),0)</f>
        <v>58.615384615384613</v>
      </c>
      <c r="Q1769" s="5" t="str">
        <f>LEFT(N1769,SEARCH("/", N1769)-1)</f>
        <v>photography</v>
      </c>
      <c r="R1769" s="5" t="str">
        <f>RIGHT(N1769,LEN(N1769)-SEARCH("/",N1769))</f>
        <v>photobooks</v>
      </c>
      <c r="S1769" s="11">
        <f>(((J1769/60)/60)/24)+DATE(1970,1,1)</f>
        <v>41824.658379629633</v>
      </c>
      <c r="T1769" s="11">
        <f>(((I1769/60)/60)/24)+DATE(1970,1,1)</f>
        <v>41854.658379629633</v>
      </c>
      <c r="U1769">
        <f>YEAR(S1769)</f>
        <v>2014</v>
      </c>
      <c r="V1769">
        <f>YEAR(T1769)</f>
        <v>2014</v>
      </c>
      <c r="W1769" t="str">
        <f>IF(V1769=U1769, "Yes"," No")</f>
        <v>Yes</v>
      </c>
    </row>
    <row r="1770" spans="1:23" ht="43.2" x14ac:dyDescent="0.3">
      <c r="A1770">
        <v>1768</v>
      </c>
      <c r="B1770" s="1" t="s">
        <v>3613</v>
      </c>
      <c r="C1770" s="1" t="s">
        <v>3614</v>
      </c>
      <c r="D1770">
        <v>5000</v>
      </c>
      <c r="E1770">
        <v>187</v>
      </c>
      <c r="F1770" t="s">
        <v>357</v>
      </c>
      <c r="G1770" t="s">
        <v>17</v>
      </c>
      <c r="H1770" t="s">
        <v>18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2434</v>
      </c>
      <c r="O1770" s="7">
        <f>(E1770/D1770)*100</f>
        <v>3.74</v>
      </c>
      <c r="P1770" s="5">
        <f>IFERROR((E1770/L1770),0)</f>
        <v>12.466666666666667</v>
      </c>
      <c r="Q1770" s="5" t="str">
        <f>LEFT(N1770,SEARCH("/", N1770)-1)</f>
        <v>photography</v>
      </c>
      <c r="R1770" s="5" t="str">
        <f>RIGHT(N1770,LEN(N1770)-SEARCH("/",N1770))</f>
        <v>photobooks</v>
      </c>
      <c r="S1770" s="11">
        <f>(((J1770/60)/60)/24)+DATE(1970,1,1)</f>
        <v>41849.560694444444</v>
      </c>
      <c r="T1770" s="11">
        <f>(((I1770/60)/60)/24)+DATE(1970,1,1)</f>
        <v>41909.560694444444</v>
      </c>
      <c r="U1770">
        <f>YEAR(S1770)</f>
        <v>2014</v>
      </c>
      <c r="V1770">
        <f>YEAR(T1770)</f>
        <v>2014</v>
      </c>
      <c r="W1770" t="str">
        <f>IF(V1770=U1770, "Yes"," No")</f>
        <v>Yes</v>
      </c>
    </row>
    <row r="1771" spans="1:23" ht="43.2" x14ac:dyDescent="0.3">
      <c r="A1771">
        <v>1769</v>
      </c>
      <c r="B1771" s="1" t="s">
        <v>3615</v>
      </c>
      <c r="C1771" s="1" t="s">
        <v>3616</v>
      </c>
      <c r="D1771">
        <v>40000</v>
      </c>
      <c r="E1771">
        <v>1081</v>
      </c>
      <c r="F1771" t="s">
        <v>357</v>
      </c>
      <c r="G1771" t="s">
        <v>17</v>
      </c>
      <c r="H1771" t="s">
        <v>18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2434</v>
      </c>
      <c r="O1771" s="7">
        <f>(E1771/D1771)*100</f>
        <v>2.7025000000000001</v>
      </c>
      <c r="P1771" s="5">
        <f>IFERROR((E1771/L1771),0)</f>
        <v>49.136363636363633</v>
      </c>
      <c r="Q1771" s="5" t="str">
        <f>LEFT(N1771,SEARCH("/", N1771)-1)</f>
        <v>photography</v>
      </c>
      <c r="R1771" s="5" t="str">
        <f>RIGHT(N1771,LEN(N1771)-SEARCH("/",N1771))</f>
        <v>photobooks</v>
      </c>
      <c r="S1771" s="11">
        <f>(((J1771/60)/60)/24)+DATE(1970,1,1)</f>
        <v>41987.818969907406</v>
      </c>
      <c r="T1771" s="11">
        <f>(((I1771/60)/60)/24)+DATE(1970,1,1)</f>
        <v>42017.818969907406</v>
      </c>
      <c r="U1771">
        <f>YEAR(S1771)</f>
        <v>2014</v>
      </c>
      <c r="V1771">
        <f>YEAR(T1771)</f>
        <v>2015</v>
      </c>
      <c r="W1771" t="str">
        <f>IF(V1771=U1771, "Yes"," No")</f>
        <v xml:space="preserve"> No</v>
      </c>
    </row>
    <row r="1772" spans="1:23" ht="43.2" x14ac:dyDescent="0.3">
      <c r="A1772">
        <v>1770</v>
      </c>
      <c r="B1772" s="1" t="s">
        <v>3617</v>
      </c>
      <c r="C1772" s="1" t="s">
        <v>3618</v>
      </c>
      <c r="D1772">
        <v>24500</v>
      </c>
      <c r="E1772">
        <v>13846</v>
      </c>
      <c r="F1772" t="s">
        <v>357</v>
      </c>
      <c r="G1772" t="s">
        <v>17</v>
      </c>
      <c r="H1772" t="s">
        <v>18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2434</v>
      </c>
      <c r="O1772" s="7">
        <f>(E1772/D1772)*100</f>
        <v>56.51428571428572</v>
      </c>
      <c r="P1772" s="5">
        <f>IFERROR((E1772/L1772),0)</f>
        <v>150.5</v>
      </c>
      <c r="Q1772" s="5" t="str">
        <f>LEFT(N1772,SEARCH("/", N1772)-1)</f>
        <v>photography</v>
      </c>
      <c r="R1772" s="5" t="str">
        <f>RIGHT(N1772,LEN(N1772)-SEARCH("/",N1772))</f>
        <v>photobooks</v>
      </c>
      <c r="S1772" s="11">
        <f>(((J1772/60)/60)/24)+DATE(1970,1,1)</f>
        <v>41891.780023148152</v>
      </c>
      <c r="T1772" s="11">
        <f>(((I1772/60)/60)/24)+DATE(1970,1,1)</f>
        <v>41926.780023148152</v>
      </c>
      <c r="U1772">
        <f>YEAR(S1772)</f>
        <v>2014</v>
      </c>
      <c r="V1772">
        <f>YEAR(T1772)</f>
        <v>2014</v>
      </c>
      <c r="W1772" t="str">
        <f>IF(V1772=U1772, "Yes"," No")</f>
        <v>Yes</v>
      </c>
    </row>
    <row r="1773" spans="1:23" ht="43.2" x14ac:dyDescent="0.3">
      <c r="A1773">
        <v>1771</v>
      </c>
      <c r="B1773" s="1" t="s">
        <v>3619</v>
      </c>
      <c r="C1773" s="1" t="s">
        <v>3620</v>
      </c>
      <c r="D1773">
        <v>4200</v>
      </c>
      <c r="E1773">
        <v>895</v>
      </c>
      <c r="F1773" t="s">
        <v>357</v>
      </c>
      <c r="G1773" t="s">
        <v>24</v>
      </c>
      <c r="H1773" t="s">
        <v>25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2434</v>
      </c>
      <c r="O1773" s="7">
        <f>(E1773/D1773)*100</f>
        <v>21.30952380952381</v>
      </c>
      <c r="P1773" s="5">
        <f>IFERROR((E1773/L1773),0)</f>
        <v>35.799999999999997</v>
      </c>
      <c r="Q1773" s="5" t="str">
        <f>LEFT(N1773,SEARCH("/", N1773)-1)</f>
        <v>photography</v>
      </c>
      <c r="R1773" s="5" t="str">
        <f>RIGHT(N1773,LEN(N1773)-SEARCH("/",N1773))</f>
        <v>photobooks</v>
      </c>
      <c r="S1773" s="11">
        <f>(((J1773/60)/60)/24)+DATE(1970,1,1)</f>
        <v>41905.979629629634</v>
      </c>
      <c r="T1773" s="11">
        <f>(((I1773/60)/60)/24)+DATE(1970,1,1)</f>
        <v>41935.979629629634</v>
      </c>
      <c r="U1773">
        <f>YEAR(S1773)</f>
        <v>2014</v>
      </c>
      <c r="V1773">
        <f>YEAR(T1773)</f>
        <v>2014</v>
      </c>
      <c r="W1773" t="str">
        <f>IF(V1773=U1773, "Yes"," No")</f>
        <v>Yes</v>
      </c>
    </row>
    <row r="1774" spans="1:23" ht="43.2" x14ac:dyDescent="0.3">
      <c r="A1774">
        <v>1772</v>
      </c>
      <c r="B1774" s="1" t="s">
        <v>3621</v>
      </c>
      <c r="C1774" s="1" t="s">
        <v>3622</v>
      </c>
      <c r="D1774">
        <v>5500</v>
      </c>
      <c r="E1774">
        <v>858</v>
      </c>
      <c r="F1774" t="s">
        <v>357</v>
      </c>
      <c r="G1774" t="s">
        <v>24</v>
      </c>
      <c r="H1774" t="s">
        <v>25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2434</v>
      </c>
      <c r="O1774" s="7">
        <f>(E1774/D1774)*100</f>
        <v>15.6</v>
      </c>
      <c r="P1774" s="5">
        <f>IFERROR((E1774/L1774),0)</f>
        <v>45.157894736842103</v>
      </c>
      <c r="Q1774" s="5" t="str">
        <f>LEFT(N1774,SEARCH("/", N1774)-1)</f>
        <v>photography</v>
      </c>
      <c r="R1774" s="5" t="str">
        <f>RIGHT(N1774,LEN(N1774)-SEARCH("/",N1774))</f>
        <v>photobooks</v>
      </c>
      <c r="S1774" s="11">
        <f>(((J1774/60)/60)/24)+DATE(1970,1,1)</f>
        <v>41766.718009259261</v>
      </c>
      <c r="T1774" s="11">
        <f>(((I1774/60)/60)/24)+DATE(1970,1,1)</f>
        <v>41826.718009259261</v>
      </c>
      <c r="U1774">
        <f>YEAR(S1774)</f>
        <v>2014</v>
      </c>
      <c r="V1774">
        <f>YEAR(T1774)</f>
        <v>2014</v>
      </c>
      <c r="W1774" t="str">
        <f>IF(V1774=U1774, "Yes"," No")</f>
        <v>Yes</v>
      </c>
    </row>
    <row r="1775" spans="1:23" ht="43.2" x14ac:dyDescent="0.3">
      <c r="A1775">
        <v>1773</v>
      </c>
      <c r="B1775" s="1" t="s">
        <v>3623</v>
      </c>
      <c r="C1775" s="1" t="s">
        <v>3624</v>
      </c>
      <c r="D1775">
        <v>30000</v>
      </c>
      <c r="E1775">
        <v>1877</v>
      </c>
      <c r="F1775" t="s">
        <v>357</v>
      </c>
      <c r="G1775" t="s">
        <v>17</v>
      </c>
      <c r="H1775" t="s">
        <v>18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2434</v>
      </c>
      <c r="O1775" s="7">
        <f>(E1775/D1775)*100</f>
        <v>6.2566666666666677</v>
      </c>
      <c r="P1775" s="5">
        <f>IFERROR((E1775/L1775),0)</f>
        <v>98.78947368421052</v>
      </c>
      <c r="Q1775" s="5" t="str">
        <f>LEFT(N1775,SEARCH("/", N1775)-1)</f>
        <v>photography</v>
      </c>
      <c r="R1775" s="5" t="str">
        <f>RIGHT(N1775,LEN(N1775)-SEARCH("/",N1775))</f>
        <v>photobooks</v>
      </c>
      <c r="S1775" s="11">
        <f>(((J1775/60)/60)/24)+DATE(1970,1,1)</f>
        <v>41978.760393518518</v>
      </c>
      <c r="T1775" s="11">
        <f>(((I1775/60)/60)/24)+DATE(1970,1,1)</f>
        <v>42023.760393518518</v>
      </c>
      <c r="U1775">
        <f>YEAR(S1775)</f>
        <v>2014</v>
      </c>
      <c r="V1775">
        <f>YEAR(T1775)</f>
        <v>2015</v>
      </c>
      <c r="W1775" t="str">
        <f>IF(V1775=U1775, "Yes"," No")</f>
        <v xml:space="preserve"> No</v>
      </c>
    </row>
    <row r="1776" spans="1:23" ht="43.2" x14ac:dyDescent="0.3">
      <c r="A1776">
        <v>1774</v>
      </c>
      <c r="B1776" s="1" t="s">
        <v>3625</v>
      </c>
      <c r="C1776" s="1" t="s">
        <v>3626</v>
      </c>
      <c r="D1776">
        <v>2500</v>
      </c>
      <c r="E1776">
        <v>1148</v>
      </c>
      <c r="F1776" t="s">
        <v>357</v>
      </c>
      <c r="G1776" t="s">
        <v>17</v>
      </c>
      <c r="H1776" t="s">
        <v>18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2434</v>
      </c>
      <c r="O1776" s="7">
        <f>(E1776/D1776)*100</f>
        <v>45.92</v>
      </c>
      <c r="P1776" s="5">
        <f>IFERROR((E1776/L1776),0)</f>
        <v>88.307692307692307</v>
      </c>
      <c r="Q1776" s="5" t="str">
        <f>LEFT(N1776,SEARCH("/", N1776)-1)</f>
        <v>photography</v>
      </c>
      <c r="R1776" s="5" t="str">
        <f>RIGHT(N1776,LEN(N1776)-SEARCH("/",N1776))</f>
        <v>photobooks</v>
      </c>
      <c r="S1776" s="11">
        <f>(((J1776/60)/60)/24)+DATE(1970,1,1)</f>
        <v>41930.218657407408</v>
      </c>
      <c r="T1776" s="11">
        <f>(((I1776/60)/60)/24)+DATE(1970,1,1)</f>
        <v>41972.624305555553</v>
      </c>
      <c r="U1776">
        <f>YEAR(S1776)</f>
        <v>2014</v>
      </c>
      <c r="V1776">
        <f>YEAR(T1776)</f>
        <v>2014</v>
      </c>
      <c r="W1776" t="str">
        <f>IF(V1776=U1776, "Yes"," No")</f>
        <v>Yes</v>
      </c>
    </row>
    <row r="1777" spans="1:23" ht="43.2" x14ac:dyDescent="0.3">
      <c r="A1777">
        <v>1775</v>
      </c>
      <c r="B1777" s="1" t="s">
        <v>3627</v>
      </c>
      <c r="C1777" s="1" t="s">
        <v>3628</v>
      </c>
      <c r="D1777">
        <v>32500</v>
      </c>
      <c r="E1777">
        <v>21158</v>
      </c>
      <c r="F1777" t="s">
        <v>357</v>
      </c>
      <c r="G1777" t="s">
        <v>17</v>
      </c>
      <c r="H1777" t="s">
        <v>18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2434</v>
      </c>
      <c r="O1777" s="7">
        <f>(E1777/D1777)*100</f>
        <v>65.101538461538468</v>
      </c>
      <c r="P1777" s="5">
        <f>IFERROR((E1777/L1777),0)</f>
        <v>170.62903225806451</v>
      </c>
      <c r="Q1777" s="5" t="str">
        <f>LEFT(N1777,SEARCH("/", N1777)-1)</f>
        <v>photography</v>
      </c>
      <c r="R1777" s="5" t="str">
        <f>RIGHT(N1777,LEN(N1777)-SEARCH("/",N1777))</f>
        <v>photobooks</v>
      </c>
      <c r="S1777" s="11">
        <f>(((J1777/60)/60)/24)+DATE(1970,1,1)</f>
        <v>41891.976388888892</v>
      </c>
      <c r="T1777" s="11">
        <f>(((I1777/60)/60)/24)+DATE(1970,1,1)</f>
        <v>41936.976388888892</v>
      </c>
      <c r="U1777">
        <f>YEAR(S1777)</f>
        <v>2014</v>
      </c>
      <c r="V1777">
        <f>YEAR(T1777)</f>
        <v>2014</v>
      </c>
      <c r="W1777" t="str">
        <f>IF(V1777=U1777, "Yes"," No")</f>
        <v>Yes</v>
      </c>
    </row>
    <row r="1778" spans="1:23" ht="43.2" x14ac:dyDescent="0.3">
      <c r="A1778">
        <v>1776</v>
      </c>
      <c r="B1778" s="1" t="s">
        <v>3629</v>
      </c>
      <c r="C1778" s="1" t="s">
        <v>3630</v>
      </c>
      <c r="D1778">
        <v>5000</v>
      </c>
      <c r="E1778">
        <v>335</v>
      </c>
      <c r="F1778" t="s">
        <v>357</v>
      </c>
      <c r="G1778" t="s">
        <v>24</v>
      </c>
      <c r="H1778" t="s">
        <v>25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2434</v>
      </c>
      <c r="O1778" s="7">
        <f>(E1778/D1778)*100</f>
        <v>6.7</v>
      </c>
      <c r="P1778" s="5">
        <f>IFERROR((E1778/L1778),0)</f>
        <v>83.75</v>
      </c>
      <c r="Q1778" s="5" t="str">
        <f>LEFT(N1778,SEARCH("/", N1778)-1)</f>
        <v>photography</v>
      </c>
      <c r="R1778" s="5" t="str">
        <f>RIGHT(N1778,LEN(N1778)-SEARCH("/",N1778))</f>
        <v>photobooks</v>
      </c>
      <c r="S1778" s="11">
        <f>(((J1778/60)/60)/24)+DATE(1970,1,1)</f>
        <v>41905.95684027778</v>
      </c>
      <c r="T1778" s="11">
        <f>(((I1778/60)/60)/24)+DATE(1970,1,1)</f>
        <v>41941.95684027778</v>
      </c>
      <c r="U1778">
        <f>YEAR(S1778)</f>
        <v>2014</v>
      </c>
      <c r="V1778">
        <f>YEAR(T1778)</f>
        <v>2014</v>
      </c>
      <c r="W1778" t="str">
        <f>IF(V1778=U1778, "Yes"," No")</f>
        <v>Yes</v>
      </c>
    </row>
    <row r="1779" spans="1:23" ht="57.6" x14ac:dyDescent="0.3">
      <c r="A1779">
        <v>1777</v>
      </c>
      <c r="B1779" s="1" t="s">
        <v>3631</v>
      </c>
      <c r="C1779" s="1" t="s">
        <v>3632</v>
      </c>
      <c r="D1779">
        <v>4800</v>
      </c>
      <c r="E1779">
        <v>651</v>
      </c>
      <c r="F1779" t="s">
        <v>357</v>
      </c>
      <c r="G1779" t="s">
        <v>387</v>
      </c>
      <c r="H1779" t="s">
        <v>55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2434</v>
      </c>
      <c r="O1779" s="7">
        <f>(E1779/D1779)*100</f>
        <v>13.5625</v>
      </c>
      <c r="P1779" s="5">
        <f>IFERROR((E1779/L1779),0)</f>
        <v>65.099999999999994</v>
      </c>
      <c r="Q1779" s="5" t="str">
        <f>LEFT(N1779,SEARCH("/", N1779)-1)</f>
        <v>photography</v>
      </c>
      <c r="R1779" s="5" t="str">
        <f>RIGHT(N1779,LEN(N1779)-SEARCH("/",N1779))</f>
        <v>photobooks</v>
      </c>
      <c r="S1779" s="11">
        <f>(((J1779/60)/60)/24)+DATE(1970,1,1)</f>
        <v>42025.357094907406</v>
      </c>
      <c r="T1779" s="11">
        <f>(((I1779/60)/60)/24)+DATE(1970,1,1)</f>
        <v>42055.357094907406</v>
      </c>
      <c r="U1779">
        <f>YEAR(S1779)</f>
        <v>2015</v>
      </c>
      <c r="V1779">
        <f>YEAR(T1779)</f>
        <v>2015</v>
      </c>
      <c r="W1779" t="str">
        <f>IF(V1779=U1779, "Yes"," No")</f>
        <v>Yes</v>
      </c>
    </row>
    <row r="1780" spans="1:23" ht="43.2" x14ac:dyDescent="0.3">
      <c r="A1780">
        <v>1778</v>
      </c>
      <c r="B1780" s="1" t="s">
        <v>3633</v>
      </c>
      <c r="C1780" s="1" t="s">
        <v>3634</v>
      </c>
      <c r="D1780">
        <v>50000</v>
      </c>
      <c r="E1780">
        <v>995</v>
      </c>
      <c r="F1780" t="s">
        <v>357</v>
      </c>
      <c r="G1780" t="s">
        <v>17</v>
      </c>
      <c r="H1780" t="s">
        <v>18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2434</v>
      </c>
      <c r="O1780" s="7">
        <f>(E1780/D1780)*100</f>
        <v>1.9900000000000002</v>
      </c>
      <c r="P1780" s="5">
        <f>IFERROR((E1780/L1780),0)</f>
        <v>66.333333333333329</v>
      </c>
      <c r="Q1780" s="5" t="str">
        <f>LEFT(N1780,SEARCH("/", N1780)-1)</f>
        <v>photography</v>
      </c>
      <c r="R1780" s="5" t="str">
        <f>RIGHT(N1780,LEN(N1780)-SEARCH("/",N1780))</f>
        <v>photobooks</v>
      </c>
      <c r="S1780" s="11">
        <f>(((J1780/60)/60)/24)+DATE(1970,1,1)</f>
        <v>42045.86336805555</v>
      </c>
      <c r="T1780" s="11">
        <f>(((I1780/60)/60)/24)+DATE(1970,1,1)</f>
        <v>42090.821701388893</v>
      </c>
      <c r="U1780">
        <f>YEAR(S1780)</f>
        <v>2015</v>
      </c>
      <c r="V1780">
        <f>YEAR(T1780)</f>
        <v>2015</v>
      </c>
      <c r="W1780" t="str">
        <f>IF(V1780=U1780, "Yes"," No")</f>
        <v>Yes</v>
      </c>
    </row>
    <row r="1781" spans="1:23" ht="43.2" x14ac:dyDescent="0.3">
      <c r="A1781">
        <v>1779</v>
      </c>
      <c r="B1781" s="1" t="s">
        <v>3635</v>
      </c>
      <c r="C1781" s="1" t="s">
        <v>3636</v>
      </c>
      <c r="D1781">
        <v>11000</v>
      </c>
      <c r="E1781">
        <v>3986</v>
      </c>
      <c r="F1781" t="s">
        <v>357</v>
      </c>
      <c r="G1781" t="s">
        <v>17</v>
      </c>
      <c r="H1781" t="s">
        <v>18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2434</v>
      </c>
      <c r="O1781" s="7">
        <f>(E1781/D1781)*100</f>
        <v>36.236363636363642</v>
      </c>
      <c r="P1781" s="5">
        <f>IFERROR((E1781/L1781),0)</f>
        <v>104.89473684210526</v>
      </c>
      <c r="Q1781" s="5" t="str">
        <f>LEFT(N1781,SEARCH("/", N1781)-1)</f>
        <v>photography</v>
      </c>
      <c r="R1781" s="5" t="str">
        <f>RIGHT(N1781,LEN(N1781)-SEARCH("/",N1781))</f>
        <v>photobooks</v>
      </c>
      <c r="S1781" s="11">
        <f>(((J1781/60)/60)/24)+DATE(1970,1,1)</f>
        <v>42585.691898148143</v>
      </c>
      <c r="T1781" s="11">
        <f>(((I1781/60)/60)/24)+DATE(1970,1,1)</f>
        <v>42615.691898148143</v>
      </c>
      <c r="U1781">
        <f>YEAR(S1781)</f>
        <v>2016</v>
      </c>
      <c r="V1781">
        <f>YEAR(T1781)</f>
        <v>2016</v>
      </c>
      <c r="W1781" t="str">
        <f>IF(V1781=U1781, "Yes"," No")</f>
        <v>Yes</v>
      </c>
    </row>
    <row r="1782" spans="1:23" ht="43.2" x14ac:dyDescent="0.3">
      <c r="A1782">
        <v>1780</v>
      </c>
      <c r="B1782" s="1" t="s">
        <v>3637</v>
      </c>
      <c r="C1782" s="1" t="s">
        <v>3638</v>
      </c>
      <c r="D1782">
        <v>30000</v>
      </c>
      <c r="E1782">
        <v>11923</v>
      </c>
      <c r="F1782" t="s">
        <v>357</v>
      </c>
      <c r="G1782" t="s">
        <v>17</v>
      </c>
      <c r="H1782" t="s">
        <v>18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2434</v>
      </c>
      <c r="O1782" s="7">
        <f>(E1782/D1782)*100</f>
        <v>39.743333333333339</v>
      </c>
      <c r="P1782" s="5">
        <f>IFERROR((E1782/L1782),0)</f>
        <v>78.440789473684205</v>
      </c>
      <c r="Q1782" s="5" t="str">
        <f>LEFT(N1782,SEARCH("/", N1782)-1)</f>
        <v>photography</v>
      </c>
      <c r="R1782" s="5" t="str">
        <f>RIGHT(N1782,LEN(N1782)-SEARCH("/",N1782))</f>
        <v>photobooks</v>
      </c>
      <c r="S1782" s="11">
        <f>(((J1782/60)/60)/24)+DATE(1970,1,1)</f>
        <v>42493.600810185191</v>
      </c>
      <c r="T1782" s="11">
        <f>(((I1782/60)/60)/24)+DATE(1970,1,1)</f>
        <v>42553.600810185191</v>
      </c>
      <c r="U1782">
        <f>YEAR(S1782)</f>
        <v>2016</v>
      </c>
      <c r="V1782">
        <f>YEAR(T1782)</f>
        <v>2016</v>
      </c>
      <c r="W1782" t="str">
        <f>IF(V1782=U1782, "Yes"," No")</f>
        <v>Yes</v>
      </c>
    </row>
    <row r="1783" spans="1:23" ht="43.2" x14ac:dyDescent="0.3">
      <c r="A1783">
        <v>1781</v>
      </c>
      <c r="B1783" s="1" t="s">
        <v>3639</v>
      </c>
      <c r="C1783" s="1" t="s">
        <v>3640</v>
      </c>
      <c r="D1783">
        <v>5500</v>
      </c>
      <c r="E1783">
        <v>1417</v>
      </c>
      <c r="F1783" t="s">
        <v>357</v>
      </c>
      <c r="G1783" t="s">
        <v>17</v>
      </c>
      <c r="H1783" t="s">
        <v>18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2434</v>
      </c>
      <c r="O1783" s="7">
        <f>(E1783/D1783)*100</f>
        <v>25.763636363636365</v>
      </c>
      <c r="P1783" s="5">
        <f>IFERROR((E1783/L1783),0)</f>
        <v>59.041666666666664</v>
      </c>
      <c r="Q1783" s="5" t="str">
        <f>LEFT(N1783,SEARCH("/", N1783)-1)</f>
        <v>photography</v>
      </c>
      <c r="R1783" s="5" t="str">
        <f>RIGHT(N1783,LEN(N1783)-SEARCH("/",N1783))</f>
        <v>photobooks</v>
      </c>
      <c r="S1783" s="11">
        <f>(((J1783/60)/60)/24)+DATE(1970,1,1)</f>
        <v>42597.617418981477</v>
      </c>
      <c r="T1783" s="11">
        <f>(((I1783/60)/60)/24)+DATE(1970,1,1)</f>
        <v>42628.617418981477</v>
      </c>
      <c r="U1783">
        <f>YEAR(S1783)</f>
        <v>2016</v>
      </c>
      <c r="V1783">
        <f>YEAR(T1783)</f>
        <v>2016</v>
      </c>
      <c r="W1783" t="str">
        <f>IF(V1783=U1783, "Yes"," No")</f>
        <v>Yes</v>
      </c>
    </row>
    <row r="1784" spans="1:23" ht="57.6" x14ac:dyDescent="0.3">
      <c r="A1784">
        <v>1782</v>
      </c>
      <c r="B1784" s="1" t="s">
        <v>3641</v>
      </c>
      <c r="C1784" s="1" t="s">
        <v>3642</v>
      </c>
      <c r="D1784">
        <v>35000</v>
      </c>
      <c r="E1784">
        <v>5422</v>
      </c>
      <c r="F1784" t="s">
        <v>357</v>
      </c>
      <c r="G1784" t="s">
        <v>17</v>
      </c>
      <c r="H1784" t="s">
        <v>18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2434</v>
      </c>
      <c r="O1784" s="7">
        <f>(E1784/D1784)*100</f>
        <v>15.491428571428573</v>
      </c>
      <c r="P1784" s="5">
        <f>IFERROR((E1784/L1784),0)</f>
        <v>71.34210526315789</v>
      </c>
      <c r="Q1784" s="5" t="str">
        <f>LEFT(N1784,SEARCH("/", N1784)-1)</f>
        <v>photography</v>
      </c>
      <c r="R1784" s="5" t="str">
        <f>RIGHT(N1784,LEN(N1784)-SEARCH("/",N1784))</f>
        <v>photobooks</v>
      </c>
      <c r="S1784" s="11">
        <f>(((J1784/60)/60)/24)+DATE(1970,1,1)</f>
        <v>42388.575104166666</v>
      </c>
      <c r="T1784" s="11">
        <f>(((I1784/60)/60)/24)+DATE(1970,1,1)</f>
        <v>42421.575104166666</v>
      </c>
      <c r="U1784">
        <f>YEAR(S1784)</f>
        <v>2016</v>
      </c>
      <c r="V1784">
        <f>YEAR(T1784)</f>
        <v>2016</v>
      </c>
      <c r="W1784" t="str">
        <f>IF(V1784=U1784, "Yes"," No")</f>
        <v>Yes</v>
      </c>
    </row>
    <row r="1785" spans="1:23" ht="43.2" x14ac:dyDescent="0.3">
      <c r="A1785">
        <v>1783</v>
      </c>
      <c r="B1785" s="1" t="s">
        <v>3643</v>
      </c>
      <c r="C1785" s="1" t="s">
        <v>3644</v>
      </c>
      <c r="D1785">
        <v>40000</v>
      </c>
      <c r="E1785">
        <v>9477</v>
      </c>
      <c r="F1785" t="s">
        <v>357</v>
      </c>
      <c r="G1785" t="s">
        <v>17</v>
      </c>
      <c r="H1785" t="s">
        <v>18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2434</v>
      </c>
      <c r="O1785" s="7">
        <f>(E1785/D1785)*100</f>
        <v>23.692499999999999</v>
      </c>
      <c r="P1785" s="5">
        <f>IFERROR((E1785/L1785),0)</f>
        <v>51.227027027027027</v>
      </c>
      <c r="Q1785" s="5" t="str">
        <f>LEFT(N1785,SEARCH("/", N1785)-1)</f>
        <v>photography</v>
      </c>
      <c r="R1785" s="5" t="str">
        <f>RIGHT(N1785,LEN(N1785)-SEARCH("/",N1785))</f>
        <v>photobooks</v>
      </c>
      <c r="S1785" s="11">
        <f>(((J1785/60)/60)/24)+DATE(1970,1,1)</f>
        <v>42115.949976851851</v>
      </c>
      <c r="T1785" s="11">
        <f>(((I1785/60)/60)/24)+DATE(1970,1,1)</f>
        <v>42145.949976851851</v>
      </c>
      <c r="U1785">
        <f>YEAR(S1785)</f>
        <v>2015</v>
      </c>
      <c r="V1785">
        <f>YEAR(T1785)</f>
        <v>2015</v>
      </c>
      <c r="W1785" t="str">
        <f>IF(V1785=U1785, "Yes"," No")</f>
        <v>Yes</v>
      </c>
    </row>
    <row r="1786" spans="1:23" ht="43.2" x14ac:dyDescent="0.3">
      <c r="A1786">
        <v>1784</v>
      </c>
      <c r="B1786" s="1" t="s">
        <v>3645</v>
      </c>
      <c r="C1786" s="1" t="s">
        <v>3646</v>
      </c>
      <c r="D1786">
        <v>5000</v>
      </c>
      <c r="E1786">
        <v>1988</v>
      </c>
      <c r="F1786" t="s">
        <v>357</v>
      </c>
      <c r="G1786" t="s">
        <v>17</v>
      </c>
      <c r="H1786" t="s">
        <v>18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2434</v>
      </c>
      <c r="O1786" s="7">
        <f>(E1786/D1786)*100</f>
        <v>39.76</v>
      </c>
      <c r="P1786" s="5">
        <f>IFERROR((E1786/L1786),0)</f>
        <v>60.242424242424242</v>
      </c>
      <c r="Q1786" s="5" t="str">
        <f>LEFT(N1786,SEARCH("/", N1786)-1)</f>
        <v>photography</v>
      </c>
      <c r="R1786" s="5" t="str">
        <f>RIGHT(N1786,LEN(N1786)-SEARCH("/",N1786))</f>
        <v>photobooks</v>
      </c>
      <c r="S1786" s="11">
        <f>(((J1786/60)/60)/24)+DATE(1970,1,1)</f>
        <v>42003.655555555553</v>
      </c>
      <c r="T1786" s="11">
        <f>(((I1786/60)/60)/24)+DATE(1970,1,1)</f>
        <v>42035.142361111109</v>
      </c>
      <c r="U1786">
        <f>YEAR(S1786)</f>
        <v>2014</v>
      </c>
      <c r="V1786">
        <f>YEAR(T1786)</f>
        <v>2015</v>
      </c>
      <c r="W1786" t="str">
        <f>IF(V1786=U1786, "Yes"," No")</f>
        <v xml:space="preserve"> No</v>
      </c>
    </row>
    <row r="1787" spans="1:23" ht="43.2" x14ac:dyDescent="0.3">
      <c r="A1787">
        <v>1785</v>
      </c>
      <c r="B1787" s="1" t="s">
        <v>3647</v>
      </c>
      <c r="C1787" s="1" t="s">
        <v>3648</v>
      </c>
      <c r="D1787">
        <v>24000</v>
      </c>
      <c r="E1787">
        <v>4853</v>
      </c>
      <c r="F1787" t="s">
        <v>357</v>
      </c>
      <c r="G1787" t="s">
        <v>17</v>
      </c>
      <c r="H1787" t="s">
        <v>18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2434</v>
      </c>
      <c r="O1787" s="7">
        <f>(E1787/D1787)*100</f>
        <v>20.220833333333331</v>
      </c>
      <c r="P1787" s="5">
        <f>IFERROR((E1787/L1787),0)</f>
        <v>44.935185185185183</v>
      </c>
      <c r="Q1787" s="5" t="str">
        <f>LEFT(N1787,SEARCH("/", N1787)-1)</f>
        <v>photography</v>
      </c>
      <c r="R1787" s="5" t="str">
        <f>RIGHT(N1787,LEN(N1787)-SEARCH("/",N1787))</f>
        <v>photobooks</v>
      </c>
      <c r="S1787" s="11">
        <f>(((J1787/60)/60)/24)+DATE(1970,1,1)</f>
        <v>41897.134895833333</v>
      </c>
      <c r="T1787" s="11">
        <f>(((I1787/60)/60)/24)+DATE(1970,1,1)</f>
        <v>41928</v>
      </c>
      <c r="U1787">
        <f>YEAR(S1787)</f>
        <v>2014</v>
      </c>
      <c r="V1787">
        <f>YEAR(T1787)</f>
        <v>2014</v>
      </c>
      <c r="W1787" t="str">
        <f>IF(V1787=U1787, "Yes"," No")</f>
        <v>Yes</v>
      </c>
    </row>
    <row r="1788" spans="1:23" ht="43.2" x14ac:dyDescent="0.3">
      <c r="A1788">
        <v>1786</v>
      </c>
      <c r="B1788" s="1" t="s">
        <v>3649</v>
      </c>
      <c r="C1788" s="1" t="s">
        <v>3650</v>
      </c>
      <c r="D1788">
        <v>1900</v>
      </c>
      <c r="E1788">
        <v>905</v>
      </c>
      <c r="F1788" t="s">
        <v>357</v>
      </c>
      <c r="G1788" t="s">
        <v>387</v>
      </c>
      <c r="H1788" t="s">
        <v>55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2434</v>
      </c>
      <c r="O1788" s="7">
        <f>(E1788/D1788)*100</f>
        <v>47.631578947368418</v>
      </c>
      <c r="P1788" s="5">
        <f>IFERROR((E1788/L1788),0)</f>
        <v>31.206896551724139</v>
      </c>
      <c r="Q1788" s="5" t="str">
        <f>LEFT(N1788,SEARCH("/", N1788)-1)</f>
        <v>photography</v>
      </c>
      <c r="R1788" s="5" t="str">
        <f>RIGHT(N1788,LEN(N1788)-SEARCH("/",N1788))</f>
        <v>photobooks</v>
      </c>
      <c r="S1788" s="11">
        <f>(((J1788/60)/60)/24)+DATE(1970,1,1)</f>
        <v>41958.550659722227</v>
      </c>
      <c r="T1788" s="11">
        <f>(((I1788/60)/60)/24)+DATE(1970,1,1)</f>
        <v>41988.550659722227</v>
      </c>
      <c r="U1788">
        <f>YEAR(S1788)</f>
        <v>2014</v>
      </c>
      <c r="V1788">
        <f>YEAR(T1788)</f>
        <v>2014</v>
      </c>
      <c r="W1788" t="str">
        <f>IF(V1788=U1788, "Yes"," No")</f>
        <v>Yes</v>
      </c>
    </row>
    <row r="1789" spans="1:23" ht="43.2" x14ac:dyDescent="0.3">
      <c r="A1789">
        <v>1787</v>
      </c>
      <c r="B1789" s="1" t="s">
        <v>3651</v>
      </c>
      <c r="C1789" s="1" t="s">
        <v>3652</v>
      </c>
      <c r="D1789">
        <v>10000</v>
      </c>
      <c r="E1789">
        <v>1533</v>
      </c>
      <c r="F1789" t="s">
        <v>357</v>
      </c>
      <c r="G1789" t="s">
        <v>17</v>
      </c>
      <c r="H1789" t="s">
        <v>18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2434</v>
      </c>
      <c r="O1789" s="7">
        <f>(E1789/D1789)*100</f>
        <v>15.329999999999998</v>
      </c>
      <c r="P1789" s="5">
        <f>IFERROR((E1789/L1789),0)</f>
        <v>63.875</v>
      </c>
      <c r="Q1789" s="5" t="str">
        <f>LEFT(N1789,SEARCH("/", N1789)-1)</f>
        <v>photography</v>
      </c>
      <c r="R1789" s="5" t="str">
        <f>RIGHT(N1789,LEN(N1789)-SEARCH("/",N1789))</f>
        <v>photobooks</v>
      </c>
      <c r="S1789" s="11">
        <f>(((J1789/60)/60)/24)+DATE(1970,1,1)</f>
        <v>42068.65552083333</v>
      </c>
      <c r="T1789" s="11">
        <f>(((I1789/60)/60)/24)+DATE(1970,1,1)</f>
        <v>42098.613854166666</v>
      </c>
      <c r="U1789">
        <f>YEAR(S1789)</f>
        <v>2015</v>
      </c>
      <c r="V1789">
        <f>YEAR(T1789)</f>
        <v>2015</v>
      </c>
      <c r="W1789" t="str">
        <f>IF(V1789=U1789, "Yes"," No")</f>
        <v>Yes</v>
      </c>
    </row>
    <row r="1790" spans="1:23" ht="43.2" x14ac:dyDescent="0.3">
      <c r="A1790">
        <v>1788</v>
      </c>
      <c r="B1790" s="1" t="s">
        <v>3653</v>
      </c>
      <c r="C1790" s="1" t="s">
        <v>3654</v>
      </c>
      <c r="D1790">
        <v>5500</v>
      </c>
      <c r="E1790">
        <v>76</v>
      </c>
      <c r="F1790" t="s">
        <v>357</v>
      </c>
      <c r="G1790" t="s">
        <v>24</v>
      </c>
      <c r="H1790" t="s">
        <v>25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2434</v>
      </c>
      <c r="O1790" s="7">
        <f>(E1790/D1790)*100</f>
        <v>1.3818181818181818</v>
      </c>
      <c r="P1790" s="5">
        <f>IFERROR((E1790/L1790),0)</f>
        <v>19</v>
      </c>
      <c r="Q1790" s="5" t="str">
        <f>LEFT(N1790,SEARCH("/", N1790)-1)</f>
        <v>photography</v>
      </c>
      <c r="R1790" s="5" t="str">
        <f>RIGHT(N1790,LEN(N1790)-SEARCH("/",N1790))</f>
        <v>photobooks</v>
      </c>
      <c r="S1790" s="11">
        <f>(((J1790/60)/60)/24)+DATE(1970,1,1)</f>
        <v>41913.94840277778</v>
      </c>
      <c r="T1790" s="11">
        <f>(((I1790/60)/60)/24)+DATE(1970,1,1)</f>
        <v>41943.94840277778</v>
      </c>
      <c r="U1790">
        <f>YEAR(S1790)</f>
        <v>2014</v>
      </c>
      <c r="V1790">
        <f>YEAR(T1790)</f>
        <v>2014</v>
      </c>
      <c r="W1790" t="str">
        <f>IF(V1790=U1790, "Yes"," No")</f>
        <v>Yes</v>
      </c>
    </row>
    <row r="1791" spans="1:23" ht="43.2" x14ac:dyDescent="0.3">
      <c r="A1791">
        <v>1789</v>
      </c>
      <c r="B1791" s="1" t="s">
        <v>3655</v>
      </c>
      <c r="C1791" s="1" t="s">
        <v>3656</v>
      </c>
      <c r="D1791">
        <v>8000</v>
      </c>
      <c r="E1791">
        <v>40</v>
      </c>
      <c r="F1791" t="s">
        <v>357</v>
      </c>
      <c r="G1791" t="s">
        <v>17</v>
      </c>
      <c r="H1791" t="s">
        <v>18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2434</v>
      </c>
      <c r="O1791" s="7">
        <f>(E1791/D1791)*100</f>
        <v>0.5</v>
      </c>
      <c r="P1791" s="5">
        <f>IFERROR((E1791/L1791),0)</f>
        <v>10</v>
      </c>
      <c r="Q1791" s="5" t="str">
        <f>LEFT(N1791,SEARCH("/", N1791)-1)</f>
        <v>photography</v>
      </c>
      <c r="R1791" s="5" t="str">
        <f>RIGHT(N1791,LEN(N1791)-SEARCH("/",N1791))</f>
        <v>photobooks</v>
      </c>
      <c r="S1791" s="11">
        <f>(((J1791/60)/60)/24)+DATE(1970,1,1)</f>
        <v>41956.250034722223</v>
      </c>
      <c r="T1791" s="11">
        <f>(((I1791/60)/60)/24)+DATE(1970,1,1)</f>
        <v>42016.250034722223</v>
      </c>
      <c r="U1791">
        <f>YEAR(S1791)</f>
        <v>2014</v>
      </c>
      <c r="V1791">
        <f>YEAR(T1791)</f>
        <v>2015</v>
      </c>
      <c r="W1791" t="str">
        <f>IF(V1791=U1791, "Yes"," No")</f>
        <v xml:space="preserve"> No</v>
      </c>
    </row>
    <row r="1792" spans="1:23" ht="43.2" x14ac:dyDescent="0.3">
      <c r="A1792">
        <v>1790</v>
      </c>
      <c r="B1792" s="1" t="s">
        <v>3657</v>
      </c>
      <c r="C1792" s="1" t="s">
        <v>3658</v>
      </c>
      <c r="D1792">
        <v>33000</v>
      </c>
      <c r="E1792">
        <v>1636</v>
      </c>
      <c r="F1792" t="s">
        <v>357</v>
      </c>
      <c r="G1792" t="s">
        <v>17</v>
      </c>
      <c r="H1792" t="s">
        <v>18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2434</v>
      </c>
      <c r="O1792" s="7">
        <f>(E1792/D1792)*100</f>
        <v>4.957575757575758</v>
      </c>
      <c r="P1792" s="5">
        <f>IFERROR((E1792/L1792),0)</f>
        <v>109.06666666666666</v>
      </c>
      <c r="Q1792" s="5" t="str">
        <f>LEFT(N1792,SEARCH("/", N1792)-1)</f>
        <v>photography</v>
      </c>
      <c r="R1792" s="5" t="str">
        <f>RIGHT(N1792,LEN(N1792)-SEARCH("/",N1792))</f>
        <v>photobooks</v>
      </c>
      <c r="S1792" s="11">
        <f>(((J1792/60)/60)/24)+DATE(1970,1,1)</f>
        <v>42010.674513888895</v>
      </c>
      <c r="T1792" s="11">
        <f>(((I1792/60)/60)/24)+DATE(1970,1,1)</f>
        <v>42040.674513888895</v>
      </c>
      <c r="U1792">
        <f>YEAR(S1792)</f>
        <v>2015</v>
      </c>
      <c r="V1792">
        <f>YEAR(T1792)</f>
        <v>2015</v>
      </c>
      <c r="W1792" t="str">
        <f>IF(V1792=U1792, "Yes"," No")</f>
        <v>Yes</v>
      </c>
    </row>
    <row r="1793" spans="1:23" ht="28.8" x14ac:dyDescent="0.3">
      <c r="A1793">
        <v>1791</v>
      </c>
      <c r="B1793" s="1" t="s">
        <v>3659</v>
      </c>
      <c r="C1793" s="1" t="s">
        <v>3660</v>
      </c>
      <c r="D1793">
        <v>3000</v>
      </c>
      <c r="E1793">
        <v>107</v>
      </c>
      <c r="F1793" t="s">
        <v>357</v>
      </c>
      <c r="G1793" t="s">
        <v>24</v>
      </c>
      <c r="H1793" t="s">
        <v>25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2434</v>
      </c>
      <c r="O1793" s="7">
        <f>(E1793/D1793)*100</f>
        <v>3.5666666666666664</v>
      </c>
      <c r="P1793" s="5">
        <f>IFERROR((E1793/L1793),0)</f>
        <v>26.75</v>
      </c>
      <c r="Q1793" s="5" t="str">
        <f>LEFT(N1793,SEARCH("/", N1793)-1)</f>
        <v>photography</v>
      </c>
      <c r="R1793" s="5" t="str">
        <f>RIGHT(N1793,LEN(N1793)-SEARCH("/",N1793))</f>
        <v>photobooks</v>
      </c>
      <c r="S1793" s="11">
        <f>(((J1793/60)/60)/24)+DATE(1970,1,1)</f>
        <v>41973.740335648152</v>
      </c>
      <c r="T1793" s="11">
        <f>(((I1793/60)/60)/24)+DATE(1970,1,1)</f>
        <v>42033.740335648152</v>
      </c>
      <c r="U1793">
        <f>YEAR(S1793)</f>
        <v>2014</v>
      </c>
      <c r="V1793">
        <f>YEAR(T1793)</f>
        <v>2015</v>
      </c>
      <c r="W1793" t="str">
        <f>IF(V1793=U1793, "Yes"," No")</f>
        <v xml:space="preserve"> No</v>
      </c>
    </row>
    <row r="1794" spans="1:23" ht="28.8" x14ac:dyDescent="0.3">
      <c r="A1794">
        <v>1792</v>
      </c>
      <c r="B1794" s="1" t="s">
        <v>3661</v>
      </c>
      <c r="C1794" s="1" t="s">
        <v>3662</v>
      </c>
      <c r="D1794">
        <v>25000</v>
      </c>
      <c r="E1794">
        <v>15281</v>
      </c>
      <c r="F1794" t="s">
        <v>357</v>
      </c>
      <c r="G1794" t="s">
        <v>17</v>
      </c>
      <c r="H1794" t="s">
        <v>18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2434</v>
      </c>
      <c r="O1794" s="7">
        <f>(E1794/D1794)*100</f>
        <v>61.124000000000002</v>
      </c>
      <c r="P1794" s="5">
        <f>IFERROR((E1794/L1794),0)</f>
        <v>109.93525179856115</v>
      </c>
      <c r="Q1794" s="5" t="str">
        <f>LEFT(N1794,SEARCH("/", N1794)-1)</f>
        <v>photography</v>
      </c>
      <c r="R1794" s="5" t="str">
        <f>RIGHT(N1794,LEN(N1794)-SEARCH("/",N1794))</f>
        <v>photobooks</v>
      </c>
      <c r="S1794" s="11">
        <f>(((J1794/60)/60)/24)+DATE(1970,1,1)</f>
        <v>42189.031041666662</v>
      </c>
      <c r="T1794" s="11">
        <f>(((I1794/60)/60)/24)+DATE(1970,1,1)</f>
        <v>42226.290972222225</v>
      </c>
      <c r="U1794">
        <f>YEAR(S1794)</f>
        <v>2015</v>
      </c>
      <c r="V1794">
        <f>YEAR(T1794)</f>
        <v>2015</v>
      </c>
      <c r="W1794" t="str">
        <f>IF(V1794=U1794, "Yes"," No")</f>
        <v>Yes</v>
      </c>
    </row>
    <row r="1795" spans="1:23" ht="43.2" x14ac:dyDescent="0.3">
      <c r="A1795">
        <v>1793</v>
      </c>
      <c r="B1795" s="1" t="s">
        <v>3663</v>
      </c>
      <c r="C1795" s="1" t="s">
        <v>3664</v>
      </c>
      <c r="D1795">
        <v>3000</v>
      </c>
      <c r="E1795">
        <v>40</v>
      </c>
      <c r="F1795" t="s">
        <v>357</v>
      </c>
      <c r="G1795" t="s">
        <v>50</v>
      </c>
      <c r="H1795" t="s">
        <v>51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2434</v>
      </c>
      <c r="O1795" s="7">
        <f>(E1795/D1795)*100</f>
        <v>1.3333333333333335</v>
      </c>
      <c r="P1795" s="5">
        <f>IFERROR((E1795/L1795),0)</f>
        <v>20</v>
      </c>
      <c r="Q1795" s="5" t="str">
        <f>LEFT(N1795,SEARCH("/", N1795)-1)</f>
        <v>photography</v>
      </c>
      <c r="R1795" s="5" t="str">
        <f>RIGHT(N1795,LEN(N1795)-SEARCH("/",N1795))</f>
        <v>photobooks</v>
      </c>
      <c r="S1795" s="11">
        <f>(((J1795/60)/60)/24)+DATE(1970,1,1)</f>
        <v>41940.89166666667</v>
      </c>
      <c r="T1795" s="11">
        <f>(((I1795/60)/60)/24)+DATE(1970,1,1)</f>
        <v>41970.933333333334</v>
      </c>
      <c r="U1795">
        <f>YEAR(S1795)</f>
        <v>2014</v>
      </c>
      <c r="V1795">
        <f>YEAR(T1795)</f>
        <v>2014</v>
      </c>
      <c r="W1795" t="str">
        <f>IF(V1795=U1795, "Yes"," No")</f>
        <v>Yes</v>
      </c>
    </row>
    <row r="1796" spans="1:23" ht="43.2" x14ac:dyDescent="0.3">
      <c r="A1796">
        <v>1794</v>
      </c>
      <c r="B1796" s="1" t="s">
        <v>3665</v>
      </c>
      <c r="C1796" s="1" t="s">
        <v>3666</v>
      </c>
      <c r="D1796">
        <v>9000</v>
      </c>
      <c r="E1796">
        <v>997</v>
      </c>
      <c r="F1796" t="s">
        <v>357</v>
      </c>
      <c r="G1796" t="s">
        <v>17</v>
      </c>
      <c r="H1796" t="s">
        <v>18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2434</v>
      </c>
      <c r="O1796" s="7">
        <f>(E1796/D1796)*100</f>
        <v>11.077777777777778</v>
      </c>
      <c r="P1796" s="5">
        <f>IFERROR((E1796/L1796),0)</f>
        <v>55.388888888888886</v>
      </c>
      <c r="Q1796" s="5" t="str">
        <f>LEFT(N1796,SEARCH("/", N1796)-1)</f>
        <v>photography</v>
      </c>
      <c r="R1796" s="5" t="str">
        <f>RIGHT(N1796,LEN(N1796)-SEARCH("/",N1796))</f>
        <v>photobooks</v>
      </c>
      <c r="S1796" s="11">
        <f>(((J1796/60)/60)/24)+DATE(1970,1,1)</f>
        <v>42011.551180555558</v>
      </c>
      <c r="T1796" s="11">
        <f>(((I1796/60)/60)/24)+DATE(1970,1,1)</f>
        <v>42046.551180555558</v>
      </c>
      <c r="U1796">
        <f>YEAR(S1796)</f>
        <v>2015</v>
      </c>
      <c r="V1796">
        <f>YEAR(T1796)</f>
        <v>2015</v>
      </c>
      <c r="W1796" t="str">
        <f>IF(V1796=U1796, "Yes"," No")</f>
        <v>Yes</v>
      </c>
    </row>
    <row r="1797" spans="1:23" ht="43.2" x14ac:dyDescent="0.3">
      <c r="A1797">
        <v>1795</v>
      </c>
      <c r="B1797" s="1" t="s">
        <v>3667</v>
      </c>
      <c r="C1797" s="1" t="s">
        <v>3668</v>
      </c>
      <c r="D1797">
        <v>28000</v>
      </c>
      <c r="E1797">
        <v>10846</v>
      </c>
      <c r="F1797" t="s">
        <v>357</v>
      </c>
      <c r="G1797" t="s">
        <v>502</v>
      </c>
      <c r="H1797" t="s">
        <v>55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2434</v>
      </c>
      <c r="O1797" s="7">
        <f>(E1797/D1797)*100</f>
        <v>38.735714285714288</v>
      </c>
      <c r="P1797" s="5">
        <f>IFERROR((E1797/L1797),0)</f>
        <v>133.90123456790124</v>
      </c>
      <c r="Q1797" s="5" t="str">
        <f>LEFT(N1797,SEARCH("/", N1797)-1)</f>
        <v>photography</v>
      </c>
      <c r="R1797" s="5" t="str">
        <f>RIGHT(N1797,LEN(N1797)-SEARCH("/",N1797))</f>
        <v>photobooks</v>
      </c>
      <c r="S1797" s="11">
        <f>(((J1797/60)/60)/24)+DATE(1970,1,1)</f>
        <v>42628.288668981477</v>
      </c>
      <c r="T1797" s="11">
        <f>(((I1797/60)/60)/24)+DATE(1970,1,1)</f>
        <v>42657.666666666672</v>
      </c>
      <c r="U1797">
        <f>YEAR(S1797)</f>
        <v>2016</v>
      </c>
      <c r="V1797">
        <f>YEAR(T1797)</f>
        <v>2016</v>
      </c>
      <c r="W1797" t="str">
        <f>IF(V1797=U1797, "Yes"," No")</f>
        <v>Yes</v>
      </c>
    </row>
    <row r="1798" spans="1:23" ht="57.6" x14ac:dyDescent="0.3">
      <c r="A1798">
        <v>1796</v>
      </c>
      <c r="B1798" s="1" t="s">
        <v>3669</v>
      </c>
      <c r="C1798" s="1" t="s">
        <v>3670</v>
      </c>
      <c r="D1798">
        <v>19000</v>
      </c>
      <c r="E1798">
        <v>4190</v>
      </c>
      <c r="F1798" t="s">
        <v>357</v>
      </c>
      <c r="G1798" t="s">
        <v>24</v>
      </c>
      <c r="H1798" t="s">
        <v>25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2434</v>
      </c>
      <c r="O1798" s="7">
        <f>(E1798/D1798)*100</f>
        <v>22.05263157894737</v>
      </c>
      <c r="P1798" s="5">
        <f>IFERROR((E1798/L1798),0)</f>
        <v>48.720930232558139</v>
      </c>
      <c r="Q1798" s="5" t="str">
        <f>LEFT(N1798,SEARCH("/", N1798)-1)</f>
        <v>photography</v>
      </c>
      <c r="R1798" s="5" t="str">
        <f>RIGHT(N1798,LEN(N1798)-SEARCH("/",N1798))</f>
        <v>photobooks</v>
      </c>
      <c r="S1798" s="11">
        <f>(((J1798/60)/60)/24)+DATE(1970,1,1)</f>
        <v>42515.439421296294</v>
      </c>
      <c r="T1798" s="11">
        <f>(((I1798/60)/60)/24)+DATE(1970,1,1)</f>
        <v>42575.439421296294</v>
      </c>
      <c r="U1798">
        <f>YEAR(S1798)</f>
        <v>2016</v>
      </c>
      <c r="V1798">
        <f>YEAR(T1798)</f>
        <v>2016</v>
      </c>
      <c r="W1798" t="str">
        <f>IF(V1798=U1798, "Yes"," No")</f>
        <v>Yes</v>
      </c>
    </row>
    <row r="1799" spans="1:23" ht="43.2" x14ac:dyDescent="0.3">
      <c r="A1799">
        <v>1797</v>
      </c>
      <c r="B1799" s="1" t="s">
        <v>3671</v>
      </c>
      <c r="C1799" s="1" t="s">
        <v>3672</v>
      </c>
      <c r="D1799">
        <v>10000</v>
      </c>
      <c r="E1799">
        <v>6755</v>
      </c>
      <c r="F1799" t="s">
        <v>357</v>
      </c>
      <c r="G1799" t="s">
        <v>17</v>
      </c>
      <c r="H1799" t="s">
        <v>18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2434</v>
      </c>
      <c r="O1799" s="7">
        <f>(E1799/D1799)*100</f>
        <v>67.55</v>
      </c>
      <c r="P1799" s="5">
        <f>IFERROR((E1799/L1799),0)</f>
        <v>48.25</v>
      </c>
      <c r="Q1799" s="5" t="str">
        <f>LEFT(N1799,SEARCH("/", N1799)-1)</f>
        <v>photography</v>
      </c>
      <c r="R1799" s="5" t="str">
        <f>RIGHT(N1799,LEN(N1799)-SEARCH("/",N1799))</f>
        <v>photobooks</v>
      </c>
      <c r="S1799" s="11">
        <f>(((J1799/60)/60)/24)+DATE(1970,1,1)</f>
        <v>42689.56931712963</v>
      </c>
      <c r="T1799" s="11">
        <f>(((I1799/60)/60)/24)+DATE(1970,1,1)</f>
        <v>42719.56931712963</v>
      </c>
      <c r="U1799">
        <f>YEAR(S1799)</f>
        <v>2016</v>
      </c>
      <c r="V1799">
        <f>YEAR(T1799)</f>
        <v>2016</v>
      </c>
      <c r="W1799" t="str">
        <f>IF(V1799=U1799, "Yes"," No")</f>
        <v>Yes</v>
      </c>
    </row>
    <row r="1800" spans="1:23" ht="43.2" x14ac:dyDescent="0.3">
      <c r="A1800">
        <v>1798</v>
      </c>
      <c r="B1800" s="1" t="s">
        <v>3673</v>
      </c>
      <c r="C1800" s="1" t="s">
        <v>3674</v>
      </c>
      <c r="D1800">
        <v>16000</v>
      </c>
      <c r="E1800">
        <v>2182</v>
      </c>
      <c r="F1800" t="s">
        <v>357</v>
      </c>
      <c r="G1800" t="s">
        <v>17</v>
      </c>
      <c r="H1800" t="s">
        <v>18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2434</v>
      </c>
      <c r="O1800" s="7">
        <f>(E1800/D1800)*100</f>
        <v>13.637499999999999</v>
      </c>
      <c r="P1800" s="5">
        <f>IFERROR((E1800/L1800),0)</f>
        <v>58.972972972972975</v>
      </c>
      <c r="Q1800" s="5" t="str">
        <f>LEFT(N1800,SEARCH("/", N1800)-1)</f>
        <v>photography</v>
      </c>
      <c r="R1800" s="5" t="str">
        <f>RIGHT(N1800,LEN(N1800)-SEARCH("/",N1800))</f>
        <v>photobooks</v>
      </c>
      <c r="S1800" s="11">
        <f>(((J1800/60)/60)/24)+DATE(1970,1,1)</f>
        <v>42344.32677083333</v>
      </c>
      <c r="T1800" s="11">
        <f>(((I1800/60)/60)/24)+DATE(1970,1,1)</f>
        <v>42404.32677083333</v>
      </c>
      <c r="U1800">
        <f>YEAR(S1800)</f>
        <v>2015</v>
      </c>
      <c r="V1800">
        <f>YEAR(T1800)</f>
        <v>2016</v>
      </c>
      <c r="W1800" t="str">
        <f>IF(V1800=U1800, "Yes"," No")</f>
        <v xml:space="preserve"> No</v>
      </c>
    </row>
    <row r="1801" spans="1:23" ht="28.8" x14ac:dyDescent="0.3">
      <c r="A1801">
        <v>1799</v>
      </c>
      <c r="B1801" s="1" t="s">
        <v>3675</v>
      </c>
      <c r="C1801" s="1" t="s">
        <v>3676</v>
      </c>
      <c r="D1801">
        <v>4000</v>
      </c>
      <c r="E1801">
        <v>69.83</v>
      </c>
      <c r="F1801" t="s">
        <v>357</v>
      </c>
      <c r="G1801" t="s">
        <v>24</v>
      </c>
      <c r="H1801" t="s">
        <v>25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2434</v>
      </c>
      <c r="O1801" s="7">
        <f>(E1801/D1801)*100</f>
        <v>1.7457500000000001</v>
      </c>
      <c r="P1801" s="5">
        <f>IFERROR((E1801/L1801),0)</f>
        <v>11.638333333333334</v>
      </c>
      <c r="Q1801" s="5" t="str">
        <f>LEFT(N1801,SEARCH("/", N1801)-1)</f>
        <v>photography</v>
      </c>
      <c r="R1801" s="5" t="str">
        <f>RIGHT(N1801,LEN(N1801)-SEARCH("/",N1801))</f>
        <v>photobooks</v>
      </c>
      <c r="S1801" s="11">
        <f>(((J1801/60)/60)/24)+DATE(1970,1,1)</f>
        <v>41934.842685185184</v>
      </c>
      <c r="T1801" s="11">
        <f>(((I1801/60)/60)/24)+DATE(1970,1,1)</f>
        <v>41954.884351851855</v>
      </c>
      <c r="U1801">
        <f>YEAR(S1801)</f>
        <v>2014</v>
      </c>
      <c r="V1801">
        <f>YEAR(T1801)</f>
        <v>2014</v>
      </c>
      <c r="W1801" t="str">
        <f>IF(V1801=U1801, "Yes"," No")</f>
        <v>Yes</v>
      </c>
    </row>
    <row r="1802" spans="1:23" ht="57.6" x14ac:dyDescent="0.3">
      <c r="A1802">
        <v>1800</v>
      </c>
      <c r="B1802" s="1" t="s">
        <v>3677</v>
      </c>
      <c r="C1802" s="1" t="s">
        <v>3678</v>
      </c>
      <c r="D1802">
        <v>46260</v>
      </c>
      <c r="E1802">
        <v>9460</v>
      </c>
      <c r="F1802" t="s">
        <v>357</v>
      </c>
      <c r="G1802" t="s">
        <v>24</v>
      </c>
      <c r="H1802" t="s">
        <v>25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2434</v>
      </c>
      <c r="O1802" s="7">
        <f>(E1802/D1802)*100</f>
        <v>20.44963251188932</v>
      </c>
      <c r="P1802" s="5">
        <f>IFERROR((E1802/L1802),0)</f>
        <v>83.716814159292042</v>
      </c>
      <c r="Q1802" s="5" t="str">
        <f>LEFT(N1802,SEARCH("/", N1802)-1)</f>
        <v>photography</v>
      </c>
      <c r="R1802" s="5" t="str">
        <f>RIGHT(N1802,LEN(N1802)-SEARCH("/",N1802))</f>
        <v>photobooks</v>
      </c>
      <c r="S1802" s="11">
        <f>(((J1802/60)/60)/24)+DATE(1970,1,1)</f>
        <v>42623.606134259258</v>
      </c>
      <c r="T1802" s="11">
        <f>(((I1802/60)/60)/24)+DATE(1970,1,1)</f>
        <v>42653.606134259258</v>
      </c>
      <c r="U1802">
        <f>YEAR(S1802)</f>
        <v>2016</v>
      </c>
      <c r="V1802">
        <f>YEAR(T1802)</f>
        <v>2016</v>
      </c>
      <c r="W1802" t="str">
        <f>IF(V1802=U1802, "Yes"," No")</f>
        <v>Yes</v>
      </c>
    </row>
    <row r="1803" spans="1:23" ht="43.2" x14ac:dyDescent="0.3">
      <c r="A1803">
        <v>1801</v>
      </c>
      <c r="B1803" s="1" t="s">
        <v>3679</v>
      </c>
      <c r="C1803" s="1" t="s">
        <v>3680</v>
      </c>
      <c r="D1803">
        <v>17000</v>
      </c>
      <c r="E1803">
        <v>2355</v>
      </c>
      <c r="F1803" t="s">
        <v>357</v>
      </c>
      <c r="G1803" t="s">
        <v>24</v>
      </c>
      <c r="H1803" t="s">
        <v>25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2434</v>
      </c>
      <c r="O1803" s="7">
        <f>(E1803/D1803)*100</f>
        <v>13.852941176470587</v>
      </c>
      <c r="P1803" s="5">
        <f>IFERROR((E1803/L1803),0)</f>
        <v>63.648648648648646</v>
      </c>
      <c r="Q1803" s="5" t="str">
        <f>LEFT(N1803,SEARCH("/", N1803)-1)</f>
        <v>photography</v>
      </c>
      <c r="R1803" s="5" t="str">
        <f>RIGHT(N1803,LEN(N1803)-SEARCH("/",N1803))</f>
        <v>photobooks</v>
      </c>
      <c r="S1803" s="11">
        <f>(((J1803/60)/60)/24)+DATE(1970,1,1)</f>
        <v>42321.660509259258</v>
      </c>
      <c r="T1803" s="11">
        <f>(((I1803/60)/60)/24)+DATE(1970,1,1)</f>
        <v>42353.506944444445</v>
      </c>
      <c r="U1803">
        <f>YEAR(S1803)</f>
        <v>2015</v>
      </c>
      <c r="V1803">
        <f>YEAR(T1803)</f>
        <v>2015</v>
      </c>
      <c r="W1803" t="str">
        <f>IF(V1803=U1803, "Yes"," No")</f>
        <v>Yes</v>
      </c>
    </row>
    <row r="1804" spans="1:23" ht="43.2" x14ac:dyDescent="0.3">
      <c r="A1804">
        <v>1802</v>
      </c>
      <c r="B1804" s="1" t="s">
        <v>3681</v>
      </c>
      <c r="C1804" s="1" t="s">
        <v>3682</v>
      </c>
      <c r="D1804">
        <v>3500</v>
      </c>
      <c r="E1804">
        <v>1697</v>
      </c>
      <c r="F1804" t="s">
        <v>357</v>
      </c>
      <c r="G1804" t="s">
        <v>502</v>
      </c>
      <c r="H1804" t="s">
        <v>55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2434</v>
      </c>
      <c r="O1804" s="7">
        <f>(E1804/D1804)*100</f>
        <v>48.485714285714288</v>
      </c>
      <c r="P1804" s="5">
        <f>IFERROR((E1804/L1804),0)</f>
        <v>94.277777777777771</v>
      </c>
      <c r="Q1804" s="5" t="str">
        <f>LEFT(N1804,SEARCH("/", N1804)-1)</f>
        <v>photography</v>
      </c>
      <c r="R1804" s="5" t="str">
        <f>RIGHT(N1804,LEN(N1804)-SEARCH("/",N1804))</f>
        <v>photobooks</v>
      </c>
      <c r="S1804" s="11">
        <f>(((J1804/60)/60)/24)+DATE(1970,1,1)</f>
        <v>42159.47256944445</v>
      </c>
      <c r="T1804" s="11">
        <f>(((I1804/60)/60)/24)+DATE(1970,1,1)</f>
        <v>42182.915972222225</v>
      </c>
      <c r="U1804">
        <f>YEAR(S1804)</f>
        <v>2015</v>
      </c>
      <c r="V1804">
        <f>YEAR(T1804)</f>
        <v>2015</v>
      </c>
      <c r="W1804" t="str">
        <f>IF(V1804=U1804, "Yes"," No")</f>
        <v>Yes</v>
      </c>
    </row>
    <row r="1805" spans="1:23" ht="43.2" x14ac:dyDescent="0.3">
      <c r="A1805">
        <v>1803</v>
      </c>
      <c r="B1805" s="1" t="s">
        <v>3683</v>
      </c>
      <c r="C1805" s="1" t="s">
        <v>3684</v>
      </c>
      <c r="D1805">
        <v>17500</v>
      </c>
      <c r="E1805">
        <v>5390</v>
      </c>
      <c r="F1805" t="s">
        <v>357</v>
      </c>
      <c r="G1805" t="s">
        <v>17</v>
      </c>
      <c r="H1805" t="s">
        <v>18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2434</v>
      </c>
      <c r="O1805" s="7">
        <f>(E1805/D1805)*100</f>
        <v>30.8</v>
      </c>
      <c r="P1805" s="5">
        <f>IFERROR((E1805/L1805),0)</f>
        <v>71.86666666666666</v>
      </c>
      <c r="Q1805" s="5" t="str">
        <f>LEFT(N1805,SEARCH("/", N1805)-1)</f>
        <v>photography</v>
      </c>
      <c r="R1805" s="5" t="str">
        <f>RIGHT(N1805,LEN(N1805)-SEARCH("/",N1805))</f>
        <v>photobooks</v>
      </c>
      <c r="S1805" s="11">
        <f>(((J1805/60)/60)/24)+DATE(1970,1,1)</f>
        <v>42018.071550925932</v>
      </c>
      <c r="T1805" s="11">
        <f>(((I1805/60)/60)/24)+DATE(1970,1,1)</f>
        <v>42049.071550925932</v>
      </c>
      <c r="U1805">
        <f>YEAR(S1805)</f>
        <v>2015</v>
      </c>
      <c r="V1805">
        <f>YEAR(T1805)</f>
        <v>2015</v>
      </c>
      <c r="W1805" t="str">
        <f>IF(V1805=U1805, "Yes"," No")</f>
        <v>Yes</v>
      </c>
    </row>
    <row r="1806" spans="1:23" ht="43.2" x14ac:dyDescent="0.3">
      <c r="A1806">
        <v>1804</v>
      </c>
      <c r="B1806" s="1" t="s">
        <v>3685</v>
      </c>
      <c r="C1806" s="1" t="s">
        <v>3686</v>
      </c>
      <c r="D1806">
        <v>15500</v>
      </c>
      <c r="E1806">
        <v>5452</v>
      </c>
      <c r="F1806" t="s">
        <v>357</v>
      </c>
      <c r="G1806" t="s">
        <v>17</v>
      </c>
      <c r="H1806" t="s">
        <v>18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2434</v>
      </c>
      <c r="O1806" s="7">
        <f>(E1806/D1806)*100</f>
        <v>35.174193548387095</v>
      </c>
      <c r="P1806" s="5">
        <f>IFERROR((E1806/L1806),0)</f>
        <v>104.84615384615384</v>
      </c>
      <c r="Q1806" s="5" t="str">
        <f>LEFT(N1806,SEARCH("/", N1806)-1)</f>
        <v>photography</v>
      </c>
      <c r="R1806" s="5" t="str">
        <f>RIGHT(N1806,LEN(N1806)-SEARCH("/",N1806))</f>
        <v>photobooks</v>
      </c>
      <c r="S1806" s="11">
        <f>(((J1806/60)/60)/24)+DATE(1970,1,1)</f>
        <v>42282.678287037037</v>
      </c>
      <c r="T1806" s="11">
        <f>(((I1806/60)/60)/24)+DATE(1970,1,1)</f>
        <v>42322.719953703709</v>
      </c>
      <c r="U1806">
        <f>YEAR(S1806)</f>
        <v>2015</v>
      </c>
      <c r="V1806">
        <f>YEAR(T1806)</f>
        <v>2015</v>
      </c>
      <c r="W1806" t="str">
        <f>IF(V1806=U1806, "Yes"," No")</f>
        <v>Yes</v>
      </c>
    </row>
    <row r="1807" spans="1:23" ht="43.2" x14ac:dyDescent="0.3">
      <c r="A1807">
        <v>1805</v>
      </c>
      <c r="B1807" s="1" t="s">
        <v>3687</v>
      </c>
      <c r="C1807" s="1" t="s">
        <v>3688</v>
      </c>
      <c r="D1807">
        <v>22500</v>
      </c>
      <c r="E1807">
        <v>8191</v>
      </c>
      <c r="F1807" t="s">
        <v>357</v>
      </c>
      <c r="G1807" t="s">
        <v>502</v>
      </c>
      <c r="H1807" t="s">
        <v>55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2434</v>
      </c>
      <c r="O1807" s="7">
        <f>(E1807/D1807)*100</f>
        <v>36.404444444444444</v>
      </c>
      <c r="P1807" s="5">
        <f>IFERROR((E1807/L1807),0)</f>
        <v>67.139344262295083</v>
      </c>
      <c r="Q1807" s="5" t="str">
        <f>LEFT(N1807,SEARCH("/", N1807)-1)</f>
        <v>photography</v>
      </c>
      <c r="R1807" s="5" t="str">
        <f>RIGHT(N1807,LEN(N1807)-SEARCH("/",N1807))</f>
        <v>photobooks</v>
      </c>
      <c r="S1807" s="11">
        <f>(((J1807/60)/60)/24)+DATE(1970,1,1)</f>
        <v>42247.803912037038</v>
      </c>
      <c r="T1807" s="11">
        <f>(((I1807/60)/60)/24)+DATE(1970,1,1)</f>
        <v>42279.75</v>
      </c>
      <c r="U1807">
        <f>YEAR(S1807)</f>
        <v>2015</v>
      </c>
      <c r="V1807">
        <f>YEAR(T1807)</f>
        <v>2015</v>
      </c>
      <c r="W1807" t="str">
        <f>IF(V1807=U1807, "Yes"," No")</f>
        <v>Yes</v>
      </c>
    </row>
    <row r="1808" spans="1:23" ht="43.2" x14ac:dyDescent="0.3">
      <c r="A1808">
        <v>1806</v>
      </c>
      <c r="B1808" s="1" t="s">
        <v>3689</v>
      </c>
      <c r="C1808" s="1" t="s">
        <v>3690</v>
      </c>
      <c r="D1808">
        <v>20000</v>
      </c>
      <c r="E1808">
        <v>591</v>
      </c>
      <c r="F1808" t="s">
        <v>357</v>
      </c>
      <c r="G1808" t="s">
        <v>24</v>
      </c>
      <c r="H1808" t="s">
        <v>25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2434</v>
      </c>
      <c r="O1808" s="7">
        <f>(E1808/D1808)*100</f>
        <v>2.9550000000000001</v>
      </c>
      <c r="P1808" s="5">
        <f>IFERROR((E1808/L1808),0)</f>
        <v>73.875</v>
      </c>
      <c r="Q1808" s="5" t="str">
        <f>LEFT(N1808,SEARCH("/", N1808)-1)</f>
        <v>photography</v>
      </c>
      <c r="R1808" s="5" t="str">
        <f>RIGHT(N1808,LEN(N1808)-SEARCH("/",N1808))</f>
        <v>photobooks</v>
      </c>
      <c r="S1808" s="11">
        <f>(((J1808/60)/60)/24)+DATE(1970,1,1)</f>
        <v>41877.638298611113</v>
      </c>
      <c r="T1808" s="11">
        <f>(((I1808/60)/60)/24)+DATE(1970,1,1)</f>
        <v>41912.638298611113</v>
      </c>
      <c r="U1808">
        <f>YEAR(S1808)</f>
        <v>2014</v>
      </c>
      <c r="V1808">
        <f>YEAR(T1808)</f>
        <v>2014</v>
      </c>
      <c r="W1808" t="str">
        <f>IF(V1808=U1808, "Yes"," No")</f>
        <v>Yes</v>
      </c>
    </row>
    <row r="1809" spans="1:23" ht="28.8" x14ac:dyDescent="0.3">
      <c r="A1809">
        <v>1807</v>
      </c>
      <c r="B1809" s="1" t="s">
        <v>3691</v>
      </c>
      <c r="C1809" s="1" t="s">
        <v>3692</v>
      </c>
      <c r="D1809">
        <v>5000</v>
      </c>
      <c r="E1809">
        <v>553</v>
      </c>
      <c r="F1809" t="s">
        <v>357</v>
      </c>
      <c r="G1809" t="s">
        <v>17</v>
      </c>
      <c r="H1809" t="s">
        <v>18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2434</v>
      </c>
      <c r="O1809" s="7">
        <f>(E1809/D1809)*100</f>
        <v>11.06</v>
      </c>
      <c r="P1809" s="5">
        <f>IFERROR((E1809/L1809),0)</f>
        <v>69.125</v>
      </c>
      <c r="Q1809" s="5" t="str">
        <f>LEFT(N1809,SEARCH("/", N1809)-1)</f>
        <v>photography</v>
      </c>
      <c r="R1809" s="5" t="str">
        <f>RIGHT(N1809,LEN(N1809)-SEARCH("/",N1809))</f>
        <v>photobooks</v>
      </c>
      <c r="S1809" s="11">
        <f>(((J1809/60)/60)/24)+DATE(1970,1,1)</f>
        <v>41880.068437499998</v>
      </c>
      <c r="T1809" s="11">
        <f>(((I1809/60)/60)/24)+DATE(1970,1,1)</f>
        <v>41910.068437499998</v>
      </c>
      <c r="U1809">
        <f>YEAR(S1809)</f>
        <v>2014</v>
      </c>
      <c r="V1809">
        <f>YEAR(T1809)</f>
        <v>2014</v>
      </c>
      <c r="W1809" t="str">
        <f>IF(V1809=U1809, "Yes"," No")</f>
        <v>Yes</v>
      </c>
    </row>
    <row r="1810" spans="1:23" ht="43.2" x14ac:dyDescent="0.3">
      <c r="A1810">
        <v>1808</v>
      </c>
      <c r="B1810" s="1" t="s">
        <v>3693</v>
      </c>
      <c r="C1810" s="1" t="s">
        <v>3694</v>
      </c>
      <c r="D1810">
        <v>28000</v>
      </c>
      <c r="E1810">
        <v>11594</v>
      </c>
      <c r="F1810" t="s">
        <v>357</v>
      </c>
      <c r="G1810" t="s">
        <v>17</v>
      </c>
      <c r="H1810" t="s">
        <v>18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2434</v>
      </c>
      <c r="O1810" s="7">
        <f>(E1810/D1810)*100</f>
        <v>41.407142857142858</v>
      </c>
      <c r="P1810" s="5">
        <f>IFERROR((E1810/L1810),0)</f>
        <v>120.77083333333333</v>
      </c>
      <c r="Q1810" s="5" t="str">
        <f>LEFT(N1810,SEARCH("/", N1810)-1)</f>
        <v>photography</v>
      </c>
      <c r="R1810" s="5" t="str">
        <f>RIGHT(N1810,LEN(N1810)-SEARCH("/",N1810))</f>
        <v>photobooks</v>
      </c>
      <c r="S1810" s="11">
        <f>(((J1810/60)/60)/24)+DATE(1970,1,1)</f>
        <v>42742.680902777778</v>
      </c>
      <c r="T1810" s="11">
        <f>(((I1810/60)/60)/24)+DATE(1970,1,1)</f>
        <v>42777.680902777778</v>
      </c>
      <c r="U1810">
        <f>YEAR(S1810)</f>
        <v>2017</v>
      </c>
      <c r="V1810">
        <f>YEAR(T1810)</f>
        <v>2017</v>
      </c>
      <c r="W1810" t="str">
        <f>IF(V1810=U1810, "Yes"," No")</f>
        <v>Yes</v>
      </c>
    </row>
    <row r="1811" spans="1:23" ht="43.2" x14ac:dyDescent="0.3">
      <c r="A1811">
        <v>1809</v>
      </c>
      <c r="B1811" s="1" t="s">
        <v>3695</v>
      </c>
      <c r="C1811" s="1" t="s">
        <v>3696</v>
      </c>
      <c r="D1811">
        <v>3500</v>
      </c>
      <c r="E1811">
        <v>380</v>
      </c>
      <c r="F1811" t="s">
        <v>357</v>
      </c>
      <c r="G1811" t="s">
        <v>159</v>
      </c>
      <c r="H1811" t="s">
        <v>160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2434</v>
      </c>
      <c r="O1811" s="7">
        <f>(E1811/D1811)*100</f>
        <v>10.857142857142858</v>
      </c>
      <c r="P1811" s="5">
        <f>IFERROR((E1811/L1811),0)</f>
        <v>42.222222222222221</v>
      </c>
      <c r="Q1811" s="5" t="str">
        <f>LEFT(N1811,SEARCH("/", N1811)-1)</f>
        <v>photography</v>
      </c>
      <c r="R1811" s="5" t="str">
        <f>RIGHT(N1811,LEN(N1811)-SEARCH("/",N1811))</f>
        <v>photobooks</v>
      </c>
      <c r="S1811" s="11">
        <f>(((J1811/60)/60)/24)+DATE(1970,1,1)</f>
        <v>42029.907858796301</v>
      </c>
      <c r="T1811" s="11">
        <f>(((I1811/60)/60)/24)+DATE(1970,1,1)</f>
        <v>42064.907858796301</v>
      </c>
      <c r="U1811">
        <f>YEAR(S1811)</f>
        <v>2015</v>
      </c>
      <c r="V1811">
        <f>YEAR(T1811)</f>
        <v>2015</v>
      </c>
      <c r="W1811" t="str">
        <f>IF(V1811=U1811, "Yes"," No")</f>
        <v>Yes</v>
      </c>
    </row>
    <row r="1812" spans="1:23" ht="43.2" x14ac:dyDescent="0.3">
      <c r="A1812">
        <v>1810</v>
      </c>
      <c r="B1812" s="1" t="s">
        <v>3697</v>
      </c>
      <c r="C1812" s="1" t="s">
        <v>3698</v>
      </c>
      <c r="D1812">
        <v>450</v>
      </c>
      <c r="E1812">
        <v>15</v>
      </c>
      <c r="F1812" t="s">
        <v>357</v>
      </c>
      <c r="G1812" t="s">
        <v>17</v>
      </c>
      <c r="H1812" t="s">
        <v>18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2434</v>
      </c>
      <c r="O1812" s="7">
        <f>(E1812/D1812)*100</f>
        <v>3.3333333333333335</v>
      </c>
      <c r="P1812" s="5">
        <f>IFERROR((E1812/L1812),0)</f>
        <v>7.5</v>
      </c>
      <c r="Q1812" s="5" t="str">
        <f>LEFT(N1812,SEARCH("/", N1812)-1)</f>
        <v>photography</v>
      </c>
      <c r="R1812" s="5" t="str">
        <f>RIGHT(N1812,LEN(N1812)-SEARCH("/",N1812))</f>
        <v>photobooks</v>
      </c>
      <c r="S1812" s="11">
        <f>(((J1812/60)/60)/24)+DATE(1970,1,1)</f>
        <v>41860.91002314815</v>
      </c>
      <c r="T1812" s="11">
        <f>(((I1812/60)/60)/24)+DATE(1970,1,1)</f>
        <v>41872.91002314815</v>
      </c>
      <c r="U1812">
        <f>YEAR(S1812)</f>
        <v>2014</v>
      </c>
      <c r="V1812">
        <f>YEAR(T1812)</f>
        <v>2014</v>
      </c>
      <c r="W1812" t="str">
        <f>IF(V1812=U1812, "Yes"," No")</f>
        <v>Yes</v>
      </c>
    </row>
    <row r="1813" spans="1:23" ht="43.2" x14ac:dyDescent="0.3">
      <c r="A1813">
        <v>1811</v>
      </c>
      <c r="B1813" s="1" t="s">
        <v>3699</v>
      </c>
      <c r="C1813" s="1" t="s">
        <v>3700</v>
      </c>
      <c r="D1813">
        <v>54000</v>
      </c>
      <c r="E1813">
        <v>40</v>
      </c>
      <c r="F1813" t="s">
        <v>357</v>
      </c>
      <c r="G1813" t="s">
        <v>17</v>
      </c>
      <c r="H1813" t="s">
        <v>18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2434</v>
      </c>
      <c r="O1813" s="7">
        <f>(E1813/D1813)*100</f>
        <v>7.407407407407407E-2</v>
      </c>
      <c r="P1813" s="5">
        <f>IFERROR((E1813/L1813),0)</f>
        <v>1.5384615384615385</v>
      </c>
      <c r="Q1813" s="5" t="str">
        <f>LEFT(N1813,SEARCH("/", N1813)-1)</f>
        <v>photography</v>
      </c>
      <c r="R1813" s="5" t="str">
        <f>RIGHT(N1813,LEN(N1813)-SEARCH("/",N1813))</f>
        <v>photobooks</v>
      </c>
      <c r="S1813" s="11">
        <f>(((J1813/60)/60)/24)+DATE(1970,1,1)</f>
        <v>41876.433680555558</v>
      </c>
      <c r="T1813" s="11">
        <f>(((I1813/60)/60)/24)+DATE(1970,1,1)</f>
        <v>41936.166666666664</v>
      </c>
      <c r="U1813">
        <f>YEAR(S1813)</f>
        <v>2014</v>
      </c>
      <c r="V1813">
        <f>YEAR(T1813)</f>
        <v>2014</v>
      </c>
      <c r="W1813" t="str">
        <f>IF(V1813=U1813, "Yes"," No")</f>
        <v>Yes</v>
      </c>
    </row>
    <row r="1814" spans="1:23" ht="43.2" x14ac:dyDescent="0.3">
      <c r="A1814">
        <v>1812</v>
      </c>
      <c r="B1814" s="1" t="s">
        <v>3701</v>
      </c>
      <c r="C1814" s="1" t="s">
        <v>3702</v>
      </c>
      <c r="D1814">
        <v>6500</v>
      </c>
      <c r="E1814">
        <v>865</v>
      </c>
      <c r="F1814" t="s">
        <v>357</v>
      </c>
      <c r="G1814" t="s">
        <v>24</v>
      </c>
      <c r="H1814" t="s">
        <v>25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2434</v>
      </c>
      <c r="O1814" s="7">
        <f>(E1814/D1814)*100</f>
        <v>13.307692307692307</v>
      </c>
      <c r="P1814" s="5">
        <f>IFERROR((E1814/L1814),0)</f>
        <v>37.608695652173914</v>
      </c>
      <c r="Q1814" s="5" t="str">
        <f>LEFT(N1814,SEARCH("/", N1814)-1)</f>
        <v>photography</v>
      </c>
      <c r="R1814" s="5" t="str">
        <f>RIGHT(N1814,LEN(N1814)-SEARCH("/",N1814))</f>
        <v>photobooks</v>
      </c>
      <c r="S1814" s="11">
        <f>(((J1814/60)/60)/24)+DATE(1970,1,1)</f>
        <v>42524.318703703699</v>
      </c>
      <c r="T1814" s="11">
        <f>(((I1814/60)/60)/24)+DATE(1970,1,1)</f>
        <v>42554.318703703699</v>
      </c>
      <c r="U1814">
        <f>YEAR(S1814)</f>
        <v>2016</v>
      </c>
      <c r="V1814">
        <f>YEAR(T1814)</f>
        <v>2016</v>
      </c>
      <c r="W1814" t="str">
        <f>IF(V1814=U1814, "Yes"," No")</f>
        <v>Yes</v>
      </c>
    </row>
    <row r="1815" spans="1:23" ht="43.2" x14ac:dyDescent="0.3">
      <c r="A1815">
        <v>1813</v>
      </c>
      <c r="B1815" s="1" t="s">
        <v>3703</v>
      </c>
      <c r="C1815" s="1" t="s">
        <v>3704</v>
      </c>
      <c r="D1815">
        <v>8750</v>
      </c>
      <c r="E1815">
        <v>0</v>
      </c>
      <c r="F1815" t="s">
        <v>357</v>
      </c>
      <c r="G1815" t="s">
        <v>24</v>
      </c>
      <c r="H1815" t="s">
        <v>25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2434</v>
      </c>
      <c r="O1815" s="7">
        <f>(E1815/D1815)*100</f>
        <v>0</v>
      </c>
      <c r="P1815" s="5">
        <f>IFERROR((E1815/L1815),0)</f>
        <v>0</v>
      </c>
      <c r="Q1815" s="5" t="str">
        <f>LEFT(N1815,SEARCH("/", N1815)-1)</f>
        <v>photography</v>
      </c>
      <c r="R1815" s="5" t="str">
        <f>RIGHT(N1815,LEN(N1815)-SEARCH("/",N1815))</f>
        <v>photobooks</v>
      </c>
      <c r="S1815" s="11">
        <f>(((J1815/60)/60)/24)+DATE(1970,1,1)</f>
        <v>41829.889027777775</v>
      </c>
      <c r="T1815" s="11">
        <f>(((I1815/60)/60)/24)+DATE(1970,1,1)</f>
        <v>41859.889027777775</v>
      </c>
      <c r="U1815">
        <f>YEAR(S1815)</f>
        <v>2014</v>
      </c>
      <c r="V1815">
        <f>YEAR(T1815)</f>
        <v>2014</v>
      </c>
      <c r="W1815" t="str">
        <f>IF(V1815=U1815, "Yes"," No")</f>
        <v>Yes</v>
      </c>
    </row>
    <row r="1816" spans="1:23" ht="43.2" x14ac:dyDescent="0.3">
      <c r="A1816">
        <v>1814</v>
      </c>
      <c r="B1816" s="1" t="s">
        <v>3705</v>
      </c>
      <c r="C1816" s="1" t="s">
        <v>3706</v>
      </c>
      <c r="D1816">
        <v>12000</v>
      </c>
      <c r="E1816">
        <v>5902</v>
      </c>
      <c r="F1816" t="s">
        <v>357</v>
      </c>
      <c r="G1816" t="s">
        <v>24</v>
      </c>
      <c r="H1816" t="s">
        <v>25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2434</v>
      </c>
      <c r="O1816" s="7">
        <f>(E1816/D1816)*100</f>
        <v>49.183333333333337</v>
      </c>
      <c r="P1816" s="5">
        <f>IFERROR((E1816/L1816),0)</f>
        <v>42.157142857142858</v>
      </c>
      <c r="Q1816" s="5" t="str">
        <f>LEFT(N1816,SEARCH("/", N1816)-1)</f>
        <v>photography</v>
      </c>
      <c r="R1816" s="5" t="str">
        <f>RIGHT(N1816,LEN(N1816)-SEARCH("/",N1816))</f>
        <v>photobooks</v>
      </c>
      <c r="S1816" s="11">
        <f>(((J1816/60)/60)/24)+DATE(1970,1,1)</f>
        <v>42033.314074074078</v>
      </c>
      <c r="T1816" s="11">
        <f>(((I1816/60)/60)/24)+DATE(1970,1,1)</f>
        <v>42063.314074074078</v>
      </c>
      <c r="U1816">
        <f>YEAR(S1816)</f>
        <v>2015</v>
      </c>
      <c r="V1816">
        <f>YEAR(T1816)</f>
        <v>2015</v>
      </c>
      <c r="W1816" t="str">
        <f>IF(V1816=U1816, "Yes"," No")</f>
        <v>Yes</v>
      </c>
    </row>
    <row r="1817" spans="1:23" ht="57.6" x14ac:dyDescent="0.3">
      <c r="A1817">
        <v>1815</v>
      </c>
      <c r="B1817" s="1" t="s">
        <v>3707</v>
      </c>
      <c r="C1817" s="1" t="s">
        <v>3708</v>
      </c>
      <c r="D1817">
        <v>3000</v>
      </c>
      <c r="E1817">
        <v>0</v>
      </c>
      <c r="F1817" t="s">
        <v>357</v>
      </c>
      <c r="G1817" t="s">
        <v>17</v>
      </c>
      <c r="H1817" t="s">
        <v>18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2434</v>
      </c>
      <c r="O1817" s="7">
        <f>(E1817/D1817)*100</f>
        <v>0</v>
      </c>
      <c r="P1817" s="5">
        <f>IFERROR((E1817/L1817),0)</f>
        <v>0</v>
      </c>
      <c r="Q1817" s="5" t="str">
        <f>LEFT(N1817,SEARCH("/", N1817)-1)</f>
        <v>photography</v>
      </c>
      <c r="R1817" s="5" t="str">
        <f>RIGHT(N1817,LEN(N1817)-SEARCH("/",N1817))</f>
        <v>photobooks</v>
      </c>
      <c r="S1817" s="11">
        <f>(((J1817/60)/60)/24)+DATE(1970,1,1)</f>
        <v>42172.906678240746</v>
      </c>
      <c r="T1817" s="11">
        <f>(((I1817/60)/60)/24)+DATE(1970,1,1)</f>
        <v>42186.906678240746</v>
      </c>
      <c r="U1817">
        <f>YEAR(S1817)</f>
        <v>2015</v>
      </c>
      <c r="V1817">
        <f>YEAR(T1817)</f>
        <v>2015</v>
      </c>
      <c r="W1817" t="str">
        <f>IF(V1817=U1817, "Yes"," No")</f>
        <v>Yes</v>
      </c>
    </row>
    <row r="1818" spans="1:23" ht="43.2" x14ac:dyDescent="0.3">
      <c r="A1818">
        <v>1816</v>
      </c>
      <c r="B1818" s="1" t="s">
        <v>3709</v>
      </c>
      <c r="C1818" s="1" t="s">
        <v>3710</v>
      </c>
      <c r="D1818">
        <v>25000</v>
      </c>
      <c r="E1818">
        <v>509</v>
      </c>
      <c r="F1818" t="s">
        <v>357</v>
      </c>
      <c r="G1818" t="s">
        <v>2089</v>
      </c>
      <c r="H1818" t="s">
        <v>2090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2434</v>
      </c>
      <c r="O1818" s="7">
        <f>(E1818/D1818)*100</f>
        <v>2.036</v>
      </c>
      <c r="P1818" s="5">
        <f>IFERROR((E1818/L1818),0)</f>
        <v>84.833333333333329</v>
      </c>
      <c r="Q1818" s="5" t="str">
        <f>LEFT(N1818,SEARCH("/", N1818)-1)</f>
        <v>photography</v>
      </c>
      <c r="R1818" s="5" t="str">
        <f>RIGHT(N1818,LEN(N1818)-SEARCH("/",N1818))</f>
        <v>photobooks</v>
      </c>
      <c r="S1818" s="11">
        <f>(((J1818/60)/60)/24)+DATE(1970,1,1)</f>
        <v>42548.876192129625</v>
      </c>
      <c r="T1818" s="11">
        <f>(((I1818/60)/60)/24)+DATE(1970,1,1)</f>
        <v>42576.791666666672</v>
      </c>
      <c r="U1818">
        <f>YEAR(S1818)</f>
        <v>2016</v>
      </c>
      <c r="V1818">
        <f>YEAR(T1818)</f>
        <v>2016</v>
      </c>
      <c r="W1818" t="str">
        <f>IF(V1818=U1818, "Yes"," No")</f>
        <v>Yes</v>
      </c>
    </row>
    <row r="1819" spans="1:23" ht="28.8" x14ac:dyDescent="0.3">
      <c r="A1819">
        <v>1817</v>
      </c>
      <c r="B1819" s="1" t="s">
        <v>3711</v>
      </c>
      <c r="C1819" s="1" t="s">
        <v>3712</v>
      </c>
      <c r="D1819">
        <v>18000</v>
      </c>
      <c r="E1819">
        <v>9419</v>
      </c>
      <c r="F1819" t="s">
        <v>357</v>
      </c>
      <c r="G1819" t="s">
        <v>17</v>
      </c>
      <c r="H1819" t="s">
        <v>18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2434</v>
      </c>
      <c r="O1819" s="7">
        <f>(E1819/D1819)*100</f>
        <v>52.327777777777776</v>
      </c>
      <c r="P1819" s="5">
        <f>IFERROR((E1819/L1819),0)</f>
        <v>94.19</v>
      </c>
      <c r="Q1819" s="5" t="str">
        <f>LEFT(N1819,SEARCH("/", N1819)-1)</f>
        <v>photography</v>
      </c>
      <c r="R1819" s="5" t="str">
        <f>RIGHT(N1819,LEN(N1819)-SEARCH("/",N1819))</f>
        <v>photobooks</v>
      </c>
      <c r="S1819" s="11">
        <f>(((J1819/60)/60)/24)+DATE(1970,1,1)</f>
        <v>42705.662118055552</v>
      </c>
      <c r="T1819" s="11">
        <f>(((I1819/60)/60)/24)+DATE(1970,1,1)</f>
        <v>42765.290972222225</v>
      </c>
      <c r="U1819">
        <f>YEAR(S1819)</f>
        <v>2016</v>
      </c>
      <c r="V1819">
        <f>YEAR(T1819)</f>
        <v>2017</v>
      </c>
      <c r="W1819" t="str">
        <f>IF(V1819=U1819, "Yes"," No")</f>
        <v xml:space="preserve"> No</v>
      </c>
    </row>
    <row r="1820" spans="1:23" ht="28.8" x14ac:dyDescent="0.3">
      <c r="A1820">
        <v>1818</v>
      </c>
      <c r="B1820" s="1" t="s">
        <v>3713</v>
      </c>
      <c r="C1820" s="1" t="s">
        <v>3714</v>
      </c>
      <c r="D1820">
        <v>15000</v>
      </c>
      <c r="E1820">
        <v>0</v>
      </c>
      <c r="F1820" t="s">
        <v>357</v>
      </c>
      <c r="G1820" t="s">
        <v>17</v>
      </c>
      <c r="H1820" t="s">
        <v>18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2434</v>
      </c>
      <c r="O1820" s="7">
        <f>(E1820/D1820)*100</f>
        <v>0</v>
      </c>
      <c r="P1820" s="5">
        <f>IFERROR((E1820/L1820),0)</f>
        <v>0</v>
      </c>
      <c r="Q1820" s="5" t="str">
        <f>LEFT(N1820,SEARCH("/", N1820)-1)</f>
        <v>photography</v>
      </c>
      <c r="R1820" s="5" t="str">
        <f>RIGHT(N1820,LEN(N1820)-SEARCH("/",N1820))</f>
        <v>photobooks</v>
      </c>
      <c r="S1820" s="11">
        <f>(((J1820/60)/60)/24)+DATE(1970,1,1)</f>
        <v>42067.234375</v>
      </c>
      <c r="T1820" s="11">
        <f>(((I1820/60)/60)/24)+DATE(1970,1,1)</f>
        <v>42097.192708333328</v>
      </c>
      <c r="U1820">
        <f>YEAR(S1820)</f>
        <v>2015</v>
      </c>
      <c r="V1820">
        <f>YEAR(T1820)</f>
        <v>2015</v>
      </c>
      <c r="W1820" t="str">
        <f>IF(V1820=U1820, "Yes"," No")</f>
        <v>Yes</v>
      </c>
    </row>
    <row r="1821" spans="1:23" ht="43.2" x14ac:dyDescent="0.3">
      <c r="A1821">
        <v>1819</v>
      </c>
      <c r="B1821" s="1" t="s">
        <v>3715</v>
      </c>
      <c r="C1821" s="1" t="s">
        <v>3716</v>
      </c>
      <c r="D1821">
        <v>1200</v>
      </c>
      <c r="E1821">
        <v>25</v>
      </c>
      <c r="F1821" t="s">
        <v>357</v>
      </c>
      <c r="G1821" t="s">
        <v>17</v>
      </c>
      <c r="H1821" t="s">
        <v>18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2434</v>
      </c>
      <c r="O1821" s="7">
        <f>(E1821/D1821)*100</f>
        <v>2.083333333333333</v>
      </c>
      <c r="P1821" s="5">
        <f>IFERROR((E1821/L1821),0)</f>
        <v>6.25</v>
      </c>
      <c r="Q1821" s="5" t="str">
        <f>LEFT(N1821,SEARCH("/", N1821)-1)</f>
        <v>photography</v>
      </c>
      <c r="R1821" s="5" t="str">
        <f>RIGHT(N1821,LEN(N1821)-SEARCH("/",N1821))</f>
        <v>photobooks</v>
      </c>
      <c r="S1821" s="11">
        <f>(((J1821/60)/60)/24)+DATE(1970,1,1)</f>
        <v>41820.752268518518</v>
      </c>
      <c r="T1821" s="11">
        <f>(((I1821/60)/60)/24)+DATE(1970,1,1)</f>
        <v>41850.752268518518</v>
      </c>
      <c r="U1821">
        <f>YEAR(S1821)</f>
        <v>2014</v>
      </c>
      <c r="V1821">
        <f>YEAR(T1821)</f>
        <v>2014</v>
      </c>
      <c r="W1821" t="str">
        <f>IF(V1821=U1821, "Yes"," No")</f>
        <v>Yes</v>
      </c>
    </row>
    <row r="1822" spans="1:23" ht="57.6" x14ac:dyDescent="0.3">
      <c r="A1822">
        <v>1820</v>
      </c>
      <c r="B1822" s="1" t="s">
        <v>3717</v>
      </c>
      <c r="C1822" s="1" t="s">
        <v>3718</v>
      </c>
      <c r="D1822">
        <v>26000</v>
      </c>
      <c r="E1822">
        <v>1707</v>
      </c>
      <c r="F1822" t="s">
        <v>357</v>
      </c>
      <c r="G1822" t="s">
        <v>17</v>
      </c>
      <c r="H1822" t="s">
        <v>18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2434</v>
      </c>
      <c r="O1822" s="7">
        <f>(E1822/D1822)*100</f>
        <v>6.565384615384616</v>
      </c>
      <c r="P1822" s="5">
        <f>IFERROR((E1822/L1822),0)</f>
        <v>213.375</v>
      </c>
      <c r="Q1822" s="5" t="str">
        <f>LEFT(N1822,SEARCH("/", N1822)-1)</f>
        <v>photography</v>
      </c>
      <c r="R1822" s="5" t="str">
        <f>RIGHT(N1822,LEN(N1822)-SEARCH("/",N1822))</f>
        <v>photobooks</v>
      </c>
      <c r="S1822" s="11">
        <f>(((J1822/60)/60)/24)+DATE(1970,1,1)</f>
        <v>42065.084375000006</v>
      </c>
      <c r="T1822" s="11">
        <f>(((I1822/60)/60)/24)+DATE(1970,1,1)</f>
        <v>42095.042708333334</v>
      </c>
      <c r="U1822">
        <f>YEAR(S1822)</f>
        <v>2015</v>
      </c>
      <c r="V1822">
        <f>YEAR(T1822)</f>
        <v>2015</v>
      </c>
      <c r="W1822" t="str">
        <f>IF(V1822=U1822, "Yes"," No")</f>
        <v>Yes</v>
      </c>
    </row>
    <row r="1823" spans="1:23" ht="43.2" x14ac:dyDescent="0.3">
      <c r="A1823">
        <v>1821</v>
      </c>
      <c r="B1823" s="1" t="s">
        <v>3719</v>
      </c>
      <c r="C1823" s="1" t="s">
        <v>3720</v>
      </c>
      <c r="D1823">
        <v>2500</v>
      </c>
      <c r="E1823">
        <v>3372.25</v>
      </c>
      <c r="F1823" t="s">
        <v>16</v>
      </c>
      <c r="G1823" t="s">
        <v>17</v>
      </c>
      <c r="H1823" t="s">
        <v>18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1614</v>
      </c>
      <c r="O1823" s="7">
        <f>(E1823/D1823)*100</f>
        <v>134.88999999999999</v>
      </c>
      <c r="P1823" s="5">
        <f>IFERROR((E1823/L1823),0)</f>
        <v>59.162280701754383</v>
      </c>
      <c r="Q1823" s="5" t="str">
        <f>LEFT(N1823,SEARCH("/", N1823)-1)</f>
        <v>music</v>
      </c>
      <c r="R1823" s="5" t="str">
        <f>RIGHT(N1823,LEN(N1823)-SEARCH("/",N1823))</f>
        <v>rock</v>
      </c>
      <c r="S1823" s="11">
        <f>(((J1823/60)/60)/24)+DATE(1970,1,1)</f>
        <v>40926.319062499999</v>
      </c>
      <c r="T1823" s="11">
        <f>(((I1823/60)/60)/24)+DATE(1970,1,1)</f>
        <v>40971.319062499999</v>
      </c>
      <c r="U1823">
        <f>YEAR(S1823)</f>
        <v>2012</v>
      </c>
      <c r="V1823">
        <f>YEAR(T1823)</f>
        <v>2012</v>
      </c>
      <c r="W1823" t="str">
        <f>IF(V1823=U1823, "Yes"," No")</f>
        <v>Yes</v>
      </c>
    </row>
    <row r="1824" spans="1:23" ht="28.8" x14ac:dyDescent="0.3">
      <c r="A1824">
        <v>1822</v>
      </c>
      <c r="B1824" s="1" t="s">
        <v>3721</v>
      </c>
      <c r="C1824" s="1" t="s">
        <v>3722</v>
      </c>
      <c r="D1824">
        <v>300</v>
      </c>
      <c r="E1824">
        <v>300</v>
      </c>
      <c r="F1824" t="s">
        <v>16</v>
      </c>
      <c r="G1824" t="s">
        <v>159</v>
      </c>
      <c r="H1824" t="s">
        <v>160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1614</v>
      </c>
      <c r="O1824" s="7">
        <f>(E1824/D1824)*100</f>
        <v>100</v>
      </c>
      <c r="P1824" s="5">
        <f>IFERROR((E1824/L1824),0)</f>
        <v>27.272727272727273</v>
      </c>
      <c r="Q1824" s="5" t="str">
        <f>LEFT(N1824,SEARCH("/", N1824)-1)</f>
        <v>music</v>
      </c>
      <c r="R1824" s="5" t="str">
        <f>RIGHT(N1824,LEN(N1824)-SEARCH("/",N1824))</f>
        <v>rock</v>
      </c>
      <c r="S1824" s="11">
        <f>(((J1824/60)/60)/24)+DATE(1970,1,1)</f>
        <v>41634.797013888885</v>
      </c>
      <c r="T1824" s="11">
        <f>(((I1824/60)/60)/24)+DATE(1970,1,1)</f>
        <v>41670.792361111111</v>
      </c>
      <c r="U1824">
        <f>YEAR(S1824)</f>
        <v>2013</v>
      </c>
      <c r="V1824">
        <f>YEAR(T1824)</f>
        <v>2014</v>
      </c>
      <c r="W1824" t="str">
        <f>IF(V1824=U1824, "Yes"," No")</f>
        <v xml:space="preserve"> No</v>
      </c>
    </row>
    <row r="1825" spans="1:23" ht="43.2" x14ac:dyDescent="0.3">
      <c r="A1825">
        <v>1823</v>
      </c>
      <c r="B1825" s="1" t="s">
        <v>3723</v>
      </c>
      <c r="C1825" s="1" t="s">
        <v>3724</v>
      </c>
      <c r="D1825">
        <v>700</v>
      </c>
      <c r="E1825">
        <v>811</v>
      </c>
      <c r="F1825" t="s">
        <v>16</v>
      </c>
      <c r="G1825" t="s">
        <v>17</v>
      </c>
      <c r="H1825" t="s">
        <v>18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1614</v>
      </c>
      <c r="O1825" s="7">
        <f>(E1825/D1825)*100</f>
        <v>115.85714285714286</v>
      </c>
      <c r="P1825" s="5">
        <f>IFERROR((E1825/L1825),0)</f>
        <v>24.575757575757574</v>
      </c>
      <c r="Q1825" s="5" t="str">
        <f>LEFT(N1825,SEARCH("/", N1825)-1)</f>
        <v>music</v>
      </c>
      <c r="R1825" s="5" t="str">
        <f>RIGHT(N1825,LEN(N1825)-SEARCH("/",N1825))</f>
        <v>rock</v>
      </c>
      <c r="S1825" s="11">
        <f>(((J1825/60)/60)/24)+DATE(1970,1,1)</f>
        <v>41176.684907407405</v>
      </c>
      <c r="T1825" s="11">
        <f>(((I1825/60)/60)/24)+DATE(1970,1,1)</f>
        <v>41206.684907407405</v>
      </c>
      <c r="U1825">
        <f>YEAR(S1825)</f>
        <v>2012</v>
      </c>
      <c r="V1825">
        <f>YEAR(T1825)</f>
        <v>2012</v>
      </c>
      <c r="W1825" t="str">
        <f>IF(V1825=U1825, "Yes"," No")</f>
        <v>Yes</v>
      </c>
    </row>
    <row r="1826" spans="1:23" ht="28.8" x14ac:dyDescent="0.3">
      <c r="A1826">
        <v>1824</v>
      </c>
      <c r="B1826" s="1" t="s">
        <v>3725</v>
      </c>
      <c r="C1826" s="1" t="s">
        <v>3726</v>
      </c>
      <c r="D1826">
        <v>3000</v>
      </c>
      <c r="E1826">
        <v>3002</v>
      </c>
      <c r="F1826" t="s">
        <v>16</v>
      </c>
      <c r="G1826" t="s">
        <v>17</v>
      </c>
      <c r="H1826" t="s">
        <v>18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1614</v>
      </c>
      <c r="O1826" s="7">
        <f>(E1826/D1826)*100</f>
        <v>100.06666666666666</v>
      </c>
      <c r="P1826" s="5">
        <f>IFERROR((E1826/L1826),0)</f>
        <v>75.05</v>
      </c>
      <c r="Q1826" s="5" t="str">
        <f>LEFT(N1826,SEARCH("/", N1826)-1)</f>
        <v>music</v>
      </c>
      <c r="R1826" s="5" t="str">
        <f>RIGHT(N1826,LEN(N1826)-SEARCH("/",N1826))</f>
        <v>rock</v>
      </c>
      <c r="S1826" s="11">
        <f>(((J1826/60)/60)/24)+DATE(1970,1,1)</f>
        <v>41626.916284722225</v>
      </c>
      <c r="T1826" s="11">
        <f>(((I1826/60)/60)/24)+DATE(1970,1,1)</f>
        <v>41647.088888888888</v>
      </c>
      <c r="U1826">
        <f>YEAR(S1826)</f>
        <v>2013</v>
      </c>
      <c r="V1826">
        <f>YEAR(T1826)</f>
        <v>2014</v>
      </c>
      <c r="W1826" t="str">
        <f>IF(V1826=U1826, "Yes"," No")</f>
        <v xml:space="preserve"> No</v>
      </c>
    </row>
    <row r="1827" spans="1:23" ht="43.2" x14ac:dyDescent="0.3">
      <c r="A1827">
        <v>1825</v>
      </c>
      <c r="B1827" s="1" t="s">
        <v>3727</v>
      </c>
      <c r="C1827" s="1" t="s">
        <v>3728</v>
      </c>
      <c r="D1827">
        <v>2000</v>
      </c>
      <c r="E1827">
        <v>2101</v>
      </c>
      <c r="F1827" t="s">
        <v>16</v>
      </c>
      <c r="G1827" t="s">
        <v>17</v>
      </c>
      <c r="H1827" t="s">
        <v>18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1614</v>
      </c>
      <c r="O1827" s="7">
        <f>(E1827/D1827)*100</f>
        <v>105.05</v>
      </c>
      <c r="P1827" s="5">
        <f>IFERROR((E1827/L1827),0)</f>
        <v>42.02</v>
      </c>
      <c r="Q1827" s="5" t="str">
        <f>LEFT(N1827,SEARCH("/", N1827)-1)</f>
        <v>music</v>
      </c>
      <c r="R1827" s="5" t="str">
        <f>RIGHT(N1827,LEN(N1827)-SEARCH("/",N1827))</f>
        <v>rock</v>
      </c>
      <c r="S1827" s="11">
        <f>(((J1827/60)/60)/24)+DATE(1970,1,1)</f>
        <v>41443.83452546296</v>
      </c>
      <c r="T1827" s="11">
        <f>(((I1827/60)/60)/24)+DATE(1970,1,1)</f>
        <v>41466.83452546296</v>
      </c>
      <c r="U1827">
        <f>YEAR(S1827)</f>
        <v>2013</v>
      </c>
      <c r="V1827">
        <f>YEAR(T1827)</f>
        <v>2013</v>
      </c>
      <c r="W1827" t="str">
        <f>IF(V1827=U1827, "Yes"," No")</f>
        <v>Yes</v>
      </c>
    </row>
    <row r="1828" spans="1:23" ht="28.8" x14ac:dyDescent="0.3">
      <c r="A1828">
        <v>1826</v>
      </c>
      <c r="B1828" s="1" t="s">
        <v>3729</v>
      </c>
      <c r="C1828" s="1" t="s">
        <v>3730</v>
      </c>
      <c r="D1828">
        <v>2000</v>
      </c>
      <c r="E1828">
        <v>2020</v>
      </c>
      <c r="F1828" t="s">
        <v>16</v>
      </c>
      <c r="G1828" t="s">
        <v>17</v>
      </c>
      <c r="H1828" t="s">
        <v>18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1614</v>
      </c>
      <c r="O1828" s="7">
        <f>(E1828/D1828)*100</f>
        <v>101</v>
      </c>
      <c r="P1828" s="5">
        <f>IFERROR((E1828/L1828),0)</f>
        <v>53.157894736842103</v>
      </c>
      <c r="Q1828" s="5" t="str">
        <f>LEFT(N1828,SEARCH("/", N1828)-1)</f>
        <v>music</v>
      </c>
      <c r="R1828" s="5" t="str">
        <f>RIGHT(N1828,LEN(N1828)-SEARCH("/",N1828))</f>
        <v>rock</v>
      </c>
      <c r="S1828" s="11">
        <f>(((J1828/60)/60)/24)+DATE(1970,1,1)</f>
        <v>41657.923807870371</v>
      </c>
      <c r="T1828" s="11">
        <f>(((I1828/60)/60)/24)+DATE(1970,1,1)</f>
        <v>41687.923807870371</v>
      </c>
      <c r="U1828">
        <f>YEAR(S1828)</f>
        <v>2014</v>
      </c>
      <c r="V1828">
        <f>YEAR(T1828)</f>
        <v>2014</v>
      </c>
      <c r="W1828" t="str">
        <f>IF(V1828=U1828, "Yes"," No")</f>
        <v>Yes</v>
      </c>
    </row>
    <row r="1829" spans="1:23" ht="43.2" x14ac:dyDescent="0.3">
      <c r="A1829">
        <v>1827</v>
      </c>
      <c r="B1829" s="1" t="s">
        <v>3731</v>
      </c>
      <c r="C1829" s="1" t="s">
        <v>3732</v>
      </c>
      <c r="D1829">
        <v>8000</v>
      </c>
      <c r="E1829">
        <v>8053</v>
      </c>
      <c r="F1829" t="s">
        <v>16</v>
      </c>
      <c r="G1829" t="s">
        <v>17</v>
      </c>
      <c r="H1829" t="s">
        <v>18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1614</v>
      </c>
      <c r="O1829" s="7">
        <f>(E1829/D1829)*100</f>
        <v>100.66250000000001</v>
      </c>
      <c r="P1829" s="5">
        <f>IFERROR((E1829/L1829),0)</f>
        <v>83.885416666666671</v>
      </c>
      <c r="Q1829" s="5" t="str">
        <f>LEFT(N1829,SEARCH("/", N1829)-1)</f>
        <v>music</v>
      </c>
      <c r="R1829" s="5" t="str">
        <f>RIGHT(N1829,LEN(N1829)-SEARCH("/",N1829))</f>
        <v>rock</v>
      </c>
      <c r="S1829" s="11">
        <f>(((J1829/60)/60)/24)+DATE(1970,1,1)</f>
        <v>40555.325937499998</v>
      </c>
      <c r="T1829" s="11">
        <f>(((I1829/60)/60)/24)+DATE(1970,1,1)</f>
        <v>40605.325937499998</v>
      </c>
      <c r="U1829">
        <f>YEAR(S1829)</f>
        <v>2011</v>
      </c>
      <c r="V1829">
        <f>YEAR(T1829)</f>
        <v>2011</v>
      </c>
      <c r="W1829" t="str">
        <f>IF(V1829=U1829, "Yes"," No")</f>
        <v>Yes</v>
      </c>
    </row>
    <row r="1830" spans="1:23" ht="57.6" x14ac:dyDescent="0.3">
      <c r="A1830">
        <v>1828</v>
      </c>
      <c r="B1830" s="1" t="s">
        <v>3733</v>
      </c>
      <c r="C1830" s="1" t="s">
        <v>3734</v>
      </c>
      <c r="D1830">
        <v>20000</v>
      </c>
      <c r="E1830">
        <v>20032</v>
      </c>
      <c r="F1830" t="s">
        <v>16</v>
      </c>
      <c r="G1830" t="s">
        <v>17</v>
      </c>
      <c r="H1830" t="s">
        <v>18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1614</v>
      </c>
      <c r="O1830" s="7">
        <f>(E1830/D1830)*100</f>
        <v>100.16000000000001</v>
      </c>
      <c r="P1830" s="5">
        <f>IFERROR((E1830/L1830),0)</f>
        <v>417.33333333333331</v>
      </c>
      <c r="Q1830" s="5" t="str">
        <f>LEFT(N1830,SEARCH("/", N1830)-1)</f>
        <v>music</v>
      </c>
      <c r="R1830" s="5" t="str">
        <f>RIGHT(N1830,LEN(N1830)-SEARCH("/",N1830))</f>
        <v>rock</v>
      </c>
      <c r="S1830" s="11">
        <f>(((J1830/60)/60)/24)+DATE(1970,1,1)</f>
        <v>41736.899652777778</v>
      </c>
      <c r="T1830" s="11">
        <f>(((I1830/60)/60)/24)+DATE(1970,1,1)</f>
        <v>41768.916666666664</v>
      </c>
      <c r="U1830">
        <f>YEAR(S1830)</f>
        <v>2014</v>
      </c>
      <c r="V1830">
        <f>YEAR(T1830)</f>
        <v>2014</v>
      </c>
      <c r="W1830" t="str">
        <f>IF(V1830=U1830, "Yes"," No")</f>
        <v>Yes</v>
      </c>
    </row>
    <row r="1831" spans="1:23" ht="43.2" x14ac:dyDescent="0.3">
      <c r="A1831">
        <v>1829</v>
      </c>
      <c r="B1831" s="1" t="s">
        <v>3735</v>
      </c>
      <c r="C1831" s="1" t="s">
        <v>3736</v>
      </c>
      <c r="D1831">
        <v>1500</v>
      </c>
      <c r="E1831">
        <v>2500.25</v>
      </c>
      <c r="F1831" t="s">
        <v>16</v>
      </c>
      <c r="G1831" t="s">
        <v>17</v>
      </c>
      <c r="H1831" t="s">
        <v>18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1614</v>
      </c>
      <c r="O1831" s="7">
        <f>(E1831/D1831)*100</f>
        <v>166.68333333333334</v>
      </c>
      <c r="P1831" s="5">
        <f>IFERROR((E1831/L1831),0)</f>
        <v>75.765151515151516</v>
      </c>
      <c r="Q1831" s="5" t="str">
        <f>LEFT(N1831,SEARCH("/", N1831)-1)</f>
        <v>music</v>
      </c>
      <c r="R1831" s="5" t="str">
        <f>RIGHT(N1831,LEN(N1831)-SEARCH("/",N1831))</f>
        <v>rock</v>
      </c>
      <c r="S1831" s="11">
        <f>(((J1831/60)/60)/24)+DATE(1970,1,1)</f>
        <v>40516.087627314817</v>
      </c>
      <c r="T1831" s="11">
        <f>(((I1831/60)/60)/24)+DATE(1970,1,1)</f>
        <v>40564.916666666664</v>
      </c>
      <c r="U1831">
        <f>YEAR(S1831)</f>
        <v>2010</v>
      </c>
      <c r="V1831">
        <f>YEAR(T1831)</f>
        <v>2011</v>
      </c>
      <c r="W1831" t="str">
        <f>IF(V1831=U1831, "Yes"," No")</f>
        <v xml:space="preserve"> No</v>
      </c>
    </row>
    <row r="1832" spans="1:23" ht="43.2" x14ac:dyDescent="0.3">
      <c r="A1832">
        <v>1830</v>
      </c>
      <c r="B1832" s="1" t="s">
        <v>3737</v>
      </c>
      <c r="C1832" s="1" t="s">
        <v>3738</v>
      </c>
      <c r="D1832">
        <v>15000</v>
      </c>
      <c r="E1832">
        <v>15230</v>
      </c>
      <c r="F1832" t="s">
        <v>16</v>
      </c>
      <c r="G1832" t="s">
        <v>17</v>
      </c>
      <c r="H1832" t="s">
        <v>18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1614</v>
      </c>
      <c r="O1832" s="7">
        <f>(E1832/D1832)*100</f>
        <v>101.53333333333335</v>
      </c>
      <c r="P1832" s="5">
        <f>IFERROR((E1832/L1832),0)</f>
        <v>67.389380530973455</v>
      </c>
      <c r="Q1832" s="5" t="str">
        <f>LEFT(N1832,SEARCH("/", N1832)-1)</f>
        <v>music</v>
      </c>
      <c r="R1832" s="5" t="str">
        <f>RIGHT(N1832,LEN(N1832)-SEARCH("/",N1832))</f>
        <v>rock</v>
      </c>
      <c r="S1832" s="11">
        <f>(((J1832/60)/60)/24)+DATE(1970,1,1)</f>
        <v>41664.684108796297</v>
      </c>
      <c r="T1832" s="11">
        <f>(((I1832/60)/60)/24)+DATE(1970,1,1)</f>
        <v>41694.684108796297</v>
      </c>
      <c r="U1832">
        <f>YEAR(S1832)</f>
        <v>2014</v>
      </c>
      <c r="V1832">
        <f>YEAR(T1832)</f>
        <v>2014</v>
      </c>
      <c r="W1832" t="str">
        <f>IF(V1832=U1832, "Yes"," No")</f>
        <v>Yes</v>
      </c>
    </row>
    <row r="1833" spans="1:23" ht="43.2" x14ac:dyDescent="0.3">
      <c r="A1833">
        <v>1831</v>
      </c>
      <c r="B1833" s="1" t="s">
        <v>3739</v>
      </c>
      <c r="C1833" s="1" t="s">
        <v>3740</v>
      </c>
      <c r="D1833">
        <v>1000</v>
      </c>
      <c r="E1833">
        <v>1030</v>
      </c>
      <c r="F1833" t="s">
        <v>16</v>
      </c>
      <c r="G1833" t="s">
        <v>17</v>
      </c>
      <c r="H1833" t="s">
        <v>18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1614</v>
      </c>
      <c r="O1833" s="7">
        <f>(E1833/D1833)*100</f>
        <v>103</v>
      </c>
      <c r="P1833" s="5">
        <f>IFERROR((E1833/L1833),0)</f>
        <v>73.571428571428569</v>
      </c>
      <c r="Q1833" s="5" t="str">
        <f>LEFT(N1833,SEARCH("/", N1833)-1)</f>
        <v>music</v>
      </c>
      <c r="R1833" s="5" t="str">
        <f>RIGHT(N1833,LEN(N1833)-SEARCH("/",N1833))</f>
        <v>rock</v>
      </c>
      <c r="S1833" s="11">
        <f>(((J1833/60)/60)/24)+DATE(1970,1,1)</f>
        <v>41026.996099537035</v>
      </c>
      <c r="T1833" s="11">
        <f>(((I1833/60)/60)/24)+DATE(1970,1,1)</f>
        <v>41041.996099537035</v>
      </c>
      <c r="U1833">
        <f>YEAR(S1833)</f>
        <v>2012</v>
      </c>
      <c r="V1833">
        <f>YEAR(T1833)</f>
        <v>2012</v>
      </c>
      <c r="W1833" t="str">
        <f>IF(V1833=U1833, "Yes"," No")</f>
        <v>Yes</v>
      </c>
    </row>
    <row r="1834" spans="1:23" ht="43.2" x14ac:dyDescent="0.3">
      <c r="A1834">
        <v>1832</v>
      </c>
      <c r="B1834" s="1" t="s">
        <v>3741</v>
      </c>
      <c r="C1834" s="1" t="s">
        <v>3742</v>
      </c>
      <c r="D1834">
        <v>350</v>
      </c>
      <c r="E1834">
        <v>500</v>
      </c>
      <c r="F1834" t="s">
        <v>16</v>
      </c>
      <c r="G1834" t="s">
        <v>17</v>
      </c>
      <c r="H1834" t="s">
        <v>18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1614</v>
      </c>
      <c r="O1834" s="7">
        <f>(E1834/D1834)*100</f>
        <v>142.85714285714286</v>
      </c>
      <c r="P1834" s="5">
        <f>IFERROR((E1834/L1834),0)</f>
        <v>25</v>
      </c>
      <c r="Q1834" s="5" t="str">
        <f>LEFT(N1834,SEARCH("/", N1834)-1)</f>
        <v>music</v>
      </c>
      <c r="R1834" s="5" t="str">
        <f>RIGHT(N1834,LEN(N1834)-SEARCH("/",N1834))</f>
        <v>rock</v>
      </c>
      <c r="S1834" s="11">
        <f>(((J1834/60)/60)/24)+DATE(1970,1,1)</f>
        <v>40576.539664351854</v>
      </c>
      <c r="T1834" s="11">
        <f>(((I1834/60)/60)/24)+DATE(1970,1,1)</f>
        <v>40606.539664351854</v>
      </c>
      <c r="U1834">
        <f>YEAR(S1834)</f>
        <v>2011</v>
      </c>
      <c r="V1834">
        <f>YEAR(T1834)</f>
        <v>2011</v>
      </c>
      <c r="W1834" t="str">
        <f>IF(V1834=U1834, "Yes"," No")</f>
        <v>Yes</v>
      </c>
    </row>
    <row r="1835" spans="1:23" ht="43.2" x14ac:dyDescent="0.3">
      <c r="A1835">
        <v>1833</v>
      </c>
      <c r="B1835" s="1" t="s">
        <v>3743</v>
      </c>
      <c r="C1835" s="1" t="s">
        <v>3744</v>
      </c>
      <c r="D1835">
        <v>400</v>
      </c>
      <c r="E1835">
        <v>1050</v>
      </c>
      <c r="F1835" t="s">
        <v>16</v>
      </c>
      <c r="G1835" t="s">
        <v>17</v>
      </c>
      <c r="H1835" t="s">
        <v>18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1614</v>
      </c>
      <c r="O1835" s="7">
        <f>(E1835/D1835)*100</f>
        <v>262.5</v>
      </c>
      <c r="P1835" s="5">
        <f>IFERROR((E1835/L1835),0)</f>
        <v>42</v>
      </c>
      <c r="Q1835" s="5" t="str">
        <f>LEFT(N1835,SEARCH("/", N1835)-1)</f>
        <v>music</v>
      </c>
      <c r="R1835" s="5" t="str">
        <f>RIGHT(N1835,LEN(N1835)-SEARCH("/",N1835))</f>
        <v>rock</v>
      </c>
      <c r="S1835" s="11">
        <f>(((J1835/60)/60)/24)+DATE(1970,1,1)</f>
        <v>41303.044016203705</v>
      </c>
      <c r="T1835" s="11">
        <f>(((I1835/60)/60)/24)+DATE(1970,1,1)</f>
        <v>41335.332638888889</v>
      </c>
      <c r="U1835">
        <f>YEAR(S1835)</f>
        <v>2013</v>
      </c>
      <c r="V1835">
        <f>YEAR(T1835)</f>
        <v>2013</v>
      </c>
      <c r="W1835" t="str">
        <f>IF(V1835=U1835, "Yes"," No")</f>
        <v>Yes</v>
      </c>
    </row>
    <row r="1836" spans="1:23" ht="28.8" x14ac:dyDescent="0.3">
      <c r="A1836">
        <v>1834</v>
      </c>
      <c r="B1836" s="1" t="s">
        <v>3745</v>
      </c>
      <c r="C1836" s="1" t="s">
        <v>3746</v>
      </c>
      <c r="D1836">
        <v>10000</v>
      </c>
      <c r="E1836">
        <v>11805</v>
      </c>
      <c r="F1836" t="s">
        <v>16</v>
      </c>
      <c r="G1836" t="s">
        <v>17</v>
      </c>
      <c r="H1836" t="s">
        <v>18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1614</v>
      </c>
      <c r="O1836" s="7">
        <f>(E1836/D1836)*100</f>
        <v>118.05000000000001</v>
      </c>
      <c r="P1836" s="5">
        <f>IFERROR((E1836/L1836),0)</f>
        <v>131.16666666666666</v>
      </c>
      <c r="Q1836" s="5" t="str">
        <f>LEFT(N1836,SEARCH("/", N1836)-1)</f>
        <v>music</v>
      </c>
      <c r="R1836" s="5" t="str">
        <f>RIGHT(N1836,LEN(N1836)-SEARCH("/",N1836))</f>
        <v>rock</v>
      </c>
      <c r="S1836" s="11">
        <f>(((J1836/60)/60)/24)+DATE(1970,1,1)</f>
        <v>41988.964062500003</v>
      </c>
      <c r="T1836" s="11">
        <f>(((I1836/60)/60)/24)+DATE(1970,1,1)</f>
        <v>42028.964062500003</v>
      </c>
      <c r="U1836">
        <f>YEAR(S1836)</f>
        <v>2014</v>
      </c>
      <c r="V1836">
        <f>YEAR(T1836)</f>
        <v>2015</v>
      </c>
      <c r="W1836" t="str">
        <f>IF(V1836=U1836, "Yes"," No")</f>
        <v xml:space="preserve"> No</v>
      </c>
    </row>
    <row r="1837" spans="1:23" ht="57.6" x14ac:dyDescent="0.3">
      <c r="A1837">
        <v>1835</v>
      </c>
      <c r="B1837" s="1" t="s">
        <v>3747</v>
      </c>
      <c r="C1837" s="1" t="s">
        <v>3748</v>
      </c>
      <c r="D1837">
        <v>500</v>
      </c>
      <c r="E1837">
        <v>520</v>
      </c>
      <c r="F1837" t="s">
        <v>16</v>
      </c>
      <c r="G1837" t="s">
        <v>24</v>
      </c>
      <c r="H1837" t="s">
        <v>25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1614</v>
      </c>
      <c r="O1837" s="7">
        <f>(E1837/D1837)*100</f>
        <v>104</v>
      </c>
      <c r="P1837" s="5">
        <f>IFERROR((E1837/L1837),0)</f>
        <v>47.272727272727273</v>
      </c>
      <c r="Q1837" s="5" t="str">
        <f>LEFT(N1837,SEARCH("/", N1837)-1)</f>
        <v>music</v>
      </c>
      <c r="R1837" s="5" t="str">
        <f>RIGHT(N1837,LEN(N1837)-SEARCH("/",N1837))</f>
        <v>rock</v>
      </c>
      <c r="S1837" s="11">
        <f>(((J1837/60)/60)/24)+DATE(1970,1,1)</f>
        <v>42430.702210648145</v>
      </c>
      <c r="T1837" s="11">
        <f>(((I1837/60)/60)/24)+DATE(1970,1,1)</f>
        <v>42460.660543981481</v>
      </c>
      <c r="U1837">
        <f>YEAR(S1837)</f>
        <v>2016</v>
      </c>
      <c r="V1837">
        <f>YEAR(T1837)</f>
        <v>2016</v>
      </c>
      <c r="W1837" t="str">
        <f>IF(V1837=U1837, "Yes"," No")</f>
        <v>Yes</v>
      </c>
    </row>
    <row r="1838" spans="1:23" ht="28.8" x14ac:dyDescent="0.3">
      <c r="A1838">
        <v>1836</v>
      </c>
      <c r="B1838" s="1" t="s">
        <v>3749</v>
      </c>
      <c r="C1838" s="1" t="s">
        <v>3750</v>
      </c>
      <c r="D1838">
        <v>5000</v>
      </c>
      <c r="E1838">
        <v>10017</v>
      </c>
      <c r="F1838" t="s">
        <v>16</v>
      </c>
      <c r="G1838" t="s">
        <v>17</v>
      </c>
      <c r="H1838" t="s">
        <v>18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1614</v>
      </c>
      <c r="O1838" s="7">
        <f>(E1838/D1838)*100</f>
        <v>200.34</v>
      </c>
      <c r="P1838" s="5">
        <f>IFERROR((E1838/L1838),0)</f>
        <v>182.12727272727273</v>
      </c>
      <c r="Q1838" s="5" t="str">
        <f>LEFT(N1838,SEARCH("/", N1838)-1)</f>
        <v>music</v>
      </c>
      <c r="R1838" s="5" t="str">
        <f>RIGHT(N1838,LEN(N1838)-SEARCH("/",N1838))</f>
        <v>rock</v>
      </c>
      <c r="S1838" s="11">
        <f>(((J1838/60)/60)/24)+DATE(1970,1,1)</f>
        <v>41305.809363425928</v>
      </c>
      <c r="T1838" s="11">
        <f>(((I1838/60)/60)/24)+DATE(1970,1,1)</f>
        <v>41322.809363425928</v>
      </c>
      <c r="U1838">
        <f>YEAR(S1838)</f>
        <v>2013</v>
      </c>
      <c r="V1838">
        <f>YEAR(T1838)</f>
        <v>2013</v>
      </c>
      <c r="W1838" t="str">
        <f>IF(V1838=U1838, "Yes"," No")</f>
        <v>Yes</v>
      </c>
    </row>
    <row r="1839" spans="1:23" ht="57.6" x14ac:dyDescent="0.3">
      <c r="A1839">
        <v>1837</v>
      </c>
      <c r="B1839" s="1" t="s">
        <v>3751</v>
      </c>
      <c r="C1839" s="1" t="s">
        <v>3752</v>
      </c>
      <c r="D1839">
        <v>600</v>
      </c>
      <c r="E1839">
        <v>1841</v>
      </c>
      <c r="F1839" t="s">
        <v>16</v>
      </c>
      <c r="G1839" t="s">
        <v>17</v>
      </c>
      <c r="H1839" t="s">
        <v>18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1614</v>
      </c>
      <c r="O1839" s="7">
        <f>(E1839/D1839)*100</f>
        <v>306.83333333333331</v>
      </c>
      <c r="P1839" s="5">
        <f>IFERROR((E1839/L1839),0)</f>
        <v>61.366666666666667</v>
      </c>
      <c r="Q1839" s="5" t="str">
        <f>LEFT(N1839,SEARCH("/", N1839)-1)</f>
        <v>music</v>
      </c>
      <c r="R1839" s="5" t="str">
        <f>RIGHT(N1839,LEN(N1839)-SEARCH("/",N1839))</f>
        <v>rock</v>
      </c>
      <c r="S1839" s="11">
        <f>(((J1839/60)/60)/24)+DATE(1970,1,1)</f>
        <v>40926.047858796301</v>
      </c>
      <c r="T1839" s="11">
        <f>(((I1839/60)/60)/24)+DATE(1970,1,1)</f>
        <v>40986.006192129629</v>
      </c>
      <c r="U1839">
        <f>YEAR(S1839)</f>
        <v>2012</v>
      </c>
      <c r="V1839">
        <f>YEAR(T1839)</f>
        <v>2012</v>
      </c>
      <c r="W1839" t="str">
        <f>IF(V1839=U1839, "Yes"," No")</f>
        <v>Yes</v>
      </c>
    </row>
    <row r="1840" spans="1:23" ht="43.2" x14ac:dyDescent="0.3">
      <c r="A1840">
        <v>1838</v>
      </c>
      <c r="B1840" s="1" t="s">
        <v>3753</v>
      </c>
      <c r="C1840" s="1" t="s">
        <v>3754</v>
      </c>
      <c r="D1840">
        <v>1000</v>
      </c>
      <c r="E1840">
        <v>1001.49</v>
      </c>
      <c r="F1840" t="s">
        <v>16</v>
      </c>
      <c r="G1840" t="s">
        <v>17</v>
      </c>
      <c r="H1840" t="s">
        <v>18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1614</v>
      </c>
      <c r="O1840" s="7">
        <f>(E1840/D1840)*100</f>
        <v>100.149</v>
      </c>
      <c r="P1840" s="5">
        <f>IFERROR((E1840/L1840),0)</f>
        <v>35.767499999999998</v>
      </c>
      <c r="Q1840" s="5" t="str">
        <f>LEFT(N1840,SEARCH("/", N1840)-1)</f>
        <v>music</v>
      </c>
      <c r="R1840" s="5" t="str">
        <f>RIGHT(N1840,LEN(N1840)-SEARCH("/",N1840))</f>
        <v>rock</v>
      </c>
      <c r="S1840" s="11">
        <f>(((J1840/60)/60)/24)+DATE(1970,1,1)</f>
        <v>40788.786539351851</v>
      </c>
      <c r="T1840" s="11">
        <f>(((I1840/60)/60)/24)+DATE(1970,1,1)</f>
        <v>40817.125</v>
      </c>
      <c r="U1840">
        <f>YEAR(S1840)</f>
        <v>2011</v>
      </c>
      <c r="V1840">
        <f>YEAR(T1840)</f>
        <v>2011</v>
      </c>
      <c r="W1840" t="str">
        <f>IF(V1840=U1840, "Yes"," No")</f>
        <v>Yes</v>
      </c>
    </row>
    <row r="1841" spans="1:23" ht="43.2" x14ac:dyDescent="0.3">
      <c r="A1841">
        <v>1839</v>
      </c>
      <c r="B1841" s="1" t="s">
        <v>3755</v>
      </c>
      <c r="C1841" s="1" t="s">
        <v>3756</v>
      </c>
      <c r="D1841">
        <v>1000</v>
      </c>
      <c r="E1841">
        <v>2053</v>
      </c>
      <c r="F1841" t="s">
        <v>16</v>
      </c>
      <c r="G1841" t="s">
        <v>17</v>
      </c>
      <c r="H1841" t="s">
        <v>18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1614</v>
      </c>
      <c r="O1841" s="7">
        <f>(E1841/D1841)*100</f>
        <v>205.29999999999998</v>
      </c>
      <c r="P1841" s="5">
        <f>IFERROR((E1841/L1841),0)</f>
        <v>45.62222222222222</v>
      </c>
      <c r="Q1841" s="5" t="str">
        <f>LEFT(N1841,SEARCH("/", N1841)-1)</f>
        <v>music</v>
      </c>
      <c r="R1841" s="5" t="str">
        <f>RIGHT(N1841,LEN(N1841)-SEARCH("/",N1841))</f>
        <v>rock</v>
      </c>
      <c r="S1841" s="11">
        <f>(((J1841/60)/60)/24)+DATE(1970,1,1)</f>
        <v>42614.722013888888</v>
      </c>
      <c r="T1841" s="11">
        <f>(((I1841/60)/60)/24)+DATE(1970,1,1)</f>
        <v>42644.722013888888</v>
      </c>
      <c r="U1841">
        <f>YEAR(S1841)</f>
        <v>2016</v>
      </c>
      <c r="V1841">
        <f>YEAR(T1841)</f>
        <v>2016</v>
      </c>
      <c r="W1841" t="str">
        <f>IF(V1841=U1841, "Yes"," No")</f>
        <v>Yes</v>
      </c>
    </row>
    <row r="1842" spans="1:23" ht="43.2" x14ac:dyDescent="0.3">
      <c r="A1842">
        <v>1840</v>
      </c>
      <c r="B1842" s="1" t="s">
        <v>3757</v>
      </c>
      <c r="C1842" s="1" t="s">
        <v>3758</v>
      </c>
      <c r="D1842">
        <v>900</v>
      </c>
      <c r="E1842">
        <v>980</v>
      </c>
      <c r="F1842" t="s">
        <v>16</v>
      </c>
      <c r="G1842" t="s">
        <v>17</v>
      </c>
      <c r="H1842" t="s">
        <v>18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1614</v>
      </c>
      <c r="O1842" s="7">
        <f>(E1842/D1842)*100</f>
        <v>108.88888888888889</v>
      </c>
      <c r="P1842" s="5">
        <f>IFERROR((E1842/L1842),0)</f>
        <v>75.384615384615387</v>
      </c>
      <c r="Q1842" s="5" t="str">
        <f>LEFT(N1842,SEARCH("/", N1842)-1)</f>
        <v>music</v>
      </c>
      <c r="R1842" s="5" t="str">
        <f>RIGHT(N1842,LEN(N1842)-SEARCH("/",N1842))</f>
        <v>rock</v>
      </c>
      <c r="S1842" s="11">
        <f>(((J1842/60)/60)/24)+DATE(1970,1,1)</f>
        <v>41382.096180555556</v>
      </c>
      <c r="T1842" s="11">
        <f>(((I1842/60)/60)/24)+DATE(1970,1,1)</f>
        <v>41401.207638888889</v>
      </c>
      <c r="U1842">
        <f>YEAR(S1842)</f>
        <v>2013</v>
      </c>
      <c r="V1842">
        <f>YEAR(T1842)</f>
        <v>2013</v>
      </c>
      <c r="W1842" t="str">
        <f>IF(V1842=U1842, "Yes"," No")</f>
        <v>Yes</v>
      </c>
    </row>
    <row r="1843" spans="1:23" ht="28.8" x14ac:dyDescent="0.3">
      <c r="A1843">
        <v>1841</v>
      </c>
      <c r="B1843" s="1" t="s">
        <v>3759</v>
      </c>
      <c r="C1843" s="1" t="s">
        <v>3760</v>
      </c>
      <c r="D1843">
        <v>2000</v>
      </c>
      <c r="E1843">
        <v>2035</v>
      </c>
      <c r="F1843" t="s">
        <v>16</v>
      </c>
      <c r="G1843" t="s">
        <v>17</v>
      </c>
      <c r="H1843" t="s">
        <v>18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1614</v>
      </c>
      <c r="O1843" s="7">
        <f>(E1843/D1843)*100</f>
        <v>101.75</v>
      </c>
      <c r="P1843" s="5">
        <f>IFERROR((E1843/L1843),0)</f>
        <v>50.875</v>
      </c>
      <c r="Q1843" s="5" t="str">
        <f>LEFT(N1843,SEARCH("/", N1843)-1)</f>
        <v>music</v>
      </c>
      <c r="R1843" s="5" t="str">
        <f>RIGHT(N1843,LEN(N1843)-SEARCH("/",N1843))</f>
        <v>rock</v>
      </c>
      <c r="S1843" s="11">
        <f>(((J1843/60)/60)/24)+DATE(1970,1,1)</f>
        <v>41745.84542824074</v>
      </c>
      <c r="T1843" s="11">
        <f>(((I1843/60)/60)/24)+DATE(1970,1,1)</f>
        <v>41779.207638888889</v>
      </c>
      <c r="U1843">
        <f>YEAR(S1843)</f>
        <v>2014</v>
      </c>
      <c r="V1843">
        <f>YEAR(T1843)</f>
        <v>2014</v>
      </c>
      <c r="W1843" t="str">
        <f>IF(V1843=U1843, "Yes"," No")</f>
        <v>Yes</v>
      </c>
    </row>
    <row r="1844" spans="1:23" ht="43.2" x14ac:dyDescent="0.3">
      <c r="A1844">
        <v>1842</v>
      </c>
      <c r="B1844" s="1" t="s">
        <v>3761</v>
      </c>
      <c r="C1844" s="1" t="s">
        <v>3762</v>
      </c>
      <c r="D1844">
        <v>2000</v>
      </c>
      <c r="E1844">
        <v>2505</v>
      </c>
      <c r="F1844" t="s">
        <v>16</v>
      </c>
      <c r="G1844" t="s">
        <v>17</v>
      </c>
      <c r="H1844" t="s">
        <v>18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1614</v>
      </c>
      <c r="O1844" s="7">
        <f>(E1844/D1844)*100</f>
        <v>125.25</v>
      </c>
      <c r="P1844" s="5">
        <f>IFERROR((E1844/L1844),0)</f>
        <v>119.28571428571429</v>
      </c>
      <c r="Q1844" s="5" t="str">
        <f>LEFT(N1844,SEARCH("/", N1844)-1)</f>
        <v>music</v>
      </c>
      <c r="R1844" s="5" t="str">
        <f>RIGHT(N1844,LEN(N1844)-SEARCH("/",N1844))</f>
        <v>rock</v>
      </c>
      <c r="S1844" s="11">
        <f>(((J1844/60)/60)/24)+DATE(1970,1,1)</f>
        <v>42031.631724537037</v>
      </c>
      <c r="T1844" s="11">
        <f>(((I1844/60)/60)/24)+DATE(1970,1,1)</f>
        <v>42065.249305555553</v>
      </c>
      <c r="U1844">
        <f>YEAR(S1844)</f>
        <v>2015</v>
      </c>
      <c r="V1844">
        <f>YEAR(T1844)</f>
        <v>2015</v>
      </c>
      <c r="W1844" t="str">
        <f>IF(V1844=U1844, "Yes"," No")</f>
        <v>Yes</v>
      </c>
    </row>
    <row r="1845" spans="1:23" ht="57.6" x14ac:dyDescent="0.3">
      <c r="A1845">
        <v>1843</v>
      </c>
      <c r="B1845" s="1" t="s">
        <v>3763</v>
      </c>
      <c r="C1845" s="1" t="s">
        <v>3764</v>
      </c>
      <c r="D1845">
        <v>10000</v>
      </c>
      <c r="E1845">
        <v>12400.61</v>
      </c>
      <c r="F1845" t="s">
        <v>16</v>
      </c>
      <c r="G1845" t="s">
        <v>17</v>
      </c>
      <c r="H1845" t="s">
        <v>18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1614</v>
      </c>
      <c r="O1845" s="7">
        <f>(E1845/D1845)*100</f>
        <v>124.0061</v>
      </c>
      <c r="P1845" s="5">
        <f>IFERROR((E1845/L1845),0)</f>
        <v>92.541865671641801</v>
      </c>
      <c r="Q1845" s="5" t="str">
        <f>LEFT(N1845,SEARCH("/", N1845)-1)</f>
        <v>music</v>
      </c>
      <c r="R1845" s="5" t="str">
        <f>RIGHT(N1845,LEN(N1845)-SEARCH("/",N1845))</f>
        <v>rock</v>
      </c>
      <c r="S1845" s="11">
        <f>(((J1845/60)/60)/24)+DATE(1970,1,1)</f>
        <v>40564.994837962964</v>
      </c>
      <c r="T1845" s="11">
        <f>(((I1845/60)/60)/24)+DATE(1970,1,1)</f>
        <v>40594.994837962964</v>
      </c>
      <c r="U1845">
        <f>YEAR(S1845)</f>
        <v>2011</v>
      </c>
      <c r="V1845">
        <f>YEAR(T1845)</f>
        <v>2011</v>
      </c>
      <c r="W1845" t="str">
        <f>IF(V1845=U1845, "Yes"," No")</f>
        <v>Yes</v>
      </c>
    </row>
    <row r="1846" spans="1:23" ht="43.2" x14ac:dyDescent="0.3">
      <c r="A1846">
        <v>1844</v>
      </c>
      <c r="B1846" s="1" t="s">
        <v>3765</v>
      </c>
      <c r="C1846" s="1" t="s">
        <v>3766</v>
      </c>
      <c r="D1846">
        <v>1500</v>
      </c>
      <c r="E1846">
        <v>1521</v>
      </c>
      <c r="F1846" t="s">
        <v>16</v>
      </c>
      <c r="G1846" t="s">
        <v>17</v>
      </c>
      <c r="H1846" t="s">
        <v>18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1614</v>
      </c>
      <c r="O1846" s="7">
        <f>(E1846/D1846)*100</f>
        <v>101.4</v>
      </c>
      <c r="P1846" s="5">
        <f>IFERROR((E1846/L1846),0)</f>
        <v>76.05</v>
      </c>
      <c r="Q1846" s="5" t="str">
        <f>LEFT(N1846,SEARCH("/", N1846)-1)</f>
        <v>music</v>
      </c>
      <c r="R1846" s="5" t="str">
        <f>RIGHT(N1846,LEN(N1846)-SEARCH("/",N1846))</f>
        <v>rock</v>
      </c>
      <c r="S1846" s="11">
        <f>(((J1846/60)/60)/24)+DATE(1970,1,1)</f>
        <v>40666.973541666666</v>
      </c>
      <c r="T1846" s="11">
        <f>(((I1846/60)/60)/24)+DATE(1970,1,1)</f>
        <v>40705.125</v>
      </c>
      <c r="U1846">
        <f>YEAR(S1846)</f>
        <v>2011</v>
      </c>
      <c r="V1846">
        <f>YEAR(T1846)</f>
        <v>2011</v>
      </c>
      <c r="W1846" t="str">
        <f>IF(V1846=U1846, "Yes"," No")</f>
        <v>Yes</v>
      </c>
    </row>
    <row r="1847" spans="1:23" ht="86.4" x14ac:dyDescent="0.3">
      <c r="A1847">
        <v>1845</v>
      </c>
      <c r="B1847" s="1" t="s">
        <v>3767</v>
      </c>
      <c r="C1847" s="1" t="s">
        <v>3768</v>
      </c>
      <c r="D1847">
        <v>1000</v>
      </c>
      <c r="E1847">
        <v>1000</v>
      </c>
      <c r="F1847" t="s">
        <v>16</v>
      </c>
      <c r="G1847" t="s">
        <v>17</v>
      </c>
      <c r="H1847" t="s">
        <v>18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1614</v>
      </c>
      <c r="O1847" s="7">
        <f>(E1847/D1847)*100</f>
        <v>100</v>
      </c>
      <c r="P1847" s="5">
        <f>IFERROR((E1847/L1847),0)</f>
        <v>52.631578947368418</v>
      </c>
      <c r="Q1847" s="5" t="str">
        <f>LEFT(N1847,SEARCH("/", N1847)-1)</f>
        <v>music</v>
      </c>
      <c r="R1847" s="5" t="str">
        <f>RIGHT(N1847,LEN(N1847)-SEARCH("/",N1847))</f>
        <v>rock</v>
      </c>
      <c r="S1847" s="11">
        <f>(((J1847/60)/60)/24)+DATE(1970,1,1)</f>
        <v>42523.333310185189</v>
      </c>
      <c r="T1847" s="11">
        <f>(((I1847/60)/60)/24)+DATE(1970,1,1)</f>
        <v>42538.204861111109</v>
      </c>
      <c r="U1847">
        <f>YEAR(S1847)</f>
        <v>2016</v>
      </c>
      <c r="V1847">
        <f>YEAR(T1847)</f>
        <v>2016</v>
      </c>
      <c r="W1847" t="str">
        <f>IF(V1847=U1847, "Yes"," No")</f>
        <v>Yes</v>
      </c>
    </row>
    <row r="1848" spans="1:23" ht="43.2" x14ac:dyDescent="0.3">
      <c r="A1848">
        <v>1846</v>
      </c>
      <c r="B1848" s="1" t="s">
        <v>3769</v>
      </c>
      <c r="C1848" s="1" t="s">
        <v>3770</v>
      </c>
      <c r="D1848">
        <v>15000</v>
      </c>
      <c r="E1848">
        <v>20689</v>
      </c>
      <c r="F1848" t="s">
        <v>16</v>
      </c>
      <c r="G1848" t="s">
        <v>17</v>
      </c>
      <c r="H1848" t="s">
        <v>18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1614</v>
      </c>
      <c r="O1848" s="7">
        <f>(E1848/D1848)*100</f>
        <v>137.92666666666668</v>
      </c>
      <c r="P1848" s="5">
        <f>IFERROR((E1848/L1848),0)</f>
        <v>98.990430622009569</v>
      </c>
      <c r="Q1848" s="5" t="str">
        <f>LEFT(N1848,SEARCH("/", N1848)-1)</f>
        <v>music</v>
      </c>
      <c r="R1848" s="5" t="str">
        <f>RIGHT(N1848,LEN(N1848)-SEARCH("/",N1848))</f>
        <v>rock</v>
      </c>
      <c r="S1848" s="11">
        <f>(((J1848/60)/60)/24)+DATE(1970,1,1)</f>
        <v>41228.650196759263</v>
      </c>
      <c r="T1848" s="11">
        <f>(((I1848/60)/60)/24)+DATE(1970,1,1)</f>
        <v>41258.650196759263</v>
      </c>
      <c r="U1848">
        <f>YEAR(S1848)</f>
        <v>2012</v>
      </c>
      <c r="V1848">
        <f>YEAR(T1848)</f>
        <v>2012</v>
      </c>
      <c r="W1848" t="str">
        <f>IF(V1848=U1848, "Yes"," No")</f>
        <v>Yes</v>
      </c>
    </row>
    <row r="1849" spans="1:23" ht="57.6" x14ac:dyDescent="0.3">
      <c r="A1849">
        <v>1847</v>
      </c>
      <c r="B1849" s="1" t="s">
        <v>3771</v>
      </c>
      <c r="C1849" s="1" t="s">
        <v>3772</v>
      </c>
      <c r="D1849">
        <v>2500</v>
      </c>
      <c r="E1849">
        <v>3022</v>
      </c>
      <c r="F1849" t="s">
        <v>16</v>
      </c>
      <c r="G1849" t="s">
        <v>17</v>
      </c>
      <c r="H1849" t="s">
        <v>18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1614</v>
      </c>
      <c r="O1849" s="7">
        <f>(E1849/D1849)*100</f>
        <v>120.88000000000001</v>
      </c>
      <c r="P1849" s="5">
        <f>IFERROR((E1849/L1849),0)</f>
        <v>79.526315789473685</v>
      </c>
      <c r="Q1849" s="5" t="str">
        <f>LEFT(N1849,SEARCH("/", N1849)-1)</f>
        <v>music</v>
      </c>
      <c r="R1849" s="5" t="str">
        <f>RIGHT(N1849,LEN(N1849)-SEARCH("/",N1849))</f>
        <v>rock</v>
      </c>
      <c r="S1849" s="11">
        <f>(((J1849/60)/60)/24)+DATE(1970,1,1)</f>
        <v>42094.236481481479</v>
      </c>
      <c r="T1849" s="11">
        <f>(((I1849/60)/60)/24)+DATE(1970,1,1)</f>
        <v>42115.236481481479</v>
      </c>
      <c r="U1849">
        <f>YEAR(S1849)</f>
        <v>2015</v>
      </c>
      <c r="V1849">
        <f>YEAR(T1849)</f>
        <v>2015</v>
      </c>
      <c r="W1849" t="str">
        <f>IF(V1849=U1849, "Yes"," No")</f>
        <v>Yes</v>
      </c>
    </row>
    <row r="1850" spans="1:23" ht="43.2" x14ac:dyDescent="0.3">
      <c r="A1850">
        <v>1848</v>
      </c>
      <c r="B1850" s="1" t="s">
        <v>3773</v>
      </c>
      <c r="C1850" s="1" t="s">
        <v>3774</v>
      </c>
      <c r="D1850">
        <v>3000</v>
      </c>
      <c r="E1850">
        <v>3221</v>
      </c>
      <c r="F1850" t="s">
        <v>16</v>
      </c>
      <c r="G1850" t="s">
        <v>17</v>
      </c>
      <c r="H1850" t="s">
        <v>18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1614</v>
      </c>
      <c r="O1850" s="7">
        <f>(E1850/D1850)*100</f>
        <v>107.36666666666667</v>
      </c>
      <c r="P1850" s="5">
        <f>IFERROR((E1850/L1850),0)</f>
        <v>134.20833333333334</v>
      </c>
      <c r="Q1850" s="5" t="str">
        <f>LEFT(N1850,SEARCH("/", N1850)-1)</f>
        <v>music</v>
      </c>
      <c r="R1850" s="5" t="str">
        <f>RIGHT(N1850,LEN(N1850)-SEARCH("/",N1850))</f>
        <v>rock</v>
      </c>
      <c r="S1850" s="11">
        <f>(((J1850/60)/60)/24)+DATE(1970,1,1)</f>
        <v>40691.788055555553</v>
      </c>
      <c r="T1850" s="11">
        <f>(((I1850/60)/60)/24)+DATE(1970,1,1)</f>
        <v>40755.290972222225</v>
      </c>
      <c r="U1850">
        <f>YEAR(S1850)</f>
        <v>2011</v>
      </c>
      <c r="V1850">
        <f>YEAR(T1850)</f>
        <v>2011</v>
      </c>
      <c r="W1850" t="str">
        <f>IF(V1850=U1850, "Yes"," No")</f>
        <v>Yes</v>
      </c>
    </row>
    <row r="1851" spans="1:23" ht="28.8" x14ac:dyDescent="0.3">
      <c r="A1851">
        <v>1849</v>
      </c>
      <c r="B1851" s="1" t="s">
        <v>3775</v>
      </c>
      <c r="C1851" s="1" t="s">
        <v>3776</v>
      </c>
      <c r="D1851">
        <v>300</v>
      </c>
      <c r="E1851">
        <v>301</v>
      </c>
      <c r="F1851" t="s">
        <v>16</v>
      </c>
      <c r="G1851" t="s">
        <v>17</v>
      </c>
      <c r="H1851" t="s">
        <v>18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1614</v>
      </c>
      <c r="O1851" s="7">
        <f>(E1851/D1851)*100</f>
        <v>100.33333333333334</v>
      </c>
      <c r="P1851" s="5">
        <f>IFERROR((E1851/L1851),0)</f>
        <v>37.625</v>
      </c>
      <c r="Q1851" s="5" t="str">
        <f>LEFT(N1851,SEARCH("/", N1851)-1)</f>
        <v>music</v>
      </c>
      <c r="R1851" s="5" t="str">
        <f>RIGHT(N1851,LEN(N1851)-SEARCH("/",N1851))</f>
        <v>rock</v>
      </c>
      <c r="S1851" s="11">
        <f>(((J1851/60)/60)/24)+DATE(1970,1,1)</f>
        <v>41169.845590277779</v>
      </c>
      <c r="T1851" s="11">
        <f>(((I1851/60)/60)/24)+DATE(1970,1,1)</f>
        <v>41199.845590277779</v>
      </c>
      <c r="U1851">
        <f>YEAR(S1851)</f>
        <v>2012</v>
      </c>
      <c r="V1851">
        <f>YEAR(T1851)</f>
        <v>2012</v>
      </c>
      <c r="W1851" t="str">
        <f>IF(V1851=U1851, "Yes"," No")</f>
        <v>Yes</v>
      </c>
    </row>
    <row r="1852" spans="1:23" ht="43.2" x14ac:dyDescent="0.3">
      <c r="A1852">
        <v>1850</v>
      </c>
      <c r="B1852" s="1" t="s">
        <v>3777</v>
      </c>
      <c r="C1852" s="1" t="s">
        <v>3778</v>
      </c>
      <c r="D1852">
        <v>9000</v>
      </c>
      <c r="E1852">
        <v>9137</v>
      </c>
      <c r="F1852" t="s">
        <v>16</v>
      </c>
      <c r="G1852" t="s">
        <v>17</v>
      </c>
      <c r="H1852" t="s">
        <v>18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1614</v>
      </c>
      <c r="O1852" s="7">
        <f>(E1852/D1852)*100</f>
        <v>101.52222222222223</v>
      </c>
      <c r="P1852" s="5">
        <f>IFERROR((E1852/L1852),0)</f>
        <v>51.044692737430168</v>
      </c>
      <c r="Q1852" s="5" t="str">
        <f>LEFT(N1852,SEARCH("/", N1852)-1)</f>
        <v>music</v>
      </c>
      <c r="R1852" s="5" t="str">
        <f>RIGHT(N1852,LEN(N1852)-SEARCH("/",N1852))</f>
        <v>rock</v>
      </c>
      <c r="S1852" s="11">
        <f>(((J1852/60)/60)/24)+DATE(1970,1,1)</f>
        <v>41800.959490740745</v>
      </c>
      <c r="T1852" s="11">
        <f>(((I1852/60)/60)/24)+DATE(1970,1,1)</f>
        <v>41830.959490740745</v>
      </c>
      <c r="U1852">
        <f>YEAR(S1852)</f>
        <v>2014</v>
      </c>
      <c r="V1852">
        <f>YEAR(T1852)</f>
        <v>2014</v>
      </c>
      <c r="W1852" t="str">
        <f>IF(V1852=U1852, "Yes"," No")</f>
        <v>Yes</v>
      </c>
    </row>
    <row r="1853" spans="1:23" ht="43.2" x14ac:dyDescent="0.3">
      <c r="A1853">
        <v>1851</v>
      </c>
      <c r="B1853" s="1" t="s">
        <v>3779</v>
      </c>
      <c r="C1853" s="1" t="s">
        <v>3780</v>
      </c>
      <c r="D1853">
        <v>1300</v>
      </c>
      <c r="E1853">
        <v>1301</v>
      </c>
      <c r="F1853" t="s">
        <v>16</v>
      </c>
      <c r="G1853" t="s">
        <v>17</v>
      </c>
      <c r="H1853" t="s">
        <v>18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1614</v>
      </c>
      <c r="O1853" s="7">
        <f>(E1853/D1853)*100</f>
        <v>100.07692307692308</v>
      </c>
      <c r="P1853" s="5">
        <f>IFERROR((E1853/L1853),0)</f>
        <v>50.03846153846154</v>
      </c>
      <c r="Q1853" s="5" t="str">
        <f>LEFT(N1853,SEARCH("/", N1853)-1)</f>
        <v>music</v>
      </c>
      <c r="R1853" s="5" t="str">
        <f>RIGHT(N1853,LEN(N1853)-SEARCH("/",N1853))</f>
        <v>rock</v>
      </c>
      <c r="S1853" s="11">
        <f>(((J1853/60)/60)/24)+DATE(1970,1,1)</f>
        <v>41827.906689814816</v>
      </c>
      <c r="T1853" s="11">
        <f>(((I1853/60)/60)/24)+DATE(1970,1,1)</f>
        <v>41848.041666666664</v>
      </c>
      <c r="U1853">
        <f>YEAR(S1853)</f>
        <v>2014</v>
      </c>
      <c r="V1853">
        <f>YEAR(T1853)</f>
        <v>2014</v>
      </c>
      <c r="W1853" t="str">
        <f>IF(V1853=U1853, "Yes"," No")</f>
        <v>Yes</v>
      </c>
    </row>
    <row r="1854" spans="1:23" ht="57.6" x14ac:dyDescent="0.3">
      <c r="A1854">
        <v>1852</v>
      </c>
      <c r="B1854" s="1" t="s">
        <v>3781</v>
      </c>
      <c r="C1854" s="1" t="s">
        <v>3782</v>
      </c>
      <c r="D1854">
        <v>15000</v>
      </c>
      <c r="E1854">
        <v>17545</v>
      </c>
      <c r="F1854" t="s">
        <v>16</v>
      </c>
      <c r="G1854" t="s">
        <v>17</v>
      </c>
      <c r="H1854" t="s">
        <v>18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1614</v>
      </c>
      <c r="O1854" s="7">
        <f>(E1854/D1854)*100</f>
        <v>116.96666666666667</v>
      </c>
      <c r="P1854" s="5">
        <f>IFERROR((E1854/L1854),0)</f>
        <v>133.93129770992365</v>
      </c>
      <c r="Q1854" s="5" t="str">
        <f>LEFT(N1854,SEARCH("/", N1854)-1)</f>
        <v>music</v>
      </c>
      <c r="R1854" s="5" t="str">
        <f>RIGHT(N1854,LEN(N1854)-SEARCH("/",N1854))</f>
        <v>rock</v>
      </c>
      <c r="S1854" s="11">
        <f>(((J1854/60)/60)/24)+DATE(1970,1,1)</f>
        <v>42081.77143518519</v>
      </c>
      <c r="T1854" s="11">
        <f>(((I1854/60)/60)/24)+DATE(1970,1,1)</f>
        <v>42119</v>
      </c>
      <c r="U1854">
        <f>YEAR(S1854)</f>
        <v>2015</v>
      </c>
      <c r="V1854">
        <f>YEAR(T1854)</f>
        <v>2015</v>
      </c>
      <c r="W1854" t="str">
        <f>IF(V1854=U1854, "Yes"," No")</f>
        <v>Yes</v>
      </c>
    </row>
    <row r="1855" spans="1:23" ht="43.2" x14ac:dyDescent="0.3">
      <c r="A1855">
        <v>1853</v>
      </c>
      <c r="B1855" s="1" t="s">
        <v>3783</v>
      </c>
      <c r="C1855" s="1" t="s">
        <v>3784</v>
      </c>
      <c r="D1855">
        <v>800</v>
      </c>
      <c r="E1855">
        <v>815</v>
      </c>
      <c r="F1855" t="s">
        <v>16</v>
      </c>
      <c r="G1855" t="s">
        <v>17</v>
      </c>
      <c r="H1855" t="s">
        <v>18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1614</v>
      </c>
      <c r="O1855" s="7">
        <f>(E1855/D1855)*100</f>
        <v>101.875</v>
      </c>
      <c r="P1855" s="5">
        <f>IFERROR((E1855/L1855),0)</f>
        <v>58.214285714285715</v>
      </c>
      <c r="Q1855" s="5" t="str">
        <f>LEFT(N1855,SEARCH("/", N1855)-1)</f>
        <v>music</v>
      </c>
      <c r="R1855" s="5" t="str">
        <f>RIGHT(N1855,LEN(N1855)-SEARCH("/",N1855))</f>
        <v>rock</v>
      </c>
      <c r="S1855" s="11">
        <f>(((J1855/60)/60)/24)+DATE(1970,1,1)</f>
        <v>41177.060381944444</v>
      </c>
      <c r="T1855" s="11">
        <f>(((I1855/60)/60)/24)+DATE(1970,1,1)</f>
        <v>41227.102048611108</v>
      </c>
      <c r="U1855">
        <f>YEAR(S1855)</f>
        <v>2012</v>
      </c>
      <c r="V1855">
        <f>YEAR(T1855)</f>
        <v>2012</v>
      </c>
      <c r="W1855" t="str">
        <f>IF(V1855=U1855, "Yes"," No")</f>
        <v>Yes</v>
      </c>
    </row>
    <row r="1856" spans="1:23" ht="43.2" x14ac:dyDescent="0.3">
      <c r="A1856">
        <v>1854</v>
      </c>
      <c r="B1856" s="1" t="s">
        <v>3785</v>
      </c>
      <c r="C1856" s="1" t="s">
        <v>3786</v>
      </c>
      <c r="D1856">
        <v>15000</v>
      </c>
      <c r="E1856">
        <v>15318.55</v>
      </c>
      <c r="F1856" t="s">
        <v>16</v>
      </c>
      <c r="G1856" t="s">
        <v>17</v>
      </c>
      <c r="H1856" t="s">
        <v>18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1614</v>
      </c>
      <c r="O1856" s="7">
        <f>(E1856/D1856)*100</f>
        <v>102.12366666666665</v>
      </c>
      <c r="P1856" s="5">
        <f>IFERROR((E1856/L1856),0)</f>
        <v>88.037643678160919</v>
      </c>
      <c r="Q1856" s="5" t="str">
        <f>LEFT(N1856,SEARCH("/", N1856)-1)</f>
        <v>music</v>
      </c>
      <c r="R1856" s="5" t="str">
        <f>RIGHT(N1856,LEN(N1856)-SEARCH("/",N1856))</f>
        <v>rock</v>
      </c>
      <c r="S1856" s="11">
        <f>(((J1856/60)/60)/24)+DATE(1970,1,1)</f>
        <v>41388.021261574075</v>
      </c>
      <c r="T1856" s="11">
        <f>(((I1856/60)/60)/24)+DATE(1970,1,1)</f>
        <v>41418.021261574075</v>
      </c>
      <c r="U1856">
        <f>YEAR(S1856)</f>
        <v>2013</v>
      </c>
      <c r="V1856">
        <f>YEAR(T1856)</f>
        <v>2013</v>
      </c>
      <c r="W1856" t="str">
        <f>IF(V1856=U1856, "Yes"," No")</f>
        <v>Yes</v>
      </c>
    </row>
    <row r="1857" spans="1:23" ht="43.2" x14ac:dyDescent="0.3">
      <c r="A1857">
        <v>1855</v>
      </c>
      <c r="B1857" s="1" t="s">
        <v>3787</v>
      </c>
      <c r="C1857" s="1" t="s">
        <v>3788</v>
      </c>
      <c r="D1857">
        <v>8750</v>
      </c>
      <c r="E1857">
        <v>13480.16</v>
      </c>
      <c r="F1857" t="s">
        <v>16</v>
      </c>
      <c r="G1857" t="s">
        <v>159</v>
      </c>
      <c r="H1857" t="s">
        <v>160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1614</v>
      </c>
      <c r="O1857" s="7">
        <f>(E1857/D1857)*100</f>
        <v>154.05897142857143</v>
      </c>
      <c r="P1857" s="5">
        <f>IFERROR((E1857/L1857),0)</f>
        <v>70.576753926701571</v>
      </c>
      <c r="Q1857" s="5" t="str">
        <f>LEFT(N1857,SEARCH("/", N1857)-1)</f>
        <v>music</v>
      </c>
      <c r="R1857" s="5" t="str">
        <f>RIGHT(N1857,LEN(N1857)-SEARCH("/",N1857))</f>
        <v>rock</v>
      </c>
      <c r="S1857" s="11">
        <f>(((J1857/60)/60)/24)+DATE(1970,1,1)</f>
        <v>41600.538657407407</v>
      </c>
      <c r="T1857" s="11">
        <f>(((I1857/60)/60)/24)+DATE(1970,1,1)</f>
        <v>41645.538657407407</v>
      </c>
      <c r="U1857">
        <f>YEAR(S1857)</f>
        <v>2013</v>
      </c>
      <c r="V1857">
        <f>YEAR(T1857)</f>
        <v>2014</v>
      </c>
      <c r="W1857" t="str">
        <f>IF(V1857=U1857, "Yes"," No")</f>
        <v xml:space="preserve"> No</v>
      </c>
    </row>
    <row r="1858" spans="1:23" ht="57.6" x14ac:dyDescent="0.3">
      <c r="A1858">
        <v>1856</v>
      </c>
      <c r="B1858" s="1" t="s">
        <v>3789</v>
      </c>
      <c r="C1858" s="1" t="s">
        <v>3790</v>
      </c>
      <c r="D1858">
        <v>2000</v>
      </c>
      <c r="E1858">
        <v>2025</v>
      </c>
      <c r="F1858" t="s">
        <v>16</v>
      </c>
      <c r="G1858" t="s">
        <v>17</v>
      </c>
      <c r="H1858" t="s">
        <v>18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1614</v>
      </c>
      <c r="O1858" s="7">
        <f>(E1858/D1858)*100</f>
        <v>101.25</v>
      </c>
      <c r="P1858" s="5">
        <f>IFERROR((E1858/L1858),0)</f>
        <v>53.289473684210527</v>
      </c>
      <c r="Q1858" s="5" t="str">
        <f>LEFT(N1858,SEARCH("/", N1858)-1)</f>
        <v>music</v>
      </c>
      <c r="R1858" s="5" t="str">
        <f>RIGHT(N1858,LEN(N1858)-SEARCH("/",N1858))</f>
        <v>rock</v>
      </c>
      <c r="S1858" s="11">
        <f>(((J1858/60)/60)/24)+DATE(1970,1,1)</f>
        <v>41817.854999999996</v>
      </c>
      <c r="T1858" s="11">
        <f>(((I1858/60)/60)/24)+DATE(1970,1,1)</f>
        <v>41838.854999999996</v>
      </c>
      <c r="U1858">
        <f>YEAR(S1858)</f>
        <v>2014</v>
      </c>
      <c r="V1858">
        <f>YEAR(T1858)</f>
        <v>2014</v>
      </c>
      <c r="W1858" t="str">
        <f>IF(V1858=U1858, "Yes"," No")</f>
        <v>Yes</v>
      </c>
    </row>
    <row r="1859" spans="1:23" ht="43.2" x14ac:dyDescent="0.3">
      <c r="A1859">
        <v>1857</v>
      </c>
      <c r="B1859" s="1" t="s">
        <v>3791</v>
      </c>
      <c r="C1859" s="1" t="s">
        <v>3792</v>
      </c>
      <c r="D1859">
        <v>3000</v>
      </c>
      <c r="E1859">
        <v>3000</v>
      </c>
      <c r="F1859" t="s">
        <v>16</v>
      </c>
      <c r="G1859" t="s">
        <v>17</v>
      </c>
      <c r="H1859" t="s">
        <v>18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1614</v>
      </c>
      <c r="O1859" s="7">
        <f>(E1859/D1859)*100</f>
        <v>100</v>
      </c>
      <c r="P1859" s="5">
        <f>IFERROR((E1859/L1859),0)</f>
        <v>136.36363636363637</v>
      </c>
      <c r="Q1859" s="5" t="str">
        <f>LEFT(N1859,SEARCH("/", N1859)-1)</f>
        <v>music</v>
      </c>
      <c r="R1859" s="5" t="str">
        <f>RIGHT(N1859,LEN(N1859)-SEARCH("/",N1859))</f>
        <v>rock</v>
      </c>
      <c r="S1859" s="11">
        <f>(((J1859/60)/60)/24)+DATE(1970,1,1)</f>
        <v>41864.76866898148</v>
      </c>
      <c r="T1859" s="11">
        <f>(((I1859/60)/60)/24)+DATE(1970,1,1)</f>
        <v>41894.76866898148</v>
      </c>
      <c r="U1859">
        <f>YEAR(S1859)</f>
        <v>2014</v>
      </c>
      <c r="V1859">
        <f>YEAR(T1859)</f>
        <v>2014</v>
      </c>
      <c r="W1859" t="str">
        <f>IF(V1859=U1859, "Yes"," No")</f>
        <v>Yes</v>
      </c>
    </row>
    <row r="1860" spans="1:23" ht="57.6" x14ac:dyDescent="0.3">
      <c r="A1860">
        <v>1858</v>
      </c>
      <c r="B1860" s="1" t="s">
        <v>3793</v>
      </c>
      <c r="C1860" s="1" t="s">
        <v>3794</v>
      </c>
      <c r="D1860">
        <v>5555.55</v>
      </c>
      <c r="E1860">
        <v>6041.55</v>
      </c>
      <c r="F1860" t="s">
        <v>16</v>
      </c>
      <c r="G1860" t="s">
        <v>17</v>
      </c>
      <c r="H1860" t="s">
        <v>18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1614</v>
      </c>
      <c r="O1860" s="7">
        <f>(E1860/D1860)*100</f>
        <v>108.74800874800874</v>
      </c>
      <c r="P1860" s="5">
        <f>IFERROR((E1860/L1860),0)</f>
        <v>40.547315436241611</v>
      </c>
      <c r="Q1860" s="5" t="str">
        <f>LEFT(N1860,SEARCH("/", N1860)-1)</f>
        <v>music</v>
      </c>
      <c r="R1860" s="5" t="str">
        <f>RIGHT(N1860,LEN(N1860)-SEARCH("/",N1860))</f>
        <v>rock</v>
      </c>
      <c r="S1860" s="11">
        <f>(((J1860/60)/60)/24)+DATE(1970,1,1)</f>
        <v>40833.200474537036</v>
      </c>
      <c r="T1860" s="11">
        <f>(((I1860/60)/60)/24)+DATE(1970,1,1)</f>
        <v>40893.242141203707</v>
      </c>
      <c r="U1860">
        <f>YEAR(S1860)</f>
        <v>2011</v>
      </c>
      <c r="V1860">
        <f>YEAR(T1860)</f>
        <v>2011</v>
      </c>
      <c r="W1860" t="str">
        <f>IF(V1860=U1860, "Yes"," No")</f>
        <v>Yes</v>
      </c>
    </row>
    <row r="1861" spans="1:23" ht="28.8" x14ac:dyDescent="0.3">
      <c r="A1861">
        <v>1859</v>
      </c>
      <c r="B1861" s="1" t="s">
        <v>3795</v>
      </c>
      <c r="C1861" s="1" t="s">
        <v>3796</v>
      </c>
      <c r="D1861">
        <v>3000</v>
      </c>
      <c r="E1861">
        <v>3955</v>
      </c>
      <c r="F1861" t="s">
        <v>16</v>
      </c>
      <c r="G1861" t="s">
        <v>17</v>
      </c>
      <c r="H1861" t="s">
        <v>18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1614</v>
      </c>
      <c r="O1861" s="7">
        <f>(E1861/D1861)*100</f>
        <v>131.83333333333334</v>
      </c>
      <c r="P1861" s="5">
        <f>IFERROR((E1861/L1861),0)</f>
        <v>70.625</v>
      </c>
      <c r="Q1861" s="5" t="str">
        <f>LEFT(N1861,SEARCH("/", N1861)-1)</f>
        <v>music</v>
      </c>
      <c r="R1861" s="5" t="str">
        <f>RIGHT(N1861,LEN(N1861)-SEARCH("/",N1861))</f>
        <v>rock</v>
      </c>
      <c r="S1861" s="11">
        <f>(((J1861/60)/60)/24)+DATE(1970,1,1)</f>
        <v>40778.770011574074</v>
      </c>
      <c r="T1861" s="11">
        <f>(((I1861/60)/60)/24)+DATE(1970,1,1)</f>
        <v>40808.770011574074</v>
      </c>
      <c r="U1861">
        <f>YEAR(S1861)</f>
        <v>2011</v>
      </c>
      <c r="V1861">
        <f>YEAR(T1861)</f>
        <v>2011</v>
      </c>
      <c r="W1861" t="str">
        <f>IF(V1861=U1861, "Yes"," No")</f>
        <v>Yes</v>
      </c>
    </row>
    <row r="1862" spans="1:23" ht="43.2" x14ac:dyDescent="0.3">
      <c r="A1862">
        <v>1860</v>
      </c>
      <c r="B1862" s="1" t="s">
        <v>3797</v>
      </c>
      <c r="C1862" s="1" t="s">
        <v>3798</v>
      </c>
      <c r="D1862">
        <v>750</v>
      </c>
      <c r="E1862">
        <v>1001</v>
      </c>
      <c r="F1862" t="s">
        <v>16</v>
      </c>
      <c r="G1862" t="s">
        <v>17</v>
      </c>
      <c r="H1862" t="s">
        <v>18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1614</v>
      </c>
      <c r="O1862" s="7">
        <f>(E1862/D1862)*100</f>
        <v>133.46666666666667</v>
      </c>
      <c r="P1862" s="5">
        <f>IFERROR((E1862/L1862),0)</f>
        <v>52.684210526315788</v>
      </c>
      <c r="Q1862" s="5" t="str">
        <f>LEFT(N1862,SEARCH("/", N1862)-1)</f>
        <v>music</v>
      </c>
      <c r="R1862" s="5" t="str">
        <f>RIGHT(N1862,LEN(N1862)-SEARCH("/",N1862))</f>
        <v>rock</v>
      </c>
      <c r="S1862" s="11">
        <f>(((J1862/60)/60)/24)+DATE(1970,1,1)</f>
        <v>41655.709305555552</v>
      </c>
      <c r="T1862" s="11">
        <f>(((I1862/60)/60)/24)+DATE(1970,1,1)</f>
        <v>41676.709305555552</v>
      </c>
      <c r="U1862">
        <f>YEAR(S1862)</f>
        <v>2014</v>
      </c>
      <c r="V1862">
        <f>YEAR(T1862)</f>
        <v>2014</v>
      </c>
      <c r="W1862" t="str">
        <f>IF(V1862=U1862, "Yes"," No")</f>
        <v>Yes</v>
      </c>
    </row>
    <row r="1863" spans="1:23" ht="43.2" x14ac:dyDescent="0.3">
      <c r="A1863">
        <v>1861</v>
      </c>
      <c r="B1863" s="1" t="s">
        <v>3799</v>
      </c>
      <c r="C1863" s="1" t="s">
        <v>3800</v>
      </c>
      <c r="D1863">
        <v>250000</v>
      </c>
      <c r="E1863">
        <v>0</v>
      </c>
      <c r="F1863" t="s">
        <v>357</v>
      </c>
      <c r="G1863" t="s">
        <v>24</v>
      </c>
      <c r="H1863" t="s">
        <v>25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2312</v>
      </c>
      <c r="O1863" s="7">
        <f>(E1863/D1863)*100</f>
        <v>0</v>
      </c>
      <c r="P1863" s="5">
        <f>IFERROR((E1863/L1863),0)</f>
        <v>0</v>
      </c>
      <c r="Q1863" s="5" t="str">
        <f>LEFT(N1863,SEARCH("/", N1863)-1)</f>
        <v>games</v>
      </c>
      <c r="R1863" s="5" t="str">
        <f>RIGHT(N1863,LEN(N1863)-SEARCH("/",N1863))</f>
        <v>mobile games</v>
      </c>
      <c r="S1863" s="11">
        <f>(((J1863/60)/60)/24)+DATE(1970,1,1)</f>
        <v>42000.300243055557</v>
      </c>
      <c r="T1863" s="11">
        <f>(((I1863/60)/60)/24)+DATE(1970,1,1)</f>
        <v>42030.300243055557</v>
      </c>
      <c r="U1863">
        <f>YEAR(S1863)</f>
        <v>2014</v>
      </c>
      <c r="V1863">
        <f>YEAR(T1863)</f>
        <v>2015</v>
      </c>
      <c r="W1863" t="str">
        <f>IF(V1863=U1863, "Yes"," No")</f>
        <v xml:space="preserve"> No</v>
      </c>
    </row>
    <row r="1864" spans="1:23" ht="43.2" x14ac:dyDescent="0.3">
      <c r="A1864">
        <v>1862</v>
      </c>
      <c r="B1864" s="1" t="s">
        <v>3801</v>
      </c>
      <c r="C1864" s="1" t="s">
        <v>3802</v>
      </c>
      <c r="D1864">
        <v>18000</v>
      </c>
      <c r="E1864">
        <v>1455</v>
      </c>
      <c r="F1864" t="s">
        <v>357</v>
      </c>
      <c r="G1864" t="s">
        <v>17</v>
      </c>
      <c r="H1864" t="s">
        <v>18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2312</v>
      </c>
      <c r="O1864" s="7">
        <f>(E1864/D1864)*100</f>
        <v>8.0833333333333321</v>
      </c>
      <c r="P1864" s="5">
        <f>IFERROR((E1864/L1864),0)</f>
        <v>90.9375</v>
      </c>
      <c r="Q1864" s="5" t="str">
        <f>LEFT(N1864,SEARCH("/", N1864)-1)</f>
        <v>games</v>
      </c>
      <c r="R1864" s="5" t="str">
        <f>RIGHT(N1864,LEN(N1864)-SEARCH("/",N1864))</f>
        <v>mobile games</v>
      </c>
      <c r="S1864" s="11">
        <f>(((J1864/60)/60)/24)+DATE(1970,1,1)</f>
        <v>42755.492754629624</v>
      </c>
      <c r="T1864" s="11">
        <f>(((I1864/60)/60)/24)+DATE(1970,1,1)</f>
        <v>42802.3125</v>
      </c>
      <c r="U1864">
        <f>YEAR(S1864)</f>
        <v>2017</v>
      </c>
      <c r="V1864">
        <f>YEAR(T1864)</f>
        <v>2017</v>
      </c>
      <c r="W1864" t="str">
        <f>IF(V1864=U1864, "Yes"," No")</f>
        <v>Yes</v>
      </c>
    </row>
    <row r="1865" spans="1:23" ht="43.2" x14ac:dyDescent="0.3">
      <c r="A1865">
        <v>1863</v>
      </c>
      <c r="B1865" s="1" t="s">
        <v>3803</v>
      </c>
      <c r="C1865" s="1" t="s">
        <v>3804</v>
      </c>
      <c r="D1865">
        <v>2500</v>
      </c>
      <c r="E1865">
        <v>10</v>
      </c>
      <c r="F1865" t="s">
        <v>357</v>
      </c>
      <c r="G1865" t="s">
        <v>17</v>
      </c>
      <c r="H1865" t="s">
        <v>18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2312</v>
      </c>
      <c r="O1865" s="7">
        <f>(E1865/D1865)*100</f>
        <v>0.4</v>
      </c>
      <c r="P1865" s="5">
        <f>IFERROR((E1865/L1865),0)</f>
        <v>5</v>
      </c>
      <c r="Q1865" s="5" t="str">
        <f>LEFT(N1865,SEARCH("/", N1865)-1)</f>
        <v>games</v>
      </c>
      <c r="R1865" s="5" t="str">
        <f>RIGHT(N1865,LEN(N1865)-SEARCH("/",N1865))</f>
        <v>mobile games</v>
      </c>
      <c r="S1865" s="11">
        <f>(((J1865/60)/60)/24)+DATE(1970,1,1)</f>
        <v>41772.797280092593</v>
      </c>
      <c r="T1865" s="11">
        <f>(((I1865/60)/60)/24)+DATE(1970,1,1)</f>
        <v>41802.797280092593</v>
      </c>
      <c r="U1865">
        <f>YEAR(S1865)</f>
        <v>2014</v>
      </c>
      <c r="V1865">
        <f>YEAR(T1865)</f>
        <v>2014</v>
      </c>
      <c r="W1865" t="str">
        <f>IF(V1865=U1865, "Yes"," No")</f>
        <v>Yes</v>
      </c>
    </row>
    <row r="1866" spans="1:23" ht="57.6" x14ac:dyDescent="0.3">
      <c r="A1866">
        <v>1864</v>
      </c>
      <c r="B1866" s="1" t="s">
        <v>3805</v>
      </c>
      <c r="C1866" s="1" t="s">
        <v>3806</v>
      </c>
      <c r="D1866">
        <v>6500</v>
      </c>
      <c r="E1866">
        <v>2788</v>
      </c>
      <c r="F1866" t="s">
        <v>357</v>
      </c>
      <c r="G1866" t="s">
        <v>17</v>
      </c>
      <c r="H1866" t="s">
        <v>18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2312</v>
      </c>
      <c r="O1866" s="7">
        <f>(E1866/D1866)*100</f>
        <v>42.892307692307689</v>
      </c>
      <c r="P1866" s="5">
        <f>IFERROR((E1866/L1866),0)</f>
        <v>58.083333333333336</v>
      </c>
      <c r="Q1866" s="5" t="str">
        <f>LEFT(N1866,SEARCH("/", N1866)-1)</f>
        <v>games</v>
      </c>
      <c r="R1866" s="5" t="str">
        <f>RIGHT(N1866,LEN(N1866)-SEARCH("/",N1866))</f>
        <v>mobile games</v>
      </c>
      <c r="S1866" s="11">
        <f>(((J1866/60)/60)/24)+DATE(1970,1,1)</f>
        <v>41733.716435185182</v>
      </c>
      <c r="T1866" s="11">
        <f>(((I1866/60)/60)/24)+DATE(1970,1,1)</f>
        <v>41763.716435185182</v>
      </c>
      <c r="U1866">
        <f>YEAR(S1866)</f>
        <v>2014</v>
      </c>
      <c r="V1866">
        <f>YEAR(T1866)</f>
        <v>2014</v>
      </c>
      <c r="W1866" t="str">
        <f>IF(V1866=U1866, "Yes"," No")</f>
        <v>Yes</v>
      </c>
    </row>
    <row r="1867" spans="1:23" ht="57.6" x14ac:dyDescent="0.3">
      <c r="A1867">
        <v>1865</v>
      </c>
      <c r="B1867" s="1" t="s">
        <v>3807</v>
      </c>
      <c r="C1867" s="1" t="s">
        <v>3808</v>
      </c>
      <c r="D1867">
        <v>110000</v>
      </c>
      <c r="E1867">
        <v>4</v>
      </c>
      <c r="F1867" t="s">
        <v>357</v>
      </c>
      <c r="G1867" t="s">
        <v>24</v>
      </c>
      <c r="H1867" t="s">
        <v>25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2312</v>
      </c>
      <c r="O1867" s="7">
        <f>(E1867/D1867)*100</f>
        <v>3.6363636363636364E-3</v>
      </c>
      <c r="P1867" s="5">
        <f>IFERROR((E1867/L1867),0)</f>
        <v>2</v>
      </c>
      <c r="Q1867" s="5" t="str">
        <f>LEFT(N1867,SEARCH("/", N1867)-1)</f>
        <v>games</v>
      </c>
      <c r="R1867" s="5" t="str">
        <f>RIGHT(N1867,LEN(N1867)-SEARCH("/",N1867))</f>
        <v>mobile games</v>
      </c>
      <c r="S1867" s="11">
        <f>(((J1867/60)/60)/24)+DATE(1970,1,1)</f>
        <v>42645.367442129631</v>
      </c>
      <c r="T1867" s="11">
        <f>(((I1867/60)/60)/24)+DATE(1970,1,1)</f>
        <v>42680.409108796302</v>
      </c>
      <c r="U1867">
        <f>YEAR(S1867)</f>
        <v>2016</v>
      </c>
      <c r="V1867">
        <f>YEAR(T1867)</f>
        <v>2016</v>
      </c>
      <c r="W1867" t="str">
        <f>IF(V1867=U1867, "Yes"," No")</f>
        <v>Yes</v>
      </c>
    </row>
    <row r="1868" spans="1:23" ht="43.2" x14ac:dyDescent="0.3">
      <c r="A1868">
        <v>1866</v>
      </c>
      <c r="B1868" s="1" t="s">
        <v>3809</v>
      </c>
      <c r="C1868" s="1" t="s">
        <v>3810</v>
      </c>
      <c r="D1868">
        <v>25000</v>
      </c>
      <c r="E1868">
        <v>125</v>
      </c>
      <c r="F1868" t="s">
        <v>357</v>
      </c>
      <c r="G1868" t="s">
        <v>17</v>
      </c>
      <c r="H1868" t="s">
        <v>18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2312</v>
      </c>
      <c r="O1868" s="7">
        <f>(E1868/D1868)*100</f>
        <v>0.5</v>
      </c>
      <c r="P1868" s="5">
        <f>IFERROR((E1868/L1868),0)</f>
        <v>62.5</v>
      </c>
      <c r="Q1868" s="5" t="str">
        <f>LEFT(N1868,SEARCH("/", N1868)-1)</f>
        <v>games</v>
      </c>
      <c r="R1868" s="5" t="str">
        <f>RIGHT(N1868,LEN(N1868)-SEARCH("/",N1868))</f>
        <v>mobile games</v>
      </c>
      <c r="S1868" s="11">
        <f>(((J1868/60)/60)/24)+DATE(1970,1,1)</f>
        <v>42742.246493055558</v>
      </c>
      <c r="T1868" s="11">
        <f>(((I1868/60)/60)/24)+DATE(1970,1,1)</f>
        <v>42795.166666666672</v>
      </c>
      <c r="U1868">
        <f>YEAR(S1868)</f>
        <v>2017</v>
      </c>
      <c r="V1868">
        <f>YEAR(T1868)</f>
        <v>2017</v>
      </c>
      <c r="W1868" t="str">
        <f>IF(V1868=U1868, "Yes"," No")</f>
        <v>Yes</v>
      </c>
    </row>
    <row r="1869" spans="1:23" ht="43.2" x14ac:dyDescent="0.3">
      <c r="A1869">
        <v>1867</v>
      </c>
      <c r="B1869" s="1" t="s">
        <v>3811</v>
      </c>
      <c r="C1869" s="1" t="s">
        <v>3812</v>
      </c>
      <c r="D1869">
        <v>20000</v>
      </c>
      <c r="E1869">
        <v>10</v>
      </c>
      <c r="F1869" t="s">
        <v>357</v>
      </c>
      <c r="G1869" t="s">
        <v>17</v>
      </c>
      <c r="H1869" t="s">
        <v>18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2312</v>
      </c>
      <c r="O1869" s="7">
        <f>(E1869/D1869)*100</f>
        <v>0.05</v>
      </c>
      <c r="P1869" s="5">
        <f>IFERROR((E1869/L1869),0)</f>
        <v>10</v>
      </c>
      <c r="Q1869" s="5" t="str">
        <f>LEFT(N1869,SEARCH("/", N1869)-1)</f>
        <v>games</v>
      </c>
      <c r="R1869" s="5" t="str">
        <f>RIGHT(N1869,LEN(N1869)-SEARCH("/",N1869))</f>
        <v>mobile games</v>
      </c>
      <c r="S1869" s="11">
        <f>(((J1869/60)/60)/24)+DATE(1970,1,1)</f>
        <v>42649.924907407403</v>
      </c>
      <c r="T1869" s="11">
        <f>(((I1869/60)/60)/24)+DATE(1970,1,1)</f>
        <v>42679.924907407403</v>
      </c>
      <c r="U1869">
        <f>YEAR(S1869)</f>
        <v>2016</v>
      </c>
      <c r="V1869">
        <f>YEAR(T1869)</f>
        <v>2016</v>
      </c>
      <c r="W1869" t="str">
        <f>IF(V1869=U1869, "Yes"," No")</f>
        <v>Yes</v>
      </c>
    </row>
    <row r="1870" spans="1:23" ht="43.2" x14ac:dyDescent="0.3">
      <c r="A1870">
        <v>1868</v>
      </c>
      <c r="B1870" s="1" t="s">
        <v>3813</v>
      </c>
      <c r="C1870" s="1" t="s">
        <v>3814</v>
      </c>
      <c r="D1870">
        <v>25000</v>
      </c>
      <c r="E1870">
        <v>1217</v>
      </c>
      <c r="F1870" t="s">
        <v>357</v>
      </c>
      <c r="G1870" t="s">
        <v>17</v>
      </c>
      <c r="H1870" t="s">
        <v>18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2312</v>
      </c>
      <c r="O1870" s="7">
        <f>(E1870/D1870)*100</f>
        <v>4.8680000000000003</v>
      </c>
      <c r="P1870" s="5">
        <f>IFERROR((E1870/L1870),0)</f>
        <v>71.588235294117652</v>
      </c>
      <c r="Q1870" s="5" t="str">
        <f>LEFT(N1870,SEARCH("/", N1870)-1)</f>
        <v>games</v>
      </c>
      <c r="R1870" s="5" t="str">
        <f>RIGHT(N1870,LEN(N1870)-SEARCH("/",N1870))</f>
        <v>mobile games</v>
      </c>
      <c r="S1870" s="11">
        <f>(((J1870/60)/60)/24)+DATE(1970,1,1)</f>
        <v>42328.779224537036</v>
      </c>
      <c r="T1870" s="11">
        <f>(((I1870/60)/60)/24)+DATE(1970,1,1)</f>
        <v>42353.332638888889</v>
      </c>
      <c r="U1870">
        <f>YEAR(S1870)</f>
        <v>2015</v>
      </c>
      <c r="V1870">
        <f>YEAR(T1870)</f>
        <v>2015</v>
      </c>
      <c r="W1870" t="str">
        <f>IF(V1870=U1870, "Yes"," No")</f>
        <v>Yes</v>
      </c>
    </row>
    <row r="1871" spans="1:23" ht="43.2" x14ac:dyDescent="0.3">
      <c r="A1871">
        <v>1869</v>
      </c>
      <c r="B1871" s="1" t="s">
        <v>3815</v>
      </c>
      <c r="C1871" s="1" t="s">
        <v>3816</v>
      </c>
      <c r="D1871">
        <v>10000</v>
      </c>
      <c r="E1871">
        <v>0</v>
      </c>
      <c r="F1871" t="s">
        <v>357</v>
      </c>
      <c r="G1871" t="s">
        <v>17</v>
      </c>
      <c r="H1871" t="s">
        <v>18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2312</v>
      </c>
      <c r="O1871" s="7">
        <f>(E1871/D1871)*100</f>
        <v>0</v>
      </c>
      <c r="P1871" s="5">
        <f>IFERROR((E1871/L1871),0)</f>
        <v>0</v>
      </c>
      <c r="Q1871" s="5" t="str">
        <f>LEFT(N1871,SEARCH("/", N1871)-1)</f>
        <v>games</v>
      </c>
      <c r="R1871" s="5" t="str">
        <f>RIGHT(N1871,LEN(N1871)-SEARCH("/",N1871))</f>
        <v>mobile games</v>
      </c>
      <c r="S1871" s="11">
        <f>(((J1871/60)/60)/24)+DATE(1970,1,1)</f>
        <v>42709.002881944441</v>
      </c>
      <c r="T1871" s="11">
        <f>(((I1871/60)/60)/24)+DATE(1970,1,1)</f>
        <v>42739.002881944441</v>
      </c>
      <c r="U1871">
        <f>YEAR(S1871)</f>
        <v>2016</v>
      </c>
      <c r="V1871">
        <f>YEAR(T1871)</f>
        <v>2017</v>
      </c>
      <c r="W1871" t="str">
        <f>IF(V1871=U1871, "Yes"," No")</f>
        <v xml:space="preserve"> No</v>
      </c>
    </row>
    <row r="1872" spans="1:23" ht="43.2" x14ac:dyDescent="0.3">
      <c r="A1872">
        <v>1870</v>
      </c>
      <c r="B1872" s="1" t="s">
        <v>3817</v>
      </c>
      <c r="C1872" s="1" t="s">
        <v>3818</v>
      </c>
      <c r="D1872">
        <v>3500</v>
      </c>
      <c r="E1872">
        <v>361</v>
      </c>
      <c r="F1872" t="s">
        <v>357</v>
      </c>
      <c r="G1872" t="s">
        <v>17</v>
      </c>
      <c r="H1872" t="s">
        <v>18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2312</v>
      </c>
      <c r="O1872" s="7">
        <f>(E1872/D1872)*100</f>
        <v>10.314285714285715</v>
      </c>
      <c r="P1872" s="5">
        <f>IFERROR((E1872/L1872),0)</f>
        <v>32.81818181818182</v>
      </c>
      <c r="Q1872" s="5" t="str">
        <f>LEFT(N1872,SEARCH("/", N1872)-1)</f>
        <v>games</v>
      </c>
      <c r="R1872" s="5" t="str">
        <f>RIGHT(N1872,LEN(N1872)-SEARCH("/",N1872))</f>
        <v>mobile games</v>
      </c>
      <c r="S1872" s="11">
        <f>(((J1872/60)/60)/24)+DATE(1970,1,1)</f>
        <v>42371.355729166666</v>
      </c>
      <c r="T1872" s="11">
        <f>(((I1872/60)/60)/24)+DATE(1970,1,1)</f>
        <v>42400.178472222222</v>
      </c>
      <c r="U1872">
        <f>YEAR(S1872)</f>
        <v>2016</v>
      </c>
      <c r="V1872">
        <f>YEAR(T1872)</f>
        <v>2016</v>
      </c>
      <c r="W1872" t="str">
        <f>IF(V1872=U1872, "Yes"," No")</f>
        <v>Yes</v>
      </c>
    </row>
    <row r="1873" spans="1:23" ht="57.6" x14ac:dyDescent="0.3">
      <c r="A1873">
        <v>1871</v>
      </c>
      <c r="B1873" s="1" t="s">
        <v>3819</v>
      </c>
      <c r="C1873" s="1" t="s">
        <v>3820</v>
      </c>
      <c r="D1873">
        <v>6500</v>
      </c>
      <c r="E1873">
        <v>4666</v>
      </c>
      <c r="F1873" t="s">
        <v>357</v>
      </c>
      <c r="G1873" t="s">
        <v>17</v>
      </c>
      <c r="H1873" t="s">
        <v>18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2312</v>
      </c>
      <c r="O1873" s="7">
        <f>(E1873/D1873)*100</f>
        <v>71.784615384615378</v>
      </c>
      <c r="P1873" s="5">
        <f>IFERROR((E1873/L1873),0)</f>
        <v>49.11578947368421</v>
      </c>
      <c r="Q1873" s="5" t="str">
        <f>LEFT(N1873,SEARCH("/", N1873)-1)</f>
        <v>games</v>
      </c>
      <c r="R1873" s="5" t="str">
        <f>RIGHT(N1873,LEN(N1873)-SEARCH("/",N1873))</f>
        <v>mobile games</v>
      </c>
      <c r="S1873" s="11">
        <f>(((J1873/60)/60)/24)+DATE(1970,1,1)</f>
        <v>41923.783576388887</v>
      </c>
      <c r="T1873" s="11">
        <f>(((I1873/60)/60)/24)+DATE(1970,1,1)</f>
        <v>41963.825243055559</v>
      </c>
      <c r="U1873">
        <f>YEAR(S1873)</f>
        <v>2014</v>
      </c>
      <c r="V1873">
        <f>YEAR(T1873)</f>
        <v>2014</v>
      </c>
      <c r="W1873" t="str">
        <f>IF(V1873=U1873, "Yes"," No")</f>
        <v>Yes</v>
      </c>
    </row>
    <row r="1874" spans="1:23" ht="43.2" x14ac:dyDescent="0.3">
      <c r="A1874">
        <v>1872</v>
      </c>
      <c r="B1874" s="1" t="s">
        <v>3821</v>
      </c>
      <c r="C1874" s="1" t="s">
        <v>3822</v>
      </c>
      <c r="D1874">
        <v>20000</v>
      </c>
      <c r="E1874">
        <v>212</v>
      </c>
      <c r="F1874" t="s">
        <v>357</v>
      </c>
      <c r="G1874" t="s">
        <v>17</v>
      </c>
      <c r="H1874" t="s">
        <v>18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2312</v>
      </c>
      <c r="O1874" s="7">
        <f>(E1874/D1874)*100</f>
        <v>1.06</v>
      </c>
      <c r="P1874" s="5">
        <f>IFERROR((E1874/L1874),0)</f>
        <v>16.307692307692307</v>
      </c>
      <c r="Q1874" s="5" t="str">
        <f>LEFT(N1874,SEARCH("/", N1874)-1)</f>
        <v>games</v>
      </c>
      <c r="R1874" s="5" t="str">
        <f>RIGHT(N1874,LEN(N1874)-SEARCH("/",N1874))</f>
        <v>mobile games</v>
      </c>
      <c r="S1874" s="11">
        <f>(((J1874/60)/60)/24)+DATE(1970,1,1)</f>
        <v>42155.129652777774</v>
      </c>
      <c r="T1874" s="11">
        <f>(((I1874/60)/60)/24)+DATE(1970,1,1)</f>
        <v>42185.129652777774</v>
      </c>
      <c r="U1874">
        <f>YEAR(S1874)</f>
        <v>2015</v>
      </c>
      <c r="V1874">
        <f>YEAR(T1874)</f>
        <v>2015</v>
      </c>
      <c r="W1874" t="str">
        <f>IF(V1874=U1874, "Yes"," No")</f>
        <v>Yes</v>
      </c>
    </row>
    <row r="1875" spans="1:23" ht="43.2" x14ac:dyDescent="0.3">
      <c r="A1875">
        <v>1873</v>
      </c>
      <c r="B1875" s="1" t="s">
        <v>3823</v>
      </c>
      <c r="C1875" s="1" t="s">
        <v>3824</v>
      </c>
      <c r="D1875">
        <v>8000</v>
      </c>
      <c r="E1875">
        <v>36</v>
      </c>
      <c r="F1875" t="s">
        <v>357</v>
      </c>
      <c r="G1875" t="s">
        <v>159</v>
      </c>
      <c r="H1875" t="s">
        <v>160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2312</v>
      </c>
      <c r="O1875" s="7">
        <f>(E1875/D1875)*100</f>
        <v>0.44999999999999996</v>
      </c>
      <c r="P1875" s="5">
        <f>IFERROR((E1875/L1875),0)</f>
        <v>18</v>
      </c>
      <c r="Q1875" s="5" t="str">
        <f>LEFT(N1875,SEARCH("/", N1875)-1)</f>
        <v>games</v>
      </c>
      <c r="R1875" s="5" t="str">
        <f>RIGHT(N1875,LEN(N1875)-SEARCH("/",N1875))</f>
        <v>mobile games</v>
      </c>
      <c r="S1875" s="11">
        <f>(((J1875/60)/60)/24)+DATE(1970,1,1)</f>
        <v>42164.615856481483</v>
      </c>
      <c r="T1875" s="11">
        <f>(((I1875/60)/60)/24)+DATE(1970,1,1)</f>
        <v>42193.697916666672</v>
      </c>
      <c r="U1875">
        <f>YEAR(S1875)</f>
        <v>2015</v>
      </c>
      <c r="V1875">
        <f>YEAR(T1875)</f>
        <v>2015</v>
      </c>
      <c r="W1875" t="str">
        <f>IF(V1875=U1875, "Yes"," No")</f>
        <v>Yes</v>
      </c>
    </row>
    <row r="1876" spans="1:23" ht="57.6" x14ac:dyDescent="0.3">
      <c r="A1876">
        <v>1874</v>
      </c>
      <c r="B1876" s="1" t="s">
        <v>3825</v>
      </c>
      <c r="C1876" s="1" t="s">
        <v>3826</v>
      </c>
      <c r="D1876">
        <v>160000</v>
      </c>
      <c r="E1876">
        <v>26</v>
      </c>
      <c r="F1876" t="s">
        <v>357</v>
      </c>
      <c r="G1876" t="s">
        <v>17</v>
      </c>
      <c r="H1876" t="s">
        <v>18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2312</v>
      </c>
      <c r="O1876" s="7">
        <f>(E1876/D1876)*100</f>
        <v>1.6250000000000001E-2</v>
      </c>
      <c r="P1876" s="5">
        <f>IFERROR((E1876/L1876),0)</f>
        <v>13</v>
      </c>
      <c r="Q1876" s="5" t="str">
        <f>LEFT(N1876,SEARCH("/", N1876)-1)</f>
        <v>games</v>
      </c>
      <c r="R1876" s="5" t="str">
        <f>RIGHT(N1876,LEN(N1876)-SEARCH("/",N1876))</f>
        <v>mobile games</v>
      </c>
      <c r="S1876" s="11">
        <f>(((J1876/60)/60)/24)+DATE(1970,1,1)</f>
        <v>42529.969131944439</v>
      </c>
      <c r="T1876" s="11">
        <f>(((I1876/60)/60)/24)+DATE(1970,1,1)</f>
        <v>42549.969131944439</v>
      </c>
      <c r="U1876">
        <f>YEAR(S1876)</f>
        <v>2016</v>
      </c>
      <c r="V1876">
        <f>YEAR(T1876)</f>
        <v>2016</v>
      </c>
      <c r="W1876" t="str">
        <f>IF(V1876=U1876, "Yes"," No")</f>
        <v>Yes</v>
      </c>
    </row>
    <row r="1877" spans="1:23" ht="43.2" x14ac:dyDescent="0.3">
      <c r="A1877">
        <v>1875</v>
      </c>
      <c r="B1877" s="1" t="s">
        <v>3827</v>
      </c>
      <c r="C1877" s="1" t="s">
        <v>3828</v>
      </c>
      <c r="D1877">
        <v>10000</v>
      </c>
      <c r="E1877">
        <v>51</v>
      </c>
      <c r="F1877" t="s">
        <v>357</v>
      </c>
      <c r="G1877" t="s">
        <v>17</v>
      </c>
      <c r="H1877" t="s">
        <v>18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2312</v>
      </c>
      <c r="O1877" s="7">
        <f>(E1877/D1877)*100</f>
        <v>0.51</v>
      </c>
      <c r="P1877" s="5">
        <f>IFERROR((E1877/L1877),0)</f>
        <v>17</v>
      </c>
      <c r="Q1877" s="5" t="str">
        <f>LEFT(N1877,SEARCH("/", N1877)-1)</f>
        <v>games</v>
      </c>
      <c r="R1877" s="5" t="str">
        <f>RIGHT(N1877,LEN(N1877)-SEARCH("/",N1877))</f>
        <v>mobile games</v>
      </c>
      <c r="S1877" s="11">
        <f>(((J1877/60)/60)/24)+DATE(1970,1,1)</f>
        <v>42528.899398148147</v>
      </c>
      <c r="T1877" s="11">
        <f>(((I1877/60)/60)/24)+DATE(1970,1,1)</f>
        <v>42588.899398148147</v>
      </c>
      <c r="U1877">
        <f>YEAR(S1877)</f>
        <v>2016</v>
      </c>
      <c r="V1877">
        <f>YEAR(T1877)</f>
        <v>2016</v>
      </c>
      <c r="W1877" t="str">
        <f>IF(V1877=U1877, "Yes"," No")</f>
        <v>Yes</v>
      </c>
    </row>
    <row r="1878" spans="1:23" ht="43.2" x14ac:dyDescent="0.3">
      <c r="A1878">
        <v>1876</v>
      </c>
      <c r="B1878" s="1" t="s">
        <v>3829</v>
      </c>
      <c r="C1878" s="1" t="s">
        <v>3830</v>
      </c>
      <c r="D1878">
        <v>280</v>
      </c>
      <c r="E1878">
        <v>0</v>
      </c>
      <c r="F1878" t="s">
        <v>357</v>
      </c>
      <c r="G1878" t="s">
        <v>50</v>
      </c>
      <c r="H1878" t="s">
        <v>51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2312</v>
      </c>
      <c r="O1878" s="7">
        <f>(E1878/D1878)*100</f>
        <v>0</v>
      </c>
      <c r="P1878" s="5">
        <f>IFERROR((E1878/L1878),0)</f>
        <v>0</v>
      </c>
      <c r="Q1878" s="5" t="str">
        <f>LEFT(N1878,SEARCH("/", N1878)-1)</f>
        <v>games</v>
      </c>
      <c r="R1878" s="5" t="str">
        <f>RIGHT(N1878,LEN(N1878)-SEARCH("/",N1878))</f>
        <v>mobile games</v>
      </c>
      <c r="S1878" s="11">
        <f>(((J1878/60)/60)/24)+DATE(1970,1,1)</f>
        <v>41776.284780092588</v>
      </c>
      <c r="T1878" s="11">
        <f>(((I1878/60)/60)/24)+DATE(1970,1,1)</f>
        <v>41806.284780092588</v>
      </c>
      <c r="U1878">
        <f>YEAR(S1878)</f>
        <v>2014</v>
      </c>
      <c r="V1878">
        <f>YEAR(T1878)</f>
        <v>2014</v>
      </c>
      <c r="W1878" t="str">
        <f>IF(V1878=U1878, "Yes"," No")</f>
        <v>Yes</v>
      </c>
    </row>
    <row r="1879" spans="1:23" ht="43.2" x14ac:dyDescent="0.3">
      <c r="A1879">
        <v>1877</v>
      </c>
      <c r="B1879" s="1" t="s">
        <v>3831</v>
      </c>
      <c r="C1879" s="1" t="s">
        <v>3832</v>
      </c>
      <c r="D1879">
        <v>60</v>
      </c>
      <c r="E1879">
        <v>0</v>
      </c>
      <c r="F1879" t="s">
        <v>357</v>
      </c>
      <c r="G1879" t="s">
        <v>17</v>
      </c>
      <c r="H1879" t="s">
        <v>18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2312</v>
      </c>
      <c r="O1879" s="7">
        <f>(E1879/D1879)*100</f>
        <v>0</v>
      </c>
      <c r="P1879" s="5">
        <f>IFERROR((E1879/L1879),0)</f>
        <v>0</v>
      </c>
      <c r="Q1879" s="5" t="str">
        <f>LEFT(N1879,SEARCH("/", N1879)-1)</f>
        <v>games</v>
      </c>
      <c r="R1879" s="5" t="str">
        <f>RIGHT(N1879,LEN(N1879)-SEARCH("/",N1879))</f>
        <v>mobile games</v>
      </c>
      <c r="S1879" s="11">
        <f>(((J1879/60)/60)/24)+DATE(1970,1,1)</f>
        <v>42035.029224537036</v>
      </c>
      <c r="T1879" s="11">
        <f>(((I1879/60)/60)/24)+DATE(1970,1,1)</f>
        <v>42064.029224537036</v>
      </c>
      <c r="U1879">
        <f>YEAR(S1879)</f>
        <v>2015</v>
      </c>
      <c r="V1879">
        <f>YEAR(T1879)</f>
        <v>2015</v>
      </c>
      <c r="W1879" t="str">
        <f>IF(V1879=U1879, "Yes"," No")</f>
        <v>Yes</v>
      </c>
    </row>
    <row r="1880" spans="1:23" ht="57.6" x14ac:dyDescent="0.3">
      <c r="A1880">
        <v>1878</v>
      </c>
      <c r="B1880" s="1" t="s">
        <v>3833</v>
      </c>
      <c r="C1880" s="1" t="s">
        <v>3834</v>
      </c>
      <c r="D1880">
        <v>8000</v>
      </c>
      <c r="E1880">
        <v>0</v>
      </c>
      <c r="F1880" t="s">
        <v>357</v>
      </c>
      <c r="G1880" t="s">
        <v>50</v>
      </c>
      <c r="H1880" t="s">
        <v>51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2312</v>
      </c>
      <c r="O1880" s="7">
        <f>(E1880/D1880)*100</f>
        <v>0</v>
      </c>
      <c r="P1880" s="5">
        <f>IFERROR((E1880/L1880),0)</f>
        <v>0</v>
      </c>
      <c r="Q1880" s="5" t="str">
        <f>LEFT(N1880,SEARCH("/", N1880)-1)</f>
        <v>games</v>
      </c>
      <c r="R1880" s="5" t="str">
        <f>RIGHT(N1880,LEN(N1880)-SEARCH("/",N1880))</f>
        <v>mobile games</v>
      </c>
      <c r="S1880" s="11">
        <f>(((J1880/60)/60)/24)+DATE(1970,1,1)</f>
        <v>41773.008738425924</v>
      </c>
      <c r="T1880" s="11">
        <f>(((I1880/60)/60)/24)+DATE(1970,1,1)</f>
        <v>41803.008738425924</v>
      </c>
      <c r="U1880">
        <f>YEAR(S1880)</f>
        <v>2014</v>
      </c>
      <c r="V1880">
        <f>YEAR(T1880)</f>
        <v>2014</v>
      </c>
      <c r="W1880" t="str">
        <f>IF(V1880=U1880, "Yes"," No")</f>
        <v>Yes</v>
      </c>
    </row>
    <row r="1881" spans="1:23" ht="43.2" x14ac:dyDescent="0.3">
      <c r="A1881">
        <v>1879</v>
      </c>
      <c r="B1881" s="1" t="s">
        <v>3835</v>
      </c>
      <c r="C1881" s="1" t="s">
        <v>3836</v>
      </c>
      <c r="D1881">
        <v>5000</v>
      </c>
      <c r="E1881">
        <v>6</v>
      </c>
      <c r="F1881" t="s">
        <v>357</v>
      </c>
      <c r="G1881" t="s">
        <v>54</v>
      </c>
      <c r="H1881" t="s">
        <v>55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2312</v>
      </c>
      <c r="O1881" s="7">
        <f>(E1881/D1881)*100</f>
        <v>0.12</v>
      </c>
      <c r="P1881" s="5">
        <f>IFERROR((E1881/L1881),0)</f>
        <v>3</v>
      </c>
      <c r="Q1881" s="5" t="str">
        <f>LEFT(N1881,SEARCH("/", N1881)-1)</f>
        <v>games</v>
      </c>
      <c r="R1881" s="5" t="str">
        <f>RIGHT(N1881,LEN(N1881)-SEARCH("/",N1881))</f>
        <v>mobile games</v>
      </c>
      <c r="S1881" s="11">
        <f>(((J1881/60)/60)/24)+DATE(1970,1,1)</f>
        <v>42413.649641203709</v>
      </c>
      <c r="T1881" s="11">
        <f>(((I1881/60)/60)/24)+DATE(1970,1,1)</f>
        <v>42443.607974537037</v>
      </c>
      <c r="U1881">
        <f>YEAR(S1881)</f>
        <v>2016</v>
      </c>
      <c r="V1881">
        <f>YEAR(T1881)</f>
        <v>2016</v>
      </c>
      <c r="W1881" t="str">
        <f>IF(V1881=U1881, "Yes"," No")</f>
        <v>Yes</v>
      </c>
    </row>
    <row r="1882" spans="1:23" ht="28.8" x14ac:dyDescent="0.3">
      <c r="A1882">
        <v>1880</v>
      </c>
      <c r="B1882" s="1" t="s">
        <v>3837</v>
      </c>
      <c r="C1882" s="1" t="s">
        <v>3838</v>
      </c>
      <c r="D1882">
        <v>5000</v>
      </c>
      <c r="E1882">
        <v>1004</v>
      </c>
      <c r="F1882" t="s">
        <v>357</v>
      </c>
      <c r="G1882" t="s">
        <v>24</v>
      </c>
      <c r="H1882" t="s">
        <v>25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2312</v>
      </c>
      <c r="O1882" s="7">
        <f>(E1882/D1882)*100</f>
        <v>20.080000000000002</v>
      </c>
      <c r="P1882" s="5">
        <f>IFERROR((E1882/L1882),0)</f>
        <v>41.833333333333336</v>
      </c>
      <c r="Q1882" s="5" t="str">
        <f>LEFT(N1882,SEARCH("/", N1882)-1)</f>
        <v>games</v>
      </c>
      <c r="R1882" s="5" t="str">
        <f>RIGHT(N1882,LEN(N1882)-SEARCH("/",N1882))</f>
        <v>mobile games</v>
      </c>
      <c r="S1882" s="11">
        <f>(((J1882/60)/60)/24)+DATE(1970,1,1)</f>
        <v>42430.566898148143</v>
      </c>
      <c r="T1882" s="11">
        <f>(((I1882/60)/60)/24)+DATE(1970,1,1)</f>
        <v>42459.525231481486</v>
      </c>
      <c r="U1882">
        <f>YEAR(S1882)</f>
        <v>2016</v>
      </c>
      <c r="V1882">
        <f>YEAR(T1882)</f>
        <v>2016</v>
      </c>
      <c r="W1882" t="str">
        <f>IF(V1882=U1882, "Yes"," No")</f>
        <v>Yes</v>
      </c>
    </row>
    <row r="1883" spans="1:23" ht="43.2" x14ac:dyDescent="0.3">
      <c r="A1883">
        <v>1881</v>
      </c>
      <c r="B1883" s="1" t="s">
        <v>3839</v>
      </c>
      <c r="C1883" s="1" t="s">
        <v>3840</v>
      </c>
      <c r="D1883">
        <v>2000</v>
      </c>
      <c r="E1883">
        <v>3453.69</v>
      </c>
      <c r="F1883" t="s">
        <v>16</v>
      </c>
      <c r="G1883" t="s">
        <v>17</v>
      </c>
      <c r="H1883" t="s">
        <v>18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1817</v>
      </c>
      <c r="O1883" s="7">
        <f>(E1883/D1883)*100</f>
        <v>172.68449999999999</v>
      </c>
      <c r="P1883" s="5">
        <f>IFERROR((E1883/L1883),0)</f>
        <v>49.338428571428572</v>
      </c>
      <c r="Q1883" s="5" t="str">
        <f>LEFT(N1883,SEARCH("/", N1883)-1)</f>
        <v>music</v>
      </c>
      <c r="R1883" s="5" t="str">
        <f>RIGHT(N1883,LEN(N1883)-SEARCH("/",N1883))</f>
        <v>indie rock</v>
      </c>
      <c r="S1883" s="11">
        <f>(((J1883/60)/60)/24)+DATE(1970,1,1)</f>
        <v>42043.152650462958</v>
      </c>
      <c r="T1883" s="11">
        <f>(((I1883/60)/60)/24)+DATE(1970,1,1)</f>
        <v>42073.110983796301</v>
      </c>
      <c r="U1883">
        <f>YEAR(S1883)</f>
        <v>2015</v>
      </c>
      <c r="V1883">
        <f>YEAR(T1883)</f>
        <v>2015</v>
      </c>
      <c r="W1883" t="str">
        <f>IF(V1883=U1883, "Yes"," No")</f>
        <v>Yes</v>
      </c>
    </row>
    <row r="1884" spans="1:23" ht="57.6" x14ac:dyDescent="0.3">
      <c r="A1884">
        <v>1882</v>
      </c>
      <c r="B1884" s="1" t="s">
        <v>3841</v>
      </c>
      <c r="C1884" s="1" t="s">
        <v>3842</v>
      </c>
      <c r="D1884">
        <v>3350</v>
      </c>
      <c r="E1884">
        <v>3380</v>
      </c>
      <c r="F1884" t="s">
        <v>16</v>
      </c>
      <c r="G1884" t="s">
        <v>17</v>
      </c>
      <c r="H1884" t="s">
        <v>18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1817</v>
      </c>
      <c r="O1884" s="7">
        <f>(E1884/D1884)*100</f>
        <v>100.8955223880597</v>
      </c>
      <c r="P1884" s="5">
        <f>IFERROR((E1884/L1884),0)</f>
        <v>41.728395061728392</v>
      </c>
      <c r="Q1884" s="5" t="str">
        <f>LEFT(N1884,SEARCH("/", N1884)-1)</f>
        <v>music</v>
      </c>
      <c r="R1884" s="5" t="str">
        <f>RIGHT(N1884,LEN(N1884)-SEARCH("/",N1884))</f>
        <v>indie rock</v>
      </c>
      <c r="S1884" s="11">
        <f>(((J1884/60)/60)/24)+DATE(1970,1,1)</f>
        <v>41067.949212962965</v>
      </c>
      <c r="T1884" s="11">
        <f>(((I1884/60)/60)/24)+DATE(1970,1,1)</f>
        <v>41100.991666666669</v>
      </c>
      <c r="U1884">
        <f>YEAR(S1884)</f>
        <v>2012</v>
      </c>
      <c r="V1884">
        <f>YEAR(T1884)</f>
        <v>2012</v>
      </c>
      <c r="W1884" t="str">
        <f>IF(V1884=U1884, "Yes"," No")</f>
        <v>Yes</v>
      </c>
    </row>
    <row r="1885" spans="1:23" ht="43.2" x14ac:dyDescent="0.3">
      <c r="A1885">
        <v>1883</v>
      </c>
      <c r="B1885" s="1" t="s">
        <v>3843</v>
      </c>
      <c r="C1885" s="1" t="s">
        <v>3844</v>
      </c>
      <c r="D1885">
        <v>999</v>
      </c>
      <c r="E1885">
        <v>1047</v>
      </c>
      <c r="F1885" t="s">
        <v>16</v>
      </c>
      <c r="G1885" t="s">
        <v>17</v>
      </c>
      <c r="H1885" t="s">
        <v>18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1817</v>
      </c>
      <c r="O1885" s="7">
        <f>(E1885/D1885)*100</f>
        <v>104.8048048048048</v>
      </c>
      <c r="P1885" s="5">
        <f>IFERROR((E1885/L1885),0)</f>
        <v>32.71875</v>
      </c>
      <c r="Q1885" s="5" t="str">
        <f>LEFT(N1885,SEARCH("/", N1885)-1)</f>
        <v>music</v>
      </c>
      <c r="R1885" s="5" t="str">
        <f>RIGHT(N1885,LEN(N1885)-SEARCH("/",N1885))</f>
        <v>indie rock</v>
      </c>
      <c r="S1885" s="11">
        <f>(((J1885/60)/60)/24)+DATE(1970,1,1)</f>
        <v>40977.948009259257</v>
      </c>
      <c r="T1885" s="11">
        <f>(((I1885/60)/60)/24)+DATE(1970,1,1)</f>
        <v>41007.906342592592</v>
      </c>
      <c r="U1885">
        <f>YEAR(S1885)</f>
        <v>2012</v>
      </c>
      <c r="V1885">
        <f>YEAR(T1885)</f>
        <v>2012</v>
      </c>
      <c r="W1885" t="str">
        <f>IF(V1885=U1885, "Yes"," No")</f>
        <v>Yes</v>
      </c>
    </row>
    <row r="1886" spans="1:23" ht="43.2" x14ac:dyDescent="0.3">
      <c r="A1886">
        <v>1884</v>
      </c>
      <c r="B1886" s="1" t="s">
        <v>3845</v>
      </c>
      <c r="C1886" s="1" t="s">
        <v>3846</v>
      </c>
      <c r="D1886">
        <v>1000</v>
      </c>
      <c r="E1886">
        <v>1351</v>
      </c>
      <c r="F1886" t="s">
        <v>16</v>
      </c>
      <c r="G1886" t="s">
        <v>17</v>
      </c>
      <c r="H1886" t="s">
        <v>18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1817</v>
      </c>
      <c r="O1886" s="7">
        <f>(E1886/D1886)*100</f>
        <v>135.1</v>
      </c>
      <c r="P1886" s="5">
        <f>IFERROR((E1886/L1886),0)</f>
        <v>51.96153846153846</v>
      </c>
      <c r="Q1886" s="5" t="str">
        <f>LEFT(N1886,SEARCH("/", N1886)-1)</f>
        <v>music</v>
      </c>
      <c r="R1886" s="5" t="str">
        <f>RIGHT(N1886,LEN(N1886)-SEARCH("/",N1886))</f>
        <v>indie rock</v>
      </c>
      <c r="S1886" s="11">
        <f>(((J1886/60)/60)/24)+DATE(1970,1,1)</f>
        <v>41205.198321759257</v>
      </c>
      <c r="T1886" s="11">
        <f>(((I1886/60)/60)/24)+DATE(1970,1,1)</f>
        <v>41240.5</v>
      </c>
      <c r="U1886">
        <f>YEAR(S1886)</f>
        <v>2012</v>
      </c>
      <c r="V1886">
        <f>YEAR(T1886)</f>
        <v>2012</v>
      </c>
      <c r="W1886" t="str">
        <f>IF(V1886=U1886, "Yes"," No")</f>
        <v>Yes</v>
      </c>
    </row>
    <row r="1887" spans="1:23" ht="43.2" x14ac:dyDescent="0.3">
      <c r="A1887">
        <v>1885</v>
      </c>
      <c r="B1887" s="1" t="s">
        <v>3847</v>
      </c>
      <c r="C1887" s="1" t="s">
        <v>3848</v>
      </c>
      <c r="D1887">
        <v>4575</v>
      </c>
      <c r="E1887">
        <v>5322</v>
      </c>
      <c r="F1887" t="s">
        <v>16</v>
      </c>
      <c r="G1887" t="s">
        <v>17</v>
      </c>
      <c r="H1887" t="s">
        <v>18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1817</v>
      </c>
      <c r="O1887" s="7">
        <f>(E1887/D1887)*100</f>
        <v>116.32786885245903</v>
      </c>
      <c r="P1887" s="5">
        <f>IFERROR((E1887/L1887),0)</f>
        <v>50.685714285714283</v>
      </c>
      <c r="Q1887" s="5" t="str">
        <f>LEFT(N1887,SEARCH("/", N1887)-1)</f>
        <v>music</v>
      </c>
      <c r="R1887" s="5" t="str">
        <f>RIGHT(N1887,LEN(N1887)-SEARCH("/",N1887))</f>
        <v>indie rock</v>
      </c>
      <c r="S1887" s="11">
        <f>(((J1887/60)/60)/24)+DATE(1970,1,1)</f>
        <v>41099.093865740739</v>
      </c>
      <c r="T1887" s="11">
        <f>(((I1887/60)/60)/24)+DATE(1970,1,1)</f>
        <v>41131.916666666664</v>
      </c>
      <c r="U1887">
        <f>YEAR(S1887)</f>
        <v>2012</v>
      </c>
      <c r="V1887">
        <f>YEAR(T1887)</f>
        <v>2012</v>
      </c>
      <c r="W1887" t="str">
        <f>IF(V1887=U1887, "Yes"," No")</f>
        <v>Yes</v>
      </c>
    </row>
    <row r="1888" spans="1:23" ht="43.2" x14ac:dyDescent="0.3">
      <c r="A1888">
        <v>1886</v>
      </c>
      <c r="B1888" s="1" t="s">
        <v>3849</v>
      </c>
      <c r="C1888" s="1" t="s">
        <v>3850</v>
      </c>
      <c r="D1888">
        <v>1200</v>
      </c>
      <c r="E1888">
        <v>1225</v>
      </c>
      <c r="F1888" t="s">
        <v>16</v>
      </c>
      <c r="G1888" t="s">
        <v>17</v>
      </c>
      <c r="H1888" t="s">
        <v>18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1817</v>
      </c>
      <c r="O1888" s="7">
        <f>(E1888/D1888)*100</f>
        <v>102.08333333333333</v>
      </c>
      <c r="P1888" s="5">
        <f>IFERROR((E1888/L1888),0)</f>
        <v>42.241379310344826</v>
      </c>
      <c r="Q1888" s="5" t="str">
        <f>LEFT(N1888,SEARCH("/", N1888)-1)</f>
        <v>music</v>
      </c>
      <c r="R1888" s="5" t="str">
        <f>RIGHT(N1888,LEN(N1888)-SEARCH("/",N1888))</f>
        <v>indie rock</v>
      </c>
      <c r="S1888" s="11">
        <f>(((J1888/60)/60)/24)+DATE(1970,1,1)</f>
        <v>41925.906689814816</v>
      </c>
      <c r="T1888" s="11">
        <f>(((I1888/60)/60)/24)+DATE(1970,1,1)</f>
        <v>41955.94835648148</v>
      </c>
      <c r="U1888">
        <f>YEAR(S1888)</f>
        <v>2014</v>
      </c>
      <c r="V1888">
        <f>YEAR(T1888)</f>
        <v>2014</v>
      </c>
      <c r="W1888" t="str">
        <f>IF(V1888=U1888, "Yes"," No")</f>
        <v>Yes</v>
      </c>
    </row>
    <row r="1889" spans="1:23" ht="43.2" x14ac:dyDescent="0.3">
      <c r="A1889">
        <v>1887</v>
      </c>
      <c r="B1889" s="1" t="s">
        <v>3851</v>
      </c>
      <c r="C1889" s="1" t="s">
        <v>3852</v>
      </c>
      <c r="D1889">
        <v>3000</v>
      </c>
      <c r="E1889">
        <v>3335</v>
      </c>
      <c r="F1889" t="s">
        <v>16</v>
      </c>
      <c r="G1889" t="s">
        <v>54</v>
      </c>
      <c r="H1889" t="s">
        <v>55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1817</v>
      </c>
      <c r="O1889" s="7">
        <f>(E1889/D1889)*100</f>
        <v>111.16666666666666</v>
      </c>
      <c r="P1889" s="5">
        <f>IFERROR((E1889/L1889),0)</f>
        <v>416.875</v>
      </c>
      <c r="Q1889" s="5" t="str">
        <f>LEFT(N1889,SEARCH("/", N1889)-1)</f>
        <v>music</v>
      </c>
      <c r="R1889" s="5" t="str">
        <f>RIGHT(N1889,LEN(N1889)-SEARCH("/",N1889))</f>
        <v>indie rock</v>
      </c>
      <c r="S1889" s="11">
        <f>(((J1889/60)/60)/24)+DATE(1970,1,1)</f>
        <v>42323.800138888888</v>
      </c>
      <c r="T1889" s="11">
        <f>(((I1889/60)/60)/24)+DATE(1970,1,1)</f>
        <v>42341.895833333328</v>
      </c>
      <c r="U1889">
        <f>YEAR(S1889)</f>
        <v>2015</v>
      </c>
      <c r="V1889">
        <f>YEAR(T1889)</f>
        <v>2015</v>
      </c>
      <c r="W1889" t="str">
        <f>IF(V1889=U1889, "Yes"," No")</f>
        <v>Yes</v>
      </c>
    </row>
    <row r="1890" spans="1:23" ht="57.6" x14ac:dyDescent="0.3">
      <c r="A1890">
        <v>1888</v>
      </c>
      <c r="B1890" s="1" t="s">
        <v>3853</v>
      </c>
      <c r="C1890" s="1" t="s">
        <v>3854</v>
      </c>
      <c r="D1890">
        <v>2500</v>
      </c>
      <c r="E1890">
        <v>4152</v>
      </c>
      <c r="F1890" t="s">
        <v>16</v>
      </c>
      <c r="G1890" t="s">
        <v>17</v>
      </c>
      <c r="H1890" t="s">
        <v>18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1817</v>
      </c>
      <c r="O1890" s="7">
        <f>(E1890/D1890)*100</f>
        <v>166.08</v>
      </c>
      <c r="P1890" s="5">
        <f>IFERROR((E1890/L1890),0)</f>
        <v>46.651685393258425</v>
      </c>
      <c r="Q1890" s="5" t="str">
        <f>LEFT(N1890,SEARCH("/", N1890)-1)</f>
        <v>music</v>
      </c>
      <c r="R1890" s="5" t="str">
        <f>RIGHT(N1890,LEN(N1890)-SEARCH("/",N1890))</f>
        <v>indie rock</v>
      </c>
      <c r="S1890" s="11">
        <f>(((J1890/60)/60)/24)+DATE(1970,1,1)</f>
        <v>40299.239953703705</v>
      </c>
      <c r="T1890" s="11">
        <f>(((I1890/60)/60)/24)+DATE(1970,1,1)</f>
        <v>40330.207638888889</v>
      </c>
      <c r="U1890">
        <f>YEAR(S1890)</f>
        <v>2010</v>
      </c>
      <c r="V1890">
        <f>YEAR(T1890)</f>
        <v>2010</v>
      </c>
      <c r="W1890" t="str">
        <f>IF(V1890=U1890, "Yes"," No")</f>
        <v>Yes</v>
      </c>
    </row>
    <row r="1891" spans="1:23" ht="43.2" x14ac:dyDescent="0.3">
      <c r="A1891">
        <v>1889</v>
      </c>
      <c r="B1891" s="1" t="s">
        <v>3855</v>
      </c>
      <c r="C1891" s="1" t="s">
        <v>3856</v>
      </c>
      <c r="D1891">
        <v>2000</v>
      </c>
      <c r="E1891">
        <v>2132</v>
      </c>
      <c r="F1891" t="s">
        <v>16</v>
      </c>
      <c r="G1891" t="s">
        <v>17</v>
      </c>
      <c r="H1891" t="s">
        <v>18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1817</v>
      </c>
      <c r="O1891" s="7">
        <f>(E1891/D1891)*100</f>
        <v>106.60000000000001</v>
      </c>
      <c r="P1891" s="5">
        <f>IFERROR((E1891/L1891),0)</f>
        <v>48.454545454545453</v>
      </c>
      <c r="Q1891" s="5" t="str">
        <f>LEFT(N1891,SEARCH("/", N1891)-1)</f>
        <v>music</v>
      </c>
      <c r="R1891" s="5" t="str">
        <f>RIGHT(N1891,LEN(N1891)-SEARCH("/",N1891))</f>
        <v>indie rock</v>
      </c>
      <c r="S1891" s="11">
        <f>(((J1891/60)/60)/24)+DATE(1970,1,1)</f>
        <v>41299.793356481481</v>
      </c>
      <c r="T1891" s="11">
        <f>(((I1891/60)/60)/24)+DATE(1970,1,1)</f>
        <v>41344.751689814817</v>
      </c>
      <c r="U1891">
        <f>YEAR(S1891)</f>
        <v>2013</v>
      </c>
      <c r="V1891">
        <f>YEAR(T1891)</f>
        <v>2013</v>
      </c>
      <c r="W1891" t="str">
        <f>IF(V1891=U1891, "Yes"," No")</f>
        <v>Yes</v>
      </c>
    </row>
    <row r="1892" spans="1:23" ht="43.2" x14ac:dyDescent="0.3">
      <c r="A1892">
        <v>1890</v>
      </c>
      <c r="B1892" s="1" t="s">
        <v>3857</v>
      </c>
      <c r="C1892" s="1" t="s">
        <v>3858</v>
      </c>
      <c r="D1892">
        <v>12000</v>
      </c>
      <c r="E1892">
        <v>17350.13</v>
      </c>
      <c r="F1892" t="s">
        <v>16</v>
      </c>
      <c r="G1892" t="s">
        <v>17</v>
      </c>
      <c r="H1892" t="s">
        <v>18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1817</v>
      </c>
      <c r="O1892" s="7">
        <f>(E1892/D1892)*100</f>
        <v>144.58441666666667</v>
      </c>
      <c r="P1892" s="5">
        <f>IFERROR((E1892/L1892),0)</f>
        <v>70.5289837398374</v>
      </c>
      <c r="Q1892" s="5" t="str">
        <f>LEFT(N1892,SEARCH("/", N1892)-1)</f>
        <v>music</v>
      </c>
      <c r="R1892" s="5" t="str">
        <f>RIGHT(N1892,LEN(N1892)-SEARCH("/",N1892))</f>
        <v>indie rock</v>
      </c>
      <c r="S1892" s="11">
        <f>(((J1892/60)/60)/24)+DATE(1970,1,1)</f>
        <v>41228.786203703705</v>
      </c>
      <c r="T1892" s="11">
        <f>(((I1892/60)/60)/24)+DATE(1970,1,1)</f>
        <v>41258.786203703705</v>
      </c>
      <c r="U1892">
        <f>YEAR(S1892)</f>
        <v>2012</v>
      </c>
      <c r="V1892">
        <f>YEAR(T1892)</f>
        <v>2012</v>
      </c>
      <c r="W1892" t="str">
        <f>IF(V1892=U1892, "Yes"," No")</f>
        <v>Yes</v>
      </c>
    </row>
    <row r="1893" spans="1:23" ht="57.6" x14ac:dyDescent="0.3">
      <c r="A1893">
        <v>1891</v>
      </c>
      <c r="B1893" s="1" t="s">
        <v>3859</v>
      </c>
      <c r="C1893" s="1" t="s">
        <v>3860</v>
      </c>
      <c r="D1893">
        <v>10000</v>
      </c>
      <c r="E1893">
        <v>10555</v>
      </c>
      <c r="F1893" t="s">
        <v>16</v>
      </c>
      <c r="G1893" t="s">
        <v>17</v>
      </c>
      <c r="H1893" t="s">
        <v>18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1817</v>
      </c>
      <c r="O1893" s="7">
        <f>(E1893/D1893)*100</f>
        <v>105.55000000000001</v>
      </c>
      <c r="P1893" s="5">
        <f>IFERROR((E1893/L1893),0)</f>
        <v>87.958333333333329</v>
      </c>
      <c r="Q1893" s="5" t="str">
        <f>LEFT(N1893,SEARCH("/", N1893)-1)</f>
        <v>music</v>
      </c>
      <c r="R1893" s="5" t="str">
        <f>RIGHT(N1893,LEN(N1893)-SEARCH("/",N1893))</f>
        <v>indie rock</v>
      </c>
      <c r="S1893" s="11">
        <f>(((J1893/60)/60)/24)+DATE(1970,1,1)</f>
        <v>40335.798078703701</v>
      </c>
      <c r="T1893" s="11">
        <f>(((I1893/60)/60)/24)+DATE(1970,1,1)</f>
        <v>40381.25</v>
      </c>
      <c r="U1893">
        <f>YEAR(S1893)</f>
        <v>2010</v>
      </c>
      <c r="V1893">
        <f>YEAR(T1893)</f>
        <v>2010</v>
      </c>
      <c r="W1893" t="str">
        <f>IF(V1893=U1893, "Yes"," No")</f>
        <v>Yes</v>
      </c>
    </row>
    <row r="1894" spans="1:23" ht="43.2" x14ac:dyDescent="0.3">
      <c r="A1894">
        <v>1892</v>
      </c>
      <c r="B1894" s="1" t="s">
        <v>3861</v>
      </c>
      <c r="C1894" s="1" t="s">
        <v>3862</v>
      </c>
      <c r="D1894">
        <v>500</v>
      </c>
      <c r="E1894">
        <v>683</v>
      </c>
      <c r="F1894" t="s">
        <v>16</v>
      </c>
      <c r="G1894" t="s">
        <v>17</v>
      </c>
      <c r="H1894" t="s">
        <v>18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1817</v>
      </c>
      <c r="O1894" s="7">
        <f>(E1894/D1894)*100</f>
        <v>136.60000000000002</v>
      </c>
      <c r="P1894" s="5">
        <f>IFERROR((E1894/L1894),0)</f>
        <v>26.26923076923077</v>
      </c>
      <c r="Q1894" s="5" t="str">
        <f>LEFT(N1894,SEARCH("/", N1894)-1)</f>
        <v>music</v>
      </c>
      <c r="R1894" s="5" t="str">
        <f>RIGHT(N1894,LEN(N1894)-SEARCH("/",N1894))</f>
        <v>indie rock</v>
      </c>
      <c r="S1894" s="11">
        <f>(((J1894/60)/60)/24)+DATE(1970,1,1)</f>
        <v>40671.637511574074</v>
      </c>
      <c r="T1894" s="11">
        <f>(((I1894/60)/60)/24)+DATE(1970,1,1)</f>
        <v>40701.637511574074</v>
      </c>
      <c r="U1894">
        <f>YEAR(S1894)</f>
        <v>2011</v>
      </c>
      <c r="V1894">
        <f>YEAR(T1894)</f>
        <v>2011</v>
      </c>
      <c r="W1894" t="str">
        <f>IF(V1894=U1894, "Yes"," No")</f>
        <v>Yes</v>
      </c>
    </row>
    <row r="1895" spans="1:23" ht="43.2" x14ac:dyDescent="0.3">
      <c r="A1895">
        <v>1893</v>
      </c>
      <c r="B1895" s="1" t="s">
        <v>3863</v>
      </c>
      <c r="C1895" s="1" t="s">
        <v>3864</v>
      </c>
      <c r="D1895">
        <v>2500</v>
      </c>
      <c r="E1895">
        <v>2600</v>
      </c>
      <c r="F1895" t="s">
        <v>16</v>
      </c>
      <c r="G1895" t="s">
        <v>17</v>
      </c>
      <c r="H1895" t="s">
        <v>18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1817</v>
      </c>
      <c r="O1895" s="7">
        <f>(E1895/D1895)*100</f>
        <v>104</v>
      </c>
      <c r="P1895" s="5">
        <f>IFERROR((E1895/L1895),0)</f>
        <v>57.777777777777779</v>
      </c>
      <c r="Q1895" s="5" t="str">
        <f>LEFT(N1895,SEARCH("/", N1895)-1)</f>
        <v>music</v>
      </c>
      <c r="R1895" s="5" t="str">
        <f>RIGHT(N1895,LEN(N1895)-SEARCH("/",N1895))</f>
        <v>indie rock</v>
      </c>
      <c r="S1895" s="11">
        <f>(((J1895/60)/60)/24)+DATE(1970,1,1)</f>
        <v>40632.94195601852</v>
      </c>
      <c r="T1895" s="11">
        <f>(((I1895/60)/60)/24)+DATE(1970,1,1)</f>
        <v>40649.165972222225</v>
      </c>
      <c r="U1895">
        <f>YEAR(S1895)</f>
        <v>2011</v>
      </c>
      <c r="V1895">
        <f>YEAR(T1895)</f>
        <v>2011</v>
      </c>
      <c r="W1895" t="str">
        <f>IF(V1895=U1895, "Yes"," No")</f>
        <v>Yes</v>
      </c>
    </row>
    <row r="1896" spans="1:23" ht="28.8" x14ac:dyDescent="0.3">
      <c r="A1896">
        <v>1894</v>
      </c>
      <c r="B1896" s="1" t="s">
        <v>3865</v>
      </c>
      <c r="C1896" s="1" t="s">
        <v>3866</v>
      </c>
      <c r="D1896">
        <v>1000</v>
      </c>
      <c r="E1896">
        <v>1145</v>
      </c>
      <c r="F1896" t="s">
        <v>16</v>
      </c>
      <c r="G1896" t="s">
        <v>17</v>
      </c>
      <c r="H1896" t="s">
        <v>18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1817</v>
      </c>
      <c r="O1896" s="7">
        <f>(E1896/D1896)*100</f>
        <v>114.5</v>
      </c>
      <c r="P1896" s="5">
        <f>IFERROR((E1896/L1896),0)</f>
        <v>57.25</v>
      </c>
      <c r="Q1896" s="5" t="str">
        <f>LEFT(N1896,SEARCH("/", N1896)-1)</f>
        <v>music</v>
      </c>
      <c r="R1896" s="5" t="str">
        <f>RIGHT(N1896,LEN(N1896)-SEARCH("/",N1896))</f>
        <v>indie rock</v>
      </c>
      <c r="S1896" s="11">
        <f>(((J1896/60)/60)/24)+DATE(1970,1,1)</f>
        <v>40920.904895833337</v>
      </c>
      <c r="T1896" s="11">
        <f>(((I1896/60)/60)/24)+DATE(1970,1,1)</f>
        <v>40951.904895833337</v>
      </c>
      <c r="U1896">
        <f>YEAR(S1896)</f>
        <v>2012</v>
      </c>
      <c r="V1896">
        <f>YEAR(T1896)</f>
        <v>2012</v>
      </c>
      <c r="W1896" t="str">
        <f>IF(V1896=U1896, "Yes"," No")</f>
        <v>Yes</v>
      </c>
    </row>
    <row r="1897" spans="1:23" ht="57.6" x14ac:dyDescent="0.3">
      <c r="A1897">
        <v>1895</v>
      </c>
      <c r="B1897" s="1" t="s">
        <v>3867</v>
      </c>
      <c r="C1897" s="1" t="s">
        <v>3868</v>
      </c>
      <c r="D1897">
        <v>9072</v>
      </c>
      <c r="E1897">
        <v>9228</v>
      </c>
      <c r="F1897" t="s">
        <v>16</v>
      </c>
      <c r="G1897" t="s">
        <v>17</v>
      </c>
      <c r="H1897" t="s">
        <v>18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1817</v>
      </c>
      <c r="O1897" s="7">
        <f>(E1897/D1897)*100</f>
        <v>101.71957671957672</v>
      </c>
      <c r="P1897" s="5">
        <f>IFERROR((E1897/L1897),0)</f>
        <v>196.34042553191489</v>
      </c>
      <c r="Q1897" s="5" t="str">
        <f>LEFT(N1897,SEARCH("/", N1897)-1)</f>
        <v>music</v>
      </c>
      <c r="R1897" s="5" t="str">
        <f>RIGHT(N1897,LEN(N1897)-SEARCH("/",N1897))</f>
        <v>indie rock</v>
      </c>
      <c r="S1897" s="11">
        <f>(((J1897/60)/60)/24)+DATE(1970,1,1)</f>
        <v>42267.746782407412</v>
      </c>
      <c r="T1897" s="11">
        <f>(((I1897/60)/60)/24)+DATE(1970,1,1)</f>
        <v>42297.746782407412</v>
      </c>
      <c r="U1897">
        <f>YEAR(S1897)</f>
        <v>2015</v>
      </c>
      <c r="V1897">
        <f>YEAR(T1897)</f>
        <v>2015</v>
      </c>
      <c r="W1897" t="str">
        <f>IF(V1897=U1897, "Yes"," No")</f>
        <v>Yes</v>
      </c>
    </row>
    <row r="1898" spans="1:23" ht="43.2" x14ac:dyDescent="0.3">
      <c r="A1898">
        <v>1896</v>
      </c>
      <c r="B1898" s="1" t="s">
        <v>3869</v>
      </c>
      <c r="C1898" s="1" t="s">
        <v>3870</v>
      </c>
      <c r="D1898">
        <v>451</v>
      </c>
      <c r="E1898">
        <v>559</v>
      </c>
      <c r="F1898" t="s">
        <v>16</v>
      </c>
      <c r="G1898" t="s">
        <v>17</v>
      </c>
      <c r="H1898" t="s">
        <v>18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1817</v>
      </c>
      <c r="O1898" s="7">
        <f>(E1898/D1898)*100</f>
        <v>123.94678492239468</v>
      </c>
      <c r="P1898" s="5">
        <f>IFERROR((E1898/L1898),0)</f>
        <v>43</v>
      </c>
      <c r="Q1898" s="5" t="str">
        <f>LEFT(N1898,SEARCH("/", N1898)-1)</f>
        <v>music</v>
      </c>
      <c r="R1898" s="5" t="str">
        <f>RIGHT(N1898,LEN(N1898)-SEARCH("/",N1898))</f>
        <v>indie rock</v>
      </c>
      <c r="S1898" s="11">
        <f>(((J1898/60)/60)/24)+DATE(1970,1,1)</f>
        <v>40981.710243055553</v>
      </c>
      <c r="T1898" s="11">
        <f>(((I1898/60)/60)/24)+DATE(1970,1,1)</f>
        <v>41011.710243055553</v>
      </c>
      <c r="U1898">
        <f>YEAR(S1898)</f>
        <v>2012</v>
      </c>
      <c r="V1898">
        <f>YEAR(T1898)</f>
        <v>2012</v>
      </c>
      <c r="W1898" t="str">
        <f>IF(V1898=U1898, "Yes"," No")</f>
        <v>Yes</v>
      </c>
    </row>
    <row r="1899" spans="1:23" ht="43.2" x14ac:dyDescent="0.3">
      <c r="A1899">
        <v>1897</v>
      </c>
      <c r="B1899" s="1" t="s">
        <v>3871</v>
      </c>
      <c r="C1899" s="1" t="s">
        <v>3872</v>
      </c>
      <c r="D1899">
        <v>6350</v>
      </c>
      <c r="E1899">
        <v>6506</v>
      </c>
      <c r="F1899" t="s">
        <v>16</v>
      </c>
      <c r="G1899" t="s">
        <v>17</v>
      </c>
      <c r="H1899" t="s">
        <v>18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1817</v>
      </c>
      <c r="O1899" s="7">
        <f>(E1899/D1899)*100</f>
        <v>102.45669291338582</v>
      </c>
      <c r="P1899" s="5">
        <f>IFERROR((E1899/L1899),0)</f>
        <v>35.551912568306008</v>
      </c>
      <c r="Q1899" s="5" t="str">
        <f>LEFT(N1899,SEARCH("/", N1899)-1)</f>
        <v>music</v>
      </c>
      <c r="R1899" s="5" t="str">
        <f>RIGHT(N1899,LEN(N1899)-SEARCH("/",N1899))</f>
        <v>indie rock</v>
      </c>
      <c r="S1899" s="11">
        <f>(((J1899/60)/60)/24)+DATE(1970,1,1)</f>
        <v>41680.583402777782</v>
      </c>
      <c r="T1899" s="11">
        <f>(((I1899/60)/60)/24)+DATE(1970,1,1)</f>
        <v>41702.875</v>
      </c>
      <c r="U1899">
        <f>YEAR(S1899)</f>
        <v>2014</v>
      </c>
      <c r="V1899">
        <f>YEAR(T1899)</f>
        <v>2014</v>
      </c>
      <c r="W1899" t="str">
        <f>IF(V1899=U1899, "Yes"," No")</f>
        <v>Yes</v>
      </c>
    </row>
    <row r="1900" spans="1:23" ht="43.2" x14ac:dyDescent="0.3">
      <c r="A1900">
        <v>1898</v>
      </c>
      <c r="B1900" s="1" t="s">
        <v>3873</v>
      </c>
      <c r="C1900" s="1" t="s">
        <v>3874</v>
      </c>
      <c r="D1900">
        <v>1000</v>
      </c>
      <c r="E1900">
        <v>1445</v>
      </c>
      <c r="F1900" t="s">
        <v>16</v>
      </c>
      <c r="G1900" t="s">
        <v>17</v>
      </c>
      <c r="H1900" t="s">
        <v>18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1817</v>
      </c>
      <c r="O1900" s="7">
        <f>(E1900/D1900)*100</f>
        <v>144.5</v>
      </c>
      <c r="P1900" s="5">
        <f>IFERROR((E1900/L1900),0)</f>
        <v>68.80952380952381</v>
      </c>
      <c r="Q1900" s="5" t="str">
        <f>LEFT(N1900,SEARCH("/", N1900)-1)</f>
        <v>music</v>
      </c>
      <c r="R1900" s="5" t="str">
        <f>RIGHT(N1900,LEN(N1900)-SEARCH("/",N1900))</f>
        <v>indie rock</v>
      </c>
      <c r="S1900" s="11">
        <f>(((J1900/60)/60)/24)+DATE(1970,1,1)</f>
        <v>42366.192974537036</v>
      </c>
      <c r="T1900" s="11">
        <f>(((I1900/60)/60)/24)+DATE(1970,1,1)</f>
        <v>42401.75</v>
      </c>
      <c r="U1900">
        <f>YEAR(S1900)</f>
        <v>2015</v>
      </c>
      <c r="V1900">
        <f>YEAR(T1900)</f>
        <v>2016</v>
      </c>
      <c r="W1900" t="str">
        <f>IF(V1900=U1900, "Yes"," No")</f>
        <v xml:space="preserve"> No</v>
      </c>
    </row>
    <row r="1901" spans="1:23" ht="43.2" x14ac:dyDescent="0.3">
      <c r="A1901">
        <v>1899</v>
      </c>
      <c r="B1901" s="1" t="s">
        <v>3875</v>
      </c>
      <c r="C1901" s="1" t="s">
        <v>3876</v>
      </c>
      <c r="D1901">
        <v>900</v>
      </c>
      <c r="E1901">
        <v>1200</v>
      </c>
      <c r="F1901" t="s">
        <v>16</v>
      </c>
      <c r="G1901" t="s">
        <v>17</v>
      </c>
      <c r="H1901" t="s">
        <v>18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1817</v>
      </c>
      <c r="O1901" s="7">
        <f>(E1901/D1901)*100</f>
        <v>133.33333333333331</v>
      </c>
      <c r="P1901" s="5">
        <f>IFERROR((E1901/L1901),0)</f>
        <v>28.571428571428573</v>
      </c>
      <c r="Q1901" s="5" t="str">
        <f>LEFT(N1901,SEARCH("/", N1901)-1)</f>
        <v>music</v>
      </c>
      <c r="R1901" s="5" t="str">
        <f>RIGHT(N1901,LEN(N1901)-SEARCH("/",N1901))</f>
        <v>indie rock</v>
      </c>
      <c r="S1901" s="11">
        <f>(((J1901/60)/60)/24)+DATE(1970,1,1)</f>
        <v>42058.941736111112</v>
      </c>
      <c r="T1901" s="11">
        <f>(((I1901/60)/60)/24)+DATE(1970,1,1)</f>
        <v>42088.90006944444</v>
      </c>
      <c r="U1901">
        <f>YEAR(S1901)</f>
        <v>2015</v>
      </c>
      <c r="V1901">
        <f>YEAR(T1901)</f>
        <v>2015</v>
      </c>
      <c r="W1901" t="str">
        <f>IF(V1901=U1901, "Yes"," No")</f>
        <v>Yes</v>
      </c>
    </row>
    <row r="1902" spans="1:23" ht="57.6" x14ac:dyDescent="0.3">
      <c r="A1902">
        <v>1900</v>
      </c>
      <c r="B1902" s="1" t="s">
        <v>3877</v>
      </c>
      <c r="C1902" s="1" t="s">
        <v>3878</v>
      </c>
      <c r="D1902">
        <v>2500</v>
      </c>
      <c r="E1902">
        <v>2734.11</v>
      </c>
      <c r="F1902" t="s">
        <v>16</v>
      </c>
      <c r="G1902" t="s">
        <v>17</v>
      </c>
      <c r="H1902" t="s">
        <v>18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1817</v>
      </c>
      <c r="O1902" s="7">
        <f>(E1902/D1902)*100</f>
        <v>109.3644</v>
      </c>
      <c r="P1902" s="5">
        <f>IFERROR((E1902/L1902),0)</f>
        <v>50.631666666666668</v>
      </c>
      <c r="Q1902" s="5" t="str">
        <f>LEFT(N1902,SEARCH("/", N1902)-1)</f>
        <v>music</v>
      </c>
      <c r="R1902" s="5" t="str">
        <f>RIGHT(N1902,LEN(N1902)-SEARCH("/",N1902))</f>
        <v>indie rock</v>
      </c>
      <c r="S1902" s="11">
        <f>(((J1902/60)/60)/24)+DATE(1970,1,1)</f>
        <v>41160.871886574074</v>
      </c>
      <c r="T1902" s="11">
        <f>(((I1902/60)/60)/24)+DATE(1970,1,1)</f>
        <v>41188.415972222225</v>
      </c>
      <c r="U1902">
        <f>YEAR(S1902)</f>
        <v>2012</v>
      </c>
      <c r="V1902">
        <f>YEAR(T1902)</f>
        <v>2012</v>
      </c>
      <c r="W1902" t="str">
        <f>IF(V1902=U1902, "Yes"," No")</f>
        <v>Yes</v>
      </c>
    </row>
    <row r="1903" spans="1:23" ht="43.2" x14ac:dyDescent="0.3">
      <c r="A1903">
        <v>1901</v>
      </c>
      <c r="B1903" s="1" t="s">
        <v>3879</v>
      </c>
      <c r="C1903" s="1" t="s">
        <v>3880</v>
      </c>
      <c r="D1903">
        <v>99000</v>
      </c>
      <c r="E1903">
        <v>2670</v>
      </c>
      <c r="F1903" t="s">
        <v>357</v>
      </c>
      <c r="G1903" t="s">
        <v>24</v>
      </c>
      <c r="H1903" t="s">
        <v>25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3881</v>
      </c>
      <c r="O1903" s="7">
        <f>(E1903/D1903)*100</f>
        <v>2.6969696969696968</v>
      </c>
      <c r="P1903" s="5">
        <f>IFERROR((E1903/L1903),0)</f>
        <v>106.8</v>
      </c>
      <c r="Q1903" s="5" t="str">
        <f>LEFT(N1903,SEARCH("/", N1903)-1)</f>
        <v>technology</v>
      </c>
      <c r="R1903" s="5" t="str">
        <f>RIGHT(N1903,LEN(N1903)-SEARCH("/",N1903))</f>
        <v>gadgets</v>
      </c>
      <c r="S1903" s="11">
        <f>(((J1903/60)/60)/24)+DATE(1970,1,1)</f>
        <v>42116.54315972222</v>
      </c>
      <c r="T1903" s="11">
        <f>(((I1903/60)/60)/24)+DATE(1970,1,1)</f>
        <v>42146.541666666672</v>
      </c>
      <c r="U1903">
        <f>YEAR(S1903)</f>
        <v>2015</v>
      </c>
      <c r="V1903">
        <f>YEAR(T1903)</f>
        <v>2015</v>
      </c>
      <c r="W1903" t="str">
        <f>IF(V1903=U1903, "Yes"," No")</f>
        <v>Yes</v>
      </c>
    </row>
    <row r="1904" spans="1:23" ht="43.2" x14ac:dyDescent="0.3">
      <c r="A1904">
        <v>1902</v>
      </c>
      <c r="B1904" s="1" t="s">
        <v>3882</v>
      </c>
      <c r="C1904" s="1" t="s">
        <v>3883</v>
      </c>
      <c r="D1904">
        <v>1000</v>
      </c>
      <c r="E1904">
        <v>12</v>
      </c>
      <c r="F1904" t="s">
        <v>357</v>
      </c>
      <c r="G1904" t="s">
        <v>387</v>
      </c>
      <c r="H1904" t="s">
        <v>55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3881</v>
      </c>
      <c r="O1904" s="7">
        <f>(E1904/D1904)*100</f>
        <v>1.2</v>
      </c>
      <c r="P1904" s="5">
        <f>IFERROR((E1904/L1904),0)</f>
        <v>4</v>
      </c>
      <c r="Q1904" s="5" t="str">
        <f>LEFT(N1904,SEARCH("/", N1904)-1)</f>
        <v>technology</v>
      </c>
      <c r="R1904" s="5" t="str">
        <f>RIGHT(N1904,LEN(N1904)-SEARCH("/",N1904))</f>
        <v>gadgets</v>
      </c>
      <c r="S1904" s="11">
        <f>(((J1904/60)/60)/24)+DATE(1970,1,1)</f>
        <v>42037.789895833332</v>
      </c>
      <c r="T1904" s="11">
        <f>(((I1904/60)/60)/24)+DATE(1970,1,1)</f>
        <v>42067.789895833332</v>
      </c>
      <c r="U1904">
        <f>YEAR(S1904)</f>
        <v>2015</v>
      </c>
      <c r="V1904">
        <f>YEAR(T1904)</f>
        <v>2015</v>
      </c>
      <c r="W1904" t="str">
        <f>IF(V1904=U1904, "Yes"," No")</f>
        <v>Yes</v>
      </c>
    </row>
    <row r="1905" spans="1:23" ht="43.2" x14ac:dyDescent="0.3">
      <c r="A1905">
        <v>1903</v>
      </c>
      <c r="B1905" s="1" t="s">
        <v>3884</v>
      </c>
      <c r="C1905" s="1" t="s">
        <v>3885</v>
      </c>
      <c r="D1905">
        <v>3000</v>
      </c>
      <c r="E1905">
        <v>1398</v>
      </c>
      <c r="F1905" t="s">
        <v>357</v>
      </c>
      <c r="G1905" t="s">
        <v>17</v>
      </c>
      <c r="H1905" t="s">
        <v>18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3881</v>
      </c>
      <c r="O1905" s="7">
        <f>(E1905/D1905)*100</f>
        <v>46.6</v>
      </c>
      <c r="P1905" s="5">
        <f>IFERROR((E1905/L1905),0)</f>
        <v>34.097560975609753</v>
      </c>
      <c r="Q1905" s="5" t="str">
        <f>LEFT(N1905,SEARCH("/", N1905)-1)</f>
        <v>technology</v>
      </c>
      <c r="R1905" s="5" t="str">
        <f>RIGHT(N1905,LEN(N1905)-SEARCH("/",N1905))</f>
        <v>gadgets</v>
      </c>
      <c r="S1905" s="11">
        <f>(((J1905/60)/60)/24)+DATE(1970,1,1)</f>
        <v>42702.770729166667</v>
      </c>
      <c r="T1905" s="11">
        <f>(((I1905/60)/60)/24)+DATE(1970,1,1)</f>
        <v>42762.770729166667</v>
      </c>
      <c r="U1905">
        <f>YEAR(S1905)</f>
        <v>2016</v>
      </c>
      <c r="V1905">
        <f>YEAR(T1905)</f>
        <v>2017</v>
      </c>
      <c r="W1905" t="str">
        <f>IF(V1905=U1905, "Yes"," No")</f>
        <v xml:space="preserve"> No</v>
      </c>
    </row>
    <row r="1906" spans="1:23" ht="43.2" x14ac:dyDescent="0.3">
      <c r="A1906">
        <v>1904</v>
      </c>
      <c r="B1906" s="1" t="s">
        <v>3886</v>
      </c>
      <c r="C1906" s="1" t="s">
        <v>3887</v>
      </c>
      <c r="D1906">
        <v>50000</v>
      </c>
      <c r="E1906">
        <v>50</v>
      </c>
      <c r="F1906" t="s">
        <v>357</v>
      </c>
      <c r="G1906" t="s">
        <v>17</v>
      </c>
      <c r="H1906" t="s">
        <v>18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3881</v>
      </c>
      <c r="O1906" s="7">
        <f>(E1906/D1906)*100</f>
        <v>0.1</v>
      </c>
      <c r="P1906" s="5">
        <f>IFERROR((E1906/L1906),0)</f>
        <v>25</v>
      </c>
      <c r="Q1906" s="5" t="str">
        <f>LEFT(N1906,SEARCH("/", N1906)-1)</f>
        <v>technology</v>
      </c>
      <c r="R1906" s="5" t="str">
        <f>RIGHT(N1906,LEN(N1906)-SEARCH("/",N1906))</f>
        <v>gadgets</v>
      </c>
      <c r="S1906" s="11">
        <f>(((J1906/60)/60)/24)+DATE(1970,1,1)</f>
        <v>42326.685428240744</v>
      </c>
      <c r="T1906" s="11">
        <f>(((I1906/60)/60)/24)+DATE(1970,1,1)</f>
        <v>42371.685428240744</v>
      </c>
      <c r="U1906">
        <f>YEAR(S1906)</f>
        <v>2015</v>
      </c>
      <c r="V1906">
        <f>YEAR(T1906)</f>
        <v>2016</v>
      </c>
      <c r="W1906" t="str">
        <f>IF(V1906=U1906, "Yes"," No")</f>
        <v xml:space="preserve"> No</v>
      </c>
    </row>
    <row r="1907" spans="1:23" ht="57.6" x14ac:dyDescent="0.3">
      <c r="A1907">
        <v>1905</v>
      </c>
      <c r="B1907" s="1" t="s">
        <v>3888</v>
      </c>
      <c r="C1907" s="1" t="s">
        <v>3889</v>
      </c>
      <c r="D1907">
        <v>25000</v>
      </c>
      <c r="E1907">
        <v>42</v>
      </c>
      <c r="F1907" t="s">
        <v>357</v>
      </c>
      <c r="G1907" t="s">
        <v>17</v>
      </c>
      <c r="H1907" t="s">
        <v>18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3881</v>
      </c>
      <c r="O1907" s="7">
        <f>(E1907/D1907)*100</f>
        <v>0.16800000000000001</v>
      </c>
      <c r="P1907" s="5">
        <f>IFERROR((E1907/L1907),0)</f>
        <v>10.5</v>
      </c>
      <c r="Q1907" s="5" t="str">
        <f>LEFT(N1907,SEARCH("/", N1907)-1)</f>
        <v>technology</v>
      </c>
      <c r="R1907" s="5" t="str">
        <f>RIGHT(N1907,LEN(N1907)-SEARCH("/",N1907))</f>
        <v>gadgets</v>
      </c>
      <c r="S1907" s="11">
        <f>(((J1907/60)/60)/24)+DATE(1970,1,1)</f>
        <v>41859.925856481481</v>
      </c>
      <c r="T1907" s="11">
        <f>(((I1907/60)/60)/24)+DATE(1970,1,1)</f>
        <v>41889.925856481481</v>
      </c>
      <c r="U1907">
        <f>YEAR(S1907)</f>
        <v>2014</v>
      </c>
      <c r="V1907">
        <f>YEAR(T1907)</f>
        <v>2014</v>
      </c>
      <c r="W1907" t="str">
        <f>IF(V1907=U1907, "Yes"," No")</f>
        <v>Yes</v>
      </c>
    </row>
    <row r="1908" spans="1:23" ht="43.2" x14ac:dyDescent="0.3">
      <c r="A1908">
        <v>1906</v>
      </c>
      <c r="B1908" s="1" t="s">
        <v>3890</v>
      </c>
      <c r="C1908" s="1" t="s">
        <v>3891</v>
      </c>
      <c r="D1908">
        <v>50000</v>
      </c>
      <c r="E1908">
        <v>21380</v>
      </c>
      <c r="F1908" t="s">
        <v>357</v>
      </c>
      <c r="G1908" t="s">
        <v>17</v>
      </c>
      <c r="H1908" t="s">
        <v>18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3881</v>
      </c>
      <c r="O1908" s="7">
        <f>(E1908/D1908)*100</f>
        <v>42.76</v>
      </c>
      <c r="P1908" s="5">
        <f>IFERROR((E1908/L1908),0)</f>
        <v>215.95959595959596</v>
      </c>
      <c r="Q1908" s="5" t="str">
        <f>LEFT(N1908,SEARCH("/", N1908)-1)</f>
        <v>technology</v>
      </c>
      <c r="R1908" s="5" t="str">
        <f>RIGHT(N1908,LEN(N1908)-SEARCH("/",N1908))</f>
        <v>gadgets</v>
      </c>
      <c r="S1908" s="11">
        <f>(((J1908/60)/60)/24)+DATE(1970,1,1)</f>
        <v>42514.671099537038</v>
      </c>
      <c r="T1908" s="11">
        <f>(((I1908/60)/60)/24)+DATE(1970,1,1)</f>
        <v>42544.671099537038</v>
      </c>
      <c r="U1908">
        <f>YEAR(S1908)</f>
        <v>2016</v>
      </c>
      <c r="V1908">
        <f>YEAR(T1908)</f>
        <v>2016</v>
      </c>
      <c r="W1908" t="str">
        <f>IF(V1908=U1908, "Yes"," No")</f>
        <v>Yes</v>
      </c>
    </row>
    <row r="1909" spans="1:23" ht="43.2" x14ac:dyDescent="0.3">
      <c r="A1909">
        <v>1907</v>
      </c>
      <c r="B1909" s="1" t="s">
        <v>3892</v>
      </c>
      <c r="C1909" s="1" t="s">
        <v>3893</v>
      </c>
      <c r="D1909">
        <v>30000</v>
      </c>
      <c r="E1909">
        <v>85</v>
      </c>
      <c r="F1909" t="s">
        <v>357</v>
      </c>
      <c r="G1909" t="s">
        <v>17</v>
      </c>
      <c r="H1909" t="s">
        <v>18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3881</v>
      </c>
      <c r="O1909" s="7">
        <f>(E1909/D1909)*100</f>
        <v>0.28333333333333333</v>
      </c>
      <c r="P1909" s="5">
        <f>IFERROR((E1909/L1909),0)</f>
        <v>21.25</v>
      </c>
      <c r="Q1909" s="5" t="str">
        <f>LEFT(N1909,SEARCH("/", N1909)-1)</f>
        <v>technology</v>
      </c>
      <c r="R1909" s="5" t="str">
        <f>RIGHT(N1909,LEN(N1909)-SEARCH("/",N1909))</f>
        <v>gadgets</v>
      </c>
      <c r="S1909" s="11">
        <f>(((J1909/60)/60)/24)+DATE(1970,1,1)</f>
        <v>41767.587094907409</v>
      </c>
      <c r="T1909" s="11">
        <f>(((I1909/60)/60)/24)+DATE(1970,1,1)</f>
        <v>41782.587094907409</v>
      </c>
      <c r="U1909">
        <f>YEAR(S1909)</f>
        <v>2014</v>
      </c>
      <c r="V1909">
        <f>YEAR(T1909)</f>
        <v>2014</v>
      </c>
      <c r="W1909" t="str">
        <f>IF(V1909=U1909, "Yes"," No")</f>
        <v>Yes</v>
      </c>
    </row>
    <row r="1910" spans="1:23" ht="43.2" x14ac:dyDescent="0.3">
      <c r="A1910">
        <v>1908</v>
      </c>
      <c r="B1910" s="1" t="s">
        <v>3894</v>
      </c>
      <c r="C1910" s="1" t="s">
        <v>3895</v>
      </c>
      <c r="D1910">
        <v>25000</v>
      </c>
      <c r="E1910">
        <v>433</v>
      </c>
      <c r="F1910" t="s">
        <v>357</v>
      </c>
      <c r="G1910" t="s">
        <v>17</v>
      </c>
      <c r="H1910" t="s">
        <v>18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3881</v>
      </c>
      <c r="O1910" s="7">
        <f>(E1910/D1910)*100</f>
        <v>1.7319999999999998</v>
      </c>
      <c r="P1910" s="5">
        <f>IFERROR((E1910/L1910),0)</f>
        <v>108.25</v>
      </c>
      <c r="Q1910" s="5" t="str">
        <f>LEFT(N1910,SEARCH("/", N1910)-1)</f>
        <v>technology</v>
      </c>
      <c r="R1910" s="5" t="str">
        <f>RIGHT(N1910,LEN(N1910)-SEARCH("/",N1910))</f>
        <v>gadgets</v>
      </c>
      <c r="S1910" s="11">
        <f>(((J1910/60)/60)/24)+DATE(1970,1,1)</f>
        <v>42703.917824074073</v>
      </c>
      <c r="T1910" s="11">
        <f>(((I1910/60)/60)/24)+DATE(1970,1,1)</f>
        <v>42733.917824074073</v>
      </c>
      <c r="U1910">
        <f>YEAR(S1910)</f>
        <v>2016</v>
      </c>
      <c r="V1910">
        <f>YEAR(T1910)</f>
        <v>2016</v>
      </c>
      <c r="W1910" t="str">
        <f>IF(V1910=U1910, "Yes"," No")</f>
        <v>Yes</v>
      </c>
    </row>
    <row r="1911" spans="1:23" ht="43.2" x14ac:dyDescent="0.3">
      <c r="A1911">
        <v>1909</v>
      </c>
      <c r="B1911" s="1" t="s">
        <v>3896</v>
      </c>
      <c r="C1911" s="1" t="s">
        <v>3897</v>
      </c>
      <c r="D1911">
        <v>35000</v>
      </c>
      <c r="E1911">
        <v>4939</v>
      </c>
      <c r="F1911" t="s">
        <v>357</v>
      </c>
      <c r="G1911" t="s">
        <v>17</v>
      </c>
      <c r="H1911" t="s">
        <v>18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3881</v>
      </c>
      <c r="O1911" s="7">
        <f>(E1911/D1911)*100</f>
        <v>14.111428571428572</v>
      </c>
      <c r="P1911" s="5">
        <f>IFERROR((E1911/L1911),0)</f>
        <v>129.97368421052633</v>
      </c>
      <c r="Q1911" s="5" t="str">
        <f>LEFT(N1911,SEARCH("/", N1911)-1)</f>
        <v>technology</v>
      </c>
      <c r="R1911" s="5" t="str">
        <f>RIGHT(N1911,LEN(N1911)-SEARCH("/",N1911))</f>
        <v>gadgets</v>
      </c>
      <c r="S1911" s="11">
        <f>(((J1911/60)/60)/24)+DATE(1970,1,1)</f>
        <v>41905.429155092592</v>
      </c>
      <c r="T1911" s="11">
        <f>(((I1911/60)/60)/24)+DATE(1970,1,1)</f>
        <v>41935.429155092592</v>
      </c>
      <c r="U1911">
        <f>YEAR(S1911)</f>
        <v>2014</v>
      </c>
      <c r="V1911">
        <f>YEAR(T1911)</f>
        <v>2014</v>
      </c>
      <c r="W1911" t="str">
        <f>IF(V1911=U1911, "Yes"," No")</f>
        <v>Yes</v>
      </c>
    </row>
    <row r="1912" spans="1:23" ht="43.2" x14ac:dyDescent="0.3">
      <c r="A1912">
        <v>1910</v>
      </c>
      <c r="B1912" s="1" t="s">
        <v>3898</v>
      </c>
      <c r="C1912" s="1" t="s">
        <v>3899</v>
      </c>
      <c r="D1912">
        <v>85000</v>
      </c>
      <c r="E1912">
        <v>33486</v>
      </c>
      <c r="F1912" t="s">
        <v>357</v>
      </c>
      <c r="G1912" t="s">
        <v>387</v>
      </c>
      <c r="H1912" t="s">
        <v>55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3881</v>
      </c>
      <c r="O1912" s="7">
        <f>(E1912/D1912)*100</f>
        <v>39.395294117647055</v>
      </c>
      <c r="P1912" s="5">
        <f>IFERROR((E1912/L1912),0)</f>
        <v>117.49473684210527</v>
      </c>
      <c r="Q1912" s="5" t="str">
        <f>LEFT(N1912,SEARCH("/", N1912)-1)</f>
        <v>technology</v>
      </c>
      <c r="R1912" s="5" t="str">
        <f>RIGHT(N1912,LEN(N1912)-SEARCH("/",N1912))</f>
        <v>gadgets</v>
      </c>
      <c r="S1912" s="11">
        <f>(((J1912/60)/60)/24)+DATE(1970,1,1)</f>
        <v>42264.963159722218</v>
      </c>
      <c r="T1912" s="11">
        <f>(((I1912/60)/60)/24)+DATE(1970,1,1)</f>
        <v>42308.947916666672</v>
      </c>
      <c r="U1912">
        <f>YEAR(S1912)</f>
        <v>2015</v>
      </c>
      <c r="V1912">
        <f>YEAR(T1912)</f>
        <v>2015</v>
      </c>
      <c r="W1912" t="str">
        <f>IF(V1912=U1912, "Yes"," No")</f>
        <v>Yes</v>
      </c>
    </row>
    <row r="1913" spans="1:23" ht="57.6" x14ac:dyDescent="0.3">
      <c r="A1913">
        <v>1911</v>
      </c>
      <c r="B1913" s="1" t="s">
        <v>3900</v>
      </c>
      <c r="C1913" s="1" t="s">
        <v>3901</v>
      </c>
      <c r="D1913">
        <v>42500</v>
      </c>
      <c r="E1913">
        <v>10</v>
      </c>
      <c r="F1913" t="s">
        <v>357</v>
      </c>
      <c r="G1913" t="s">
        <v>80</v>
      </c>
      <c r="H1913" t="s">
        <v>81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3881</v>
      </c>
      <c r="O1913" s="7">
        <f>(E1913/D1913)*100</f>
        <v>2.3529411764705882E-2</v>
      </c>
      <c r="P1913" s="5">
        <f>IFERROR((E1913/L1913),0)</f>
        <v>10</v>
      </c>
      <c r="Q1913" s="5" t="str">
        <f>LEFT(N1913,SEARCH("/", N1913)-1)</f>
        <v>technology</v>
      </c>
      <c r="R1913" s="5" t="str">
        <f>RIGHT(N1913,LEN(N1913)-SEARCH("/",N1913))</f>
        <v>gadgets</v>
      </c>
      <c r="S1913" s="11">
        <f>(((J1913/60)/60)/24)+DATE(1970,1,1)</f>
        <v>41830.033958333333</v>
      </c>
      <c r="T1913" s="11">
        <f>(((I1913/60)/60)/24)+DATE(1970,1,1)</f>
        <v>41860.033958333333</v>
      </c>
      <c r="U1913">
        <f>YEAR(S1913)</f>
        <v>2014</v>
      </c>
      <c r="V1913">
        <f>YEAR(T1913)</f>
        <v>2014</v>
      </c>
      <c r="W1913" t="str">
        <f>IF(V1913=U1913, "Yes"," No")</f>
        <v>Yes</v>
      </c>
    </row>
    <row r="1914" spans="1:23" ht="43.2" x14ac:dyDescent="0.3">
      <c r="A1914">
        <v>1912</v>
      </c>
      <c r="B1914" s="1" t="s">
        <v>3902</v>
      </c>
      <c r="C1914" s="1" t="s">
        <v>3903</v>
      </c>
      <c r="D1914">
        <v>5000</v>
      </c>
      <c r="E1914">
        <v>2965</v>
      </c>
      <c r="F1914" t="s">
        <v>357</v>
      </c>
      <c r="G1914" t="s">
        <v>17</v>
      </c>
      <c r="H1914" t="s">
        <v>18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3881</v>
      </c>
      <c r="O1914" s="7">
        <f>(E1914/D1914)*100</f>
        <v>59.3</v>
      </c>
      <c r="P1914" s="5">
        <f>IFERROR((E1914/L1914),0)</f>
        <v>70.595238095238102</v>
      </c>
      <c r="Q1914" s="5" t="str">
        <f>LEFT(N1914,SEARCH("/", N1914)-1)</f>
        <v>technology</v>
      </c>
      <c r="R1914" s="5" t="str">
        <f>RIGHT(N1914,LEN(N1914)-SEARCH("/",N1914))</f>
        <v>gadgets</v>
      </c>
      <c r="S1914" s="11">
        <f>(((J1914/60)/60)/24)+DATE(1970,1,1)</f>
        <v>42129.226388888885</v>
      </c>
      <c r="T1914" s="11">
        <f>(((I1914/60)/60)/24)+DATE(1970,1,1)</f>
        <v>42159.226388888885</v>
      </c>
      <c r="U1914">
        <f>YEAR(S1914)</f>
        <v>2015</v>
      </c>
      <c r="V1914">
        <f>YEAR(T1914)</f>
        <v>2015</v>
      </c>
      <c r="W1914" t="str">
        <f>IF(V1914=U1914, "Yes"," No")</f>
        <v>Yes</v>
      </c>
    </row>
    <row r="1915" spans="1:23" ht="28.8" x14ac:dyDescent="0.3">
      <c r="A1915">
        <v>1913</v>
      </c>
      <c r="B1915" s="1" t="s">
        <v>3904</v>
      </c>
      <c r="C1915" s="1" t="s">
        <v>3905</v>
      </c>
      <c r="D1915">
        <v>48000</v>
      </c>
      <c r="E1915">
        <v>637</v>
      </c>
      <c r="F1915" t="s">
        <v>357</v>
      </c>
      <c r="G1915" t="s">
        <v>24</v>
      </c>
      <c r="H1915" t="s">
        <v>25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3881</v>
      </c>
      <c r="O1915" s="7">
        <f>(E1915/D1915)*100</f>
        <v>1.3270833333333334</v>
      </c>
      <c r="P1915" s="5">
        <f>IFERROR((E1915/L1915),0)</f>
        <v>24.5</v>
      </c>
      <c r="Q1915" s="5" t="str">
        <f>LEFT(N1915,SEARCH("/", N1915)-1)</f>
        <v>technology</v>
      </c>
      <c r="R1915" s="5" t="str">
        <f>RIGHT(N1915,LEN(N1915)-SEARCH("/",N1915))</f>
        <v>gadgets</v>
      </c>
      <c r="S1915" s="11">
        <f>(((J1915/60)/60)/24)+DATE(1970,1,1)</f>
        <v>41890.511319444442</v>
      </c>
      <c r="T1915" s="11">
        <f>(((I1915/60)/60)/24)+DATE(1970,1,1)</f>
        <v>41920.511319444442</v>
      </c>
      <c r="U1915">
        <f>YEAR(S1915)</f>
        <v>2014</v>
      </c>
      <c r="V1915">
        <f>YEAR(T1915)</f>
        <v>2014</v>
      </c>
      <c r="W1915" t="str">
        <f>IF(V1915=U1915, "Yes"," No")</f>
        <v>Yes</v>
      </c>
    </row>
    <row r="1916" spans="1:23" ht="43.2" x14ac:dyDescent="0.3">
      <c r="A1916">
        <v>1914</v>
      </c>
      <c r="B1916" s="1" t="s">
        <v>3906</v>
      </c>
      <c r="C1916" s="1" t="s">
        <v>3907</v>
      </c>
      <c r="D1916">
        <v>666</v>
      </c>
      <c r="E1916">
        <v>60</v>
      </c>
      <c r="F1916" t="s">
        <v>357</v>
      </c>
      <c r="G1916" t="s">
        <v>17</v>
      </c>
      <c r="H1916" t="s">
        <v>18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3881</v>
      </c>
      <c r="O1916" s="7">
        <f>(E1916/D1916)*100</f>
        <v>9.0090090090090094</v>
      </c>
      <c r="P1916" s="5">
        <f>IFERROR((E1916/L1916),0)</f>
        <v>30</v>
      </c>
      <c r="Q1916" s="5" t="str">
        <f>LEFT(N1916,SEARCH("/", N1916)-1)</f>
        <v>technology</v>
      </c>
      <c r="R1916" s="5" t="str">
        <f>RIGHT(N1916,LEN(N1916)-SEARCH("/",N1916))</f>
        <v>gadgets</v>
      </c>
      <c r="S1916" s="11">
        <f>(((J1916/60)/60)/24)+DATE(1970,1,1)</f>
        <v>41929.174456018518</v>
      </c>
      <c r="T1916" s="11">
        <f>(((I1916/60)/60)/24)+DATE(1970,1,1)</f>
        <v>41944.165972222225</v>
      </c>
      <c r="U1916">
        <f>YEAR(S1916)</f>
        <v>2014</v>
      </c>
      <c r="V1916">
        <f>YEAR(T1916)</f>
        <v>2014</v>
      </c>
      <c r="W1916" t="str">
        <f>IF(V1916=U1916, "Yes"," No")</f>
        <v>Yes</v>
      </c>
    </row>
    <row r="1917" spans="1:23" ht="43.2" x14ac:dyDescent="0.3">
      <c r="A1917">
        <v>1915</v>
      </c>
      <c r="B1917" s="1" t="s">
        <v>3908</v>
      </c>
      <c r="C1917" s="1" t="s">
        <v>3909</v>
      </c>
      <c r="D1917">
        <v>500</v>
      </c>
      <c r="E1917">
        <v>8</v>
      </c>
      <c r="F1917" t="s">
        <v>357</v>
      </c>
      <c r="G1917" t="s">
        <v>17</v>
      </c>
      <c r="H1917" t="s">
        <v>18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3881</v>
      </c>
      <c r="O1917" s="7">
        <f>(E1917/D1917)*100</f>
        <v>1.6</v>
      </c>
      <c r="P1917" s="5">
        <f>IFERROR((E1917/L1917),0)</f>
        <v>2</v>
      </c>
      <c r="Q1917" s="5" t="str">
        <f>LEFT(N1917,SEARCH("/", N1917)-1)</f>
        <v>technology</v>
      </c>
      <c r="R1917" s="5" t="str">
        <f>RIGHT(N1917,LEN(N1917)-SEARCH("/",N1917))</f>
        <v>gadgets</v>
      </c>
      <c r="S1917" s="11">
        <f>(((J1917/60)/60)/24)+DATE(1970,1,1)</f>
        <v>41864.04886574074</v>
      </c>
      <c r="T1917" s="11">
        <f>(((I1917/60)/60)/24)+DATE(1970,1,1)</f>
        <v>41884.04886574074</v>
      </c>
      <c r="U1917">
        <f>YEAR(S1917)</f>
        <v>2014</v>
      </c>
      <c r="V1917">
        <f>YEAR(T1917)</f>
        <v>2014</v>
      </c>
      <c r="W1917" t="str">
        <f>IF(V1917=U1917, "Yes"," No")</f>
        <v>Yes</v>
      </c>
    </row>
    <row r="1918" spans="1:23" ht="28.8" x14ac:dyDescent="0.3">
      <c r="A1918">
        <v>1916</v>
      </c>
      <c r="B1918" s="1" t="s">
        <v>3910</v>
      </c>
      <c r="C1918" s="1" t="s">
        <v>3911</v>
      </c>
      <c r="D1918">
        <v>20000</v>
      </c>
      <c r="E1918">
        <v>102</v>
      </c>
      <c r="F1918" t="s">
        <v>357</v>
      </c>
      <c r="G1918" t="s">
        <v>17</v>
      </c>
      <c r="H1918" t="s">
        <v>18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3881</v>
      </c>
      <c r="O1918" s="7">
        <f>(E1918/D1918)*100</f>
        <v>0.51</v>
      </c>
      <c r="P1918" s="5">
        <f>IFERROR((E1918/L1918),0)</f>
        <v>17</v>
      </c>
      <c r="Q1918" s="5" t="str">
        <f>LEFT(N1918,SEARCH("/", N1918)-1)</f>
        <v>technology</v>
      </c>
      <c r="R1918" s="5" t="str">
        <f>RIGHT(N1918,LEN(N1918)-SEARCH("/",N1918))</f>
        <v>gadgets</v>
      </c>
      <c r="S1918" s="11">
        <f>(((J1918/60)/60)/24)+DATE(1970,1,1)</f>
        <v>42656.717303240745</v>
      </c>
      <c r="T1918" s="11">
        <f>(((I1918/60)/60)/24)+DATE(1970,1,1)</f>
        <v>42681.758969907409</v>
      </c>
      <c r="U1918">
        <f>YEAR(S1918)</f>
        <v>2016</v>
      </c>
      <c r="V1918">
        <f>YEAR(T1918)</f>
        <v>2016</v>
      </c>
      <c r="W1918" t="str">
        <f>IF(V1918=U1918, "Yes"," No")</f>
        <v>Yes</v>
      </c>
    </row>
    <row r="1919" spans="1:23" ht="43.2" x14ac:dyDescent="0.3">
      <c r="A1919">
        <v>1917</v>
      </c>
      <c r="B1919" s="1" t="s">
        <v>3912</v>
      </c>
      <c r="C1919" s="1" t="s">
        <v>3913</v>
      </c>
      <c r="D1919">
        <v>390000</v>
      </c>
      <c r="E1919">
        <v>205025</v>
      </c>
      <c r="F1919" t="s">
        <v>357</v>
      </c>
      <c r="G1919" t="s">
        <v>273</v>
      </c>
      <c r="H1919" t="s">
        <v>274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3881</v>
      </c>
      <c r="O1919" s="7">
        <f>(E1919/D1919)*100</f>
        <v>52.570512820512818</v>
      </c>
      <c r="P1919" s="5">
        <f>IFERROR((E1919/L1919),0)</f>
        <v>2928.9285714285716</v>
      </c>
      <c r="Q1919" s="5" t="str">
        <f>LEFT(N1919,SEARCH("/", N1919)-1)</f>
        <v>technology</v>
      </c>
      <c r="R1919" s="5" t="str">
        <f>RIGHT(N1919,LEN(N1919)-SEARCH("/",N1919))</f>
        <v>gadgets</v>
      </c>
      <c r="S1919" s="11">
        <f>(((J1919/60)/60)/24)+DATE(1970,1,1)</f>
        <v>42746.270057870366</v>
      </c>
      <c r="T1919" s="11">
        <f>(((I1919/60)/60)/24)+DATE(1970,1,1)</f>
        <v>42776.270057870366</v>
      </c>
      <c r="U1919">
        <f>YEAR(S1919)</f>
        <v>2017</v>
      </c>
      <c r="V1919">
        <f>YEAR(T1919)</f>
        <v>2017</v>
      </c>
      <c r="W1919" t="str">
        <f>IF(V1919=U1919, "Yes"," No")</f>
        <v>Yes</v>
      </c>
    </row>
    <row r="1920" spans="1:23" ht="43.2" x14ac:dyDescent="0.3">
      <c r="A1920">
        <v>1918</v>
      </c>
      <c r="B1920" s="1" t="s">
        <v>3914</v>
      </c>
      <c r="C1920" s="1" t="s">
        <v>3915</v>
      </c>
      <c r="D1920">
        <v>25000</v>
      </c>
      <c r="E1920">
        <v>260</v>
      </c>
      <c r="F1920" t="s">
        <v>357</v>
      </c>
      <c r="G1920" t="s">
        <v>17</v>
      </c>
      <c r="H1920" t="s">
        <v>18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3881</v>
      </c>
      <c r="O1920" s="7">
        <f>(E1920/D1920)*100</f>
        <v>1.04</v>
      </c>
      <c r="P1920" s="5">
        <f>IFERROR((E1920/L1920),0)</f>
        <v>28.888888888888889</v>
      </c>
      <c r="Q1920" s="5" t="str">
        <f>LEFT(N1920,SEARCH("/", N1920)-1)</f>
        <v>technology</v>
      </c>
      <c r="R1920" s="5" t="str">
        <f>RIGHT(N1920,LEN(N1920)-SEARCH("/",N1920))</f>
        <v>gadgets</v>
      </c>
      <c r="S1920" s="11">
        <f>(((J1920/60)/60)/24)+DATE(1970,1,1)</f>
        <v>41828.789942129632</v>
      </c>
      <c r="T1920" s="11">
        <f>(((I1920/60)/60)/24)+DATE(1970,1,1)</f>
        <v>41863.789942129632</v>
      </c>
      <c r="U1920">
        <f>YEAR(S1920)</f>
        <v>2014</v>
      </c>
      <c r="V1920">
        <f>YEAR(T1920)</f>
        <v>2014</v>
      </c>
      <c r="W1920" t="str">
        <f>IF(V1920=U1920, "Yes"," No")</f>
        <v>Yes</v>
      </c>
    </row>
    <row r="1921" spans="1:23" ht="57.6" x14ac:dyDescent="0.3">
      <c r="A1921">
        <v>1919</v>
      </c>
      <c r="B1921" s="1" t="s">
        <v>3916</v>
      </c>
      <c r="C1921" s="1" t="s">
        <v>3917</v>
      </c>
      <c r="D1921">
        <v>500</v>
      </c>
      <c r="E1921">
        <v>237</v>
      </c>
      <c r="F1921" t="s">
        <v>357</v>
      </c>
      <c r="G1921" t="s">
        <v>17</v>
      </c>
      <c r="H1921" t="s">
        <v>18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3881</v>
      </c>
      <c r="O1921" s="7">
        <f>(E1921/D1921)*100</f>
        <v>47.4</v>
      </c>
      <c r="P1921" s="5">
        <f>IFERROR((E1921/L1921),0)</f>
        <v>29.625</v>
      </c>
      <c r="Q1921" s="5" t="str">
        <f>LEFT(N1921,SEARCH("/", N1921)-1)</f>
        <v>technology</v>
      </c>
      <c r="R1921" s="5" t="str">
        <f>RIGHT(N1921,LEN(N1921)-SEARCH("/",N1921))</f>
        <v>gadgets</v>
      </c>
      <c r="S1921" s="11">
        <f>(((J1921/60)/60)/24)+DATE(1970,1,1)</f>
        <v>42113.875567129624</v>
      </c>
      <c r="T1921" s="11">
        <f>(((I1921/60)/60)/24)+DATE(1970,1,1)</f>
        <v>42143.875567129624</v>
      </c>
      <c r="U1921">
        <f>YEAR(S1921)</f>
        <v>2015</v>
      </c>
      <c r="V1921">
        <f>YEAR(T1921)</f>
        <v>2015</v>
      </c>
      <c r="W1921" t="str">
        <f>IF(V1921=U1921, "Yes"," No")</f>
        <v>Yes</v>
      </c>
    </row>
    <row r="1922" spans="1:23" ht="43.2" x14ac:dyDescent="0.3">
      <c r="A1922">
        <v>1920</v>
      </c>
      <c r="B1922" s="1" t="s">
        <v>3918</v>
      </c>
      <c r="C1922" s="1" t="s">
        <v>3919</v>
      </c>
      <c r="D1922">
        <v>10000</v>
      </c>
      <c r="E1922">
        <v>4303</v>
      </c>
      <c r="F1922" t="s">
        <v>357</v>
      </c>
      <c r="G1922" t="s">
        <v>24</v>
      </c>
      <c r="H1922" t="s">
        <v>25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3881</v>
      </c>
      <c r="O1922" s="7">
        <f>(E1922/D1922)*100</f>
        <v>43.03</v>
      </c>
      <c r="P1922" s="5">
        <f>IFERROR((E1922/L1922),0)</f>
        <v>40.980952380952381</v>
      </c>
      <c r="Q1922" s="5" t="str">
        <f>LEFT(N1922,SEARCH("/", N1922)-1)</f>
        <v>technology</v>
      </c>
      <c r="R1922" s="5" t="str">
        <f>RIGHT(N1922,LEN(N1922)-SEARCH("/",N1922))</f>
        <v>gadgets</v>
      </c>
      <c r="S1922" s="11">
        <f>(((J1922/60)/60)/24)+DATE(1970,1,1)</f>
        <v>42270.875706018516</v>
      </c>
      <c r="T1922" s="11">
        <f>(((I1922/60)/60)/24)+DATE(1970,1,1)</f>
        <v>42298.958333333328</v>
      </c>
      <c r="U1922">
        <f>YEAR(S1922)</f>
        <v>2015</v>
      </c>
      <c r="V1922">
        <f>YEAR(T1922)</f>
        <v>2015</v>
      </c>
      <c r="W1922" t="str">
        <f>IF(V1922=U1922, "Yes"," No")</f>
        <v>Yes</v>
      </c>
    </row>
    <row r="1923" spans="1:23" ht="28.8" x14ac:dyDescent="0.3">
      <c r="A1923">
        <v>1921</v>
      </c>
      <c r="B1923" s="1" t="s">
        <v>3920</v>
      </c>
      <c r="C1923" s="1" t="s">
        <v>3921</v>
      </c>
      <c r="D1923">
        <v>1500</v>
      </c>
      <c r="E1923">
        <v>2052</v>
      </c>
      <c r="F1923" t="s">
        <v>16</v>
      </c>
      <c r="G1923" t="s">
        <v>17</v>
      </c>
      <c r="H1923" t="s">
        <v>18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1817</v>
      </c>
      <c r="O1923" s="7">
        <f>(E1923/D1923)*100</f>
        <v>136.80000000000001</v>
      </c>
      <c r="P1923" s="5">
        <f>IFERROR((E1923/L1923),0)</f>
        <v>54</v>
      </c>
      <c r="Q1923" s="5" t="str">
        <f>LEFT(N1923,SEARCH("/", N1923)-1)</f>
        <v>music</v>
      </c>
      <c r="R1923" s="5" t="str">
        <f>RIGHT(N1923,LEN(N1923)-SEARCH("/",N1923))</f>
        <v>indie rock</v>
      </c>
      <c r="S1923" s="11">
        <f>(((J1923/60)/60)/24)+DATE(1970,1,1)</f>
        <v>41074.221562500003</v>
      </c>
      <c r="T1923" s="11">
        <f>(((I1923/60)/60)/24)+DATE(1970,1,1)</f>
        <v>41104.221562500003</v>
      </c>
      <c r="U1923">
        <f>YEAR(S1923)</f>
        <v>2012</v>
      </c>
      <c r="V1923">
        <f>YEAR(T1923)</f>
        <v>2012</v>
      </c>
      <c r="W1923" t="str">
        <f>IF(V1923=U1923, "Yes"," No")</f>
        <v>Yes</v>
      </c>
    </row>
    <row r="1924" spans="1:23" ht="43.2" x14ac:dyDescent="0.3">
      <c r="A1924">
        <v>1922</v>
      </c>
      <c r="B1924" s="1" t="s">
        <v>3922</v>
      </c>
      <c r="C1924" s="1" t="s">
        <v>3923</v>
      </c>
      <c r="D1924">
        <v>2000</v>
      </c>
      <c r="E1924">
        <v>2311</v>
      </c>
      <c r="F1924" t="s">
        <v>16</v>
      </c>
      <c r="G1924" t="s">
        <v>17</v>
      </c>
      <c r="H1924" t="s">
        <v>18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1817</v>
      </c>
      <c r="O1924" s="7">
        <f>(E1924/D1924)*100</f>
        <v>115.55</v>
      </c>
      <c r="P1924" s="5">
        <f>IFERROR((E1924/L1924),0)</f>
        <v>36.109375</v>
      </c>
      <c r="Q1924" s="5" t="str">
        <f>LEFT(N1924,SEARCH("/", N1924)-1)</f>
        <v>music</v>
      </c>
      <c r="R1924" s="5" t="str">
        <f>RIGHT(N1924,LEN(N1924)-SEARCH("/",N1924))</f>
        <v>indie rock</v>
      </c>
      <c r="S1924" s="11">
        <f>(((J1924/60)/60)/24)+DATE(1970,1,1)</f>
        <v>41590.255868055552</v>
      </c>
      <c r="T1924" s="11">
        <f>(((I1924/60)/60)/24)+DATE(1970,1,1)</f>
        <v>41620.255868055552</v>
      </c>
      <c r="U1924">
        <f>YEAR(S1924)</f>
        <v>2013</v>
      </c>
      <c r="V1924">
        <f>YEAR(T1924)</f>
        <v>2013</v>
      </c>
      <c r="W1924" t="str">
        <f>IF(V1924=U1924, "Yes"," No")</f>
        <v>Yes</v>
      </c>
    </row>
    <row r="1925" spans="1:23" ht="43.2" x14ac:dyDescent="0.3">
      <c r="A1925">
        <v>1923</v>
      </c>
      <c r="B1925" s="1" t="s">
        <v>3924</v>
      </c>
      <c r="C1925" s="1" t="s">
        <v>3925</v>
      </c>
      <c r="D1925">
        <v>125</v>
      </c>
      <c r="E1925">
        <v>301</v>
      </c>
      <c r="F1925" t="s">
        <v>16</v>
      </c>
      <c r="G1925" t="s">
        <v>17</v>
      </c>
      <c r="H1925" t="s">
        <v>18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1817</v>
      </c>
      <c r="O1925" s="7">
        <f>(E1925/D1925)*100</f>
        <v>240.79999999999998</v>
      </c>
      <c r="P1925" s="5">
        <f>IFERROR((E1925/L1925),0)</f>
        <v>23.153846153846153</v>
      </c>
      <c r="Q1925" s="5" t="str">
        <f>LEFT(N1925,SEARCH("/", N1925)-1)</f>
        <v>music</v>
      </c>
      <c r="R1925" s="5" t="str">
        <f>RIGHT(N1925,LEN(N1925)-SEARCH("/",N1925))</f>
        <v>indie rock</v>
      </c>
      <c r="S1925" s="11">
        <f>(((J1925/60)/60)/24)+DATE(1970,1,1)</f>
        <v>40772.848749999997</v>
      </c>
      <c r="T1925" s="11">
        <f>(((I1925/60)/60)/24)+DATE(1970,1,1)</f>
        <v>40813.207638888889</v>
      </c>
      <c r="U1925">
        <f>YEAR(S1925)</f>
        <v>2011</v>
      </c>
      <c r="V1925">
        <f>YEAR(T1925)</f>
        <v>2011</v>
      </c>
      <c r="W1925" t="str">
        <f>IF(V1925=U1925, "Yes"," No")</f>
        <v>Yes</v>
      </c>
    </row>
    <row r="1926" spans="1:23" ht="57.6" x14ac:dyDescent="0.3">
      <c r="A1926">
        <v>1924</v>
      </c>
      <c r="B1926" s="1" t="s">
        <v>3926</v>
      </c>
      <c r="C1926" s="1" t="s">
        <v>3927</v>
      </c>
      <c r="D1926">
        <v>3000</v>
      </c>
      <c r="E1926">
        <v>3432</v>
      </c>
      <c r="F1926" t="s">
        <v>16</v>
      </c>
      <c r="G1926" t="s">
        <v>17</v>
      </c>
      <c r="H1926" t="s">
        <v>18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1817</v>
      </c>
      <c r="O1926" s="7">
        <f>(E1926/D1926)*100</f>
        <v>114.39999999999999</v>
      </c>
      <c r="P1926" s="5">
        <f>IFERROR((E1926/L1926),0)</f>
        <v>104</v>
      </c>
      <c r="Q1926" s="5" t="str">
        <f>LEFT(N1926,SEARCH("/", N1926)-1)</f>
        <v>music</v>
      </c>
      <c r="R1926" s="5" t="str">
        <f>RIGHT(N1926,LEN(N1926)-SEARCH("/",N1926))</f>
        <v>indie rock</v>
      </c>
      <c r="S1926" s="11">
        <f>(((J1926/60)/60)/24)+DATE(1970,1,1)</f>
        <v>41626.761053240742</v>
      </c>
      <c r="T1926" s="11">
        <f>(((I1926/60)/60)/24)+DATE(1970,1,1)</f>
        <v>41654.814583333333</v>
      </c>
      <c r="U1926">
        <f>YEAR(S1926)</f>
        <v>2013</v>
      </c>
      <c r="V1926">
        <f>YEAR(T1926)</f>
        <v>2014</v>
      </c>
      <c r="W1926" t="str">
        <f>IF(V1926=U1926, "Yes"," No")</f>
        <v xml:space="preserve"> No</v>
      </c>
    </row>
    <row r="1927" spans="1:23" ht="43.2" x14ac:dyDescent="0.3">
      <c r="A1927">
        <v>1925</v>
      </c>
      <c r="B1927" s="1" t="s">
        <v>3928</v>
      </c>
      <c r="C1927" s="1" t="s">
        <v>3929</v>
      </c>
      <c r="D1927">
        <v>1500</v>
      </c>
      <c r="E1927">
        <v>1655</v>
      </c>
      <c r="F1927" t="s">
        <v>16</v>
      </c>
      <c r="G1927" t="s">
        <v>17</v>
      </c>
      <c r="H1927" t="s">
        <v>18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1817</v>
      </c>
      <c r="O1927" s="7">
        <f>(E1927/D1927)*100</f>
        <v>110.33333333333333</v>
      </c>
      <c r="P1927" s="5">
        <f>IFERROR((E1927/L1927),0)</f>
        <v>31.826923076923077</v>
      </c>
      <c r="Q1927" s="5" t="str">
        <f>LEFT(N1927,SEARCH("/", N1927)-1)</f>
        <v>music</v>
      </c>
      <c r="R1927" s="5" t="str">
        <f>RIGHT(N1927,LEN(N1927)-SEARCH("/",N1927))</f>
        <v>indie rock</v>
      </c>
      <c r="S1927" s="11">
        <f>(((J1927/60)/60)/24)+DATE(1970,1,1)</f>
        <v>41535.90148148148</v>
      </c>
      <c r="T1927" s="11">
        <f>(((I1927/60)/60)/24)+DATE(1970,1,1)</f>
        <v>41558</v>
      </c>
      <c r="U1927">
        <f>YEAR(S1927)</f>
        <v>2013</v>
      </c>
      <c r="V1927">
        <f>YEAR(T1927)</f>
        <v>2013</v>
      </c>
      <c r="W1927" t="str">
        <f>IF(V1927=U1927, "Yes"," No")</f>
        <v>Yes</v>
      </c>
    </row>
    <row r="1928" spans="1:23" ht="57.6" x14ac:dyDescent="0.3">
      <c r="A1928">
        <v>1926</v>
      </c>
      <c r="B1928" s="1" t="s">
        <v>3930</v>
      </c>
      <c r="C1928" s="1" t="s">
        <v>3931</v>
      </c>
      <c r="D1928">
        <v>1500</v>
      </c>
      <c r="E1928">
        <v>2930.69</v>
      </c>
      <c r="F1928" t="s">
        <v>16</v>
      </c>
      <c r="G1928" t="s">
        <v>17</v>
      </c>
      <c r="H1928" t="s">
        <v>18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1817</v>
      </c>
      <c r="O1928" s="7">
        <f>(E1928/D1928)*100</f>
        <v>195.37933333333334</v>
      </c>
      <c r="P1928" s="5">
        <f>IFERROR((E1928/L1928),0)</f>
        <v>27.3896261682243</v>
      </c>
      <c r="Q1928" s="5" t="str">
        <f>LEFT(N1928,SEARCH("/", N1928)-1)</f>
        <v>music</v>
      </c>
      <c r="R1928" s="5" t="str">
        <f>RIGHT(N1928,LEN(N1928)-SEARCH("/",N1928))</f>
        <v>indie rock</v>
      </c>
      <c r="S1928" s="11">
        <f>(((J1928/60)/60)/24)+DATE(1970,1,1)</f>
        <v>40456.954351851848</v>
      </c>
      <c r="T1928" s="11">
        <f>(((I1928/60)/60)/24)+DATE(1970,1,1)</f>
        <v>40484.018055555556</v>
      </c>
      <c r="U1928">
        <f>YEAR(S1928)</f>
        <v>2010</v>
      </c>
      <c r="V1928">
        <f>YEAR(T1928)</f>
        <v>2010</v>
      </c>
      <c r="W1928" t="str">
        <f>IF(V1928=U1928, "Yes"," No")</f>
        <v>Yes</v>
      </c>
    </row>
    <row r="1929" spans="1:23" ht="28.8" x14ac:dyDescent="0.3">
      <c r="A1929">
        <v>1927</v>
      </c>
      <c r="B1929" s="1" t="s">
        <v>3932</v>
      </c>
      <c r="C1929" s="1" t="s">
        <v>3933</v>
      </c>
      <c r="D1929">
        <v>600</v>
      </c>
      <c r="E1929">
        <v>620</v>
      </c>
      <c r="F1929" t="s">
        <v>16</v>
      </c>
      <c r="G1929" t="s">
        <v>17</v>
      </c>
      <c r="H1929" t="s">
        <v>18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1817</v>
      </c>
      <c r="O1929" s="7">
        <f>(E1929/D1929)*100</f>
        <v>103.33333333333334</v>
      </c>
      <c r="P1929" s="5">
        <f>IFERROR((E1929/L1929),0)</f>
        <v>56.363636363636367</v>
      </c>
      <c r="Q1929" s="5" t="str">
        <f>LEFT(N1929,SEARCH("/", N1929)-1)</f>
        <v>music</v>
      </c>
      <c r="R1929" s="5" t="str">
        <f>RIGHT(N1929,LEN(N1929)-SEARCH("/",N1929))</f>
        <v>indie rock</v>
      </c>
      <c r="S1929" s="11">
        <f>(((J1929/60)/60)/24)+DATE(1970,1,1)</f>
        <v>40960.861562500002</v>
      </c>
      <c r="T1929" s="11">
        <f>(((I1929/60)/60)/24)+DATE(1970,1,1)</f>
        <v>40976.207638888889</v>
      </c>
      <c r="U1929">
        <f>YEAR(S1929)</f>
        <v>2012</v>
      </c>
      <c r="V1929">
        <f>YEAR(T1929)</f>
        <v>2012</v>
      </c>
      <c r="W1929" t="str">
        <f>IF(V1929=U1929, "Yes"," No")</f>
        <v>Yes</v>
      </c>
    </row>
    <row r="1930" spans="1:23" ht="43.2" x14ac:dyDescent="0.3">
      <c r="A1930">
        <v>1928</v>
      </c>
      <c r="B1930" s="1" t="s">
        <v>3934</v>
      </c>
      <c r="C1930" s="1" t="s">
        <v>3935</v>
      </c>
      <c r="D1930">
        <v>2550</v>
      </c>
      <c r="E1930">
        <v>2630</v>
      </c>
      <c r="F1930" t="s">
        <v>16</v>
      </c>
      <c r="G1930" t="s">
        <v>17</v>
      </c>
      <c r="H1930" t="s">
        <v>18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1817</v>
      </c>
      <c r="O1930" s="7">
        <f>(E1930/D1930)*100</f>
        <v>103.1372549019608</v>
      </c>
      <c r="P1930" s="5">
        <f>IFERROR((E1930/L1930),0)</f>
        <v>77.352941176470594</v>
      </c>
      <c r="Q1930" s="5" t="str">
        <f>LEFT(N1930,SEARCH("/", N1930)-1)</f>
        <v>music</v>
      </c>
      <c r="R1930" s="5" t="str">
        <f>RIGHT(N1930,LEN(N1930)-SEARCH("/",N1930))</f>
        <v>indie rock</v>
      </c>
      <c r="S1930" s="11">
        <f>(((J1930/60)/60)/24)+DATE(1970,1,1)</f>
        <v>41371.648078703707</v>
      </c>
      <c r="T1930" s="11">
        <f>(((I1930/60)/60)/24)+DATE(1970,1,1)</f>
        <v>41401.648078703707</v>
      </c>
      <c r="U1930">
        <f>YEAR(S1930)</f>
        <v>2013</v>
      </c>
      <c r="V1930">
        <f>YEAR(T1930)</f>
        <v>2013</v>
      </c>
      <c r="W1930" t="str">
        <f>IF(V1930=U1930, "Yes"," No")</f>
        <v>Yes</v>
      </c>
    </row>
    <row r="1931" spans="1:23" ht="43.2" x14ac:dyDescent="0.3">
      <c r="A1931">
        <v>1929</v>
      </c>
      <c r="B1931" s="1" t="s">
        <v>3936</v>
      </c>
      <c r="C1931" s="1" t="s">
        <v>3937</v>
      </c>
      <c r="D1931">
        <v>3200</v>
      </c>
      <c r="E1931">
        <v>3210</v>
      </c>
      <c r="F1931" t="s">
        <v>16</v>
      </c>
      <c r="G1931" t="s">
        <v>17</v>
      </c>
      <c r="H1931" t="s">
        <v>18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1817</v>
      </c>
      <c r="O1931" s="7">
        <f>(E1931/D1931)*100</f>
        <v>100.3125</v>
      </c>
      <c r="P1931" s="5">
        <f>IFERROR((E1931/L1931),0)</f>
        <v>42.8</v>
      </c>
      <c r="Q1931" s="5" t="str">
        <f>LEFT(N1931,SEARCH("/", N1931)-1)</f>
        <v>music</v>
      </c>
      <c r="R1931" s="5" t="str">
        <f>RIGHT(N1931,LEN(N1931)-SEARCH("/",N1931))</f>
        <v>indie rock</v>
      </c>
      <c r="S1931" s="11">
        <f>(((J1931/60)/60)/24)+DATE(1970,1,1)</f>
        <v>40687.021597222221</v>
      </c>
      <c r="T1931" s="11">
        <f>(((I1931/60)/60)/24)+DATE(1970,1,1)</f>
        <v>40729.021597222221</v>
      </c>
      <c r="U1931">
        <f>YEAR(S1931)</f>
        <v>2011</v>
      </c>
      <c r="V1931">
        <f>YEAR(T1931)</f>
        <v>2011</v>
      </c>
      <c r="W1931" t="str">
        <f>IF(V1931=U1931, "Yes"," No")</f>
        <v>Yes</v>
      </c>
    </row>
    <row r="1932" spans="1:23" ht="28.8" x14ac:dyDescent="0.3">
      <c r="A1932">
        <v>1930</v>
      </c>
      <c r="B1932" s="1" t="s">
        <v>3938</v>
      </c>
      <c r="C1932" s="1" t="s">
        <v>3939</v>
      </c>
      <c r="D1932">
        <v>1000</v>
      </c>
      <c r="E1932">
        <v>1270</v>
      </c>
      <c r="F1932" t="s">
        <v>16</v>
      </c>
      <c r="G1932" t="s">
        <v>17</v>
      </c>
      <c r="H1932" t="s">
        <v>18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1817</v>
      </c>
      <c r="O1932" s="7">
        <f>(E1932/D1932)*100</f>
        <v>127</v>
      </c>
      <c r="P1932" s="5">
        <f>IFERROR((E1932/L1932),0)</f>
        <v>48.846153846153847</v>
      </c>
      <c r="Q1932" s="5" t="str">
        <f>LEFT(N1932,SEARCH("/", N1932)-1)</f>
        <v>music</v>
      </c>
      <c r="R1932" s="5" t="str">
        <f>RIGHT(N1932,LEN(N1932)-SEARCH("/",N1932))</f>
        <v>indie rock</v>
      </c>
      <c r="S1932" s="11">
        <f>(((J1932/60)/60)/24)+DATE(1970,1,1)</f>
        <v>41402.558819444443</v>
      </c>
      <c r="T1932" s="11">
        <f>(((I1932/60)/60)/24)+DATE(1970,1,1)</f>
        <v>41462.558819444443</v>
      </c>
      <c r="U1932">
        <f>YEAR(S1932)</f>
        <v>2013</v>
      </c>
      <c r="V1932">
        <f>YEAR(T1932)</f>
        <v>2013</v>
      </c>
      <c r="W1932" t="str">
        <f>IF(V1932=U1932, "Yes"," No")</f>
        <v>Yes</v>
      </c>
    </row>
    <row r="1933" spans="1:23" ht="43.2" x14ac:dyDescent="0.3">
      <c r="A1933">
        <v>1931</v>
      </c>
      <c r="B1933" s="1" t="s">
        <v>3940</v>
      </c>
      <c r="C1933" s="1" t="s">
        <v>3941</v>
      </c>
      <c r="D1933">
        <v>2000</v>
      </c>
      <c r="E1933">
        <v>2412.02</v>
      </c>
      <c r="F1933" t="s">
        <v>16</v>
      </c>
      <c r="G1933" t="s">
        <v>17</v>
      </c>
      <c r="H1933" t="s">
        <v>18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1817</v>
      </c>
      <c r="O1933" s="7">
        <f>(E1933/D1933)*100</f>
        <v>120.601</v>
      </c>
      <c r="P1933" s="5">
        <f>IFERROR((E1933/L1933),0)</f>
        <v>48.240400000000001</v>
      </c>
      <c r="Q1933" s="5" t="str">
        <f>LEFT(N1933,SEARCH("/", N1933)-1)</f>
        <v>music</v>
      </c>
      <c r="R1933" s="5" t="str">
        <f>RIGHT(N1933,LEN(N1933)-SEARCH("/",N1933))</f>
        <v>indie rock</v>
      </c>
      <c r="S1933" s="11">
        <f>(((J1933/60)/60)/24)+DATE(1970,1,1)</f>
        <v>41037.892465277779</v>
      </c>
      <c r="T1933" s="11">
        <f>(((I1933/60)/60)/24)+DATE(1970,1,1)</f>
        <v>41051.145833333336</v>
      </c>
      <c r="U1933">
        <f>YEAR(S1933)</f>
        <v>2012</v>
      </c>
      <c r="V1933">
        <f>YEAR(T1933)</f>
        <v>2012</v>
      </c>
      <c r="W1933" t="str">
        <f>IF(V1933=U1933, "Yes"," No")</f>
        <v>Yes</v>
      </c>
    </row>
    <row r="1934" spans="1:23" ht="57.6" x14ac:dyDescent="0.3">
      <c r="A1934">
        <v>1932</v>
      </c>
      <c r="B1934" s="1" t="s">
        <v>3942</v>
      </c>
      <c r="C1934" s="1" t="s">
        <v>3943</v>
      </c>
      <c r="D1934">
        <v>5250</v>
      </c>
      <c r="E1934">
        <v>5617</v>
      </c>
      <c r="F1934" t="s">
        <v>16</v>
      </c>
      <c r="G1934" t="s">
        <v>17</v>
      </c>
      <c r="H1934" t="s">
        <v>18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1817</v>
      </c>
      <c r="O1934" s="7">
        <f>(E1934/D1934)*100</f>
        <v>106.99047619047619</v>
      </c>
      <c r="P1934" s="5">
        <f>IFERROR((E1934/L1934),0)</f>
        <v>70.212500000000006</v>
      </c>
      <c r="Q1934" s="5" t="str">
        <f>LEFT(N1934,SEARCH("/", N1934)-1)</f>
        <v>music</v>
      </c>
      <c r="R1934" s="5" t="str">
        <f>RIGHT(N1934,LEN(N1934)-SEARCH("/",N1934))</f>
        <v>indie rock</v>
      </c>
      <c r="S1934" s="11">
        <f>(((J1934/60)/60)/24)+DATE(1970,1,1)</f>
        <v>40911.809872685182</v>
      </c>
      <c r="T1934" s="11">
        <f>(((I1934/60)/60)/24)+DATE(1970,1,1)</f>
        <v>40932.809872685182</v>
      </c>
      <c r="U1934">
        <f>YEAR(S1934)</f>
        <v>2012</v>
      </c>
      <c r="V1934">
        <f>YEAR(T1934)</f>
        <v>2012</v>
      </c>
      <c r="W1934" t="str">
        <f>IF(V1934=U1934, "Yes"," No")</f>
        <v>Yes</v>
      </c>
    </row>
    <row r="1935" spans="1:23" ht="43.2" x14ac:dyDescent="0.3">
      <c r="A1935">
        <v>1933</v>
      </c>
      <c r="B1935" s="1" t="s">
        <v>3944</v>
      </c>
      <c r="C1935" s="1" t="s">
        <v>3945</v>
      </c>
      <c r="D1935">
        <v>6000</v>
      </c>
      <c r="E1935">
        <v>10346</v>
      </c>
      <c r="F1935" t="s">
        <v>16</v>
      </c>
      <c r="G1935" t="s">
        <v>17</v>
      </c>
      <c r="H1935" t="s">
        <v>18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1817</v>
      </c>
      <c r="O1935" s="7">
        <f>(E1935/D1935)*100</f>
        <v>172.43333333333334</v>
      </c>
      <c r="P1935" s="5">
        <f>IFERROR((E1935/L1935),0)</f>
        <v>94.054545454545448</v>
      </c>
      <c r="Q1935" s="5" t="str">
        <f>LEFT(N1935,SEARCH("/", N1935)-1)</f>
        <v>music</v>
      </c>
      <c r="R1935" s="5" t="str">
        <f>RIGHT(N1935,LEN(N1935)-SEARCH("/",N1935))</f>
        <v>indie rock</v>
      </c>
      <c r="S1935" s="11">
        <f>(((J1935/60)/60)/24)+DATE(1970,1,1)</f>
        <v>41879.130868055552</v>
      </c>
      <c r="T1935" s="11">
        <f>(((I1935/60)/60)/24)+DATE(1970,1,1)</f>
        <v>41909.130868055552</v>
      </c>
      <c r="U1935">
        <f>YEAR(S1935)</f>
        <v>2014</v>
      </c>
      <c r="V1935">
        <f>YEAR(T1935)</f>
        <v>2014</v>
      </c>
      <c r="W1935" t="str">
        <f>IF(V1935=U1935, "Yes"," No")</f>
        <v>Yes</v>
      </c>
    </row>
    <row r="1936" spans="1:23" ht="43.2" x14ac:dyDescent="0.3">
      <c r="A1936">
        <v>1934</v>
      </c>
      <c r="B1936" s="1" t="s">
        <v>3946</v>
      </c>
      <c r="C1936" s="1" t="s">
        <v>3947</v>
      </c>
      <c r="D1936">
        <v>5000</v>
      </c>
      <c r="E1936">
        <v>6181</v>
      </c>
      <c r="F1936" t="s">
        <v>16</v>
      </c>
      <c r="G1936" t="s">
        <v>17</v>
      </c>
      <c r="H1936" t="s">
        <v>18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1817</v>
      </c>
      <c r="O1936" s="7">
        <f>(E1936/D1936)*100</f>
        <v>123.61999999999999</v>
      </c>
      <c r="P1936" s="5">
        <f>IFERROR((E1936/L1936),0)</f>
        <v>80.272727272727266</v>
      </c>
      <c r="Q1936" s="5" t="str">
        <f>LEFT(N1936,SEARCH("/", N1936)-1)</f>
        <v>music</v>
      </c>
      <c r="R1936" s="5" t="str">
        <f>RIGHT(N1936,LEN(N1936)-SEARCH("/",N1936))</f>
        <v>indie rock</v>
      </c>
      <c r="S1936" s="11">
        <f>(((J1936/60)/60)/24)+DATE(1970,1,1)</f>
        <v>40865.867141203707</v>
      </c>
      <c r="T1936" s="11">
        <f>(((I1936/60)/60)/24)+DATE(1970,1,1)</f>
        <v>40902.208333333336</v>
      </c>
      <c r="U1936">
        <f>YEAR(S1936)</f>
        <v>2011</v>
      </c>
      <c r="V1936">
        <f>YEAR(T1936)</f>
        <v>2011</v>
      </c>
      <c r="W1936" t="str">
        <f>IF(V1936=U1936, "Yes"," No")</f>
        <v>Yes</v>
      </c>
    </row>
    <row r="1937" spans="1:23" ht="43.2" x14ac:dyDescent="0.3">
      <c r="A1937">
        <v>1935</v>
      </c>
      <c r="B1937" s="1" t="s">
        <v>3948</v>
      </c>
      <c r="C1937" s="1" t="s">
        <v>3949</v>
      </c>
      <c r="D1937">
        <v>2500</v>
      </c>
      <c r="E1937">
        <v>2710</v>
      </c>
      <c r="F1937" t="s">
        <v>16</v>
      </c>
      <c r="G1937" t="s">
        <v>17</v>
      </c>
      <c r="H1937" t="s">
        <v>18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1817</v>
      </c>
      <c r="O1937" s="7">
        <f>(E1937/D1937)*100</f>
        <v>108.4</v>
      </c>
      <c r="P1937" s="5">
        <f>IFERROR((E1937/L1937),0)</f>
        <v>54.2</v>
      </c>
      <c r="Q1937" s="5" t="str">
        <f>LEFT(N1937,SEARCH("/", N1937)-1)</f>
        <v>music</v>
      </c>
      <c r="R1937" s="5" t="str">
        <f>RIGHT(N1937,LEN(N1937)-SEARCH("/",N1937))</f>
        <v>indie rock</v>
      </c>
      <c r="S1937" s="11">
        <f>(((J1937/60)/60)/24)+DATE(1970,1,1)</f>
        <v>41773.932534722226</v>
      </c>
      <c r="T1937" s="11">
        <f>(((I1937/60)/60)/24)+DATE(1970,1,1)</f>
        <v>41811.207638888889</v>
      </c>
      <c r="U1937">
        <f>YEAR(S1937)</f>
        <v>2014</v>
      </c>
      <c r="V1937">
        <f>YEAR(T1937)</f>
        <v>2014</v>
      </c>
      <c r="W1937" t="str">
        <f>IF(V1937=U1937, "Yes"," No")</f>
        <v>Yes</v>
      </c>
    </row>
    <row r="1938" spans="1:23" ht="43.2" x14ac:dyDescent="0.3">
      <c r="A1938">
        <v>1936</v>
      </c>
      <c r="B1938" s="1" t="s">
        <v>3950</v>
      </c>
      <c r="C1938" s="1" t="s">
        <v>3951</v>
      </c>
      <c r="D1938">
        <v>7500</v>
      </c>
      <c r="E1938">
        <v>8739.01</v>
      </c>
      <c r="F1938" t="s">
        <v>16</v>
      </c>
      <c r="G1938" t="s">
        <v>17</v>
      </c>
      <c r="H1938" t="s">
        <v>18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1817</v>
      </c>
      <c r="O1938" s="7">
        <f>(E1938/D1938)*100</f>
        <v>116.52013333333333</v>
      </c>
      <c r="P1938" s="5">
        <f>IFERROR((E1938/L1938),0)</f>
        <v>60.26903448275862</v>
      </c>
      <c r="Q1938" s="5" t="str">
        <f>LEFT(N1938,SEARCH("/", N1938)-1)</f>
        <v>music</v>
      </c>
      <c r="R1938" s="5" t="str">
        <f>RIGHT(N1938,LEN(N1938)-SEARCH("/",N1938))</f>
        <v>indie rock</v>
      </c>
      <c r="S1938" s="11">
        <f>(((J1938/60)/60)/24)+DATE(1970,1,1)</f>
        <v>40852.889699074076</v>
      </c>
      <c r="T1938" s="11">
        <f>(((I1938/60)/60)/24)+DATE(1970,1,1)</f>
        <v>40883.249305555553</v>
      </c>
      <c r="U1938">
        <f>YEAR(S1938)</f>
        <v>2011</v>
      </c>
      <c r="V1938">
        <f>YEAR(T1938)</f>
        <v>2011</v>
      </c>
      <c r="W1938" t="str">
        <f>IF(V1938=U1938, "Yes"," No")</f>
        <v>Yes</v>
      </c>
    </row>
    <row r="1939" spans="1:23" ht="43.2" x14ac:dyDescent="0.3">
      <c r="A1939">
        <v>1937</v>
      </c>
      <c r="B1939" s="1" t="s">
        <v>3952</v>
      </c>
      <c r="C1939" s="1" t="s">
        <v>3953</v>
      </c>
      <c r="D1939">
        <v>600</v>
      </c>
      <c r="E1939">
        <v>1123.47</v>
      </c>
      <c r="F1939" t="s">
        <v>16</v>
      </c>
      <c r="G1939" t="s">
        <v>17</v>
      </c>
      <c r="H1939" t="s">
        <v>18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1817</v>
      </c>
      <c r="O1939" s="7">
        <f>(E1939/D1939)*100</f>
        <v>187.245</v>
      </c>
      <c r="P1939" s="5">
        <f>IFERROR((E1939/L1939),0)</f>
        <v>38.740344827586206</v>
      </c>
      <c r="Q1939" s="5" t="str">
        <f>LEFT(N1939,SEARCH("/", N1939)-1)</f>
        <v>music</v>
      </c>
      <c r="R1939" s="5" t="str">
        <f>RIGHT(N1939,LEN(N1939)-SEARCH("/",N1939))</f>
        <v>indie rock</v>
      </c>
      <c r="S1939" s="11">
        <f>(((J1939/60)/60)/24)+DATE(1970,1,1)</f>
        <v>41059.118993055556</v>
      </c>
      <c r="T1939" s="11">
        <f>(((I1939/60)/60)/24)+DATE(1970,1,1)</f>
        <v>41075.165972222225</v>
      </c>
      <c r="U1939">
        <f>YEAR(S1939)</f>
        <v>2012</v>
      </c>
      <c r="V1939">
        <f>YEAR(T1939)</f>
        <v>2012</v>
      </c>
      <c r="W1939" t="str">
        <f>IF(V1939=U1939, "Yes"," No")</f>
        <v>Yes</v>
      </c>
    </row>
    <row r="1940" spans="1:23" ht="43.2" x14ac:dyDescent="0.3">
      <c r="A1940">
        <v>1938</v>
      </c>
      <c r="B1940" s="1" t="s">
        <v>3954</v>
      </c>
      <c r="C1940" s="1" t="s">
        <v>3955</v>
      </c>
      <c r="D1940">
        <v>15000</v>
      </c>
      <c r="E1940">
        <v>17390</v>
      </c>
      <c r="F1940" t="s">
        <v>16</v>
      </c>
      <c r="G1940" t="s">
        <v>17</v>
      </c>
      <c r="H1940" t="s">
        <v>18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1817</v>
      </c>
      <c r="O1940" s="7">
        <f>(E1940/D1940)*100</f>
        <v>115.93333333333334</v>
      </c>
      <c r="P1940" s="5">
        <f>IFERROR((E1940/L1940),0)</f>
        <v>152.54385964912279</v>
      </c>
      <c r="Q1940" s="5" t="str">
        <f>LEFT(N1940,SEARCH("/", N1940)-1)</f>
        <v>music</v>
      </c>
      <c r="R1940" s="5" t="str">
        <f>RIGHT(N1940,LEN(N1940)-SEARCH("/",N1940))</f>
        <v>indie rock</v>
      </c>
      <c r="S1940" s="11">
        <f>(((J1940/60)/60)/24)+DATE(1970,1,1)</f>
        <v>41426.259618055556</v>
      </c>
      <c r="T1940" s="11">
        <f>(((I1940/60)/60)/24)+DATE(1970,1,1)</f>
        <v>41457.208333333336</v>
      </c>
      <c r="U1940">
        <f>YEAR(S1940)</f>
        <v>2013</v>
      </c>
      <c r="V1940">
        <f>YEAR(T1940)</f>
        <v>2013</v>
      </c>
      <c r="W1940" t="str">
        <f>IF(V1940=U1940, "Yes"," No")</f>
        <v>Yes</v>
      </c>
    </row>
    <row r="1941" spans="1:23" ht="57.6" x14ac:dyDescent="0.3">
      <c r="A1941">
        <v>1939</v>
      </c>
      <c r="B1941" s="1" t="s">
        <v>3956</v>
      </c>
      <c r="C1941" s="1" t="s">
        <v>3957</v>
      </c>
      <c r="D1941">
        <v>10000</v>
      </c>
      <c r="E1941">
        <v>11070</v>
      </c>
      <c r="F1941" t="s">
        <v>16</v>
      </c>
      <c r="G1941" t="s">
        <v>17</v>
      </c>
      <c r="H1941" t="s">
        <v>18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1817</v>
      </c>
      <c r="O1941" s="7">
        <f>(E1941/D1941)*100</f>
        <v>110.7</v>
      </c>
      <c r="P1941" s="5">
        <f>IFERROR((E1941/L1941),0)</f>
        <v>115.3125</v>
      </c>
      <c r="Q1941" s="5" t="str">
        <f>LEFT(N1941,SEARCH("/", N1941)-1)</f>
        <v>music</v>
      </c>
      <c r="R1941" s="5" t="str">
        <f>RIGHT(N1941,LEN(N1941)-SEARCH("/",N1941))</f>
        <v>indie rock</v>
      </c>
      <c r="S1941" s="11">
        <f>(((J1941/60)/60)/24)+DATE(1970,1,1)</f>
        <v>41313.985046296293</v>
      </c>
      <c r="T1941" s="11">
        <f>(((I1941/60)/60)/24)+DATE(1970,1,1)</f>
        <v>41343.943379629629</v>
      </c>
      <c r="U1941">
        <f>YEAR(S1941)</f>
        <v>2013</v>
      </c>
      <c r="V1941">
        <f>YEAR(T1941)</f>
        <v>2013</v>
      </c>
      <c r="W1941" t="str">
        <f>IF(V1941=U1941, "Yes"," No")</f>
        <v>Yes</v>
      </c>
    </row>
    <row r="1942" spans="1:23" ht="43.2" x14ac:dyDescent="0.3">
      <c r="A1942">
        <v>1940</v>
      </c>
      <c r="B1942" s="1" t="s">
        <v>3958</v>
      </c>
      <c r="C1942" s="1" t="s">
        <v>3959</v>
      </c>
      <c r="D1942">
        <v>650</v>
      </c>
      <c r="E1942">
        <v>1111</v>
      </c>
      <c r="F1942" t="s">
        <v>16</v>
      </c>
      <c r="G1942" t="s">
        <v>17</v>
      </c>
      <c r="H1942" t="s">
        <v>18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1817</v>
      </c>
      <c r="O1942" s="7">
        <f>(E1942/D1942)*100</f>
        <v>170.92307692307693</v>
      </c>
      <c r="P1942" s="5">
        <f>IFERROR((E1942/L1942),0)</f>
        <v>35.838709677419352</v>
      </c>
      <c r="Q1942" s="5" t="str">
        <f>LEFT(N1942,SEARCH("/", N1942)-1)</f>
        <v>music</v>
      </c>
      <c r="R1942" s="5" t="str">
        <f>RIGHT(N1942,LEN(N1942)-SEARCH("/",N1942))</f>
        <v>indie rock</v>
      </c>
      <c r="S1942" s="11">
        <f>(((J1942/60)/60)/24)+DATE(1970,1,1)</f>
        <v>40670.507326388892</v>
      </c>
      <c r="T1942" s="11">
        <f>(((I1942/60)/60)/24)+DATE(1970,1,1)</f>
        <v>40709.165972222225</v>
      </c>
      <c r="U1942">
        <f>YEAR(S1942)</f>
        <v>2011</v>
      </c>
      <c r="V1942">
        <f>YEAR(T1942)</f>
        <v>2011</v>
      </c>
      <c r="W1942" t="str">
        <f>IF(V1942=U1942, "Yes"," No")</f>
        <v>Yes</v>
      </c>
    </row>
    <row r="1943" spans="1:23" ht="43.2" x14ac:dyDescent="0.3">
      <c r="A1943">
        <v>1941</v>
      </c>
      <c r="B1943" s="1" t="s">
        <v>3960</v>
      </c>
      <c r="C1943" s="1" t="s">
        <v>3961</v>
      </c>
      <c r="D1943">
        <v>250000</v>
      </c>
      <c r="E1943">
        <v>315295.89</v>
      </c>
      <c r="F1943" t="s">
        <v>16</v>
      </c>
      <c r="G1943" t="s">
        <v>17</v>
      </c>
      <c r="H1943" t="s">
        <v>18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3962</v>
      </c>
      <c r="O1943" s="7">
        <f>(E1943/D1943)*100</f>
        <v>126.11835600000001</v>
      </c>
      <c r="P1943" s="5">
        <f>IFERROR((E1943/L1943),0)</f>
        <v>64.570118779438872</v>
      </c>
      <c r="Q1943" s="5" t="str">
        <f>LEFT(N1943,SEARCH("/", N1943)-1)</f>
        <v>technology</v>
      </c>
      <c r="R1943" s="5" t="str">
        <f>RIGHT(N1943,LEN(N1943)-SEARCH("/",N1943))</f>
        <v>hardware</v>
      </c>
      <c r="S1943" s="11">
        <f>(((J1943/60)/60)/24)+DATE(1970,1,1)</f>
        <v>41744.290868055556</v>
      </c>
      <c r="T1943" s="11">
        <f>(((I1943/60)/60)/24)+DATE(1970,1,1)</f>
        <v>41774.290868055556</v>
      </c>
      <c r="U1943">
        <f>YEAR(S1943)</f>
        <v>2014</v>
      </c>
      <c r="V1943">
        <f>YEAR(T1943)</f>
        <v>2014</v>
      </c>
      <c r="W1943" t="str">
        <f>IF(V1943=U1943, "Yes"," No")</f>
        <v>Yes</v>
      </c>
    </row>
    <row r="1944" spans="1:23" ht="43.2" x14ac:dyDescent="0.3">
      <c r="A1944">
        <v>1942</v>
      </c>
      <c r="B1944" s="1" t="s">
        <v>3963</v>
      </c>
      <c r="C1944" s="1" t="s">
        <v>3964</v>
      </c>
      <c r="D1944">
        <v>6000</v>
      </c>
      <c r="E1944">
        <v>8306.42</v>
      </c>
      <c r="F1944" t="s">
        <v>16</v>
      </c>
      <c r="G1944" t="s">
        <v>17</v>
      </c>
      <c r="H1944" t="s">
        <v>18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3962</v>
      </c>
      <c r="O1944" s="7">
        <f>(E1944/D1944)*100</f>
        <v>138.44033333333334</v>
      </c>
      <c r="P1944" s="5">
        <f>IFERROR((E1944/L1944),0)</f>
        <v>87.436000000000007</v>
      </c>
      <c r="Q1944" s="5" t="str">
        <f>LEFT(N1944,SEARCH("/", N1944)-1)</f>
        <v>technology</v>
      </c>
      <c r="R1944" s="5" t="str">
        <f>RIGHT(N1944,LEN(N1944)-SEARCH("/",N1944))</f>
        <v>hardware</v>
      </c>
      <c r="S1944" s="11">
        <f>(((J1944/60)/60)/24)+DATE(1970,1,1)</f>
        <v>40638.828009259261</v>
      </c>
      <c r="T1944" s="11">
        <f>(((I1944/60)/60)/24)+DATE(1970,1,1)</f>
        <v>40728.828009259261</v>
      </c>
      <c r="U1944">
        <f>YEAR(S1944)</f>
        <v>2011</v>
      </c>
      <c r="V1944">
        <f>YEAR(T1944)</f>
        <v>2011</v>
      </c>
      <c r="W1944" t="str">
        <f>IF(V1944=U1944, "Yes"," No")</f>
        <v>Yes</v>
      </c>
    </row>
    <row r="1945" spans="1:23" ht="43.2" x14ac:dyDescent="0.3">
      <c r="A1945">
        <v>1943</v>
      </c>
      <c r="B1945" s="1" t="s">
        <v>3965</v>
      </c>
      <c r="C1945" s="1" t="s">
        <v>3966</v>
      </c>
      <c r="D1945">
        <v>10000</v>
      </c>
      <c r="E1945">
        <v>170525</v>
      </c>
      <c r="F1945" t="s">
        <v>16</v>
      </c>
      <c r="G1945" t="s">
        <v>17</v>
      </c>
      <c r="H1945" t="s">
        <v>18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3962</v>
      </c>
      <c r="O1945" s="7">
        <f>(E1945/D1945)*100</f>
        <v>1705.2499999999998</v>
      </c>
      <c r="P1945" s="5">
        <f>IFERROR((E1945/L1945),0)</f>
        <v>68.815577078288939</v>
      </c>
      <c r="Q1945" s="5" t="str">
        <f>LEFT(N1945,SEARCH("/", N1945)-1)</f>
        <v>technology</v>
      </c>
      <c r="R1945" s="5" t="str">
        <f>RIGHT(N1945,LEN(N1945)-SEARCH("/",N1945))</f>
        <v>hardware</v>
      </c>
      <c r="S1945" s="11">
        <f>(((J1945/60)/60)/24)+DATE(1970,1,1)</f>
        <v>42548.269861111112</v>
      </c>
      <c r="T1945" s="11">
        <f>(((I1945/60)/60)/24)+DATE(1970,1,1)</f>
        <v>42593.269861111112</v>
      </c>
      <c r="U1945">
        <f>YEAR(S1945)</f>
        <v>2016</v>
      </c>
      <c r="V1945">
        <f>YEAR(T1945)</f>
        <v>2016</v>
      </c>
      <c r="W1945" t="str">
        <f>IF(V1945=U1945, "Yes"," No")</f>
        <v>Yes</v>
      </c>
    </row>
    <row r="1946" spans="1:23" ht="57.6" x14ac:dyDescent="0.3">
      <c r="A1946">
        <v>1944</v>
      </c>
      <c r="B1946" s="1" t="s">
        <v>3967</v>
      </c>
      <c r="C1946" s="1" t="s">
        <v>3968</v>
      </c>
      <c r="D1946">
        <v>40000</v>
      </c>
      <c r="E1946">
        <v>315222.2</v>
      </c>
      <c r="F1946" t="s">
        <v>16</v>
      </c>
      <c r="G1946" t="s">
        <v>17</v>
      </c>
      <c r="H1946" t="s">
        <v>18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3962</v>
      </c>
      <c r="O1946" s="7">
        <f>(E1946/D1946)*100</f>
        <v>788.05550000000005</v>
      </c>
      <c r="P1946" s="5">
        <f>IFERROR((E1946/L1946),0)</f>
        <v>176.200223588597</v>
      </c>
      <c r="Q1946" s="5" t="str">
        <f>LEFT(N1946,SEARCH("/", N1946)-1)</f>
        <v>technology</v>
      </c>
      <c r="R1946" s="5" t="str">
        <f>RIGHT(N1946,LEN(N1946)-SEARCH("/",N1946))</f>
        <v>hardware</v>
      </c>
      <c r="S1946" s="11">
        <f>(((J1946/60)/60)/24)+DATE(1970,1,1)</f>
        <v>41730.584374999999</v>
      </c>
      <c r="T1946" s="11">
        <f>(((I1946/60)/60)/24)+DATE(1970,1,1)</f>
        <v>41760.584374999999</v>
      </c>
      <c r="U1946">
        <f>YEAR(S1946)</f>
        <v>2014</v>
      </c>
      <c r="V1946">
        <f>YEAR(T1946)</f>
        <v>2014</v>
      </c>
      <c r="W1946" t="str">
        <f>IF(V1946=U1946, "Yes"," No")</f>
        <v>Yes</v>
      </c>
    </row>
    <row r="1947" spans="1:23" ht="43.2" x14ac:dyDescent="0.3">
      <c r="A1947">
        <v>1945</v>
      </c>
      <c r="B1947" s="1" t="s">
        <v>3969</v>
      </c>
      <c r="C1947" s="1" t="s">
        <v>3970</v>
      </c>
      <c r="D1947">
        <v>100000</v>
      </c>
      <c r="E1947">
        <v>348018</v>
      </c>
      <c r="F1947" t="s">
        <v>16</v>
      </c>
      <c r="G1947" t="s">
        <v>54</v>
      </c>
      <c r="H1947" t="s">
        <v>55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3962</v>
      </c>
      <c r="O1947" s="7">
        <f>(E1947/D1947)*100</f>
        <v>348.01799999999997</v>
      </c>
      <c r="P1947" s="5">
        <f>IFERROR((E1947/L1947),0)</f>
        <v>511.79117647058825</v>
      </c>
      <c r="Q1947" s="5" t="str">
        <f>LEFT(N1947,SEARCH("/", N1947)-1)</f>
        <v>technology</v>
      </c>
      <c r="R1947" s="5" t="str">
        <f>RIGHT(N1947,LEN(N1947)-SEARCH("/",N1947))</f>
        <v>hardware</v>
      </c>
      <c r="S1947" s="11">
        <f>(((J1947/60)/60)/24)+DATE(1970,1,1)</f>
        <v>42157.251828703709</v>
      </c>
      <c r="T1947" s="11">
        <f>(((I1947/60)/60)/24)+DATE(1970,1,1)</f>
        <v>42197.251828703709</v>
      </c>
      <c r="U1947">
        <f>YEAR(S1947)</f>
        <v>2015</v>
      </c>
      <c r="V1947">
        <f>YEAR(T1947)</f>
        <v>2015</v>
      </c>
      <c r="W1947" t="str">
        <f>IF(V1947=U1947, "Yes"," No")</f>
        <v>Yes</v>
      </c>
    </row>
    <row r="1948" spans="1:23" ht="57.6" x14ac:dyDescent="0.3">
      <c r="A1948">
        <v>1946</v>
      </c>
      <c r="B1948" s="1" t="s">
        <v>3971</v>
      </c>
      <c r="C1948" s="1" t="s">
        <v>3972</v>
      </c>
      <c r="D1948">
        <v>7500</v>
      </c>
      <c r="E1948">
        <v>11231</v>
      </c>
      <c r="F1948" t="s">
        <v>16</v>
      </c>
      <c r="G1948" t="s">
        <v>17</v>
      </c>
      <c r="H1948" t="s">
        <v>18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3962</v>
      </c>
      <c r="O1948" s="7">
        <f>(E1948/D1948)*100</f>
        <v>149.74666666666667</v>
      </c>
      <c r="P1948" s="5">
        <f>IFERROR((E1948/L1948),0)</f>
        <v>160.44285714285715</v>
      </c>
      <c r="Q1948" s="5" t="str">
        <f>LEFT(N1948,SEARCH("/", N1948)-1)</f>
        <v>technology</v>
      </c>
      <c r="R1948" s="5" t="str">
        <f>RIGHT(N1948,LEN(N1948)-SEARCH("/",N1948))</f>
        <v>hardware</v>
      </c>
      <c r="S1948" s="11">
        <f>(((J1948/60)/60)/24)+DATE(1970,1,1)</f>
        <v>41689.150011574071</v>
      </c>
      <c r="T1948" s="11">
        <f>(((I1948/60)/60)/24)+DATE(1970,1,1)</f>
        <v>41749.108344907407</v>
      </c>
      <c r="U1948">
        <f>YEAR(S1948)</f>
        <v>2014</v>
      </c>
      <c r="V1948">
        <f>YEAR(T1948)</f>
        <v>2014</v>
      </c>
      <c r="W1948" t="str">
        <f>IF(V1948=U1948, "Yes"," No")</f>
        <v>Yes</v>
      </c>
    </row>
    <row r="1949" spans="1:23" ht="57.6" x14ac:dyDescent="0.3">
      <c r="A1949">
        <v>1947</v>
      </c>
      <c r="B1949" s="1" t="s">
        <v>3973</v>
      </c>
      <c r="C1949" s="1" t="s">
        <v>3974</v>
      </c>
      <c r="D1949">
        <v>800</v>
      </c>
      <c r="E1949">
        <v>805.07</v>
      </c>
      <c r="F1949" t="s">
        <v>16</v>
      </c>
      <c r="G1949" t="s">
        <v>17</v>
      </c>
      <c r="H1949" t="s">
        <v>18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3962</v>
      </c>
      <c r="O1949" s="7">
        <f>(E1949/D1949)*100</f>
        <v>100.63375000000001</v>
      </c>
      <c r="P1949" s="5">
        <f>IFERROR((E1949/L1949),0)</f>
        <v>35.003043478260871</v>
      </c>
      <c r="Q1949" s="5" t="str">
        <f>LEFT(N1949,SEARCH("/", N1949)-1)</f>
        <v>technology</v>
      </c>
      <c r="R1949" s="5" t="str">
        <f>RIGHT(N1949,LEN(N1949)-SEARCH("/",N1949))</f>
        <v>hardware</v>
      </c>
      <c r="S1949" s="11">
        <f>(((J1949/60)/60)/24)+DATE(1970,1,1)</f>
        <v>40102.918055555558</v>
      </c>
      <c r="T1949" s="11">
        <f>(((I1949/60)/60)/24)+DATE(1970,1,1)</f>
        <v>40140.249305555553</v>
      </c>
      <c r="U1949">
        <f>YEAR(S1949)</f>
        <v>2009</v>
      </c>
      <c r="V1949">
        <f>YEAR(T1949)</f>
        <v>2009</v>
      </c>
      <c r="W1949" t="str">
        <f>IF(V1949=U1949, "Yes"," No")</f>
        <v>Yes</v>
      </c>
    </row>
    <row r="1950" spans="1:23" ht="28.8" x14ac:dyDescent="0.3">
      <c r="A1950">
        <v>1948</v>
      </c>
      <c r="B1950" s="1" t="s">
        <v>3975</v>
      </c>
      <c r="C1950" s="1" t="s">
        <v>3976</v>
      </c>
      <c r="D1950">
        <v>100000</v>
      </c>
      <c r="E1950">
        <v>800211</v>
      </c>
      <c r="F1950" t="s">
        <v>16</v>
      </c>
      <c r="G1950" t="s">
        <v>17</v>
      </c>
      <c r="H1950" t="s">
        <v>18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3962</v>
      </c>
      <c r="O1950" s="7">
        <f>(E1950/D1950)*100</f>
        <v>800.21100000000001</v>
      </c>
      <c r="P1950" s="5">
        <f>IFERROR((E1950/L1950),0)</f>
        <v>188.50671378091872</v>
      </c>
      <c r="Q1950" s="5" t="str">
        <f>LEFT(N1950,SEARCH("/", N1950)-1)</f>
        <v>technology</v>
      </c>
      <c r="R1950" s="5" t="str">
        <f>RIGHT(N1950,LEN(N1950)-SEARCH("/",N1950))</f>
        <v>hardware</v>
      </c>
      <c r="S1950" s="11">
        <f>(((J1950/60)/60)/24)+DATE(1970,1,1)</f>
        <v>42473.604270833333</v>
      </c>
      <c r="T1950" s="11">
        <f>(((I1950/60)/60)/24)+DATE(1970,1,1)</f>
        <v>42527.709722222222</v>
      </c>
      <c r="U1950">
        <f>YEAR(S1950)</f>
        <v>2016</v>
      </c>
      <c r="V1950">
        <f>YEAR(T1950)</f>
        <v>2016</v>
      </c>
      <c r="W1950" t="str">
        <f>IF(V1950=U1950, "Yes"," No")</f>
        <v>Yes</v>
      </c>
    </row>
    <row r="1951" spans="1:23" ht="43.2" x14ac:dyDescent="0.3">
      <c r="A1951">
        <v>1949</v>
      </c>
      <c r="B1951" s="1" t="s">
        <v>3977</v>
      </c>
      <c r="C1951" s="1" t="s">
        <v>3978</v>
      </c>
      <c r="D1951">
        <v>50000</v>
      </c>
      <c r="E1951">
        <v>53001.3</v>
      </c>
      <c r="F1951" t="s">
        <v>16</v>
      </c>
      <c r="G1951" t="s">
        <v>24</v>
      </c>
      <c r="H1951" t="s">
        <v>25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3962</v>
      </c>
      <c r="O1951" s="7">
        <f>(E1951/D1951)*100</f>
        <v>106.00260000000002</v>
      </c>
      <c r="P1951" s="5">
        <f>IFERROR((E1951/L1951),0)</f>
        <v>56.204984093319197</v>
      </c>
      <c r="Q1951" s="5" t="str">
        <f>LEFT(N1951,SEARCH("/", N1951)-1)</f>
        <v>technology</v>
      </c>
      <c r="R1951" s="5" t="str">
        <f>RIGHT(N1951,LEN(N1951)-SEARCH("/",N1951))</f>
        <v>hardware</v>
      </c>
      <c r="S1951" s="11">
        <f>(((J1951/60)/60)/24)+DATE(1970,1,1)</f>
        <v>41800.423043981478</v>
      </c>
      <c r="T1951" s="11">
        <f>(((I1951/60)/60)/24)+DATE(1970,1,1)</f>
        <v>41830.423043981478</v>
      </c>
      <c r="U1951">
        <f>YEAR(S1951)</f>
        <v>2014</v>
      </c>
      <c r="V1951">
        <f>YEAR(T1951)</f>
        <v>2014</v>
      </c>
      <c r="W1951" t="str">
        <f>IF(V1951=U1951, "Yes"," No")</f>
        <v>Yes</v>
      </c>
    </row>
    <row r="1952" spans="1:23" ht="43.2" x14ac:dyDescent="0.3">
      <c r="A1952">
        <v>1950</v>
      </c>
      <c r="B1952" s="1" t="s">
        <v>3979</v>
      </c>
      <c r="C1952" s="1" t="s">
        <v>3980</v>
      </c>
      <c r="D1952">
        <v>48000</v>
      </c>
      <c r="E1952">
        <v>96248.960000000006</v>
      </c>
      <c r="F1952" t="s">
        <v>16</v>
      </c>
      <c r="G1952" t="s">
        <v>17</v>
      </c>
      <c r="H1952" t="s">
        <v>18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3962</v>
      </c>
      <c r="O1952" s="7">
        <f>(E1952/D1952)*100</f>
        <v>200.51866666666669</v>
      </c>
      <c r="P1952" s="5">
        <f>IFERROR((E1952/L1952),0)</f>
        <v>51.3054157782516</v>
      </c>
      <c r="Q1952" s="5" t="str">
        <f>LEFT(N1952,SEARCH("/", N1952)-1)</f>
        <v>technology</v>
      </c>
      <c r="R1952" s="5" t="str">
        <f>RIGHT(N1952,LEN(N1952)-SEARCH("/",N1952))</f>
        <v>hardware</v>
      </c>
      <c r="S1952" s="11">
        <f>(((J1952/60)/60)/24)+DATE(1970,1,1)</f>
        <v>40624.181400462963</v>
      </c>
      <c r="T1952" s="11">
        <f>(((I1952/60)/60)/24)+DATE(1970,1,1)</f>
        <v>40655.181400462963</v>
      </c>
      <c r="U1952">
        <f>YEAR(S1952)</f>
        <v>2011</v>
      </c>
      <c r="V1952">
        <f>YEAR(T1952)</f>
        <v>2011</v>
      </c>
      <c r="W1952" t="str">
        <f>IF(V1952=U1952, "Yes"," No")</f>
        <v>Yes</v>
      </c>
    </row>
    <row r="1953" spans="1:23" ht="43.2" x14ac:dyDescent="0.3">
      <c r="A1953">
        <v>1951</v>
      </c>
      <c r="B1953" s="1" t="s">
        <v>3981</v>
      </c>
      <c r="C1953" s="1" t="s">
        <v>3982</v>
      </c>
      <c r="D1953">
        <v>50000</v>
      </c>
      <c r="E1953">
        <v>106222</v>
      </c>
      <c r="F1953" t="s">
        <v>16</v>
      </c>
      <c r="G1953" t="s">
        <v>17</v>
      </c>
      <c r="H1953" t="s">
        <v>18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3962</v>
      </c>
      <c r="O1953" s="7">
        <f>(E1953/D1953)*100</f>
        <v>212.44399999999999</v>
      </c>
      <c r="P1953" s="5">
        <f>IFERROR((E1953/L1953),0)</f>
        <v>127.36450839328538</v>
      </c>
      <c r="Q1953" s="5" t="str">
        <f>LEFT(N1953,SEARCH("/", N1953)-1)</f>
        <v>technology</v>
      </c>
      <c r="R1953" s="5" t="str">
        <f>RIGHT(N1953,LEN(N1953)-SEARCH("/",N1953))</f>
        <v>hardware</v>
      </c>
      <c r="S1953" s="11">
        <f>(((J1953/60)/60)/24)+DATE(1970,1,1)</f>
        <v>42651.420567129629</v>
      </c>
      <c r="T1953" s="11">
        <f>(((I1953/60)/60)/24)+DATE(1970,1,1)</f>
        <v>42681.462233796294</v>
      </c>
      <c r="U1953">
        <f>YEAR(S1953)</f>
        <v>2016</v>
      </c>
      <c r="V1953">
        <f>YEAR(T1953)</f>
        <v>2016</v>
      </c>
      <c r="W1953" t="str">
        <f>IF(V1953=U1953, "Yes"," No")</f>
        <v>Yes</v>
      </c>
    </row>
    <row r="1954" spans="1:23" ht="43.2" x14ac:dyDescent="0.3">
      <c r="A1954">
        <v>1952</v>
      </c>
      <c r="B1954" s="1" t="s">
        <v>3983</v>
      </c>
      <c r="C1954" s="1" t="s">
        <v>3984</v>
      </c>
      <c r="D1954">
        <v>35000</v>
      </c>
      <c r="E1954">
        <v>69465.33</v>
      </c>
      <c r="F1954" t="s">
        <v>16</v>
      </c>
      <c r="G1954" t="s">
        <v>159</v>
      </c>
      <c r="H1954" t="s">
        <v>160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3962</v>
      </c>
      <c r="O1954" s="7">
        <f>(E1954/D1954)*100</f>
        <v>198.47237142857145</v>
      </c>
      <c r="P1954" s="5">
        <f>IFERROR((E1954/L1954),0)</f>
        <v>101.85532258064516</v>
      </c>
      <c r="Q1954" s="5" t="str">
        <f>LEFT(N1954,SEARCH("/", N1954)-1)</f>
        <v>technology</v>
      </c>
      <c r="R1954" s="5" t="str">
        <f>RIGHT(N1954,LEN(N1954)-SEARCH("/",N1954))</f>
        <v>hardware</v>
      </c>
      <c r="S1954" s="11">
        <f>(((J1954/60)/60)/24)+DATE(1970,1,1)</f>
        <v>41526.60665509259</v>
      </c>
      <c r="T1954" s="11">
        <f>(((I1954/60)/60)/24)+DATE(1970,1,1)</f>
        <v>41563.60665509259</v>
      </c>
      <c r="U1954">
        <f>YEAR(S1954)</f>
        <v>2013</v>
      </c>
      <c r="V1954">
        <f>YEAR(T1954)</f>
        <v>2013</v>
      </c>
      <c r="W1954" t="str">
        <f>IF(V1954=U1954, "Yes"," No")</f>
        <v>Yes</v>
      </c>
    </row>
    <row r="1955" spans="1:23" ht="43.2" x14ac:dyDescent="0.3">
      <c r="A1955">
        <v>1953</v>
      </c>
      <c r="B1955" s="1" t="s">
        <v>3985</v>
      </c>
      <c r="C1955" s="1" t="s">
        <v>3986</v>
      </c>
      <c r="D1955">
        <v>15000</v>
      </c>
      <c r="E1955">
        <v>33892</v>
      </c>
      <c r="F1955" t="s">
        <v>16</v>
      </c>
      <c r="G1955" t="s">
        <v>17</v>
      </c>
      <c r="H1955" t="s">
        <v>18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3962</v>
      </c>
      <c r="O1955" s="7">
        <f>(E1955/D1955)*100</f>
        <v>225.94666666666666</v>
      </c>
      <c r="P1955" s="5">
        <f>IFERROR((E1955/L1955),0)</f>
        <v>230.55782312925169</v>
      </c>
      <c r="Q1955" s="5" t="str">
        <f>LEFT(N1955,SEARCH("/", N1955)-1)</f>
        <v>technology</v>
      </c>
      <c r="R1955" s="5" t="str">
        <f>RIGHT(N1955,LEN(N1955)-SEARCH("/",N1955))</f>
        <v>hardware</v>
      </c>
      <c r="S1955" s="11">
        <f>(((J1955/60)/60)/24)+DATE(1970,1,1)</f>
        <v>40941.199826388889</v>
      </c>
      <c r="T1955" s="11">
        <f>(((I1955/60)/60)/24)+DATE(1970,1,1)</f>
        <v>40970.125</v>
      </c>
      <c r="U1955">
        <f>YEAR(S1955)</f>
        <v>2012</v>
      </c>
      <c r="V1955">
        <f>YEAR(T1955)</f>
        <v>2012</v>
      </c>
      <c r="W1955" t="str">
        <f>IF(V1955=U1955, "Yes"," No")</f>
        <v>Yes</v>
      </c>
    </row>
    <row r="1956" spans="1:23" ht="28.8" x14ac:dyDescent="0.3">
      <c r="A1956">
        <v>1954</v>
      </c>
      <c r="B1956" s="1" t="s">
        <v>3987</v>
      </c>
      <c r="C1956" s="1" t="s">
        <v>3988</v>
      </c>
      <c r="D1956">
        <v>50000</v>
      </c>
      <c r="E1956">
        <v>349474</v>
      </c>
      <c r="F1956" t="s">
        <v>16</v>
      </c>
      <c r="G1956" t="s">
        <v>17</v>
      </c>
      <c r="H1956" t="s">
        <v>18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3962</v>
      </c>
      <c r="O1956" s="7">
        <f>(E1956/D1956)*100</f>
        <v>698.94800000000009</v>
      </c>
      <c r="P1956" s="5">
        <f>IFERROR((E1956/L1956),0)</f>
        <v>842.10602409638557</v>
      </c>
      <c r="Q1956" s="5" t="str">
        <f>LEFT(N1956,SEARCH("/", N1956)-1)</f>
        <v>technology</v>
      </c>
      <c r="R1956" s="5" t="str">
        <f>RIGHT(N1956,LEN(N1956)-SEARCH("/",N1956))</f>
        <v>hardware</v>
      </c>
      <c r="S1956" s="11">
        <f>(((J1956/60)/60)/24)+DATE(1970,1,1)</f>
        <v>42394.580740740741</v>
      </c>
      <c r="T1956" s="11">
        <f>(((I1956/60)/60)/24)+DATE(1970,1,1)</f>
        <v>42441.208333333328</v>
      </c>
      <c r="U1956">
        <f>YEAR(S1956)</f>
        <v>2016</v>
      </c>
      <c r="V1956">
        <f>YEAR(T1956)</f>
        <v>2016</v>
      </c>
      <c r="W1956" t="str">
        <f>IF(V1956=U1956, "Yes"," No")</f>
        <v>Yes</v>
      </c>
    </row>
    <row r="1957" spans="1:23" ht="43.2" x14ac:dyDescent="0.3">
      <c r="A1957">
        <v>1955</v>
      </c>
      <c r="B1957" s="1" t="s">
        <v>3989</v>
      </c>
      <c r="C1957" s="1" t="s">
        <v>3990</v>
      </c>
      <c r="D1957">
        <v>42000</v>
      </c>
      <c r="E1957">
        <v>167410.01999999999</v>
      </c>
      <c r="F1957" t="s">
        <v>16</v>
      </c>
      <c r="G1957" t="s">
        <v>17</v>
      </c>
      <c r="H1957" t="s">
        <v>18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3962</v>
      </c>
      <c r="O1957" s="7">
        <f>(E1957/D1957)*100</f>
        <v>398.59528571428569</v>
      </c>
      <c r="P1957" s="5">
        <f>IFERROR((E1957/L1957),0)</f>
        <v>577.27593103448271</v>
      </c>
      <c r="Q1957" s="5" t="str">
        <f>LEFT(N1957,SEARCH("/", N1957)-1)</f>
        <v>technology</v>
      </c>
      <c r="R1957" s="5" t="str">
        <f>RIGHT(N1957,LEN(N1957)-SEARCH("/",N1957))</f>
        <v>hardware</v>
      </c>
      <c r="S1957" s="11">
        <f>(((J1957/60)/60)/24)+DATE(1970,1,1)</f>
        <v>41020.271770833337</v>
      </c>
      <c r="T1957" s="11">
        <f>(((I1957/60)/60)/24)+DATE(1970,1,1)</f>
        <v>41052.791666666664</v>
      </c>
      <c r="U1957">
        <f>YEAR(S1957)</f>
        <v>2012</v>
      </c>
      <c r="V1957">
        <f>YEAR(T1957)</f>
        <v>2012</v>
      </c>
      <c r="W1957" t="str">
        <f>IF(V1957=U1957, "Yes"," No")</f>
        <v>Yes</v>
      </c>
    </row>
    <row r="1958" spans="1:23" ht="43.2" x14ac:dyDescent="0.3">
      <c r="A1958">
        <v>1956</v>
      </c>
      <c r="B1958" s="1" t="s">
        <v>3991</v>
      </c>
      <c r="C1958" s="1" t="s">
        <v>3992</v>
      </c>
      <c r="D1958">
        <v>60000</v>
      </c>
      <c r="E1958">
        <v>176420</v>
      </c>
      <c r="F1958" t="s">
        <v>16</v>
      </c>
      <c r="G1958" t="s">
        <v>17</v>
      </c>
      <c r="H1958" t="s">
        <v>18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3962</v>
      </c>
      <c r="O1958" s="7">
        <f>(E1958/D1958)*100</f>
        <v>294.0333333333333</v>
      </c>
      <c r="P1958" s="5">
        <f>IFERROR((E1958/L1958),0)</f>
        <v>483.34246575342468</v>
      </c>
      <c r="Q1958" s="5" t="str">
        <f>LEFT(N1958,SEARCH("/", N1958)-1)</f>
        <v>technology</v>
      </c>
      <c r="R1958" s="5" t="str">
        <f>RIGHT(N1958,LEN(N1958)-SEARCH("/",N1958))</f>
        <v>hardware</v>
      </c>
      <c r="S1958" s="11">
        <f>(((J1958/60)/60)/24)+DATE(1970,1,1)</f>
        <v>42067.923668981486</v>
      </c>
      <c r="T1958" s="11">
        <f>(((I1958/60)/60)/24)+DATE(1970,1,1)</f>
        <v>42112.882002314815</v>
      </c>
      <c r="U1958">
        <f>YEAR(S1958)</f>
        <v>2015</v>
      </c>
      <c r="V1958">
        <f>YEAR(T1958)</f>
        <v>2015</v>
      </c>
      <c r="W1958" t="str">
        <f>IF(V1958=U1958, "Yes"," No")</f>
        <v>Yes</v>
      </c>
    </row>
    <row r="1959" spans="1:23" ht="28.8" x14ac:dyDescent="0.3">
      <c r="A1959">
        <v>1957</v>
      </c>
      <c r="B1959" s="1" t="s">
        <v>3993</v>
      </c>
      <c r="C1959" s="1" t="s">
        <v>3994</v>
      </c>
      <c r="D1959">
        <v>30000</v>
      </c>
      <c r="E1959">
        <v>50251.41</v>
      </c>
      <c r="F1959" t="s">
        <v>16</v>
      </c>
      <c r="G1959" t="s">
        <v>17</v>
      </c>
      <c r="H1959" t="s">
        <v>18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3962</v>
      </c>
      <c r="O1959" s="7">
        <f>(E1959/D1959)*100</f>
        <v>167.50470000000001</v>
      </c>
      <c r="P1959" s="5">
        <f>IFERROR((E1959/L1959),0)</f>
        <v>76.138500000000008</v>
      </c>
      <c r="Q1959" s="5" t="str">
        <f>LEFT(N1959,SEARCH("/", N1959)-1)</f>
        <v>technology</v>
      </c>
      <c r="R1959" s="5" t="str">
        <f>RIGHT(N1959,LEN(N1959)-SEARCH("/",N1959))</f>
        <v>hardware</v>
      </c>
      <c r="S1959" s="11">
        <f>(((J1959/60)/60)/24)+DATE(1970,1,1)</f>
        <v>41179.098530092589</v>
      </c>
      <c r="T1959" s="11">
        <f>(((I1959/60)/60)/24)+DATE(1970,1,1)</f>
        <v>41209.098530092589</v>
      </c>
      <c r="U1959">
        <f>YEAR(S1959)</f>
        <v>2012</v>
      </c>
      <c r="V1959">
        <f>YEAR(T1959)</f>
        <v>2012</v>
      </c>
      <c r="W1959" t="str">
        <f>IF(V1959=U1959, "Yes"," No")</f>
        <v>Yes</v>
      </c>
    </row>
    <row r="1960" spans="1:23" ht="43.2" x14ac:dyDescent="0.3">
      <c r="A1960">
        <v>1958</v>
      </c>
      <c r="B1960" s="1" t="s">
        <v>3995</v>
      </c>
      <c r="C1960" s="1" t="s">
        <v>3996</v>
      </c>
      <c r="D1960">
        <v>7000</v>
      </c>
      <c r="E1960">
        <v>100490.02</v>
      </c>
      <c r="F1960" t="s">
        <v>16</v>
      </c>
      <c r="G1960" t="s">
        <v>17</v>
      </c>
      <c r="H1960" t="s">
        <v>18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3962</v>
      </c>
      <c r="O1960" s="7">
        <f>(E1960/D1960)*100</f>
        <v>1435.5717142857143</v>
      </c>
      <c r="P1960" s="5">
        <f>IFERROR((E1960/L1960),0)</f>
        <v>74.107684365781708</v>
      </c>
      <c r="Q1960" s="5" t="str">
        <f>LEFT(N1960,SEARCH("/", N1960)-1)</f>
        <v>technology</v>
      </c>
      <c r="R1960" s="5" t="str">
        <f>RIGHT(N1960,LEN(N1960)-SEARCH("/",N1960))</f>
        <v>hardware</v>
      </c>
      <c r="S1960" s="11">
        <f>(((J1960/60)/60)/24)+DATE(1970,1,1)</f>
        <v>41326.987974537034</v>
      </c>
      <c r="T1960" s="11">
        <f>(((I1960/60)/60)/24)+DATE(1970,1,1)</f>
        <v>41356.94630787037</v>
      </c>
      <c r="U1960">
        <f>YEAR(S1960)</f>
        <v>2013</v>
      </c>
      <c r="V1960">
        <f>YEAR(T1960)</f>
        <v>2013</v>
      </c>
      <c r="W1960" t="str">
        <f>IF(V1960=U1960, "Yes"," No")</f>
        <v>Yes</v>
      </c>
    </row>
    <row r="1961" spans="1:23" ht="57.6" x14ac:dyDescent="0.3">
      <c r="A1961">
        <v>1959</v>
      </c>
      <c r="B1961" s="1" t="s">
        <v>3997</v>
      </c>
      <c r="C1961" s="1" t="s">
        <v>3998</v>
      </c>
      <c r="D1961">
        <v>10000</v>
      </c>
      <c r="E1961">
        <v>15673.44</v>
      </c>
      <c r="F1961" t="s">
        <v>16</v>
      </c>
      <c r="G1961" t="s">
        <v>17</v>
      </c>
      <c r="H1961" t="s">
        <v>18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3962</v>
      </c>
      <c r="O1961" s="7">
        <f>(E1961/D1961)*100</f>
        <v>156.73439999999999</v>
      </c>
      <c r="P1961" s="5">
        <f>IFERROR((E1961/L1961),0)</f>
        <v>36.965660377358489</v>
      </c>
      <c r="Q1961" s="5" t="str">
        <f>LEFT(N1961,SEARCH("/", N1961)-1)</f>
        <v>technology</v>
      </c>
      <c r="R1961" s="5" t="str">
        <f>RIGHT(N1961,LEN(N1961)-SEARCH("/",N1961))</f>
        <v>hardware</v>
      </c>
      <c r="S1961" s="11">
        <f>(((J1961/60)/60)/24)+DATE(1970,1,1)</f>
        <v>41871.845601851855</v>
      </c>
      <c r="T1961" s="11">
        <f>(((I1961/60)/60)/24)+DATE(1970,1,1)</f>
        <v>41913</v>
      </c>
      <c r="U1961">
        <f>YEAR(S1961)</f>
        <v>2014</v>
      </c>
      <c r="V1961">
        <f>YEAR(T1961)</f>
        <v>2014</v>
      </c>
      <c r="W1961" t="str">
        <f>IF(V1961=U1961, "Yes"," No")</f>
        <v>Yes</v>
      </c>
    </row>
    <row r="1962" spans="1:23" ht="43.2" x14ac:dyDescent="0.3">
      <c r="A1962">
        <v>1960</v>
      </c>
      <c r="B1962" s="1" t="s">
        <v>3999</v>
      </c>
      <c r="C1962" s="1" t="s">
        <v>4000</v>
      </c>
      <c r="D1962">
        <v>70000</v>
      </c>
      <c r="E1962">
        <v>82532</v>
      </c>
      <c r="F1962" t="s">
        <v>16</v>
      </c>
      <c r="G1962" t="s">
        <v>476</v>
      </c>
      <c r="H1962" t="s">
        <v>477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3962</v>
      </c>
      <c r="O1962" s="7">
        <f>(E1962/D1962)*100</f>
        <v>117.90285714285716</v>
      </c>
      <c r="P1962" s="5">
        <f>IFERROR((E1962/L1962),0)</f>
        <v>2500.969696969697</v>
      </c>
      <c r="Q1962" s="5" t="str">
        <f>LEFT(N1962,SEARCH("/", N1962)-1)</f>
        <v>technology</v>
      </c>
      <c r="R1962" s="5" t="str">
        <f>RIGHT(N1962,LEN(N1962)-SEARCH("/",N1962))</f>
        <v>hardware</v>
      </c>
      <c r="S1962" s="11">
        <f>(((J1962/60)/60)/24)+DATE(1970,1,1)</f>
        <v>41964.362743055557</v>
      </c>
      <c r="T1962" s="11">
        <f>(((I1962/60)/60)/24)+DATE(1970,1,1)</f>
        <v>41994.362743055557</v>
      </c>
      <c r="U1962">
        <f>YEAR(S1962)</f>
        <v>2014</v>
      </c>
      <c r="V1962">
        <f>YEAR(T1962)</f>
        <v>2014</v>
      </c>
      <c r="W1962" t="str">
        <f>IF(V1962=U1962, "Yes"," No")</f>
        <v>Yes</v>
      </c>
    </row>
    <row r="1963" spans="1:23" ht="43.2" x14ac:dyDescent="0.3">
      <c r="A1963">
        <v>1961</v>
      </c>
      <c r="B1963" s="1" t="s">
        <v>4001</v>
      </c>
      <c r="C1963" s="1" t="s">
        <v>4002</v>
      </c>
      <c r="D1963">
        <v>10000</v>
      </c>
      <c r="E1963">
        <v>110538.12</v>
      </c>
      <c r="F1963" t="s">
        <v>16</v>
      </c>
      <c r="G1963" t="s">
        <v>17</v>
      </c>
      <c r="H1963" t="s">
        <v>18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3962</v>
      </c>
      <c r="O1963" s="7">
        <f>(E1963/D1963)*100</f>
        <v>1105.3811999999998</v>
      </c>
      <c r="P1963" s="5">
        <f>IFERROR((E1963/L1963),0)</f>
        <v>67.690214329454989</v>
      </c>
      <c r="Q1963" s="5" t="str">
        <f>LEFT(N1963,SEARCH("/", N1963)-1)</f>
        <v>technology</v>
      </c>
      <c r="R1963" s="5" t="str">
        <f>RIGHT(N1963,LEN(N1963)-SEARCH("/",N1963))</f>
        <v>hardware</v>
      </c>
      <c r="S1963" s="11">
        <f>(((J1963/60)/60)/24)+DATE(1970,1,1)</f>
        <v>41148.194641203707</v>
      </c>
      <c r="T1963" s="11">
        <f>(((I1963/60)/60)/24)+DATE(1970,1,1)</f>
        <v>41188.165972222225</v>
      </c>
      <c r="U1963">
        <f>YEAR(S1963)</f>
        <v>2012</v>
      </c>
      <c r="V1963">
        <f>YEAR(T1963)</f>
        <v>2012</v>
      </c>
      <c r="W1963" t="str">
        <f>IF(V1963=U1963, "Yes"," No")</f>
        <v>Yes</v>
      </c>
    </row>
    <row r="1964" spans="1:23" ht="43.2" x14ac:dyDescent="0.3">
      <c r="A1964">
        <v>1962</v>
      </c>
      <c r="B1964" s="1" t="s">
        <v>4003</v>
      </c>
      <c r="C1964" s="1" t="s">
        <v>4004</v>
      </c>
      <c r="D1964">
        <v>10000</v>
      </c>
      <c r="E1964">
        <v>19292.5</v>
      </c>
      <c r="F1964" t="s">
        <v>16</v>
      </c>
      <c r="G1964" t="s">
        <v>17</v>
      </c>
      <c r="H1964" t="s">
        <v>18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3962</v>
      </c>
      <c r="O1964" s="7">
        <f>(E1964/D1964)*100</f>
        <v>192.92499999999998</v>
      </c>
      <c r="P1964" s="5">
        <f>IFERROR((E1964/L1964),0)</f>
        <v>63.04738562091503</v>
      </c>
      <c r="Q1964" s="5" t="str">
        <f>LEFT(N1964,SEARCH("/", N1964)-1)</f>
        <v>technology</v>
      </c>
      <c r="R1964" s="5" t="str">
        <f>RIGHT(N1964,LEN(N1964)-SEARCH("/",N1964))</f>
        <v>hardware</v>
      </c>
      <c r="S1964" s="11">
        <f>(((J1964/60)/60)/24)+DATE(1970,1,1)</f>
        <v>41742.780509259261</v>
      </c>
      <c r="T1964" s="11">
        <f>(((I1964/60)/60)/24)+DATE(1970,1,1)</f>
        <v>41772.780509259261</v>
      </c>
      <c r="U1964">
        <f>YEAR(S1964)</f>
        <v>2014</v>
      </c>
      <c r="V1964">
        <f>YEAR(T1964)</f>
        <v>2014</v>
      </c>
      <c r="W1964" t="str">
        <f>IF(V1964=U1964, "Yes"," No")</f>
        <v>Yes</v>
      </c>
    </row>
    <row r="1965" spans="1:23" ht="57.6" x14ac:dyDescent="0.3">
      <c r="A1965">
        <v>1963</v>
      </c>
      <c r="B1965" s="1" t="s">
        <v>4005</v>
      </c>
      <c r="C1965" s="1" t="s">
        <v>4006</v>
      </c>
      <c r="D1965">
        <v>19000</v>
      </c>
      <c r="E1965">
        <v>24108</v>
      </c>
      <c r="F1965" t="s">
        <v>16</v>
      </c>
      <c r="G1965" t="s">
        <v>24</v>
      </c>
      <c r="H1965" t="s">
        <v>25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3962</v>
      </c>
      <c r="O1965" s="7">
        <f>(E1965/D1965)*100</f>
        <v>126.8842105263158</v>
      </c>
      <c r="P1965" s="5">
        <f>IFERROR((E1965/L1965),0)</f>
        <v>117.6</v>
      </c>
      <c r="Q1965" s="5" t="str">
        <f>LEFT(N1965,SEARCH("/", N1965)-1)</f>
        <v>technology</v>
      </c>
      <c r="R1965" s="5" t="str">
        <f>RIGHT(N1965,LEN(N1965)-SEARCH("/",N1965))</f>
        <v>hardware</v>
      </c>
      <c r="S1965" s="11">
        <f>(((J1965/60)/60)/24)+DATE(1970,1,1)</f>
        <v>41863.429791666669</v>
      </c>
      <c r="T1965" s="11">
        <f>(((I1965/60)/60)/24)+DATE(1970,1,1)</f>
        <v>41898.429791666669</v>
      </c>
      <c r="U1965">
        <f>YEAR(S1965)</f>
        <v>2014</v>
      </c>
      <c r="V1965">
        <f>YEAR(T1965)</f>
        <v>2014</v>
      </c>
      <c r="W1965" t="str">
        <f>IF(V1965=U1965, "Yes"," No")</f>
        <v>Yes</v>
      </c>
    </row>
    <row r="1966" spans="1:23" ht="43.2" x14ac:dyDescent="0.3">
      <c r="A1966">
        <v>1964</v>
      </c>
      <c r="B1966" s="1" t="s">
        <v>4007</v>
      </c>
      <c r="C1966" s="1" t="s">
        <v>4008</v>
      </c>
      <c r="D1966">
        <v>89200</v>
      </c>
      <c r="E1966">
        <v>231543.12</v>
      </c>
      <c r="F1966" t="s">
        <v>16</v>
      </c>
      <c r="G1966" t="s">
        <v>1224</v>
      </c>
      <c r="H1966" t="s">
        <v>55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3962</v>
      </c>
      <c r="O1966" s="7">
        <f>(E1966/D1966)*100</f>
        <v>259.57748878923763</v>
      </c>
      <c r="P1966" s="5">
        <f>IFERROR((E1966/L1966),0)</f>
        <v>180.75185011709601</v>
      </c>
      <c r="Q1966" s="5" t="str">
        <f>LEFT(N1966,SEARCH("/", N1966)-1)</f>
        <v>technology</v>
      </c>
      <c r="R1966" s="5" t="str">
        <f>RIGHT(N1966,LEN(N1966)-SEARCH("/",N1966))</f>
        <v>hardware</v>
      </c>
      <c r="S1966" s="11">
        <f>(((J1966/60)/60)/24)+DATE(1970,1,1)</f>
        <v>42452.272824074069</v>
      </c>
      <c r="T1966" s="11">
        <f>(((I1966/60)/60)/24)+DATE(1970,1,1)</f>
        <v>42482.272824074069</v>
      </c>
      <c r="U1966">
        <f>YEAR(S1966)</f>
        <v>2016</v>
      </c>
      <c r="V1966">
        <f>YEAR(T1966)</f>
        <v>2016</v>
      </c>
      <c r="W1966" t="str">
        <f>IF(V1966=U1966, "Yes"," No")</f>
        <v>Yes</v>
      </c>
    </row>
    <row r="1967" spans="1:23" ht="43.2" x14ac:dyDescent="0.3">
      <c r="A1967">
        <v>1965</v>
      </c>
      <c r="B1967" s="1" t="s">
        <v>4009</v>
      </c>
      <c r="C1967" s="1" t="s">
        <v>4010</v>
      </c>
      <c r="D1967">
        <v>5000</v>
      </c>
      <c r="E1967">
        <v>13114</v>
      </c>
      <c r="F1967" t="s">
        <v>16</v>
      </c>
      <c r="G1967" t="s">
        <v>17</v>
      </c>
      <c r="H1967" t="s">
        <v>18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3962</v>
      </c>
      <c r="O1967" s="7">
        <f>(E1967/D1967)*100</f>
        <v>262.27999999999997</v>
      </c>
      <c r="P1967" s="5">
        <f>IFERROR((E1967/L1967),0)</f>
        <v>127.32038834951456</v>
      </c>
      <c r="Q1967" s="5" t="str">
        <f>LEFT(N1967,SEARCH("/", N1967)-1)</f>
        <v>technology</v>
      </c>
      <c r="R1967" s="5" t="str">
        <f>RIGHT(N1967,LEN(N1967)-SEARCH("/",N1967))</f>
        <v>hardware</v>
      </c>
      <c r="S1967" s="11">
        <f>(((J1967/60)/60)/24)+DATE(1970,1,1)</f>
        <v>40898.089236111111</v>
      </c>
      <c r="T1967" s="11">
        <f>(((I1967/60)/60)/24)+DATE(1970,1,1)</f>
        <v>40920.041666666664</v>
      </c>
      <c r="U1967">
        <f>YEAR(S1967)</f>
        <v>2011</v>
      </c>
      <c r="V1967">
        <f>YEAR(T1967)</f>
        <v>2012</v>
      </c>
      <c r="W1967" t="str">
        <f>IF(V1967=U1967, "Yes"," No")</f>
        <v xml:space="preserve"> No</v>
      </c>
    </row>
    <row r="1968" spans="1:23" ht="43.2" x14ac:dyDescent="0.3">
      <c r="A1968">
        <v>1966</v>
      </c>
      <c r="B1968" s="1" t="s">
        <v>4011</v>
      </c>
      <c r="C1968" s="1" t="s">
        <v>4012</v>
      </c>
      <c r="D1968">
        <v>100000</v>
      </c>
      <c r="E1968">
        <v>206743.09</v>
      </c>
      <c r="F1968" t="s">
        <v>16</v>
      </c>
      <c r="G1968" t="s">
        <v>17</v>
      </c>
      <c r="H1968" t="s">
        <v>18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3962</v>
      </c>
      <c r="O1968" s="7">
        <f>(E1968/D1968)*100</f>
        <v>206.74309000000002</v>
      </c>
      <c r="P1968" s="5">
        <f>IFERROR((E1968/L1968),0)</f>
        <v>136.6444745538665</v>
      </c>
      <c r="Q1968" s="5" t="str">
        <f>LEFT(N1968,SEARCH("/", N1968)-1)</f>
        <v>technology</v>
      </c>
      <c r="R1968" s="5" t="str">
        <f>RIGHT(N1968,LEN(N1968)-SEARCH("/",N1968))</f>
        <v>hardware</v>
      </c>
      <c r="S1968" s="11">
        <f>(((J1968/60)/60)/24)+DATE(1970,1,1)</f>
        <v>41835.540486111109</v>
      </c>
      <c r="T1968" s="11">
        <f>(((I1968/60)/60)/24)+DATE(1970,1,1)</f>
        <v>41865.540486111109</v>
      </c>
      <c r="U1968">
        <f>YEAR(S1968)</f>
        <v>2014</v>
      </c>
      <c r="V1968">
        <f>YEAR(T1968)</f>
        <v>2014</v>
      </c>
      <c r="W1968" t="str">
        <f>IF(V1968=U1968, "Yes"," No")</f>
        <v>Yes</v>
      </c>
    </row>
    <row r="1969" spans="1:23" ht="43.2" x14ac:dyDescent="0.3">
      <c r="A1969">
        <v>1967</v>
      </c>
      <c r="B1969" s="1" t="s">
        <v>4013</v>
      </c>
      <c r="C1969" s="1" t="s">
        <v>4014</v>
      </c>
      <c r="D1969">
        <v>20000</v>
      </c>
      <c r="E1969">
        <v>74026</v>
      </c>
      <c r="F1969" t="s">
        <v>16</v>
      </c>
      <c r="G1969" t="s">
        <v>17</v>
      </c>
      <c r="H1969" t="s">
        <v>18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3962</v>
      </c>
      <c r="O1969" s="7">
        <f>(E1969/D1969)*100</f>
        <v>370.13</v>
      </c>
      <c r="P1969" s="5">
        <f>IFERROR((E1969/L1969),0)</f>
        <v>182.78024691358024</v>
      </c>
      <c r="Q1969" s="5" t="str">
        <f>LEFT(N1969,SEARCH("/", N1969)-1)</f>
        <v>technology</v>
      </c>
      <c r="R1969" s="5" t="str">
        <f>RIGHT(N1969,LEN(N1969)-SEARCH("/",N1969))</f>
        <v>hardware</v>
      </c>
      <c r="S1969" s="11">
        <f>(((J1969/60)/60)/24)+DATE(1970,1,1)</f>
        <v>41730.663530092592</v>
      </c>
      <c r="T1969" s="11">
        <f>(((I1969/60)/60)/24)+DATE(1970,1,1)</f>
        <v>41760.663530092592</v>
      </c>
      <c r="U1969">
        <f>YEAR(S1969)</f>
        <v>2014</v>
      </c>
      <c r="V1969">
        <f>YEAR(T1969)</f>
        <v>2014</v>
      </c>
      <c r="W1969" t="str">
        <f>IF(V1969=U1969, "Yes"," No")</f>
        <v>Yes</v>
      </c>
    </row>
    <row r="1970" spans="1:23" ht="43.2" x14ac:dyDescent="0.3">
      <c r="A1970">
        <v>1968</v>
      </c>
      <c r="B1970" s="1" t="s">
        <v>4015</v>
      </c>
      <c r="C1970" s="1" t="s">
        <v>4016</v>
      </c>
      <c r="D1970">
        <v>50000</v>
      </c>
      <c r="E1970">
        <v>142483</v>
      </c>
      <c r="F1970" t="s">
        <v>16</v>
      </c>
      <c r="G1970" t="s">
        <v>17</v>
      </c>
      <c r="H1970" t="s">
        <v>18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3962</v>
      </c>
      <c r="O1970" s="7">
        <f>(E1970/D1970)*100</f>
        <v>284.96600000000001</v>
      </c>
      <c r="P1970" s="5">
        <f>IFERROR((E1970/L1970),0)</f>
        <v>279.37843137254902</v>
      </c>
      <c r="Q1970" s="5" t="str">
        <f>LEFT(N1970,SEARCH("/", N1970)-1)</f>
        <v>technology</v>
      </c>
      <c r="R1970" s="5" t="str">
        <f>RIGHT(N1970,LEN(N1970)-SEARCH("/",N1970))</f>
        <v>hardware</v>
      </c>
      <c r="S1970" s="11">
        <f>(((J1970/60)/60)/24)+DATE(1970,1,1)</f>
        <v>42676.586979166663</v>
      </c>
      <c r="T1970" s="11">
        <f>(((I1970/60)/60)/24)+DATE(1970,1,1)</f>
        <v>42707.628645833334</v>
      </c>
      <c r="U1970">
        <f>YEAR(S1970)</f>
        <v>2016</v>
      </c>
      <c r="V1970">
        <f>YEAR(T1970)</f>
        <v>2016</v>
      </c>
      <c r="W1970" t="str">
        <f>IF(V1970=U1970, "Yes"," No")</f>
        <v>Yes</v>
      </c>
    </row>
    <row r="1971" spans="1:23" ht="43.2" x14ac:dyDescent="0.3">
      <c r="A1971">
        <v>1969</v>
      </c>
      <c r="B1971" s="1" t="s">
        <v>4017</v>
      </c>
      <c r="C1971" s="1" t="s">
        <v>4018</v>
      </c>
      <c r="D1971">
        <v>20000</v>
      </c>
      <c r="E1971">
        <v>115816</v>
      </c>
      <c r="F1971" t="s">
        <v>16</v>
      </c>
      <c r="G1971" t="s">
        <v>24</v>
      </c>
      <c r="H1971" t="s">
        <v>25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3962</v>
      </c>
      <c r="O1971" s="7">
        <f>(E1971/D1971)*100</f>
        <v>579.08000000000004</v>
      </c>
      <c r="P1971" s="5">
        <f>IFERROR((E1971/L1971),0)</f>
        <v>61.375728669846318</v>
      </c>
      <c r="Q1971" s="5" t="str">
        <f>LEFT(N1971,SEARCH("/", N1971)-1)</f>
        <v>technology</v>
      </c>
      <c r="R1971" s="5" t="str">
        <f>RIGHT(N1971,LEN(N1971)-SEARCH("/",N1971))</f>
        <v>hardware</v>
      </c>
      <c r="S1971" s="11">
        <f>(((J1971/60)/60)/24)+DATE(1970,1,1)</f>
        <v>42557.792453703703</v>
      </c>
      <c r="T1971" s="11">
        <f>(((I1971/60)/60)/24)+DATE(1970,1,1)</f>
        <v>42587.792453703703</v>
      </c>
      <c r="U1971">
        <f>YEAR(S1971)</f>
        <v>2016</v>
      </c>
      <c r="V1971">
        <f>YEAR(T1971)</f>
        <v>2016</v>
      </c>
      <c r="W1971" t="str">
        <f>IF(V1971=U1971, "Yes"," No")</f>
        <v>Yes</v>
      </c>
    </row>
    <row r="1972" spans="1:23" ht="43.2" x14ac:dyDescent="0.3">
      <c r="A1972">
        <v>1970</v>
      </c>
      <c r="B1972" s="1" t="s">
        <v>4019</v>
      </c>
      <c r="C1972" s="1" t="s">
        <v>4020</v>
      </c>
      <c r="D1972">
        <v>5000</v>
      </c>
      <c r="E1972">
        <v>56590</v>
      </c>
      <c r="F1972" t="s">
        <v>16</v>
      </c>
      <c r="G1972" t="s">
        <v>17</v>
      </c>
      <c r="H1972" t="s">
        <v>18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3962</v>
      </c>
      <c r="O1972" s="7">
        <f>(E1972/D1972)*100</f>
        <v>1131.8</v>
      </c>
      <c r="P1972" s="5">
        <f>IFERROR((E1972/L1972),0)</f>
        <v>80.727532097004286</v>
      </c>
      <c r="Q1972" s="5" t="str">
        <f>LEFT(N1972,SEARCH("/", N1972)-1)</f>
        <v>technology</v>
      </c>
      <c r="R1972" s="5" t="str">
        <f>RIGHT(N1972,LEN(N1972)-SEARCH("/",N1972))</f>
        <v>hardware</v>
      </c>
      <c r="S1972" s="11">
        <f>(((J1972/60)/60)/24)+DATE(1970,1,1)</f>
        <v>41324.193298611113</v>
      </c>
      <c r="T1972" s="11">
        <f>(((I1972/60)/60)/24)+DATE(1970,1,1)</f>
        <v>41384.151631944449</v>
      </c>
      <c r="U1972">
        <f>YEAR(S1972)</f>
        <v>2013</v>
      </c>
      <c r="V1972">
        <f>YEAR(T1972)</f>
        <v>2013</v>
      </c>
      <c r="W1972" t="str">
        <f>IF(V1972=U1972, "Yes"," No")</f>
        <v>Yes</v>
      </c>
    </row>
    <row r="1973" spans="1:23" ht="43.2" x14ac:dyDescent="0.3">
      <c r="A1973">
        <v>1971</v>
      </c>
      <c r="B1973" s="1" t="s">
        <v>4021</v>
      </c>
      <c r="C1973" s="1" t="s">
        <v>4022</v>
      </c>
      <c r="D1973">
        <v>400000</v>
      </c>
      <c r="E1973">
        <v>1052110.8700000001</v>
      </c>
      <c r="F1973" t="s">
        <v>16</v>
      </c>
      <c r="G1973" t="s">
        <v>17</v>
      </c>
      <c r="H1973" t="s">
        <v>18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3962</v>
      </c>
      <c r="O1973" s="7">
        <f>(E1973/D1973)*100</f>
        <v>263.02771750000005</v>
      </c>
      <c r="P1973" s="5">
        <f>IFERROR((E1973/L1973),0)</f>
        <v>272.35590732591254</v>
      </c>
      <c r="Q1973" s="5" t="str">
        <f>LEFT(N1973,SEARCH("/", N1973)-1)</f>
        <v>technology</v>
      </c>
      <c r="R1973" s="5" t="str">
        <f>RIGHT(N1973,LEN(N1973)-SEARCH("/",N1973))</f>
        <v>hardware</v>
      </c>
      <c r="S1973" s="11">
        <f>(((J1973/60)/60)/24)+DATE(1970,1,1)</f>
        <v>41561.500706018516</v>
      </c>
      <c r="T1973" s="11">
        <f>(((I1973/60)/60)/24)+DATE(1970,1,1)</f>
        <v>41593.166666666664</v>
      </c>
      <c r="U1973">
        <f>YEAR(S1973)</f>
        <v>2013</v>
      </c>
      <c r="V1973">
        <f>YEAR(T1973)</f>
        <v>2013</v>
      </c>
      <c r="W1973" t="str">
        <f>IF(V1973=U1973, "Yes"," No")</f>
        <v>Yes</v>
      </c>
    </row>
    <row r="1974" spans="1:23" ht="43.2" x14ac:dyDescent="0.3">
      <c r="A1974">
        <v>1972</v>
      </c>
      <c r="B1974" s="1" t="s">
        <v>4023</v>
      </c>
      <c r="C1974" s="1" t="s">
        <v>4024</v>
      </c>
      <c r="D1974">
        <v>2500</v>
      </c>
      <c r="E1974">
        <v>16862</v>
      </c>
      <c r="F1974" t="s">
        <v>16</v>
      </c>
      <c r="G1974" t="s">
        <v>17</v>
      </c>
      <c r="H1974" t="s">
        <v>18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3962</v>
      </c>
      <c r="O1974" s="7">
        <f>(E1974/D1974)*100</f>
        <v>674.48</v>
      </c>
      <c r="P1974" s="5">
        <f>IFERROR((E1974/L1974),0)</f>
        <v>70.848739495798313</v>
      </c>
      <c r="Q1974" s="5" t="str">
        <f>LEFT(N1974,SEARCH("/", N1974)-1)</f>
        <v>technology</v>
      </c>
      <c r="R1974" s="5" t="str">
        <f>RIGHT(N1974,LEN(N1974)-SEARCH("/",N1974))</f>
        <v>hardware</v>
      </c>
      <c r="S1974" s="11">
        <f>(((J1974/60)/60)/24)+DATE(1970,1,1)</f>
        <v>41201.012083333335</v>
      </c>
      <c r="T1974" s="11">
        <f>(((I1974/60)/60)/24)+DATE(1970,1,1)</f>
        <v>41231.053749999999</v>
      </c>
      <c r="U1974">
        <f>YEAR(S1974)</f>
        <v>2012</v>
      </c>
      <c r="V1974">
        <f>YEAR(T1974)</f>
        <v>2012</v>
      </c>
      <c r="W1974" t="str">
        <f>IF(V1974=U1974, "Yes"," No")</f>
        <v>Yes</v>
      </c>
    </row>
    <row r="1975" spans="1:23" ht="43.2" x14ac:dyDescent="0.3">
      <c r="A1975">
        <v>1973</v>
      </c>
      <c r="B1975" s="1" t="s">
        <v>4025</v>
      </c>
      <c r="C1975" s="1" t="s">
        <v>4026</v>
      </c>
      <c r="D1975">
        <v>198000</v>
      </c>
      <c r="E1975">
        <v>508525.01</v>
      </c>
      <c r="F1975" t="s">
        <v>16</v>
      </c>
      <c r="G1975" t="s">
        <v>17</v>
      </c>
      <c r="H1975" t="s">
        <v>18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3962</v>
      </c>
      <c r="O1975" s="7">
        <f>(E1975/D1975)*100</f>
        <v>256.83081313131316</v>
      </c>
      <c r="P1975" s="5">
        <f>IFERROR((E1975/L1975),0)</f>
        <v>247.94003412969283</v>
      </c>
      <c r="Q1975" s="5" t="str">
        <f>LEFT(N1975,SEARCH("/", N1975)-1)</f>
        <v>technology</v>
      </c>
      <c r="R1975" s="5" t="str">
        <f>RIGHT(N1975,LEN(N1975)-SEARCH("/",N1975))</f>
        <v>hardware</v>
      </c>
      <c r="S1975" s="11">
        <f>(((J1975/60)/60)/24)+DATE(1970,1,1)</f>
        <v>42549.722962962958</v>
      </c>
      <c r="T1975" s="11">
        <f>(((I1975/60)/60)/24)+DATE(1970,1,1)</f>
        <v>42588.291666666672</v>
      </c>
      <c r="U1975">
        <f>YEAR(S1975)</f>
        <v>2016</v>
      </c>
      <c r="V1975">
        <f>YEAR(T1975)</f>
        <v>2016</v>
      </c>
      <c r="W1975" t="str">
        <f>IF(V1975=U1975, "Yes"," No")</f>
        <v>Yes</v>
      </c>
    </row>
    <row r="1976" spans="1:23" ht="43.2" x14ac:dyDescent="0.3">
      <c r="A1976">
        <v>1974</v>
      </c>
      <c r="B1976" s="1" t="s">
        <v>4027</v>
      </c>
      <c r="C1976" s="1" t="s">
        <v>4028</v>
      </c>
      <c r="D1976">
        <v>20000</v>
      </c>
      <c r="E1976">
        <v>75099.199999999997</v>
      </c>
      <c r="F1976" t="s">
        <v>16</v>
      </c>
      <c r="G1976" t="s">
        <v>24</v>
      </c>
      <c r="H1976" t="s">
        <v>25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3962</v>
      </c>
      <c r="O1976" s="7">
        <f>(E1976/D1976)*100</f>
        <v>375.49599999999998</v>
      </c>
      <c r="P1976" s="5">
        <f>IFERROR((E1976/L1976),0)</f>
        <v>186.81393034825871</v>
      </c>
      <c r="Q1976" s="5" t="str">
        <f>LEFT(N1976,SEARCH("/", N1976)-1)</f>
        <v>technology</v>
      </c>
      <c r="R1976" s="5" t="str">
        <f>RIGHT(N1976,LEN(N1976)-SEARCH("/",N1976))</f>
        <v>hardware</v>
      </c>
      <c r="S1976" s="11">
        <f>(((J1976/60)/60)/24)+DATE(1970,1,1)</f>
        <v>41445.334131944444</v>
      </c>
      <c r="T1976" s="11">
        <f>(((I1976/60)/60)/24)+DATE(1970,1,1)</f>
        <v>41505.334131944444</v>
      </c>
      <c r="U1976">
        <f>YEAR(S1976)</f>
        <v>2013</v>
      </c>
      <c r="V1976">
        <f>YEAR(T1976)</f>
        <v>2013</v>
      </c>
      <c r="W1976" t="str">
        <f>IF(V1976=U1976, "Yes"," No")</f>
        <v>Yes</v>
      </c>
    </row>
    <row r="1977" spans="1:23" ht="28.8" x14ac:dyDescent="0.3">
      <c r="A1977">
        <v>1975</v>
      </c>
      <c r="B1977" s="1" t="s">
        <v>4029</v>
      </c>
      <c r="C1977" s="1" t="s">
        <v>4030</v>
      </c>
      <c r="D1977">
        <v>16000</v>
      </c>
      <c r="E1977">
        <v>33393.339999999997</v>
      </c>
      <c r="F1977" t="s">
        <v>16</v>
      </c>
      <c r="G1977" t="s">
        <v>17</v>
      </c>
      <c r="H1977" t="s">
        <v>18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3962</v>
      </c>
      <c r="O1977" s="7">
        <f>(E1977/D1977)*100</f>
        <v>208.70837499999996</v>
      </c>
      <c r="P1977" s="5">
        <f>IFERROR((E1977/L1977),0)</f>
        <v>131.98948616600788</v>
      </c>
      <c r="Q1977" s="5" t="str">
        <f>LEFT(N1977,SEARCH("/", N1977)-1)</f>
        <v>technology</v>
      </c>
      <c r="R1977" s="5" t="str">
        <f>RIGHT(N1977,LEN(N1977)-SEARCH("/",N1977))</f>
        <v>hardware</v>
      </c>
      <c r="S1977" s="11">
        <f>(((J1977/60)/60)/24)+DATE(1970,1,1)</f>
        <v>41313.755219907405</v>
      </c>
      <c r="T1977" s="11">
        <f>(((I1977/60)/60)/24)+DATE(1970,1,1)</f>
        <v>41343.755219907405</v>
      </c>
      <c r="U1977">
        <f>YEAR(S1977)</f>
        <v>2013</v>
      </c>
      <c r="V1977">
        <f>YEAR(T1977)</f>
        <v>2013</v>
      </c>
      <c r="W1977" t="str">
        <f>IF(V1977=U1977, "Yes"," No")</f>
        <v>Yes</v>
      </c>
    </row>
    <row r="1978" spans="1:23" ht="28.8" x14ac:dyDescent="0.3">
      <c r="A1978">
        <v>1976</v>
      </c>
      <c r="B1978" s="1" t="s">
        <v>4031</v>
      </c>
      <c r="C1978" s="1" t="s">
        <v>4032</v>
      </c>
      <c r="D1978">
        <v>4000</v>
      </c>
      <c r="E1978">
        <v>13864</v>
      </c>
      <c r="F1978" t="s">
        <v>16</v>
      </c>
      <c r="G1978" t="s">
        <v>24</v>
      </c>
      <c r="H1978" t="s">
        <v>25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3962</v>
      </c>
      <c r="O1978" s="7">
        <f>(E1978/D1978)*100</f>
        <v>346.6</v>
      </c>
      <c r="P1978" s="5">
        <f>IFERROR((E1978/L1978),0)</f>
        <v>29.310782241014799</v>
      </c>
      <c r="Q1978" s="5" t="str">
        <f>LEFT(N1978,SEARCH("/", N1978)-1)</f>
        <v>technology</v>
      </c>
      <c r="R1978" s="5" t="str">
        <f>RIGHT(N1978,LEN(N1978)-SEARCH("/",N1978))</f>
        <v>hardware</v>
      </c>
      <c r="S1978" s="11">
        <f>(((J1978/60)/60)/24)+DATE(1970,1,1)</f>
        <v>41438.899594907409</v>
      </c>
      <c r="T1978" s="11">
        <f>(((I1978/60)/60)/24)+DATE(1970,1,1)</f>
        <v>41468.899594907409</v>
      </c>
      <c r="U1978">
        <f>YEAR(S1978)</f>
        <v>2013</v>
      </c>
      <c r="V1978">
        <f>YEAR(T1978)</f>
        <v>2013</v>
      </c>
      <c r="W1978" t="str">
        <f>IF(V1978=U1978, "Yes"," No")</f>
        <v>Yes</v>
      </c>
    </row>
    <row r="1979" spans="1:23" ht="43.2" x14ac:dyDescent="0.3">
      <c r="A1979">
        <v>1977</v>
      </c>
      <c r="B1979" s="1" t="s">
        <v>4033</v>
      </c>
      <c r="C1979" s="1" t="s">
        <v>4034</v>
      </c>
      <c r="D1979">
        <v>50000</v>
      </c>
      <c r="E1979">
        <v>201165</v>
      </c>
      <c r="F1979" t="s">
        <v>16</v>
      </c>
      <c r="G1979" t="s">
        <v>17</v>
      </c>
      <c r="H1979" t="s">
        <v>18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3962</v>
      </c>
      <c r="O1979" s="7">
        <f>(E1979/D1979)*100</f>
        <v>402.33</v>
      </c>
      <c r="P1979" s="5">
        <f>IFERROR((E1979/L1979),0)</f>
        <v>245.02436053593178</v>
      </c>
      <c r="Q1979" s="5" t="str">
        <f>LEFT(N1979,SEARCH("/", N1979)-1)</f>
        <v>technology</v>
      </c>
      <c r="R1979" s="5" t="str">
        <f>RIGHT(N1979,LEN(N1979)-SEARCH("/",N1979))</f>
        <v>hardware</v>
      </c>
      <c r="S1979" s="11">
        <f>(((J1979/60)/60)/24)+DATE(1970,1,1)</f>
        <v>42311.216898148152</v>
      </c>
      <c r="T1979" s="11">
        <f>(((I1979/60)/60)/24)+DATE(1970,1,1)</f>
        <v>42357.332638888889</v>
      </c>
      <c r="U1979">
        <f>YEAR(S1979)</f>
        <v>2015</v>
      </c>
      <c r="V1979">
        <f>YEAR(T1979)</f>
        <v>2015</v>
      </c>
      <c r="W1979" t="str">
        <f>IF(V1979=U1979, "Yes"," No")</f>
        <v>Yes</v>
      </c>
    </row>
    <row r="1980" spans="1:23" ht="43.2" x14ac:dyDescent="0.3">
      <c r="A1980">
        <v>1978</v>
      </c>
      <c r="B1980" s="1" t="s">
        <v>4035</v>
      </c>
      <c r="C1980" s="1" t="s">
        <v>4036</v>
      </c>
      <c r="D1980">
        <v>50000</v>
      </c>
      <c r="E1980">
        <v>513422.57</v>
      </c>
      <c r="F1980" t="s">
        <v>16</v>
      </c>
      <c r="G1980" t="s">
        <v>17</v>
      </c>
      <c r="H1980" t="s">
        <v>18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3962</v>
      </c>
      <c r="O1980" s="7">
        <f>(E1980/D1980)*100</f>
        <v>1026.8451399999999</v>
      </c>
      <c r="P1980" s="5">
        <f>IFERROR((E1980/L1980),0)</f>
        <v>1323.2540463917526</v>
      </c>
      <c r="Q1980" s="5" t="str">
        <f>LEFT(N1980,SEARCH("/", N1980)-1)</f>
        <v>technology</v>
      </c>
      <c r="R1980" s="5" t="str">
        <f>RIGHT(N1980,LEN(N1980)-SEARCH("/",N1980))</f>
        <v>hardware</v>
      </c>
      <c r="S1980" s="11">
        <f>(((J1980/60)/60)/24)+DATE(1970,1,1)</f>
        <v>41039.225601851853</v>
      </c>
      <c r="T1980" s="11">
        <f>(((I1980/60)/60)/24)+DATE(1970,1,1)</f>
        <v>41072.291666666664</v>
      </c>
      <c r="U1980">
        <f>YEAR(S1980)</f>
        <v>2012</v>
      </c>
      <c r="V1980">
        <f>YEAR(T1980)</f>
        <v>2012</v>
      </c>
      <c r="W1980" t="str">
        <f>IF(V1980=U1980, "Yes"," No")</f>
        <v>Yes</v>
      </c>
    </row>
    <row r="1981" spans="1:23" ht="43.2" x14ac:dyDescent="0.3">
      <c r="A1981">
        <v>1979</v>
      </c>
      <c r="B1981" s="1" t="s">
        <v>4037</v>
      </c>
      <c r="C1981" s="1" t="s">
        <v>4038</v>
      </c>
      <c r="D1981">
        <v>200000</v>
      </c>
      <c r="E1981">
        <v>229802.31</v>
      </c>
      <c r="F1981" t="s">
        <v>16</v>
      </c>
      <c r="G1981" t="s">
        <v>17</v>
      </c>
      <c r="H1981" t="s">
        <v>18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3962</v>
      </c>
      <c r="O1981" s="7">
        <f>(E1981/D1981)*100</f>
        <v>114.901155</v>
      </c>
      <c r="P1981" s="5">
        <f>IFERROR((E1981/L1981),0)</f>
        <v>282.65966789667897</v>
      </c>
      <c r="Q1981" s="5" t="str">
        <f>LEFT(N1981,SEARCH("/", N1981)-1)</f>
        <v>technology</v>
      </c>
      <c r="R1981" s="5" t="str">
        <f>RIGHT(N1981,LEN(N1981)-SEARCH("/",N1981))</f>
        <v>hardware</v>
      </c>
      <c r="S1981" s="11">
        <f>(((J1981/60)/60)/24)+DATE(1970,1,1)</f>
        <v>42290.460023148145</v>
      </c>
      <c r="T1981" s="11">
        <f>(((I1981/60)/60)/24)+DATE(1970,1,1)</f>
        <v>42327.207638888889</v>
      </c>
      <c r="U1981">
        <f>YEAR(S1981)</f>
        <v>2015</v>
      </c>
      <c r="V1981">
        <f>YEAR(T1981)</f>
        <v>2015</v>
      </c>
      <c r="W1981" t="str">
        <f>IF(V1981=U1981, "Yes"," No")</f>
        <v>Yes</v>
      </c>
    </row>
    <row r="1982" spans="1:23" ht="28.8" x14ac:dyDescent="0.3">
      <c r="A1982">
        <v>1980</v>
      </c>
      <c r="B1982" s="1" t="s">
        <v>4039</v>
      </c>
      <c r="C1982" s="1" t="s">
        <v>4040</v>
      </c>
      <c r="D1982">
        <v>50000</v>
      </c>
      <c r="E1982">
        <v>177412.01</v>
      </c>
      <c r="F1982" t="s">
        <v>16</v>
      </c>
      <c r="G1982" t="s">
        <v>502</v>
      </c>
      <c r="H1982" t="s">
        <v>55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3962</v>
      </c>
      <c r="O1982" s="7">
        <f>(E1982/D1982)*100</f>
        <v>354.82402000000002</v>
      </c>
      <c r="P1982" s="5">
        <f>IFERROR((E1982/L1982),0)</f>
        <v>91.214401028277635</v>
      </c>
      <c r="Q1982" s="5" t="str">
        <f>LEFT(N1982,SEARCH("/", N1982)-1)</f>
        <v>technology</v>
      </c>
      <c r="R1982" s="5" t="str">
        <f>RIGHT(N1982,LEN(N1982)-SEARCH("/",N1982))</f>
        <v>hardware</v>
      </c>
      <c r="S1982" s="11">
        <f>(((J1982/60)/60)/24)+DATE(1970,1,1)</f>
        <v>42423.542384259257</v>
      </c>
      <c r="T1982" s="11">
        <f>(((I1982/60)/60)/24)+DATE(1970,1,1)</f>
        <v>42463.500717592593</v>
      </c>
      <c r="U1982">
        <f>YEAR(S1982)</f>
        <v>2016</v>
      </c>
      <c r="V1982">
        <f>YEAR(T1982)</f>
        <v>2016</v>
      </c>
      <c r="W1982" t="str">
        <f>IF(V1982=U1982, "Yes"," No")</f>
        <v>Yes</v>
      </c>
    </row>
    <row r="1983" spans="1:23" ht="43.2" x14ac:dyDescent="0.3">
      <c r="A1983">
        <v>1981</v>
      </c>
      <c r="B1983" s="1" t="s">
        <v>4041</v>
      </c>
      <c r="C1983" s="1" t="s">
        <v>4042</v>
      </c>
      <c r="D1983">
        <v>7500</v>
      </c>
      <c r="E1983">
        <v>381</v>
      </c>
      <c r="F1983" t="s">
        <v>357</v>
      </c>
      <c r="G1983" t="s">
        <v>159</v>
      </c>
      <c r="H1983" t="s">
        <v>160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4043</v>
      </c>
      <c r="O1983" s="7">
        <f>(E1983/D1983)*100</f>
        <v>5.08</v>
      </c>
      <c r="P1983" s="5">
        <f>IFERROR((E1983/L1983),0)</f>
        <v>31.75</v>
      </c>
      <c r="Q1983" s="5" t="str">
        <f>LEFT(N1983,SEARCH("/", N1983)-1)</f>
        <v>photography</v>
      </c>
      <c r="R1983" s="5" t="str">
        <f>RIGHT(N1983,LEN(N1983)-SEARCH("/",N1983))</f>
        <v>people</v>
      </c>
      <c r="S1983" s="11">
        <f>(((J1983/60)/60)/24)+DATE(1970,1,1)</f>
        <v>41799.725289351853</v>
      </c>
      <c r="T1983" s="11">
        <f>(((I1983/60)/60)/24)+DATE(1970,1,1)</f>
        <v>41829.725289351853</v>
      </c>
      <c r="U1983">
        <f>YEAR(S1983)</f>
        <v>2014</v>
      </c>
      <c r="V1983">
        <f>YEAR(T1983)</f>
        <v>2014</v>
      </c>
      <c r="W1983" t="str">
        <f>IF(V1983=U1983, "Yes"," No")</f>
        <v>Yes</v>
      </c>
    </row>
    <row r="1984" spans="1:23" ht="43.2" x14ac:dyDescent="0.3">
      <c r="A1984">
        <v>1982</v>
      </c>
      <c r="B1984" s="1" t="s">
        <v>4044</v>
      </c>
      <c r="C1984" s="1" t="s">
        <v>4045</v>
      </c>
      <c r="D1984">
        <v>180000</v>
      </c>
      <c r="E1984">
        <v>0</v>
      </c>
      <c r="F1984" t="s">
        <v>357</v>
      </c>
      <c r="G1984" t="s">
        <v>273</v>
      </c>
      <c r="H1984" t="s">
        <v>274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4043</v>
      </c>
      <c r="O1984" s="7">
        <f>(E1984/D1984)*100</f>
        <v>0</v>
      </c>
      <c r="P1984" s="5">
        <f>IFERROR((E1984/L1984),0)</f>
        <v>0</v>
      </c>
      <c r="Q1984" s="5" t="str">
        <f>LEFT(N1984,SEARCH("/", N1984)-1)</f>
        <v>photography</v>
      </c>
      <c r="R1984" s="5" t="str">
        <f>RIGHT(N1984,LEN(N1984)-SEARCH("/",N1984))</f>
        <v>people</v>
      </c>
      <c r="S1984" s="11">
        <f>(((J1984/60)/60)/24)+DATE(1970,1,1)</f>
        <v>42678.586655092593</v>
      </c>
      <c r="T1984" s="11">
        <f>(((I1984/60)/60)/24)+DATE(1970,1,1)</f>
        <v>42708.628321759257</v>
      </c>
      <c r="U1984">
        <f>YEAR(S1984)</f>
        <v>2016</v>
      </c>
      <c r="V1984">
        <f>YEAR(T1984)</f>
        <v>2016</v>
      </c>
      <c r="W1984" t="str">
        <f>IF(V1984=U1984, "Yes"," No")</f>
        <v>Yes</v>
      </c>
    </row>
    <row r="1985" spans="1:23" ht="43.2" x14ac:dyDescent="0.3">
      <c r="A1985">
        <v>1983</v>
      </c>
      <c r="B1985" s="1" t="s">
        <v>4046</v>
      </c>
      <c r="C1985" s="1" t="s">
        <v>4047</v>
      </c>
      <c r="D1985">
        <v>33000</v>
      </c>
      <c r="E1985">
        <v>1419</v>
      </c>
      <c r="F1985" t="s">
        <v>357</v>
      </c>
      <c r="G1985" t="s">
        <v>17</v>
      </c>
      <c r="H1985" t="s">
        <v>18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4043</v>
      </c>
      <c r="O1985" s="7">
        <f>(E1985/D1985)*100</f>
        <v>4.3</v>
      </c>
      <c r="P1985" s="5">
        <f>IFERROR((E1985/L1985),0)</f>
        <v>88.6875</v>
      </c>
      <c r="Q1985" s="5" t="str">
        <f>LEFT(N1985,SEARCH("/", N1985)-1)</f>
        <v>photography</v>
      </c>
      <c r="R1985" s="5" t="str">
        <f>RIGHT(N1985,LEN(N1985)-SEARCH("/",N1985))</f>
        <v>people</v>
      </c>
      <c r="S1985" s="11">
        <f>(((J1985/60)/60)/24)+DATE(1970,1,1)</f>
        <v>42593.011782407411</v>
      </c>
      <c r="T1985" s="11">
        <f>(((I1985/60)/60)/24)+DATE(1970,1,1)</f>
        <v>42615.291666666672</v>
      </c>
      <c r="U1985">
        <f>YEAR(S1985)</f>
        <v>2016</v>
      </c>
      <c r="V1985">
        <f>YEAR(T1985)</f>
        <v>2016</v>
      </c>
      <c r="W1985" t="str">
        <f>IF(V1985=U1985, "Yes"," No")</f>
        <v>Yes</v>
      </c>
    </row>
    <row r="1986" spans="1:23" ht="57.6" x14ac:dyDescent="0.3">
      <c r="A1986">
        <v>1984</v>
      </c>
      <c r="B1986" s="1" t="s">
        <v>4048</v>
      </c>
      <c r="C1986" s="1" t="s">
        <v>4049</v>
      </c>
      <c r="D1986">
        <v>15000</v>
      </c>
      <c r="E1986">
        <v>3172</v>
      </c>
      <c r="F1986" t="s">
        <v>357</v>
      </c>
      <c r="G1986" t="s">
        <v>17</v>
      </c>
      <c r="H1986" t="s">
        <v>18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4043</v>
      </c>
      <c r="O1986" s="7">
        <f>(E1986/D1986)*100</f>
        <v>21.146666666666665</v>
      </c>
      <c r="P1986" s="5">
        <f>IFERROR((E1986/L1986),0)</f>
        <v>453.14285714285717</v>
      </c>
      <c r="Q1986" s="5" t="str">
        <f>LEFT(N1986,SEARCH("/", N1986)-1)</f>
        <v>photography</v>
      </c>
      <c r="R1986" s="5" t="str">
        <f>RIGHT(N1986,LEN(N1986)-SEARCH("/",N1986))</f>
        <v>people</v>
      </c>
      <c r="S1986" s="11">
        <f>(((J1986/60)/60)/24)+DATE(1970,1,1)</f>
        <v>41913.790289351848</v>
      </c>
      <c r="T1986" s="11">
        <f>(((I1986/60)/60)/24)+DATE(1970,1,1)</f>
        <v>41973.831956018519</v>
      </c>
      <c r="U1986">
        <f>YEAR(S1986)</f>
        <v>2014</v>
      </c>
      <c r="V1986">
        <f>YEAR(T1986)</f>
        <v>2014</v>
      </c>
      <c r="W1986" t="str">
        <f>IF(V1986=U1986, "Yes"," No")</f>
        <v>Yes</v>
      </c>
    </row>
    <row r="1987" spans="1:23" ht="43.2" x14ac:dyDescent="0.3">
      <c r="A1987">
        <v>1985</v>
      </c>
      <c r="B1987" s="1" t="s">
        <v>4050</v>
      </c>
      <c r="C1987" s="1" t="s">
        <v>4051</v>
      </c>
      <c r="D1987">
        <v>1600</v>
      </c>
      <c r="E1987">
        <v>51</v>
      </c>
      <c r="F1987" t="s">
        <v>357</v>
      </c>
      <c r="G1987" t="s">
        <v>24</v>
      </c>
      <c r="H1987" t="s">
        <v>25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4043</v>
      </c>
      <c r="O1987" s="7">
        <f>(E1987/D1987)*100</f>
        <v>3.1875</v>
      </c>
      <c r="P1987" s="5">
        <f>IFERROR((E1987/L1987),0)</f>
        <v>12.75</v>
      </c>
      <c r="Q1987" s="5" t="str">
        <f>LEFT(N1987,SEARCH("/", N1987)-1)</f>
        <v>photography</v>
      </c>
      <c r="R1987" s="5" t="str">
        <f>RIGHT(N1987,LEN(N1987)-SEARCH("/",N1987))</f>
        <v>people</v>
      </c>
      <c r="S1987" s="11">
        <f>(((J1987/60)/60)/24)+DATE(1970,1,1)</f>
        <v>42555.698738425926</v>
      </c>
      <c r="T1987" s="11">
        <f>(((I1987/60)/60)/24)+DATE(1970,1,1)</f>
        <v>42584.958333333328</v>
      </c>
      <c r="U1987">
        <f>YEAR(S1987)</f>
        <v>2016</v>
      </c>
      <c r="V1987">
        <f>YEAR(T1987)</f>
        <v>2016</v>
      </c>
      <c r="W1987" t="str">
        <f>IF(V1987=U1987, "Yes"," No")</f>
        <v>Yes</v>
      </c>
    </row>
    <row r="1988" spans="1:23" ht="43.2" x14ac:dyDescent="0.3">
      <c r="A1988">
        <v>1986</v>
      </c>
      <c r="B1988" s="1" t="s">
        <v>4052</v>
      </c>
      <c r="C1988" s="1" t="s">
        <v>4053</v>
      </c>
      <c r="D1988">
        <v>2000</v>
      </c>
      <c r="E1988">
        <v>1</v>
      </c>
      <c r="F1988" t="s">
        <v>357</v>
      </c>
      <c r="G1988" t="s">
        <v>24</v>
      </c>
      <c r="H1988" t="s">
        <v>25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4043</v>
      </c>
      <c r="O1988" s="7">
        <f>(E1988/D1988)*100</f>
        <v>0.05</v>
      </c>
      <c r="P1988" s="5">
        <f>IFERROR((E1988/L1988),0)</f>
        <v>1</v>
      </c>
      <c r="Q1988" s="5" t="str">
        <f>LEFT(N1988,SEARCH("/", N1988)-1)</f>
        <v>photography</v>
      </c>
      <c r="R1988" s="5" t="str">
        <f>RIGHT(N1988,LEN(N1988)-SEARCH("/",N1988))</f>
        <v>people</v>
      </c>
      <c r="S1988" s="11">
        <f>(((J1988/60)/60)/24)+DATE(1970,1,1)</f>
        <v>42413.433831018512</v>
      </c>
      <c r="T1988" s="11">
        <f>(((I1988/60)/60)/24)+DATE(1970,1,1)</f>
        <v>42443.392164351855</v>
      </c>
      <c r="U1988">
        <f>YEAR(S1988)</f>
        <v>2016</v>
      </c>
      <c r="V1988">
        <f>YEAR(T1988)</f>
        <v>2016</v>
      </c>
      <c r="W1988" t="str">
        <f>IF(V1988=U1988, "Yes"," No")</f>
        <v>Yes</v>
      </c>
    </row>
    <row r="1989" spans="1:23" ht="28.8" x14ac:dyDescent="0.3">
      <c r="A1989">
        <v>1987</v>
      </c>
      <c r="B1989" s="1" t="s">
        <v>4054</v>
      </c>
      <c r="C1989" s="1" t="s">
        <v>4055</v>
      </c>
      <c r="D1989">
        <v>5500</v>
      </c>
      <c r="E1989">
        <v>2336</v>
      </c>
      <c r="F1989" t="s">
        <v>357</v>
      </c>
      <c r="G1989" t="s">
        <v>24</v>
      </c>
      <c r="H1989" t="s">
        <v>25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4043</v>
      </c>
      <c r="O1989" s="7">
        <f>(E1989/D1989)*100</f>
        <v>42.472727272727276</v>
      </c>
      <c r="P1989" s="5">
        <f>IFERROR((E1989/L1989),0)</f>
        <v>83.428571428571431</v>
      </c>
      <c r="Q1989" s="5" t="str">
        <f>LEFT(N1989,SEARCH("/", N1989)-1)</f>
        <v>photography</v>
      </c>
      <c r="R1989" s="5" t="str">
        <f>RIGHT(N1989,LEN(N1989)-SEARCH("/",N1989))</f>
        <v>people</v>
      </c>
      <c r="S1989" s="11">
        <f>(((J1989/60)/60)/24)+DATE(1970,1,1)</f>
        <v>42034.639768518522</v>
      </c>
      <c r="T1989" s="11">
        <f>(((I1989/60)/60)/24)+DATE(1970,1,1)</f>
        <v>42064.639768518522</v>
      </c>
      <c r="U1989">
        <f>YEAR(S1989)</f>
        <v>2015</v>
      </c>
      <c r="V1989">
        <f>YEAR(T1989)</f>
        <v>2015</v>
      </c>
      <c r="W1989" t="str">
        <f>IF(V1989=U1989, "Yes"," No")</f>
        <v>Yes</v>
      </c>
    </row>
    <row r="1990" spans="1:23" x14ac:dyDescent="0.3">
      <c r="A1990">
        <v>1988</v>
      </c>
      <c r="B1990" s="1" t="s">
        <v>4056</v>
      </c>
      <c r="C1990" s="1" t="s">
        <v>4057</v>
      </c>
      <c r="D1990">
        <v>6000</v>
      </c>
      <c r="E1990">
        <v>25</v>
      </c>
      <c r="F1990" t="s">
        <v>357</v>
      </c>
      <c r="G1990" t="s">
        <v>17</v>
      </c>
      <c r="H1990" t="s">
        <v>18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4043</v>
      </c>
      <c r="O1990" s="7">
        <f>(E1990/D1990)*100</f>
        <v>0.41666666666666669</v>
      </c>
      <c r="P1990" s="5">
        <f>IFERROR((E1990/L1990),0)</f>
        <v>25</v>
      </c>
      <c r="Q1990" s="5" t="str">
        <f>LEFT(N1990,SEARCH("/", N1990)-1)</f>
        <v>photography</v>
      </c>
      <c r="R1990" s="5" t="str">
        <f>RIGHT(N1990,LEN(N1990)-SEARCH("/",N1990))</f>
        <v>people</v>
      </c>
      <c r="S1990" s="11">
        <f>(((J1990/60)/60)/24)+DATE(1970,1,1)</f>
        <v>42206.763217592597</v>
      </c>
      <c r="T1990" s="11">
        <f>(((I1990/60)/60)/24)+DATE(1970,1,1)</f>
        <v>42236.763217592597</v>
      </c>
      <c r="U1990">
        <f>YEAR(S1990)</f>
        <v>2015</v>
      </c>
      <c r="V1990">
        <f>YEAR(T1990)</f>
        <v>2015</v>
      </c>
      <c r="W1990" t="str">
        <f>IF(V1990=U1990, "Yes"," No")</f>
        <v>Yes</v>
      </c>
    </row>
    <row r="1991" spans="1:23" ht="43.2" x14ac:dyDescent="0.3">
      <c r="A1991">
        <v>1989</v>
      </c>
      <c r="B1991" s="1" t="s">
        <v>4058</v>
      </c>
      <c r="C1991" s="1" t="s">
        <v>4059</v>
      </c>
      <c r="D1991">
        <v>5000</v>
      </c>
      <c r="E1991">
        <v>50</v>
      </c>
      <c r="F1991" t="s">
        <v>357</v>
      </c>
      <c r="G1991" t="s">
        <v>17</v>
      </c>
      <c r="H1991" t="s">
        <v>18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4043</v>
      </c>
      <c r="O1991" s="7">
        <f>(E1991/D1991)*100</f>
        <v>1</v>
      </c>
      <c r="P1991" s="5">
        <f>IFERROR((E1991/L1991),0)</f>
        <v>50</v>
      </c>
      <c r="Q1991" s="5" t="str">
        <f>LEFT(N1991,SEARCH("/", N1991)-1)</f>
        <v>photography</v>
      </c>
      <c r="R1991" s="5" t="str">
        <f>RIGHT(N1991,LEN(N1991)-SEARCH("/",N1991))</f>
        <v>people</v>
      </c>
      <c r="S1991" s="11">
        <f>(((J1991/60)/60)/24)+DATE(1970,1,1)</f>
        <v>42685.680648148147</v>
      </c>
      <c r="T1991" s="11">
        <f>(((I1991/60)/60)/24)+DATE(1970,1,1)</f>
        <v>42715.680648148147</v>
      </c>
      <c r="U1991">
        <f>YEAR(S1991)</f>
        <v>2016</v>
      </c>
      <c r="V1991">
        <f>YEAR(T1991)</f>
        <v>2016</v>
      </c>
      <c r="W1991" t="str">
        <f>IF(V1991=U1991, "Yes"," No")</f>
        <v>Yes</v>
      </c>
    </row>
    <row r="1992" spans="1:23" ht="43.2" x14ac:dyDescent="0.3">
      <c r="A1992">
        <v>1990</v>
      </c>
      <c r="B1992" s="1" t="s">
        <v>4060</v>
      </c>
      <c r="C1992" s="1" t="s">
        <v>4061</v>
      </c>
      <c r="D1992">
        <v>3000</v>
      </c>
      <c r="E1992">
        <v>509</v>
      </c>
      <c r="F1992" t="s">
        <v>357</v>
      </c>
      <c r="G1992" t="s">
        <v>17</v>
      </c>
      <c r="H1992" t="s">
        <v>18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4043</v>
      </c>
      <c r="O1992" s="7">
        <f>(E1992/D1992)*100</f>
        <v>16.966666666666665</v>
      </c>
      <c r="P1992" s="5">
        <f>IFERROR((E1992/L1992),0)</f>
        <v>101.8</v>
      </c>
      <c r="Q1992" s="5" t="str">
        <f>LEFT(N1992,SEARCH("/", N1992)-1)</f>
        <v>photography</v>
      </c>
      <c r="R1992" s="5" t="str">
        <f>RIGHT(N1992,LEN(N1992)-SEARCH("/",N1992))</f>
        <v>people</v>
      </c>
      <c r="S1992" s="11">
        <f>(((J1992/60)/60)/24)+DATE(1970,1,1)</f>
        <v>42398.195972222224</v>
      </c>
      <c r="T1992" s="11">
        <f>(((I1992/60)/60)/24)+DATE(1970,1,1)</f>
        <v>42413.195972222224</v>
      </c>
      <c r="U1992">
        <f>YEAR(S1992)</f>
        <v>2016</v>
      </c>
      <c r="V1992">
        <f>YEAR(T1992)</f>
        <v>2016</v>
      </c>
      <c r="W1992" t="str">
        <f>IF(V1992=U1992, "Yes"," No")</f>
        <v>Yes</v>
      </c>
    </row>
    <row r="1993" spans="1:23" ht="28.8" x14ac:dyDescent="0.3">
      <c r="A1993">
        <v>1991</v>
      </c>
      <c r="B1993" s="1" t="s">
        <v>4062</v>
      </c>
      <c r="C1993" s="1" t="s">
        <v>4063</v>
      </c>
      <c r="D1993">
        <v>2000</v>
      </c>
      <c r="E1993">
        <v>140</v>
      </c>
      <c r="F1993" t="s">
        <v>357</v>
      </c>
      <c r="G1993" t="s">
        <v>17</v>
      </c>
      <c r="H1993" t="s">
        <v>18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4043</v>
      </c>
      <c r="O1993" s="7">
        <f>(E1993/D1993)*100</f>
        <v>7.0000000000000009</v>
      </c>
      <c r="P1993" s="5">
        <f>IFERROR((E1993/L1993),0)</f>
        <v>46.666666666666664</v>
      </c>
      <c r="Q1993" s="5" t="str">
        <f>LEFT(N1993,SEARCH("/", N1993)-1)</f>
        <v>photography</v>
      </c>
      <c r="R1993" s="5" t="str">
        <f>RIGHT(N1993,LEN(N1993)-SEARCH("/",N1993))</f>
        <v>people</v>
      </c>
      <c r="S1993" s="11">
        <f>(((J1993/60)/60)/24)+DATE(1970,1,1)</f>
        <v>42167.89335648148</v>
      </c>
      <c r="T1993" s="11">
        <f>(((I1993/60)/60)/24)+DATE(1970,1,1)</f>
        <v>42188.89335648148</v>
      </c>
      <c r="U1993">
        <f>YEAR(S1993)</f>
        <v>2015</v>
      </c>
      <c r="V1993">
        <f>YEAR(T1993)</f>
        <v>2015</v>
      </c>
      <c r="W1993" t="str">
        <f>IF(V1993=U1993, "Yes"," No")</f>
        <v>Yes</v>
      </c>
    </row>
    <row r="1994" spans="1:23" ht="28.8" x14ac:dyDescent="0.3">
      <c r="A1994">
        <v>1992</v>
      </c>
      <c r="B1994" s="1" t="s">
        <v>4064</v>
      </c>
      <c r="C1994" s="1" t="s">
        <v>4065</v>
      </c>
      <c r="D1994">
        <v>1500</v>
      </c>
      <c r="E1994">
        <v>2</v>
      </c>
      <c r="F1994" t="s">
        <v>357</v>
      </c>
      <c r="G1994" t="s">
        <v>17</v>
      </c>
      <c r="H1994" t="s">
        <v>18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4043</v>
      </c>
      <c r="O1994" s="7">
        <f>(E1994/D1994)*100</f>
        <v>0.13333333333333333</v>
      </c>
      <c r="P1994" s="5">
        <f>IFERROR((E1994/L1994),0)</f>
        <v>1</v>
      </c>
      <c r="Q1994" s="5" t="str">
        <f>LEFT(N1994,SEARCH("/", N1994)-1)</f>
        <v>photography</v>
      </c>
      <c r="R1994" s="5" t="str">
        <f>RIGHT(N1994,LEN(N1994)-SEARCH("/",N1994))</f>
        <v>people</v>
      </c>
      <c r="S1994" s="11">
        <f>(((J1994/60)/60)/24)+DATE(1970,1,1)</f>
        <v>42023.143414351856</v>
      </c>
      <c r="T1994" s="11">
        <f>(((I1994/60)/60)/24)+DATE(1970,1,1)</f>
        <v>42053.143414351856</v>
      </c>
      <c r="U1994">
        <f>YEAR(S1994)</f>
        <v>2015</v>
      </c>
      <c r="V1994">
        <f>YEAR(T1994)</f>
        <v>2015</v>
      </c>
      <c r="W1994" t="str">
        <f>IF(V1994=U1994, "Yes"," No")</f>
        <v>Yes</v>
      </c>
    </row>
    <row r="1995" spans="1:23" ht="43.2" x14ac:dyDescent="0.3">
      <c r="A1995">
        <v>1993</v>
      </c>
      <c r="B1995" s="1" t="s">
        <v>4066</v>
      </c>
      <c r="C1995" s="1" t="s">
        <v>4067</v>
      </c>
      <c r="D1995">
        <v>2000</v>
      </c>
      <c r="E1995">
        <v>0</v>
      </c>
      <c r="F1995" t="s">
        <v>357</v>
      </c>
      <c r="G1995" t="s">
        <v>24</v>
      </c>
      <c r="H1995" t="s">
        <v>25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4043</v>
      </c>
      <c r="O1995" s="7">
        <f>(E1995/D1995)*100</f>
        <v>0</v>
      </c>
      <c r="P1995" s="5">
        <f>IFERROR((E1995/L1995),0)</f>
        <v>0</v>
      </c>
      <c r="Q1995" s="5" t="str">
        <f>LEFT(N1995,SEARCH("/", N1995)-1)</f>
        <v>photography</v>
      </c>
      <c r="R1995" s="5" t="str">
        <f>RIGHT(N1995,LEN(N1995)-SEARCH("/",N1995))</f>
        <v>people</v>
      </c>
      <c r="S1995" s="11">
        <f>(((J1995/60)/60)/24)+DATE(1970,1,1)</f>
        <v>42329.58839120371</v>
      </c>
      <c r="T1995" s="11">
        <f>(((I1995/60)/60)/24)+DATE(1970,1,1)</f>
        <v>42359.58839120371</v>
      </c>
      <c r="U1995">
        <f>YEAR(S1995)</f>
        <v>2015</v>
      </c>
      <c r="V1995">
        <f>YEAR(T1995)</f>
        <v>2015</v>
      </c>
      <c r="W1995" t="str">
        <f>IF(V1995=U1995, "Yes"," No")</f>
        <v>Yes</v>
      </c>
    </row>
    <row r="1996" spans="1:23" ht="57.6" x14ac:dyDescent="0.3">
      <c r="A1996">
        <v>1994</v>
      </c>
      <c r="B1996" s="1" t="s">
        <v>4068</v>
      </c>
      <c r="C1996" s="1" t="s">
        <v>4069</v>
      </c>
      <c r="D1996">
        <v>3200</v>
      </c>
      <c r="E1996">
        <v>0</v>
      </c>
      <c r="F1996" t="s">
        <v>357</v>
      </c>
      <c r="G1996" t="s">
        <v>17</v>
      </c>
      <c r="H1996" t="s">
        <v>18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4043</v>
      </c>
      <c r="O1996" s="7">
        <f>(E1996/D1996)*100</f>
        <v>0</v>
      </c>
      <c r="P1996" s="5">
        <f>IFERROR((E1996/L1996),0)</f>
        <v>0</v>
      </c>
      <c r="Q1996" s="5" t="str">
        <f>LEFT(N1996,SEARCH("/", N1996)-1)</f>
        <v>photography</v>
      </c>
      <c r="R1996" s="5" t="str">
        <f>RIGHT(N1996,LEN(N1996)-SEARCH("/",N1996))</f>
        <v>people</v>
      </c>
      <c r="S1996" s="11">
        <f>(((J1996/60)/60)/24)+DATE(1970,1,1)</f>
        <v>42651.006273148145</v>
      </c>
      <c r="T1996" s="11">
        <f>(((I1996/60)/60)/24)+DATE(1970,1,1)</f>
        <v>42711.047939814816</v>
      </c>
      <c r="U1996">
        <f>YEAR(S1996)</f>
        <v>2016</v>
      </c>
      <c r="V1996">
        <f>YEAR(T1996)</f>
        <v>2016</v>
      </c>
      <c r="W1996" t="str">
        <f>IF(V1996=U1996, "Yes"," No")</f>
        <v>Yes</v>
      </c>
    </row>
    <row r="1997" spans="1:23" ht="43.2" x14ac:dyDescent="0.3">
      <c r="A1997">
        <v>1995</v>
      </c>
      <c r="B1997" s="1" t="s">
        <v>4070</v>
      </c>
      <c r="C1997" s="1" t="s">
        <v>4071</v>
      </c>
      <c r="D1997">
        <v>1000</v>
      </c>
      <c r="E1997">
        <v>78</v>
      </c>
      <c r="F1997" t="s">
        <v>357</v>
      </c>
      <c r="G1997" t="s">
        <v>159</v>
      </c>
      <c r="H1997" t="s">
        <v>160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4043</v>
      </c>
      <c r="O1997" s="7">
        <f>(E1997/D1997)*100</f>
        <v>7.8</v>
      </c>
      <c r="P1997" s="5">
        <f>IFERROR((E1997/L1997),0)</f>
        <v>26</v>
      </c>
      <c r="Q1997" s="5" t="str">
        <f>LEFT(N1997,SEARCH("/", N1997)-1)</f>
        <v>photography</v>
      </c>
      <c r="R1997" s="5" t="str">
        <f>RIGHT(N1997,LEN(N1997)-SEARCH("/",N1997))</f>
        <v>people</v>
      </c>
      <c r="S1997" s="11">
        <f>(((J1997/60)/60)/24)+DATE(1970,1,1)</f>
        <v>42181.902037037042</v>
      </c>
      <c r="T1997" s="11">
        <f>(((I1997/60)/60)/24)+DATE(1970,1,1)</f>
        <v>42201.902037037042</v>
      </c>
      <c r="U1997">
        <f>YEAR(S1997)</f>
        <v>2015</v>
      </c>
      <c r="V1997">
        <f>YEAR(T1997)</f>
        <v>2015</v>
      </c>
      <c r="W1997" t="str">
        <f>IF(V1997=U1997, "Yes"," No")</f>
        <v>Yes</v>
      </c>
    </row>
    <row r="1998" spans="1:23" ht="57.6" x14ac:dyDescent="0.3">
      <c r="A1998">
        <v>1996</v>
      </c>
      <c r="B1998" s="1" t="s">
        <v>4072</v>
      </c>
      <c r="C1998" s="1" t="s">
        <v>4073</v>
      </c>
      <c r="D1998">
        <v>133800</v>
      </c>
      <c r="E1998">
        <v>0</v>
      </c>
      <c r="F1998" t="s">
        <v>357</v>
      </c>
      <c r="G1998" t="s">
        <v>17</v>
      </c>
      <c r="H1998" t="s">
        <v>18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4043</v>
      </c>
      <c r="O1998" s="7">
        <f>(E1998/D1998)*100</f>
        <v>0</v>
      </c>
      <c r="P1998" s="5">
        <f>IFERROR((E1998/L1998),0)</f>
        <v>0</v>
      </c>
      <c r="Q1998" s="5" t="str">
        <f>LEFT(N1998,SEARCH("/", N1998)-1)</f>
        <v>photography</v>
      </c>
      <c r="R1998" s="5" t="str">
        <f>RIGHT(N1998,LEN(N1998)-SEARCH("/",N1998))</f>
        <v>people</v>
      </c>
      <c r="S1998" s="11">
        <f>(((J1998/60)/60)/24)+DATE(1970,1,1)</f>
        <v>41800.819571759261</v>
      </c>
      <c r="T1998" s="11">
        <f>(((I1998/60)/60)/24)+DATE(1970,1,1)</f>
        <v>41830.819571759261</v>
      </c>
      <c r="U1998">
        <f>YEAR(S1998)</f>
        <v>2014</v>
      </c>
      <c r="V1998">
        <f>YEAR(T1998)</f>
        <v>2014</v>
      </c>
      <c r="W1998" t="str">
        <f>IF(V1998=U1998, "Yes"," No")</f>
        <v>Yes</v>
      </c>
    </row>
    <row r="1999" spans="1:23" ht="43.2" x14ac:dyDescent="0.3">
      <c r="A1999">
        <v>1997</v>
      </c>
      <c r="B1999" s="1" t="s">
        <v>4074</v>
      </c>
      <c r="C1999" s="1" t="s">
        <v>4075</v>
      </c>
      <c r="D1999">
        <v>6500</v>
      </c>
      <c r="E1999">
        <v>0</v>
      </c>
      <c r="F1999" t="s">
        <v>357</v>
      </c>
      <c r="G1999" t="s">
        <v>17</v>
      </c>
      <c r="H1999" t="s">
        <v>18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4043</v>
      </c>
      <c r="O1999" s="7">
        <f>(E1999/D1999)*100</f>
        <v>0</v>
      </c>
      <c r="P1999" s="5">
        <f>IFERROR((E1999/L1999),0)</f>
        <v>0</v>
      </c>
      <c r="Q1999" s="5" t="str">
        <f>LEFT(N1999,SEARCH("/", N1999)-1)</f>
        <v>photography</v>
      </c>
      <c r="R1999" s="5" t="str">
        <f>RIGHT(N1999,LEN(N1999)-SEARCH("/",N1999))</f>
        <v>people</v>
      </c>
      <c r="S1999" s="11">
        <f>(((J1999/60)/60)/24)+DATE(1970,1,1)</f>
        <v>41847.930694444447</v>
      </c>
      <c r="T1999" s="11">
        <f>(((I1999/60)/60)/24)+DATE(1970,1,1)</f>
        <v>41877.930694444447</v>
      </c>
      <c r="U1999">
        <f>YEAR(S1999)</f>
        <v>2014</v>
      </c>
      <c r="V1999">
        <f>YEAR(T1999)</f>
        <v>2014</v>
      </c>
      <c r="W1999" t="str">
        <f>IF(V1999=U1999, "Yes"," No")</f>
        <v>Yes</v>
      </c>
    </row>
    <row r="2000" spans="1:23" ht="57.6" x14ac:dyDescent="0.3">
      <c r="A2000">
        <v>1998</v>
      </c>
      <c r="B2000" s="1" t="s">
        <v>4076</v>
      </c>
      <c r="C2000" s="1" t="s">
        <v>4077</v>
      </c>
      <c r="D2000">
        <v>2500</v>
      </c>
      <c r="E2000">
        <v>655</v>
      </c>
      <c r="F2000" t="s">
        <v>357</v>
      </c>
      <c r="G2000" t="s">
        <v>17</v>
      </c>
      <c r="H2000" t="s">
        <v>18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4043</v>
      </c>
      <c r="O2000" s="7">
        <f>(E2000/D2000)*100</f>
        <v>26.200000000000003</v>
      </c>
      <c r="P2000" s="5">
        <f>IFERROR((E2000/L2000),0)</f>
        <v>218.33333333333334</v>
      </c>
      <c r="Q2000" s="5" t="str">
        <f>LEFT(N2000,SEARCH("/", N2000)-1)</f>
        <v>photography</v>
      </c>
      <c r="R2000" s="5" t="str">
        <f>RIGHT(N2000,LEN(N2000)-SEARCH("/",N2000))</f>
        <v>people</v>
      </c>
      <c r="S2000" s="11">
        <f>(((J2000/60)/60)/24)+DATE(1970,1,1)</f>
        <v>41807.118495370371</v>
      </c>
      <c r="T2000" s="11">
        <f>(((I2000/60)/60)/24)+DATE(1970,1,1)</f>
        <v>41852.118495370371</v>
      </c>
      <c r="U2000">
        <f>YEAR(S2000)</f>
        <v>2014</v>
      </c>
      <c r="V2000">
        <f>YEAR(T2000)</f>
        <v>2014</v>
      </c>
      <c r="W2000" t="str">
        <f>IF(V2000=U2000, "Yes"," No")</f>
        <v>Yes</v>
      </c>
    </row>
    <row r="2001" spans="1:23" ht="43.2" x14ac:dyDescent="0.3">
      <c r="A2001">
        <v>1999</v>
      </c>
      <c r="B2001" s="1" t="s">
        <v>4078</v>
      </c>
      <c r="C2001" s="1" t="s">
        <v>4079</v>
      </c>
      <c r="D2001">
        <v>31000</v>
      </c>
      <c r="E2001">
        <v>236</v>
      </c>
      <c r="F2001" t="s">
        <v>357</v>
      </c>
      <c r="G2001" t="s">
        <v>24</v>
      </c>
      <c r="H2001" t="s">
        <v>25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4043</v>
      </c>
      <c r="O2001" s="7">
        <f>(E2001/D2001)*100</f>
        <v>0.76129032258064511</v>
      </c>
      <c r="P2001" s="5">
        <f>IFERROR((E2001/L2001),0)</f>
        <v>33.714285714285715</v>
      </c>
      <c r="Q2001" s="5" t="str">
        <f>LEFT(N2001,SEARCH("/", N2001)-1)</f>
        <v>photography</v>
      </c>
      <c r="R2001" s="5" t="str">
        <f>RIGHT(N2001,LEN(N2001)-SEARCH("/",N2001))</f>
        <v>people</v>
      </c>
      <c r="S2001" s="11">
        <f>(((J2001/60)/60)/24)+DATE(1970,1,1)</f>
        <v>41926.482731481483</v>
      </c>
      <c r="T2001" s="11">
        <f>(((I2001/60)/60)/24)+DATE(1970,1,1)</f>
        <v>41956.524398148147</v>
      </c>
      <c r="U2001">
        <f>YEAR(S2001)</f>
        <v>2014</v>
      </c>
      <c r="V2001">
        <f>YEAR(T2001)</f>
        <v>2014</v>
      </c>
      <c r="W2001" t="str">
        <f>IF(V2001=U2001, "Yes"," No")</f>
        <v>Yes</v>
      </c>
    </row>
    <row r="2002" spans="1:23" ht="43.2" x14ac:dyDescent="0.3">
      <c r="A2002">
        <v>2000</v>
      </c>
      <c r="B2002" s="1" t="s">
        <v>4080</v>
      </c>
      <c r="C2002" s="1" t="s">
        <v>4081</v>
      </c>
      <c r="D2002">
        <v>5000</v>
      </c>
      <c r="E2002">
        <v>625</v>
      </c>
      <c r="F2002" t="s">
        <v>357</v>
      </c>
      <c r="G2002" t="s">
        <v>159</v>
      </c>
      <c r="H2002" t="s">
        <v>160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4043</v>
      </c>
      <c r="O2002" s="7">
        <f>(E2002/D2002)*100</f>
        <v>12.5</v>
      </c>
      <c r="P2002" s="5">
        <f>IFERROR((E2002/L2002),0)</f>
        <v>25</v>
      </c>
      <c r="Q2002" s="5" t="str">
        <f>LEFT(N2002,SEARCH("/", N2002)-1)</f>
        <v>photography</v>
      </c>
      <c r="R2002" s="5" t="str">
        <f>RIGHT(N2002,LEN(N2002)-SEARCH("/",N2002))</f>
        <v>people</v>
      </c>
      <c r="S2002" s="11">
        <f>(((J2002/60)/60)/24)+DATE(1970,1,1)</f>
        <v>42345.951539351852</v>
      </c>
      <c r="T2002" s="11">
        <f>(((I2002/60)/60)/24)+DATE(1970,1,1)</f>
        <v>42375.951539351852</v>
      </c>
      <c r="U2002">
        <f>YEAR(S2002)</f>
        <v>2015</v>
      </c>
      <c r="V2002">
        <f>YEAR(T2002)</f>
        <v>2016</v>
      </c>
      <c r="W2002" t="str">
        <f>IF(V2002=U2002, "Yes"," No")</f>
        <v xml:space="preserve"> No</v>
      </c>
    </row>
    <row r="2003" spans="1:23" ht="43.2" x14ac:dyDescent="0.3">
      <c r="A2003">
        <v>2001</v>
      </c>
      <c r="B2003" s="1" t="s">
        <v>4082</v>
      </c>
      <c r="C2003" s="1" t="s">
        <v>4083</v>
      </c>
      <c r="D2003">
        <v>55000</v>
      </c>
      <c r="E2003">
        <v>210171</v>
      </c>
      <c r="F2003" t="s">
        <v>16</v>
      </c>
      <c r="G2003" t="s">
        <v>502</v>
      </c>
      <c r="H2003" t="s">
        <v>55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3962</v>
      </c>
      <c r="O2003" s="7">
        <f>(E2003/D2003)*100</f>
        <v>382.12909090909091</v>
      </c>
      <c r="P2003" s="5">
        <f>IFERROR((E2003/L2003),0)</f>
        <v>128.38790470372632</v>
      </c>
      <c r="Q2003" s="5" t="str">
        <f>LEFT(N2003,SEARCH("/", N2003)-1)</f>
        <v>technology</v>
      </c>
      <c r="R2003" s="5" t="str">
        <f>RIGHT(N2003,LEN(N2003)-SEARCH("/",N2003))</f>
        <v>hardware</v>
      </c>
      <c r="S2003" s="11">
        <f>(((J2003/60)/60)/24)+DATE(1970,1,1)</f>
        <v>42136.209675925929</v>
      </c>
      <c r="T2003" s="11">
        <f>(((I2003/60)/60)/24)+DATE(1970,1,1)</f>
        <v>42167.833333333328</v>
      </c>
      <c r="U2003">
        <f>YEAR(S2003)</f>
        <v>2015</v>
      </c>
      <c r="V2003">
        <f>YEAR(T2003)</f>
        <v>2015</v>
      </c>
      <c r="W2003" t="str">
        <f>IF(V2003=U2003, "Yes"," No")</f>
        <v>Yes</v>
      </c>
    </row>
    <row r="2004" spans="1:23" ht="43.2" x14ac:dyDescent="0.3">
      <c r="A2004">
        <v>2002</v>
      </c>
      <c r="B2004" s="1" t="s">
        <v>4084</v>
      </c>
      <c r="C2004" s="1" t="s">
        <v>4085</v>
      </c>
      <c r="D2004">
        <v>50000</v>
      </c>
      <c r="E2004">
        <v>108397.11</v>
      </c>
      <c r="F2004" t="s">
        <v>16</v>
      </c>
      <c r="G2004" t="s">
        <v>17</v>
      </c>
      <c r="H2004" t="s">
        <v>18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3962</v>
      </c>
      <c r="O2004" s="7">
        <f>(E2004/D2004)*100</f>
        <v>216.79422000000002</v>
      </c>
      <c r="P2004" s="5">
        <f>IFERROR((E2004/L2004),0)</f>
        <v>78.834261818181815</v>
      </c>
      <c r="Q2004" s="5" t="str">
        <f>LEFT(N2004,SEARCH("/", N2004)-1)</f>
        <v>technology</v>
      </c>
      <c r="R2004" s="5" t="str">
        <f>RIGHT(N2004,LEN(N2004)-SEARCH("/",N2004))</f>
        <v>hardware</v>
      </c>
      <c r="S2004" s="11">
        <f>(((J2004/60)/60)/24)+DATE(1970,1,1)</f>
        <v>42728.71230324074</v>
      </c>
      <c r="T2004" s="11">
        <f>(((I2004/60)/60)/24)+DATE(1970,1,1)</f>
        <v>42758.71230324074</v>
      </c>
      <c r="U2004">
        <f>YEAR(S2004)</f>
        <v>2016</v>
      </c>
      <c r="V2004">
        <f>YEAR(T2004)</f>
        <v>2017</v>
      </c>
      <c r="W2004" t="str">
        <f>IF(V2004=U2004, "Yes"," No")</f>
        <v xml:space="preserve"> No</v>
      </c>
    </row>
    <row r="2005" spans="1:23" ht="57.6" x14ac:dyDescent="0.3">
      <c r="A2005">
        <v>2003</v>
      </c>
      <c r="B2005" s="1" t="s">
        <v>4086</v>
      </c>
      <c r="C2005" s="1" t="s">
        <v>4087</v>
      </c>
      <c r="D2005">
        <v>500</v>
      </c>
      <c r="E2005">
        <v>1560</v>
      </c>
      <c r="F2005" t="s">
        <v>16</v>
      </c>
      <c r="G2005" t="s">
        <v>17</v>
      </c>
      <c r="H2005" t="s">
        <v>18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3962</v>
      </c>
      <c r="O2005" s="7">
        <f>(E2005/D2005)*100</f>
        <v>312</v>
      </c>
      <c r="P2005" s="5">
        <f>IFERROR((E2005/L2005),0)</f>
        <v>91.764705882352942</v>
      </c>
      <c r="Q2005" s="5" t="str">
        <f>LEFT(N2005,SEARCH("/", N2005)-1)</f>
        <v>technology</v>
      </c>
      <c r="R2005" s="5" t="str">
        <f>RIGHT(N2005,LEN(N2005)-SEARCH("/",N2005))</f>
        <v>hardware</v>
      </c>
      <c r="S2005" s="11">
        <f>(((J2005/60)/60)/24)+DATE(1970,1,1)</f>
        <v>40347.125601851854</v>
      </c>
      <c r="T2005" s="11">
        <f>(((I2005/60)/60)/24)+DATE(1970,1,1)</f>
        <v>40361.958333333336</v>
      </c>
      <c r="U2005">
        <f>YEAR(S2005)</f>
        <v>2010</v>
      </c>
      <c r="V2005">
        <f>YEAR(T2005)</f>
        <v>2010</v>
      </c>
      <c r="W2005" t="str">
        <f>IF(V2005=U2005, "Yes"," No")</f>
        <v>Yes</v>
      </c>
    </row>
    <row r="2006" spans="1:23" ht="43.2" x14ac:dyDescent="0.3">
      <c r="A2006">
        <v>2004</v>
      </c>
      <c r="B2006" s="1" t="s">
        <v>4088</v>
      </c>
      <c r="C2006" s="1" t="s">
        <v>4089</v>
      </c>
      <c r="D2006">
        <v>50000</v>
      </c>
      <c r="E2006">
        <v>117210.24000000001</v>
      </c>
      <c r="F2006" t="s">
        <v>16</v>
      </c>
      <c r="G2006" t="s">
        <v>17</v>
      </c>
      <c r="H2006" t="s">
        <v>18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3962</v>
      </c>
      <c r="O2006" s="7">
        <f>(E2006/D2006)*100</f>
        <v>234.42048</v>
      </c>
      <c r="P2006" s="5">
        <f>IFERROR((E2006/L2006),0)</f>
        <v>331.10237288135596</v>
      </c>
      <c r="Q2006" s="5" t="str">
        <f>LEFT(N2006,SEARCH("/", N2006)-1)</f>
        <v>technology</v>
      </c>
      <c r="R2006" s="5" t="str">
        <f>RIGHT(N2006,LEN(N2006)-SEARCH("/",N2006))</f>
        <v>hardware</v>
      </c>
      <c r="S2006" s="11">
        <f>(((J2006/60)/60)/24)+DATE(1970,1,1)</f>
        <v>41800.604895833334</v>
      </c>
      <c r="T2006" s="11">
        <f>(((I2006/60)/60)/24)+DATE(1970,1,1)</f>
        <v>41830.604895833334</v>
      </c>
      <c r="U2006">
        <f>YEAR(S2006)</f>
        <v>2014</v>
      </c>
      <c r="V2006">
        <f>YEAR(T2006)</f>
        <v>2014</v>
      </c>
      <c r="W2006" t="str">
        <f>IF(V2006=U2006, "Yes"," No")</f>
        <v>Yes</v>
      </c>
    </row>
    <row r="2007" spans="1:23" ht="43.2" x14ac:dyDescent="0.3">
      <c r="A2007">
        <v>2005</v>
      </c>
      <c r="B2007" s="1" t="s">
        <v>4090</v>
      </c>
      <c r="C2007" s="1" t="s">
        <v>4091</v>
      </c>
      <c r="D2007">
        <v>30000</v>
      </c>
      <c r="E2007">
        <v>37104.03</v>
      </c>
      <c r="F2007" t="s">
        <v>16</v>
      </c>
      <c r="G2007" t="s">
        <v>17</v>
      </c>
      <c r="H2007" t="s">
        <v>18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3962</v>
      </c>
      <c r="O2007" s="7">
        <f>(E2007/D2007)*100</f>
        <v>123.68010000000001</v>
      </c>
      <c r="P2007" s="5">
        <f>IFERROR((E2007/L2007),0)</f>
        <v>194.26193717277485</v>
      </c>
      <c r="Q2007" s="5" t="str">
        <f>LEFT(N2007,SEARCH("/", N2007)-1)</f>
        <v>technology</v>
      </c>
      <c r="R2007" s="5" t="str">
        <f>RIGHT(N2007,LEN(N2007)-SEARCH("/",N2007))</f>
        <v>hardware</v>
      </c>
      <c r="S2007" s="11">
        <f>(((J2007/60)/60)/24)+DATE(1970,1,1)</f>
        <v>41535.812708333331</v>
      </c>
      <c r="T2007" s="11">
        <f>(((I2007/60)/60)/24)+DATE(1970,1,1)</f>
        <v>41563.165972222225</v>
      </c>
      <c r="U2007">
        <f>YEAR(S2007)</f>
        <v>2013</v>
      </c>
      <c r="V2007">
        <f>YEAR(T2007)</f>
        <v>2013</v>
      </c>
      <c r="W2007" t="str">
        <f>IF(V2007=U2007, "Yes"," No")</f>
        <v>Yes</v>
      </c>
    </row>
    <row r="2008" spans="1:23" ht="57.6" x14ac:dyDescent="0.3">
      <c r="A2008">
        <v>2006</v>
      </c>
      <c r="B2008" s="1" t="s">
        <v>4092</v>
      </c>
      <c r="C2008" s="1" t="s">
        <v>4093</v>
      </c>
      <c r="D2008">
        <v>50000</v>
      </c>
      <c r="E2008">
        <v>123920</v>
      </c>
      <c r="F2008" t="s">
        <v>16</v>
      </c>
      <c r="G2008" t="s">
        <v>17</v>
      </c>
      <c r="H2008" t="s">
        <v>18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3962</v>
      </c>
      <c r="O2008" s="7">
        <f>(E2008/D2008)*100</f>
        <v>247.84</v>
      </c>
      <c r="P2008" s="5">
        <f>IFERROR((E2008/L2008),0)</f>
        <v>408.97689768976898</v>
      </c>
      <c r="Q2008" s="5" t="str">
        <f>LEFT(N2008,SEARCH("/", N2008)-1)</f>
        <v>technology</v>
      </c>
      <c r="R2008" s="5" t="str">
        <f>RIGHT(N2008,LEN(N2008)-SEARCH("/",N2008))</f>
        <v>hardware</v>
      </c>
      <c r="S2008" s="11">
        <f>(((J2008/60)/60)/24)+DATE(1970,1,1)</f>
        <v>41941.500520833331</v>
      </c>
      <c r="T2008" s="11">
        <f>(((I2008/60)/60)/24)+DATE(1970,1,1)</f>
        <v>41976.542187500003</v>
      </c>
      <c r="U2008">
        <f>YEAR(S2008)</f>
        <v>2014</v>
      </c>
      <c r="V2008">
        <f>YEAR(T2008)</f>
        <v>2014</v>
      </c>
      <c r="W2008" t="str">
        <f>IF(V2008=U2008, "Yes"," No")</f>
        <v>Yes</v>
      </c>
    </row>
    <row r="2009" spans="1:23" ht="57.6" x14ac:dyDescent="0.3">
      <c r="A2009">
        <v>2007</v>
      </c>
      <c r="B2009" s="1" t="s">
        <v>4094</v>
      </c>
      <c r="C2009" s="1" t="s">
        <v>4095</v>
      </c>
      <c r="D2009">
        <v>10000</v>
      </c>
      <c r="E2009">
        <v>11570.92</v>
      </c>
      <c r="F2009" t="s">
        <v>16</v>
      </c>
      <c r="G2009" t="s">
        <v>17</v>
      </c>
      <c r="H2009" t="s">
        <v>18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3962</v>
      </c>
      <c r="O2009" s="7">
        <f>(E2009/D2009)*100</f>
        <v>115.7092</v>
      </c>
      <c r="P2009" s="5">
        <f>IFERROR((E2009/L2009),0)</f>
        <v>84.459270072992695</v>
      </c>
      <c r="Q2009" s="5" t="str">
        <f>LEFT(N2009,SEARCH("/", N2009)-1)</f>
        <v>technology</v>
      </c>
      <c r="R2009" s="5" t="str">
        <f>RIGHT(N2009,LEN(N2009)-SEARCH("/",N2009))</f>
        <v>hardware</v>
      </c>
      <c r="S2009" s="11">
        <f>(((J2009/60)/60)/24)+DATE(1970,1,1)</f>
        <v>40347.837800925925</v>
      </c>
      <c r="T2009" s="11">
        <f>(((I2009/60)/60)/24)+DATE(1970,1,1)</f>
        <v>40414.166666666664</v>
      </c>
      <c r="U2009">
        <f>YEAR(S2009)</f>
        <v>2010</v>
      </c>
      <c r="V2009">
        <f>YEAR(T2009)</f>
        <v>2010</v>
      </c>
      <c r="W2009" t="str">
        <f>IF(V2009=U2009, "Yes"," No")</f>
        <v>Yes</v>
      </c>
    </row>
    <row r="2010" spans="1:23" ht="57.6" x14ac:dyDescent="0.3">
      <c r="A2010">
        <v>2008</v>
      </c>
      <c r="B2010" s="1" t="s">
        <v>4096</v>
      </c>
      <c r="C2010" s="1" t="s">
        <v>4097</v>
      </c>
      <c r="D2010">
        <v>1570.79</v>
      </c>
      <c r="E2010">
        <v>1839</v>
      </c>
      <c r="F2010" t="s">
        <v>16</v>
      </c>
      <c r="G2010" t="s">
        <v>17</v>
      </c>
      <c r="H2010" t="s">
        <v>18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3962</v>
      </c>
      <c r="O2010" s="7">
        <f>(E2010/D2010)*100</f>
        <v>117.07484768810599</v>
      </c>
      <c r="P2010" s="5">
        <f>IFERROR((E2010/L2010),0)</f>
        <v>44.853658536585364</v>
      </c>
      <c r="Q2010" s="5" t="str">
        <f>LEFT(N2010,SEARCH("/", N2010)-1)</f>
        <v>technology</v>
      </c>
      <c r="R2010" s="5" t="str">
        <f>RIGHT(N2010,LEN(N2010)-SEARCH("/",N2010))</f>
        <v>hardware</v>
      </c>
      <c r="S2010" s="11">
        <f>(((J2010/60)/60)/24)+DATE(1970,1,1)</f>
        <v>40761.604421296295</v>
      </c>
      <c r="T2010" s="11">
        <f>(((I2010/60)/60)/24)+DATE(1970,1,1)</f>
        <v>40805.604421296295</v>
      </c>
      <c r="U2010">
        <f>YEAR(S2010)</f>
        <v>2011</v>
      </c>
      <c r="V2010">
        <f>YEAR(T2010)</f>
        <v>2011</v>
      </c>
      <c r="W2010" t="str">
        <f>IF(V2010=U2010, "Yes"," No")</f>
        <v>Yes</v>
      </c>
    </row>
    <row r="2011" spans="1:23" ht="43.2" x14ac:dyDescent="0.3">
      <c r="A2011">
        <v>2009</v>
      </c>
      <c r="B2011" s="1" t="s">
        <v>4098</v>
      </c>
      <c r="C2011" s="1" t="s">
        <v>4099</v>
      </c>
      <c r="D2011">
        <v>50000</v>
      </c>
      <c r="E2011">
        <v>152579</v>
      </c>
      <c r="F2011" t="s">
        <v>16</v>
      </c>
      <c r="G2011" t="s">
        <v>502</v>
      </c>
      <c r="H2011" t="s">
        <v>55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3962</v>
      </c>
      <c r="O2011" s="7">
        <f>(E2011/D2011)*100</f>
        <v>305.15800000000002</v>
      </c>
      <c r="P2011" s="5">
        <f>IFERROR((E2011/L2011),0)</f>
        <v>383.3643216080402</v>
      </c>
      <c r="Q2011" s="5" t="str">
        <f>LEFT(N2011,SEARCH("/", N2011)-1)</f>
        <v>technology</v>
      </c>
      <c r="R2011" s="5" t="str">
        <f>RIGHT(N2011,LEN(N2011)-SEARCH("/",N2011))</f>
        <v>hardware</v>
      </c>
      <c r="S2011" s="11">
        <f>(((J2011/60)/60)/24)+DATE(1970,1,1)</f>
        <v>42661.323414351849</v>
      </c>
      <c r="T2011" s="11">
        <f>(((I2011/60)/60)/24)+DATE(1970,1,1)</f>
        <v>42697.365081018521</v>
      </c>
      <c r="U2011">
        <f>YEAR(S2011)</f>
        <v>2016</v>
      </c>
      <c r="V2011">
        <f>YEAR(T2011)</f>
        <v>2016</v>
      </c>
      <c r="W2011" t="str">
        <f>IF(V2011=U2011, "Yes"," No")</f>
        <v>Yes</v>
      </c>
    </row>
    <row r="2012" spans="1:23" ht="28.8" x14ac:dyDescent="0.3">
      <c r="A2012">
        <v>2010</v>
      </c>
      <c r="B2012" s="1" t="s">
        <v>4100</v>
      </c>
      <c r="C2012" s="1" t="s">
        <v>4101</v>
      </c>
      <c r="D2012">
        <v>30000</v>
      </c>
      <c r="E2012">
        <v>96015.9</v>
      </c>
      <c r="F2012" t="s">
        <v>16</v>
      </c>
      <c r="G2012" t="s">
        <v>17</v>
      </c>
      <c r="H2012" t="s">
        <v>18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3962</v>
      </c>
      <c r="O2012" s="7">
        <f>(E2012/D2012)*100</f>
        <v>320.05299999999994</v>
      </c>
      <c r="P2012" s="5">
        <f>IFERROR((E2012/L2012),0)</f>
        <v>55.276856649395505</v>
      </c>
      <c r="Q2012" s="5" t="str">
        <f>LEFT(N2012,SEARCH("/", N2012)-1)</f>
        <v>technology</v>
      </c>
      <c r="R2012" s="5" t="str">
        <f>RIGHT(N2012,LEN(N2012)-SEARCH("/",N2012))</f>
        <v>hardware</v>
      </c>
      <c r="S2012" s="11">
        <f>(((J2012/60)/60)/24)+DATE(1970,1,1)</f>
        <v>42570.996423611112</v>
      </c>
      <c r="T2012" s="11">
        <f>(((I2012/60)/60)/24)+DATE(1970,1,1)</f>
        <v>42600.996423611112</v>
      </c>
      <c r="U2012">
        <f>YEAR(S2012)</f>
        <v>2016</v>
      </c>
      <c r="V2012">
        <f>YEAR(T2012)</f>
        <v>2016</v>
      </c>
      <c r="W2012" t="str">
        <f>IF(V2012=U2012, "Yes"," No")</f>
        <v>Yes</v>
      </c>
    </row>
    <row r="2013" spans="1:23" ht="43.2" x14ac:dyDescent="0.3">
      <c r="A2013">
        <v>2011</v>
      </c>
      <c r="B2013" s="1" t="s">
        <v>4102</v>
      </c>
      <c r="C2013" s="1" t="s">
        <v>4103</v>
      </c>
      <c r="D2013">
        <v>50000</v>
      </c>
      <c r="E2013">
        <v>409782</v>
      </c>
      <c r="F2013" t="s">
        <v>16</v>
      </c>
      <c r="G2013" t="s">
        <v>2012</v>
      </c>
      <c r="H2013" t="s">
        <v>55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3962</v>
      </c>
      <c r="O2013" s="7">
        <f>(E2013/D2013)*100</f>
        <v>819.56399999999996</v>
      </c>
      <c r="P2013" s="5">
        <f>IFERROR((E2013/L2013),0)</f>
        <v>422.02059732234807</v>
      </c>
      <c r="Q2013" s="5" t="str">
        <f>LEFT(N2013,SEARCH("/", N2013)-1)</f>
        <v>technology</v>
      </c>
      <c r="R2013" s="5" t="str">
        <f>RIGHT(N2013,LEN(N2013)-SEARCH("/",N2013))</f>
        <v>hardware</v>
      </c>
      <c r="S2013" s="11">
        <f>(((J2013/60)/60)/24)+DATE(1970,1,1)</f>
        <v>42347.358483796299</v>
      </c>
      <c r="T2013" s="11">
        <f>(((I2013/60)/60)/24)+DATE(1970,1,1)</f>
        <v>42380.958333333328</v>
      </c>
      <c r="U2013">
        <f>YEAR(S2013)</f>
        <v>2015</v>
      </c>
      <c r="V2013">
        <f>YEAR(T2013)</f>
        <v>2016</v>
      </c>
      <c r="W2013" t="str">
        <f>IF(V2013=U2013, "Yes"," No")</f>
        <v xml:space="preserve"> No</v>
      </c>
    </row>
    <row r="2014" spans="1:23" ht="43.2" x14ac:dyDescent="0.3">
      <c r="A2014">
        <v>2012</v>
      </c>
      <c r="B2014" s="1" t="s">
        <v>4104</v>
      </c>
      <c r="C2014" s="1" t="s">
        <v>4105</v>
      </c>
      <c r="D2014">
        <v>5000</v>
      </c>
      <c r="E2014">
        <v>11745</v>
      </c>
      <c r="F2014" t="s">
        <v>16</v>
      </c>
      <c r="G2014" t="s">
        <v>17</v>
      </c>
      <c r="H2014" t="s">
        <v>18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3962</v>
      </c>
      <c r="O2014" s="7">
        <f>(E2014/D2014)*100</f>
        <v>234.90000000000003</v>
      </c>
      <c r="P2014" s="5">
        <f>IFERROR((E2014/L2014),0)</f>
        <v>64.180327868852459</v>
      </c>
      <c r="Q2014" s="5" t="str">
        <f>LEFT(N2014,SEARCH("/", N2014)-1)</f>
        <v>technology</v>
      </c>
      <c r="R2014" s="5" t="str">
        <f>RIGHT(N2014,LEN(N2014)-SEARCH("/",N2014))</f>
        <v>hardware</v>
      </c>
      <c r="S2014" s="11">
        <f>(((J2014/60)/60)/24)+DATE(1970,1,1)</f>
        <v>42010.822233796294</v>
      </c>
      <c r="T2014" s="11">
        <f>(((I2014/60)/60)/24)+DATE(1970,1,1)</f>
        <v>42040.822233796294</v>
      </c>
      <c r="U2014">
        <f>YEAR(S2014)</f>
        <v>2015</v>
      </c>
      <c r="V2014">
        <f>YEAR(T2014)</f>
        <v>2015</v>
      </c>
      <c r="W2014" t="str">
        <f>IF(V2014=U2014, "Yes"," No")</f>
        <v>Yes</v>
      </c>
    </row>
    <row r="2015" spans="1:23" ht="57.6" x14ac:dyDescent="0.3">
      <c r="A2015">
        <v>2013</v>
      </c>
      <c r="B2015" s="1" t="s">
        <v>4106</v>
      </c>
      <c r="C2015" s="1" t="s">
        <v>4107</v>
      </c>
      <c r="D2015">
        <v>160000</v>
      </c>
      <c r="E2015">
        <v>791862</v>
      </c>
      <c r="F2015" t="s">
        <v>16</v>
      </c>
      <c r="G2015" t="s">
        <v>17</v>
      </c>
      <c r="H2015" t="s">
        <v>18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3962</v>
      </c>
      <c r="O2015" s="7">
        <f>(E2015/D2015)*100</f>
        <v>494.91374999999999</v>
      </c>
      <c r="P2015" s="5">
        <f>IFERROR((E2015/L2015),0)</f>
        <v>173.57781674704077</v>
      </c>
      <c r="Q2015" s="5" t="str">
        <f>LEFT(N2015,SEARCH("/", N2015)-1)</f>
        <v>technology</v>
      </c>
      <c r="R2015" s="5" t="str">
        <f>RIGHT(N2015,LEN(N2015)-SEARCH("/",N2015))</f>
        <v>hardware</v>
      </c>
      <c r="S2015" s="11">
        <f>(((J2015/60)/60)/24)+DATE(1970,1,1)</f>
        <v>42499.960810185185</v>
      </c>
      <c r="T2015" s="11">
        <f>(((I2015/60)/60)/24)+DATE(1970,1,1)</f>
        <v>42559.960810185185</v>
      </c>
      <c r="U2015">
        <f>YEAR(S2015)</f>
        <v>2016</v>
      </c>
      <c r="V2015">
        <f>YEAR(T2015)</f>
        <v>2016</v>
      </c>
      <c r="W2015" t="str">
        <f>IF(V2015=U2015, "Yes"," No")</f>
        <v>Yes</v>
      </c>
    </row>
    <row r="2016" spans="1:23" ht="43.2" x14ac:dyDescent="0.3">
      <c r="A2016">
        <v>2014</v>
      </c>
      <c r="B2016" s="1" t="s">
        <v>4108</v>
      </c>
      <c r="C2016" s="1" t="s">
        <v>4109</v>
      </c>
      <c r="D2016">
        <v>30000</v>
      </c>
      <c r="E2016">
        <v>2344134.67</v>
      </c>
      <c r="F2016" t="s">
        <v>16</v>
      </c>
      <c r="G2016" t="s">
        <v>17</v>
      </c>
      <c r="H2016" t="s">
        <v>18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3962</v>
      </c>
      <c r="O2016" s="7">
        <f>(E2016/D2016)*100</f>
        <v>7813.7822333333334</v>
      </c>
      <c r="P2016" s="5">
        <f>IFERROR((E2016/L2016),0)</f>
        <v>88.601680840609291</v>
      </c>
      <c r="Q2016" s="5" t="str">
        <f>LEFT(N2016,SEARCH("/", N2016)-1)</f>
        <v>technology</v>
      </c>
      <c r="R2016" s="5" t="str">
        <f>RIGHT(N2016,LEN(N2016)-SEARCH("/",N2016))</f>
        <v>hardware</v>
      </c>
      <c r="S2016" s="11">
        <f>(((J2016/60)/60)/24)+DATE(1970,1,1)</f>
        <v>41324.214571759258</v>
      </c>
      <c r="T2016" s="11">
        <f>(((I2016/60)/60)/24)+DATE(1970,1,1)</f>
        <v>41358.172905092593</v>
      </c>
      <c r="U2016">
        <f>YEAR(S2016)</f>
        <v>2013</v>
      </c>
      <c r="V2016">
        <f>YEAR(T2016)</f>
        <v>2013</v>
      </c>
      <c r="W2016" t="str">
        <f>IF(V2016=U2016, "Yes"," No")</f>
        <v>Yes</v>
      </c>
    </row>
    <row r="2017" spans="1:23" ht="43.2" x14ac:dyDescent="0.3">
      <c r="A2017">
        <v>2015</v>
      </c>
      <c r="B2017" s="1" t="s">
        <v>4110</v>
      </c>
      <c r="C2017" s="1" t="s">
        <v>4111</v>
      </c>
      <c r="D2017">
        <v>7200</v>
      </c>
      <c r="E2017">
        <v>8136.01</v>
      </c>
      <c r="F2017" t="s">
        <v>16</v>
      </c>
      <c r="G2017" t="s">
        <v>17</v>
      </c>
      <c r="H2017" t="s">
        <v>18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3962</v>
      </c>
      <c r="O2017" s="7">
        <f>(E2017/D2017)*100</f>
        <v>113.00013888888888</v>
      </c>
      <c r="P2017" s="5">
        <f>IFERROR((E2017/L2017),0)</f>
        <v>50.222283950617282</v>
      </c>
      <c r="Q2017" s="5" t="str">
        <f>LEFT(N2017,SEARCH("/", N2017)-1)</f>
        <v>technology</v>
      </c>
      <c r="R2017" s="5" t="str">
        <f>RIGHT(N2017,LEN(N2017)-SEARCH("/",N2017))</f>
        <v>hardware</v>
      </c>
      <c r="S2017" s="11">
        <f>(((J2017/60)/60)/24)+DATE(1970,1,1)</f>
        <v>40765.876886574071</v>
      </c>
      <c r="T2017" s="11">
        <f>(((I2017/60)/60)/24)+DATE(1970,1,1)</f>
        <v>40795.876886574071</v>
      </c>
      <c r="U2017">
        <f>YEAR(S2017)</f>
        <v>2011</v>
      </c>
      <c r="V2017">
        <f>YEAR(T2017)</f>
        <v>2011</v>
      </c>
      <c r="W2017" t="str">
        <f>IF(V2017=U2017, "Yes"," No")</f>
        <v>Yes</v>
      </c>
    </row>
    <row r="2018" spans="1:23" ht="43.2" x14ac:dyDescent="0.3">
      <c r="A2018">
        <v>2016</v>
      </c>
      <c r="B2018" s="1" t="s">
        <v>4112</v>
      </c>
      <c r="C2018" s="1" t="s">
        <v>4113</v>
      </c>
      <c r="D2018">
        <v>10000</v>
      </c>
      <c r="E2018">
        <v>92154.22</v>
      </c>
      <c r="F2018" t="s">
        <v>16</v>
      </c>
      <c r="G2018" t="s">
        <v>17</v>
      </c>
      <c r="H2018" t="s">
        <v>18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3962</v>
      </c>
      <c r="O2018" s="7">
        <f>(E2018/D2018)*100</f>
        <v>921.54219999999998</v>
      </c>
      <c r="P2018" s="5">
        <f>IFERROR((E2018/L2018),0)</f>
        <v>192.38876826722338</v>
      </c>
      <c r="Q2018" s="5" t="str">
        <f>LEFT(N2018,SEARCH("/", N2018)-1)</f>
        <v>technology</v>
      </c>
      <c r="R2018" s="5" t="str">
        <f>RIGHT(N2018,LEN(N2018)-SEARCH("/",N2018))</f>
        <v>hardware</v>
      </c>
      <c r="S2018" s="11">
        <f>(((J2018/60)/60)/24)+DATE(1970,1,1)</f>
        <v>41312.88077546296</v>
      </c>
      <c r="T2018" s="11">
        <f>(((I2018/60)/60)/24)+DATE(1970,1,1)</f>
        <v>41342.88077546296</v>
      </c>
      <c r="U2018">
        <f>YEAR(S2018)</f>
        <v>2013</v>
      </c>
      <c r="V2018">
        <f>YEAR(T2018)</f>
        <v>2013</v>
      </c>
      <c r="W2018" t="str">
        <f>IF(V2018=U2018, "Yes"," No")</f>
        <v>Yes</v>
      </c>
    </row>
    <row r="2019" spans="1:23" ht="43.2" x14ac:dyDescent="0.3">
      <c r="A2019">
        <v>2017</v>
      </c>
      <c r="B2019" s="1" t="s">
        <v>4114</v>
      </c>
      <c r="C2019" s="1" t="s">
        <v>4115</v>
      </c>
      <c r="D2019">
        <v>25000</v>
      </c>
      <c r="E2019">
        <v>31275.599999999999</v>
      </c>
      <c r="F2019" t="s">
        <v>16</v>
      </c>
      <c r="G2019" t="s">
        <v>17</v>
      </c>
      <c r="H2019" t="s">
        <v>18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3962</v>
      </c>
      <c r="O2019" s="7">
        <f>(E2019/D2019)*100</f>
        <v>125.10239999999999</v>
      </c>
      <c r="P2019" s="5">
        <f>IFERROR((E2019/L2019),0)</f>
        <v>73.416901408450698</v>
      </c>
      <c r="Q2019" s="5" t="str">
        <f>LEFT(N2019,SEARCH("/", N2019)-1)</f>
        <v>technology</v>
      </c>
      <c r="R2019" s="5" t="str">
        <f>RIGHT(N2019,LEN(N2019)-SEARCH("/",N2019))</f>
        <v>hardware</v>
      </c>
      <c r="S2019" s="11">
        <f>(((J2019/60)/60)/24)+DATE(1970,1,1)</f>
        <v>40961.057349537034</v>
      </c>
      <c r="T2019" s="11">
        <f>(((I2019/60)/60)/24)+DATE(1970,1,1)</f>
        <v>40992.166666666664</v>
      </c>
      <c r="U2019">
        <f>YEAR(S2019)</f>
        <v>2012</v>
      </c>
      <c r="V2019">
        <f>YEAR(T2019)</f>
        <v>2012</v>
      </c>
      <c r="W2019" t="str">
        <f>IF(V2019=U2019, "Yes"," No")</f>
        <v>Yes</v>
      </c>
    </row>
    <row r="2020" spans="1:23" ht="43.2" x14ac:dyDescent="0.3">
      <c r="A2020">
        <v>2018</v>
      </c>
      <c r="B2020" s="1" t="s">
        <v>4116</v>
      </c>
      <c r="C2020" s="1" t="s">
        <v>4117</v>
      </c>
      <c r="D2020">
        <v>65000</v>
      </c>
      <c r="E2020">
        <v>66458.23</v>
      </c>
      <c r="F2020" t="s">
        <v>16</v>
      </c>
      <c r="G2020" t="s">
        <v>2455</v>
      </c>
      <c r="H2020" t="s">
        <v>55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3962</v>
      </c>
      <c r="O2020" s="7">
        <f>(E2020/D2020)*100</f>
        <v>102.24343076923077</v>
      </c>
      <c r="P2020" s="5">
        <f>IFERROR((E2020/L2020),0)</f>
        <v>147.68495555555555</v>
      </c>
      <c r="Q2020" s="5" t="str">
        <f>LEFT(N2020,SEARCH("/", N2020)-1)</f>
        <v>technology</v>
      </c>
      <c r="R2020" s="5" t="str">
        <f>RIGHT(N2020,LEN(N2020)-SEARCH("/",N2020))</f>
        <v>hardware</v>
      </c>
      <c r="S2020" s="11">
        <f>(((J2020/60)/60)/24)+DATE(1970,1,1)</f>
        <v>42199.365844907406</v>
      </c>
      <c r="T2020" s="11">
        <f>(((I2020/60)/60)/24)+DATE(1970,1,1)</f>
        <v>42229.365844907406</v>
      </c>
      <c r="U2020">
        <f>YEAR(S2020)</f>
        <v>2015</v>
      </c>
      <c r="V2020">
        <f>YEAR(T2020)</f>
        <v>2015</v>
      </c>
      <c r="W2020" t="str">
        <f>IF(V2020=U2020, "Yes"," No")</f>
        <v>Yes</v>
      </c>
    </row>
    <row r="2021" spans="1:23" ht="57.6" x14ac:dyDescent="0.3">
      <c r="A2021">
        <v>2019</v>
      </c>
      <c r="B2021" s="1" t="s">
        <v>4118</v>
      </c>
      <c r="C2021" s="1" t="s">
        <v>4119</v>
      </c>
      <c r="D2021">
        <v>40000</v>
      </c>
      <c r="E2021">
        <v>193963.9</v>
      </c>
      <c r="F2021" t="s">
        <v>16</v>
      </c>
      <c r="G2021" t="s">
        <v>17</v>
      </c>
      <c r="H2021" t="s">
        <v>18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3962</v>
      </c>
      <c r="O2021" s="7">
        <f>(E2021/D2021)*100</f>
        <v>484.90975000000003</v>
      </c>
      <c r="P2021" s="5">
        <f>IFERROR((E2021/L2021),0)</f>
        <v>108.96848314606741</v>
      </c>
      <c r="Q2021" s="5" t="str">
        <f>LEFT(N2021,SEARCH("/", N2021)-1)</f>
        <v>technology</v>
      </c>
      <c r="R2021" s="5" t="str">
        <f>RIGHT(N2021,LEN(N2021)-SEARCH("/",N2021))</f>
        <v>hardware</v>
      </c>
      <c r="S2021" s="11">
        <f>(((J2021/60)/60)/24)+DATE(1970,1,1)</f>
        <v>42605.70857638889</v>
      </c>
      <c r="T2021" s="11">
        <f>(((I2021/60)/60)/24)+DATE(1970,1,1)</f>
        <v>42635.70857638889</v>
      </c>
      <c r="U2021">
        <f>YEAR(S2021)</f>
        <v>2016</v>
      </c>
      <c r="V2021">
        <f>YEAR(T2021)</f>
        <v>2016</v>
      </c>
      <c r="W2021" t="str">
        <f>IF(V2021=U2021, "Yes"," No")</f>
        <v>Yes</v>
      </c>
    </row>
    <row r="2022" spans="1:23" ht="43.2" x14ac:dyDescent="0.3">
      <c r="A2022">
        <v>2020</v>
      </c>
      <c r="B2022" s="1" t="s">
        <v>4120</v>
      </c>
      <c r="C2022" s="1" t="s">
        <v>4121</v>
      </c>
      <c r="D2022">
        <v>1500</v>
      </c>
      <c r="E2022">
        <v>2885</v>
      </c>
      <c r="F2022" t="s">
        <v>16</v>
      </c>
      <c r="G2022" t="s">
        <v>17</v>
      </c>
      <c r="H2022" t="s">
        <v>18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3962</v>
      </c>
      <c r="O2022" s="7">
        <f>(E2022/D2022)*100</f>
        <v>192.33333333333334</v>
      </c>
      <c r="P2022" s="5">
        <f>IFERROR((E2022/L2022),0)</f>
        <v>23.647540983606557</v>
      </c>
      <c r="Q2022" s="5" t="str">
        <f>LEFT(N2022,SEARCH("/", N2022)-1)</f>
        <v>technology</v>
      </c>
      <c r="R2022" s="5" t="str">
        <f>RIGHT(N2022,LEN(N2022)-SEARCH("/",N2022))</f>
        <v>hardware</v>
      </c>
      <c r="S2022" s="11">
        <f>(((J2022/60)/60)/24)+DATE(1970,1,1)</f>
        <v>41737.097499999996</v>
      </c>
      <c r="T2022" s="11">
        <f>(((I2022/60)/60)/24)+DATE(1970,1,1)</f>
        <v>41773.961111111108</v>
      </c>
      <c r="U2022">
        <f>YEAR(S2022)</f>
        <v>2014</v>
      </c>
      <c r="V2022">
        <f>YEAR(T2022)</f>
        <v>2014</v>
      </c>
      <c r="W2022" t="str">
        <f>IF(V2022=U2022, "Yes"," No")</f>
        <v>Yes</v>
      </c>
    </row>
    <row r="2023" spans="1:23" ht="43.2" x14ac:dyDescent="0.3">
      <c r="A2023">
        <v>2021</v>
      </c>
      <c r="B2023" s="1" t="s">
        <v>4122</v>
      </c>
      <c r="C2023" s="1" t="s">
        <v>4123</v>
      </c>
      <c r="D2023">
        <v>5000</v>
      </c>
      <c r="E2023">
        <v>14055</v>
      </c>
      <c r="F2023" t="s">
        <v>16</v>
      </c>
      <c r="G2023" t="s">
        <v>17</v>
      </c>
      <c r="H2023" t="s">
        <v>18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3962</v>
      </c>
      <c r="O2023" s="7">
        <f>(E2023/D2023)*100</f>
        <v>281.10000000000002</v>
      </c>
      <c r="P2023" s="5">
        <f>IFERROR((E2023/L2023),0)</f>
        <v>147.94736842105263</v>
      </c>
      <c r="Q2023" s="5" t="str">
        <f>LEFT(N2023,SEARCH("/", N2023)-1)</f>
        <v>technology</v>
      </c>
      <c r="R2023" s="5" t="str">
        <f>RIGHT(N2023,LEN(N2023)-SEARCH("/",N2023))</f>
        <v>hardware</v>
      </c>
      <c r="S2023" s="11">
        <f>(((J2023/60)/60)/24)+DATE(1970,1,1)</f>
        <v>41861.070567129631</v>
      </c>
      <c r="T2023" s="11">
        <f>(((I2023/60)/60)/24)+DATE(1970,1,1)</f>
        <v>41906.070567129631</v>
      </c>
      <c r="U2023">
        <f>YEAR(S2023)</f>
        <v>2014</v>
      </c>
      <c r="V2023">
        <f>YEAR(T2023)</f>
        <v>2014</v>
      </c>
      <c r="W2023" t="str">
        <f>IF(V2023=U2023, "Yes"," No")</f>
        <v>Yes</v>
      </c>
    </row>
    <row r="2024" spans="1:23" ht="43.2" x14ac:dyDescent="0.3">
      <c r="A2024">
        <v>2022</v>
      </c>
      <c r="B2024" s="1" t="s">
        <v>4124</v>
      </c>
      <c r="C2024" s="1" t="s">
        <v>4125</v>
      </c>
      <c r="D2024">
        <v>100000</v>
      </c>
      <c r="E2024">
        <v>125137</v>
      </c>
      <c r="F2024" t="s">
        <v>16</v>
      </c>
      <c r="G2024" t="s">
        <v>17</v>
      </c>
      <c r="H2024" t="s">
        <v>18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3962</v>
      </c>
      <c r="O2024" s="7">
        <f>(E2024/D2024)*100</f>
        <v>125.13700000000001</v>
      </c>
      <c r="P2024" s="5">
        <f>IFERROR((E2024/L2024),0)</f>
        <v>385.03692307692307</v>
      </c>
      <c r="Q2024" s="5" t="str">
        <f>LEFT(N2024,SEARCH("/", N2024)-1)</f>
        <v>technology</v>
      </c>
      <c r="R2024" s="5" t="str">
        <f>RIGHT(N2024,LEN(N2024)-SEARCH("/",N2024))</f>
        <v>hardware</v>
      </c>
      <c r="S2024" s="11">
        <f>(((J2024/60)/60)/24)+DATE(1970,1,1)</f>
        <v>42502.569120370375</v>
      </c>
      <c r="T2024" s="11">
        <f>(((I2024/60)/60)/24)+DATE(1970,1,1)</f>
        <v>42532.569120370375</v>
      </c>
      <c r="U2024">
        <f>YEAR(S2024)</f>
        <v>2016</v>
      </c>
      <c r="V2024">
        <f>YEAR(T2024)</f>
        <v>2016</v>
      </c>
      <c r="W2024" t="str">
        <f>IF(V2024=U2024, "Yes"," No")</f>
        <v>Yes</v>
      </c>
    </row>
    <row r="2025" spans="1:23" ht="57.6" x14ac:dyDescent="0.3">
      <c r="A2025">
        <v>2023</v>
      </c>
      <c r="B2025" s="1" t="s">
        <v>4126</v>
      </c>
      <c r="C2025" s="1" t="s">
        <v>4127</v>
      </c>
      <c r="D2025">
        <v>100000</v>
      </c>
      <c r="E2025">
        <v>161459</v>
      </c>
      <c r="F2025" t="s">
        <v>16</v>
      </c>
      <c r="G2025" t="s">
        <v>17</v>
      </c>
      <c r="H2025" t="s">
        <v>18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3962</v>
      </c>
      <c r="O2025" s="7">
        <f>(E2025/D2025)*100</f>
        <v>161.459</v>
      </c>
      <c r="P2025" s="5">
        <f>IFERROR((E2025/L2025),0)</f>
        <v>457.39093484419266</v>
      </c>
      <c r="Q2025" s="5" t="str">
        <f>LEFT(N2025,SEARCH("/", N2025)-1)</f>
        <v>technology</v>
      </c>
      <c r="R2025" s="5" t="str">
        <f>RIGHT(N2025,LEN(N2025)-SEARCH("/",N2025))</f>
        <v>hardware</v>
      </c>
      <c r="S2025" s="11">
        <f>(((J2025/60)/60)/24)+DATE(1970,1,1)</f>
        <v>42136.420752314814</v>
      </c>
      <c r="T2025" s="11">
        <f>(((I2025/60)/60)/24)+DATE(1970,1,1)</f>
        <v>42166.420752314814</v>
      </c>
      <c r="U2025">
        <f>YEAR(S2025)</f>
        <v>2015</v>
      </c>
      <c r="V2025">
        <f>YEAR(T2025)</f>
        <v>2015</v>
      </c>
      <c r="W2025" t="str">
        <f>IF(V2025=U2025, "Yes"," No")</f>
        <v>Yes</v>
      </c>
    </row>
    <row r="2026" spans="1:23" ht="43.2" x14ac:dyDescent="0.3">
      <c r="A2026">
        <v>2024</v>
      </c>
      <c r="B2026" s="1" t="s">
        <v>4128</v>
      </c>
      <c r="C2026" s="1" t="s">
        <v>4129</v>
      </c>
      <c r="D2026">
        <v>4000</v>
      </c>
      <c r="E2026">
        <v>23414</v>
      </c>
      <c r="F2026" t="s">
        <v>16</v>
      </c>
      <c r="G2026" t="s">
        <v>17</v>
      </c>
      <c r="H2026" t="s">
        <v>18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3962</v>
      </c>
      <c r="O2026" s="7">
        <f>(E2026/D2026)*100</f>
        <v>585.35</v>
      </c>
      <c r="P2026" s="5">
        <f>IFERROR((E2026/L2026),0)</f>
        <v>222.99047619047619</v>
      </c>
      <c r="Q2026" s="5" t="str">
        <f>LEFT(N2026,SEARCH("/", N2026)-1)</f>
        <v>technology</v>
      </c>
      <c r="R2026" s="5" t="str">
        <f>RIGHT(N2026,LEN(N2026)-SEARCH("/",N2026))</f>
        <v>hardware</v>
      </c>
      <c r="S2026" s="11">
        <f>(((J2026/60)/60)/24)+DATE(1970,1,1)</f>
        <v>41099.966944444444</v>
      </c>
      <c r="T2026" s="11">
        <f>(((I2026/60)/60)/24)+DATE(1970,1,1)</f>
        <v>41134.125</v>
      </c>
      <c r="U2026">
        <f>YEAR(S2026)</f>
        <v>2012</v>
      </c>
      <c r="V2026">
        <f>YEAR(T2026)</f>
        <v>2012</v>
      </c>
      <c r="W2026" t="str">
        <f>IF(V2026=U2026, "Yes"," No")</f>
        <v>Yes</v>
      </c>
    </row>
    <row r="2027" spans="1:23" ht="43.2" x14ac:dyDescent="0.3">
      <c r="A2027">
        <v>2025</v>
      </c>
      <c r="B2027" s="1" t="s">
        <v>4130</v>
      </c>
      <c r="C2027" s="1" t="s">
        <v>4131</v>
      </c>
      <c r="D2027">
        <v>80000</v>
      </c>
      <c r="E2027">
        <v>160920</v>
      </c>
      <c r="F2027" t="s">
        <v>16</v>
      </c>
      <c r="G2027" t="s">
        <v>502</v>
      </c>
      <c r="H2027" t="s">
        <v>55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3962</v>
      </c>
      <c r="O2027" s="7">
        <f>(E2027/D2027)*100</f>
        <v>201.14999999999998</v>
      </c>
      <c r="P2027" s="5">
        <f>IFERROR((E2027/L2027),0)</f>
        <v>220.74074074074073</v>
      </c>
      <c r="Q2027" s="5" t="str">
        <f>LEFT(N2027,SEARCH("/", N2027)-1)</f>
        <v>technology</v>
      </c>
      <c r="R2027" s="5" t="str">
        <f>RIGHT(N2027,LEN(N2027)-SEARCH("/",N2027))</f>
        <v>hardware</v>
      </c>
      <c r="S2027" s="11">
        <f>(((J2027/60)/60)/24)+DATE(1970,1,1)</f>
        <v>42136.184560185182</v>
      </c>
      <c r="T2027" s="11">
        <f>(((I2027/60)/60)/24)+DATE(1970,1,1)</f>
        <v>42166.184560185182</v>
      </c>
      <c r="U2027">
        <f>YEAR(S2027)</f>
        <v>2015</v>
      </c>
      <c r="V2027">
        <f>YEAR(T2027)</f>
        <v>2015</v>
      </c>
      <c r="W2027" t="str">
        <f>IF(V2027=U2027, "Yes"," No")</f>
        <v>Yes</v>
      </c>
    </row>
    <row r="2028" spans="1:23" ht="28.8" x14ac:dyDescent="0.3">
      <c r="A2028">
        <v>2026</v>
      </c>
      <c r="B2028" s="1" t="s">
        <v>4132</v>
      </c>
      <c r="C2028" s="1" t="s">
        <v>4133</v>
      </c>
      <c r="D2028">
        <v>25000</v>
      </c>
      <c r="E2028">
        <v>33370.769999999997</v>
      </c>
      <c r="F2028" t="s">
        <v>16</v>
      </c>
      <c r="G2028" t="s">
        <v>17</v>
      </c>
      <c r="H2028" t="s">
        <v>18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3962</v>
      </c>
      <c r="O2028" s="7">
        <f>(E2028/D2028)*100</f>
        <v>133.48307999999997</v>
      </c>
      <c r="P2028" s="5">
        <f>IFERROR((E2028/L2028),0)</f>
        <v>73.503898678414089</v>
      </c>
      <c r="Q2028" s="5" t="str">
        <f>LEFT(N2028,SEARCH("/", N2028)-1)</f>
        <v>technology</v>
      </c>
      <c r="R2028" s="5" t="str">
        <f>RIGHT(N2028,LEN(N2028)-SEARCH("/",N2028))</f>
        <v>hardware</v>
      </c>
      <c r="S2028" s="11">
        <f>(((J2028/60)/60)/24)+DATE(1970,1,1)</f>
        <v>41704.735937500001</v>
      </c>
      <c r="T2028" s="11">
        <f>(((I2028/60)/60)/24)+DATE(1970,1,1)</f>
        <v>41750.165972222225</v>
      </c>
      <c r="U2028">
        <f>YEAR(S2028)</f>
        <v>2014</v>
      </c>
      <c r="V2028">
        <f>YEAR(T2028)</f>
        <v>2014</v>
      </c>
      <c r="W2028" t="str">
        <f>IF(V2028=U2028, "Yes"," No")</f>
        <v>Yes</v>
      </c>
    </row>
    <row r="2029" spans="1:23" ht="43.2" x14ac:dyDescent="0.3">
      <c r="A2029">
        <v>2027</v>
      </c>
      <c r="B2029" s="1" t="s">
        <v>4134</v>
      </c>
      <c r="C2029" s="1" t="s">
        <v>4135</v>
      </c>
      <c r="D2029">
        <v>100000</v>
      </c>
      <c r="E2029">
        <v>120249</v>
      </c>
      <c r="F2029" t="s">
        <v>16</v>
      </c>
      <c r="G2029" t="s">
        <v>17</v>
      </c>
      <c r="H2029" t="s">
        <v>18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3962</v>
      </c>
      <c r="O2029" s="7">
        <f>(E2029/D2029)*100</f>
        <v>120.24900000000001</v>
      </c>
      <c r="P2029" s="5">
        <f>IFERROR((E2029/L2029),0)</f>
        <v>223.09647495361781</v>
      </c>
      <c r="Q2029" s="5" t="str">
        <f>LEFT(N2029,SEARCH("/", N2029)-1)</f>
        <v>technology</v>
      </c>
      <c r="R2029" s="5" t="str">
        <f>RIGHT(N2029,LEN(N2029)-SEARCH("/",N2029))</f>
        <v>hardware</v>
      </c>
      <c r="S2029" s="11">
        <f>(((J2029/60)/60)/24)+DATE(1970,1,1)</f>
        <v>42048.813877314817</v>
      </c>
      <c r="T2029" s="11">
        <f>(((I2029/60)/60)/24)+DATE(1970,1,1)</f>
        <v>42093.772210648152</v>
      </c>
      <c r="U2029">
        <f>YEAR(S2029)</f>
        <v>2015</v>
      </c>
      <c r="V2029">
        <f>YEAR(T2029)</f>
        <v>2015</v>
      </c>
      <c r="W2029" t="str">
        <f>IF(V2029=U2029, "Yes"," No")</f>
        <v>Yes</v>
      </c>
    </row>
    <row r="2030" spans="1:23" ht="28.8" x14ac:dyDescent="0.3">
      <c r="A2030">
        <v>2028</v>
      </c>
      <c r="B2030" s="1" t="s">
        <v>4136</v>
      </c>
      <c r="C2030" s="1" t="s">
        <v>4137</v>
      </c>
      <c r="D2030">
        <v>3000</v>
      </c>
      <c r="E2030">
        <v>3785</v>
      </c>
      <c r="F2030" t="s">
        <v>16</v>
      </c>
      <c r="G2030" t="s">
        <v>17</v>
      </c>
      <c r="H2030" t="s">
        <v>18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3962</v>
      </c>
      <c r="O2030" s="7">
        <f>(E2030/D2030)*100</f>
        <v>126.16666666666667</v>
      </c>
      <c r="P2030" s="5">
        <f>IFERROR((E2030/L2030),0)</f>
        <v>47.911392405063289</v>
      </c>
      <c r="Q2030" s="5" t="str">
        <f>LEFT(N2030,SEARCH("/", N2030)-1)</f>
        <v>technology</v>
      </c>
      <c r="R2030" s="5" t="str">
        <f>RIGHT(N2030,LEN(N2030)-SEARCH("/",N2030))</f>
        <v>hardware</v>
      </c>
      <c r="S2030" s="11">
        <f>(((J2030/60)/60)/24)+DATE(1970,1,1)</f>
        <v>40215.919050925928</v>
      </c>
      <c r="T2030" s="11">
        <f>(((I2030/60)/60)/24)+DATE(1970,1,1)</f>
        <v>40252.913194444445</v>
      </c>
      <c r="U2030">
        <f>YEAR(S2030)</f>
        <v>2010</v>
      </c>
      <c r="V2030">
        <f>YEAR(T2030)</f>
        <v>2010</v>
      </c>
      <c r="W2030" t="str">
        <f>IF(V2030=U2030, "Yes"," No")</f>
        <v>Yes</v>
      </c>
    </row>
    <row r="2031" spans="1:23" ht="43.2" x14ac:dyDescent="0.3">
      <c r="A2031">
        <v>2029</v>
      </c>
      <c r="B2031" s="1" t="s">
        <v>4138</v>
      </c>
      <c r="C2031" s="1" t="s">
        <v>4139</v>
      </c>
      <c r="D2031">
        <v>2500</v>
      </c>
      <c r="E2031">
        <v>9030</v>
      </c>
      <c r="F2031" t="s">
        <v>16</v>
      </c>
      <c r="G2031" t="s">
        <v>17</v>
      </c>
      <c r="H2031" t="s">
        <v>18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3962</v>
      </c>
      <c r="O2031" s="7">
        <f>(E2031/D2031)*100</f>
        <v>361.2</v>
      </c>
      <c r="P2031" s="5">
        <f>IFERROR((E2031/L2031),0)</f>
        <v>96.063829787234042</v>
      </c>
      <c r="Q2031" s="5" t="str">
        <f>LEFT(N2031,SEARCH("/", N2031)-1)</f>
        <v>technology</v>
      </c>
      <c r="R2031" s="5" t="str">
        <f>RIGHT(N2031,LEN(N2031)-SEARCH("/",N2031))</f>
        <v>hardware</v>
      </c>
      <c r="S2031" s="11">
        <f>(((J2031/60)/60)/24)+DATE(1970,1,1)</f>
        <v>41848.021770833337</v>
      </c>
      <c r="T2031" s="11">
        <f>(((I2031/60)/60)/24)+DATE(1970,1,1)</f>
        <v>41878.021770833337</v>
      </c>
      <c r="U2031">
        <f>YEAR(S2031)</f>
        <v>2014</v>
      </c>
      <c r="V2031">
        <f>YEAR(T2031)</f>
        <v>2014</v>
      </c>
      <c r="W2031" t="str">
        <f>IF(V2031=U2031, "Yes"," No")</f>
        <v>Yes</v>
      </c>
    </row>
    <row r="2032" spans="1:23" ht="43.2" x14ac:dyDescent="0.3">
      <c r="A2032">
        <v>2030</v>
      </c>
      <c r="B2032" s="1" t="s">
        <v>4140</v>
      </c>
      <c r="C2032" s="1" t="s">
        <v>4141</v>
      </c>
      <c r="D2032">
        <v>32768</v>
      </c>
      <c r="E2032">
        <v>74134</v>
      </c>
      <c r="F2032" t="s">
        <v>16</v>
      </c>
      <c r="G2032" t="s">
        <v>24</v>
      </c>
      <c r="H2032" t="s">
        <v>25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3962</v>
      </c>
      <c r="O2032" s="7">
        <f>(E2032/D2032)*100</f>
        <v>226.239013671875</v>
      </c>
      <c r="P2032" s="5">
        <f>IFERROR((E2032/L2032),0)</f>
        <v>118.6144</v>
      </c>
      <c r="Q2032" s="5" t="str">
        <f>LEFT(N2032,SEARCH("/", N2032)-1)</f>
        <v>technology</v>
      </c>
      <c r="R2032" s="5" t="str">
        <f>RIGHT(N2032,LEN(N2032)-SEARCH("/",N2032))</f>
        <v>hardware</v>
      </c>
      <c r="S2032" s="11">
        <f>(((J2032/60)/60)/24)+DATE(1970,1,1)</f>
        <v>41212.996481481481</v>
      </c>
      <c r="T2032" s="11">
        <f>(((I2032/60)/60)/24)+DATE(1970,1,1)</f>
        <v>41242.996481481481</v>
      </c>
      <c r="U2032">
        <f>YEAR(S2032)</f>
        <v>2012</v>
      </c>
      <c r="V2032">
        <f>YEAR(T2032)</f>
        <v>2012</v>
      </c>
      <c r="W2032" t="str">
        <f>IF(V2032=U2032, "Yes"," No")</f>
        <v>Yes</v>
      </c>
    </row>
    <row r="2033" spans="1:23" ht="43.2" x14ac:dyDescent="0.3">
      <c r="A2033">
        <v>2031</v>
      </c>
      <c r="B2033" s="1" t="s">
        <v>4142</v>
      </c>
      <c r="C2033" s="1" t="s">
        <v>4143</v>
      </c>
      <c r="D2033">
        <v>50000</v>
      </c>
      <c r="E2033">
        <v>60175</v>
      </c>
      <c r="F2033" t="s">
        <v>16</v>
      </c>
      <c r="G2033" t="s">
        <v>387</v>
      </c>
      <c r="H2033" t="s">
        <v>55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3962</v>
      </c>
      <c r="O2033" s="7">
        <f>(E2033/D2033)*100</f>
        <v>120.35</v>
      </c>
      <c r="P2033" s="5">
        <f>IFERROR((E2033/L2033),0)</f>
        <v>118.45472440944881</v>
      </c>
      <c r="Q2033" s="5" t="str">
        <f>LEFT(N2033,SEARCH("/", N2033)-1)</f>
        <v>technology</v>
      </c>
      <c r="R2033" s="5" t="str">
        <f>RIGHT(N2033,LEN(N2033)-SEARCH("/",N2033))</f>
        <v>hardware</v>
      </c>
      <c r="S2033" s="11">
        <f>(((J2033/60)/60)/24)+DATE(1970,1,1)</f>
        <v>41975.329317129625</v>
      </c>
      <c r="T2033" s="11">
        <f>(((I2033/60)/60)/24)+DATE(1970,1,1)</f>
        <v>42013.041666666672</v>
      </c>
      <c r="U2033">
        <f>YEAR(S2033)</f>
        <v>2014</v>
      </c>
      <c r="V2033">
        <f>YEAR(T2033)</f>
        <v>2015</v>
      </c>
      <c r="W2033" t="str">
        <f>IF(V2033=U2033, "Yes"," No")</f>
        <v xml:space="preserve"> No</v>
      </c>
    </row>
    <row r="2034" spans="1:23" ht="43.2" x14ac:dyDescent="0.3">
      <c r="A2034">
        <v>2032</v>
      </c>
      <c r="B2034" s="1" t="s">
        <v>4144</v>
      </c>
      <c r="C2034" s="1" t="s">
        <v>4145</v>
      </c>
      <c r="D2034">
        <v>25000</v>
      </c>
      <c r="E2034">
        <v>76047</v>
      </c>
      <c r="F2034" t="s">
        <v>16</v>
      </c>
      <c r="G2034" t="s">
        <v>17</v>
      </c>
      <c r="H2034" t="s">
        <v>18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3962</v>
      </c>
      <c r="O2034" s="7">
        <f>(E2034/D2034)*100</f>
        <v>304.18799999999999</v>
      </c>
      <c r="P2034" s="5">
        <f>IFERROR((E2034/L2034),0)</f>
        <v>143.21468926553672</v>
      </c>
      <c r="Q2034" s="5" t="str">
        <f>LEFT(N2034,SEARCH("/", N2034)-1)</f>
        <v>technology</v>
      </c>
      <c r="R2034" s="5" t="str">
        <f>RIGHT(N2034,LEN(N2034)-SEARCH("/",N2034))</f>
        <v>hardware</v>
      </c>
      <c r="S2034" s="11">
        <f>(((J2034/60)/60)/24)+DATE(1970,1,1)</f>
        <v>42689.565671296295</v>
      </c>
      <c r="T2034" s="11">
        <f>(((I2034/60)/60)/24)+DATE(1970,1,1)</f>
        <v>42719.208333333328</v>
      </c>
      <c r="U2034">
        <f>YEAR(S2034)</f>
        <v>2016</v>
      </c>
      <c r="V2034">
        <f>YEAR(T2034)</f>
        <v>2016</v>
      </c>
      <c r="W2034" t="str">
        <f>IF(V2034=U2034, "Yes"," No")</f>
        <v>Yes</v>
      </c>
    </row>
    <row r="2035" spans="1:23" ht="57.6" x14ac:dyDescent="0.3">
      <c r="A2035">
        <v>2033</v>
      </c>
      <c r="B2035" s="1" t="s">
        <v>4146</v>
      </c>
      <c r="C2035" s="1" t="s">
        <v>4147</v>
      </c>
      <c r="D2035">
        <v>25000</v>
      </c>
      <c r="E2035">
        <v>44669</v>
      </c>
      <c r="F2035" t="s">
        <v>16</v>
      </c>
      <c r="G2035" t="s">
        <v>17</v>
      </c>
      <c r="H2035" t="s">
        <v>18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3962</v>
      </c>
      <c r="O2035" s="7">
        <f>(E2035/D2035)*100</f>
        <v>178.67599999999999</v>
      </c>
      <c r="P2035" s="5">
        <f>IFERROR((E2035/L2035),0)</f>
        <v>282.71518987341773</v>
      </c>
      <c r="Q2035" s="5" t="str">
        <f>LEFT(N2035,SEARCH("/", N2035)-1)</f>
        <v>technology</v>
      </c>
      <c r="R2035" s="5" t="str">
        <f>RIGHT(N2035,LEN(N2035)-SEARCH("/",N2035))</f>
        <v>hardware</v>
      </c>
      <c r="S2035" s="11">
        <f>(((J2035/60)/60)/24)+DATE(1970,1,1)</f>
        <v>41725.082384259258</v>
      </c>
      <c r="T2035" s="11">
        <f>(((I2035/60)/60)/24)+DATE(1970,1,1)</f>
        <v>41755.082384259258</v>
      </c>
      <c r="U2035">
        <f>YEAR(S2035)</f>
        <v>2014</v>
      </c>
      <c r="V2035">
        <f>YEAR(T2035)</f>
        <v>2014</v>
      </c>
      <c r="W2035" t="str">
        <f>IF(V2035=U2035, "Yes"," No")</f>
        <v>Yes</v>
      </c>
    </row>
    <row r="2036" spans="1:23" ht="57.6" x14ac:dyDescent="0.3">
      <c r="A2036">
        <v>2034</v>
      </c>
      <c r="B2036" s="1" t="s">
        <v>4148</v>
      </c>
      <c r="C2036" s="1" t="s">
        <v>4149</v>
      </c>
      <c r="D2036">
        <v>78000</v>
      </c>
      <c r="E2036">
        <v>301719.59000000003</v>
      </c>
      <c r="F2036" t="s">
        <v>16</v>
      </c>
      <c r="G2036" t="s">
        <v>17</v>
      </c>
      <c r="H2036" t="s">
        <v>18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3962</v>
      </c>
      <c r="O2036" s="7">
        <f>(E2036/D2036)*100</f>
        <v>386.81998717948721</v>
      </c>
      <c r="P2036" s="5">
        <f>IFERROR((E2036/L2036),0)</f>
        <v>593.93620078740162</v>
      </c>
      <c r="Q2036" s="5" t="str">
        <f>LEFT(N2036,SEARCH("/", N2036)-1)</f>
        <v>technology</v>
      </c>
      <c r="R2036" s="5" t="str">
        <f>RIGHT(N2036,LEN(N2036)-SEARCH("/",N2036))</f>
        <v>hardware</v>
      </c>
      <c r="S2036" s="11">
        <f>(((J2036/60)/60)/24)+DATE(1970,1,1)</f>
        <v>42076.130011574074</v>
      </c>
      <c r="T2036" s="11">
        <f>(((I2036/60)/60)/24)+DATE(1970,1,1)</f>
        <v>42131.290277777778</v>
      </c>
      <c r="U2036">
        <f>YEAR(S2036)</f>
        <v>2015</v>
      </c>
      <c r="V2036">
        <f>YEAR(T2036)</f>
        <v>2015</v>
      </c>
      <c r="W2036" t="str">
        <f>IF(V2036=U2036, "Yes"," No")</f>
        <v>Yes</v>
      </c>
    </row>
    <row r="2037" spans="1:23" ht="57.6" x14ac:dyDescent="0.3">
      <c r="A2037">
        <v>2035</v>
      </c>
      <c r="B2037" s="1" t="s">
        <v>4150</v>
      </c>
      <c r="C2037" s="1" t="s">
        <v>4151</v>
      </c>
      <c r="D2037">
        <v>80000</v>
      </c>
      <c r="E2037">
        <v>168829.14</v>
      </c>
      <c r="F2037" t="s">
        <v>16</v>
      </c>
      <c r="G2037" t="s">
        <v>17</v>
      </c>
      <c r="H2037" t="s">
        <v>18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3962</v>
      </c>
      <c r="O2037" s="7">
        <f>(E2037/D2037)*100</f>
        <v>211.03642500000004</v>
      </c>
      <c r="P2037" s="5">
        <f>IFERROR((E2037/L2037),0)</f>
        <v>262.15704968944101</v>
      </c>
      <c r="Q2037" s="5" t="str">
        <f>LEFT(N2037,SEARCH("/", N2037)-1)</f>
        <v>technology</v>
      </c>
      <c r="R2037" s="5" t="str">
        <f>RIGHT(N2037,LEN(N2037)-SEARCH("/",N2037))</f>
        <v>hardware</v>
      </c>
      <c r="S2037" s="11">
        <f>(((J2037/60)/60)/24)+DATE(1970,1,1)</f>
        <v>42311.625081018516</v>
      </c>
      <c r="T2037" s="11">
        <f>(((I2037/60)/60)/24)+DATE(1970,1,1)</f>
        <v>42357.041666666672</v>
      </c>
      <c r="U2037">
        <f>YEAR(S2037)</f>
        <v>2015</v>
      </c>
      <c r="V2037">
        <f>YEAR(T2037)</f>
        <v>2015</v>
      </c>
      <c r="W2037" t="str">
        <f>IF(V2037=U2037, "Yes"," No")</f>
        <v>Yes</v>
      </c>
    </row>
    <row r="2038" spans="1:23" ht="43.2" x14ac:dyDescent="0.3">
      <c r="A2038">
        <v>2036</v>
      </c>
      <c r="B2038" s="1" t="s">
        <v>4152</v>
      </c>
      <c r="C2038" s="1" t="s">
        <v>4153</v>
      </c>
      <c r="D2038">
        <v>30000</v>
      </c>
      <c r="E2038">
        <v>39500.5</v>
      </c>
      <c r="F2038" t="s">
        <v>16</v>
      </c>
      <c r="G2038" t="s">
        <v>17</v>
      </c>
      <c r="H2038" t="s">
        <v>18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3962</v>
      </c>
      <c r="O2038" s="7">
        <f>(E2038/D2038)*100</f>
        <v>131.66833333333335</v>
      </c>
      <c r="P2038" s="5">
        <f>IFERROR((E2038/L2038),0)</f>
        <v>46.580778301886795</v>
      </c>
      <c r="Q2038" s="5" t="str">
        <f>LEFT(N2038,SEARCH("/", N2038)-1)</f>
        <v>technology</v>
      </c>
      <c r="R2038" s="5" t="str">
        <f>RIGHT(N2038,LEN(N2038)-SEARCH("/",N2038))</f>
        <v>hardware</v>
      </c>
      <c r="S2038" s="11">
        <f>(((J2038/60)/60)/24)+DATE(1970,1,1)</f>
        <v>41738.864803240744</v>
      </c>
      <c r="T2038" s="11">
        <f>(((I2038/60)/60)/24)+DATE(1970,1,1)</f>
        <v>41768.864803240744</v>
      </c>
      <c r="U2038">
        <f>YEAR(S2038)</f>
        <v>2014</v>
      </c>
      <c r="V2038">
        <f>YEAR(T2038)</f>
        <v>2014</v>
      </c>
      <c r="W2038" t="str">
        <f>IF(V2038=U2038, "Yes"," No")</f>
        <v>Yes</v>
      </c>
    </row>
    <row r="2039" spans="1:23" ht="43.2" x14ac:dyDescent="0.3">
      <c r="A2039">
        <v>2037</v>
      </c>
      <c r="B2039" s="1" t="s">
        <v>4154</v>
      </c>
      <c r="C2039" s="1" t="s">
        <v>4155</v>
      </c>
      <c r="D2039">
        <v>10000</v>
      </c>
      <c r="E2039">
        <v>30047.64</v>
      </c>
      <c r="F2039" t="s">
        <v>16</v>
      </c>
      <c r="G2039" t="s">
        <v>17</v>
      </c>
      <c r="H2039" t="s">
        <v>18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3962</v>
      </c>
      <c r="O2039" s="7">
        <f>(E2039/D2039)*100</f>
        <v>300.47639999999996</v>
      </c>
      <c r="P2039" s="5">
        <f>IFERROR((E2039/L2039),0)</f>
        <v>70.041118881118877</v>
      </c>
      <c r="Q2039" s="5" t="str">
        <f>LEFT(N2039,SEARCH("/", N2039)-1)</f>
        <v>technology</v>
      </c>
      <c r="R2039" s="5" t="str">
        <f>RIGHT(N2039,LEN(N2039)-SEARCH("/",N2039))</f>
        <v>hardware</v>
      </c>
      <c r="S2039" s="11">
        <f>(((J2039/60)/60)/24)+DATE(1970,1,1)</f>
        <v>41578.210104166668</v>
      </c>
      <c r="T2039" s="11">
        <f>(((I2039/60)/60)/24)+DATE(1970,1,1)</f>
        <v>41638.251770833333</v>
      </c>
      <c r="U2039">
        <f>YEAR(S2039)</f>
        <v>2013</v>
      </c>
      <c r="V2039">
        <f>YEAR(T2039)</f>
        <v>2013</v>
      </c>
      <c r="W2039" t="str">
        <f>IF(V2039=U2039, "Yes"," No")</f>
        <v>Yes</v>
      </c>
    </row>
    <row r="2040" spans="1:23" ht="43.2" x14ac:dyDescent="0.3">
      <c r="A2040">
        <v>2038</v>
      </c>
      <c r="B2040" s="1" t="s">
        <v>4156</v>
      </c>
      <c r="C2040" s="1" t="s">
        <v>4157</v>
      </c>
      <c r="D2040">
        <v>8000</v>
      </c>
      <c r="E2040">
        <v>33641</v>
      </c>
      <c r="F2040" t="s">
        <v>16</v>
      </c>
      <c r="G2040" t="s">
        <v>24</v>
      </c>
      <c r="H2040" t="s">
        <v>25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3962</v>
      </c>
      <c r="O2040" s="7">
        <f>(E2040/D2040)*100</f>
        <v>420.51249999999999</v>
      </c>
      <c r="P2040" s="5">
        <f>IFERROR((E2040/L2040),0)</f>
        <v>164.90686274509804</v>
      </c>
      <c r="Q2040" s="5" t="str">
        <f>LEFT(N2040,SEARCH("/", N2040)-1)</f>
        <v>technology</v>
      </c>
      <c r="R2040" s="5" t="str">
        <f>RIGHT(N2040,LEN(N2040)-SEARCH("/",N2040))</f>
        <v>hardware</v>
      </c>
      <c r="S2040" s="11">
        <f>(((J2040/60)/60)/24)+DATE(1970,1,1)</f>
        <v>41424.27107638889</v>
      </c>
      <c r="T2040" s="11">
        <f>(((I2040/60)/60)/24)+DATE(1970,1,1)</f>
        <v>41456.75</v>
      </c>
      <c r="U2040">
        <f>YEAR(S2040)</f>
        <v>2013</v>
      </c>
      <c r="V2040">
        <f>YEAR(T2040)</f>
        <v>2013</v>
      </c>
      <c r="W2040" t="str">
        <f>IF(V2040=U2040, "Yes"," No")</f>
        <v>Yes</v>
      </c>
    </row>
    <row r="2041" spans="1:23" ht="43.2" x14ac:dyDescent="0.3">
      <c r="A2041">
        <v>2039</v>
      </c>
      <c r="B2041" s="1" t="s">
        <v>4158</v>
      </c>
      <c r="C2041" s="1" t="s">
        <v>4159</v>
      </c>
      <c r="D2041">
        <v>125000</v>
      </c>
      <c r="E2041">
        <v>170271</v>
      </c>
      <c r="F2041" t="s">
        <v>16</v>
      </c>
      <c r="G2041" t="s">
        <v>17</v>
      </c>
      <c r="H2041" t="s">
        <v>18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3962</v>
      </c>
      <c r="O2041" s="7">
        <f>(E2041/D2041)*100</f>
        <v>136.21680000000001</v>
      </c>
      <c r="P2041" s="5">
        <f>IFERROR((E2041/L2041),0)</f>
        <v>449.26385224274406</v>
      </c>
      <c r="Q2041" s="5" t="str">
        <f>LEFT(N2041,SEARCH("/", N2041)-1)</f>
        <v>technology</v>
      </c>
      <c r="R2041" s="5" t="str">
        <f>RIGHT(N2041,LEN(N2041)-SEARCH("/",N2041))</f>
        <v>hardware</v>
      </c>
      <c r="S2041" s="11">
        <f>(((J2041/60)/60)/24)+DATE(1970,1,1)</f>
        <v>42675.438946759255</v>
      </c>
      <c r="T2041" s="11">
        <f>(((I2041/60)/60)/24)+DATE(1970,1,1)</f>
        <v>42705.207638888889</v>
      </c>
      <c r="U2041">
        <f>YEAR(S2041)</f>
        <v>2016</v>
      </c>
      <c r="V2041">
        <f>YEAR(T2041)</f>
        <v>2016</v>
      </c>
      <c r="W2041" t="str">
        <f>IF(V2041=U2041, "Yes"," No")</f>
        <v>Yes</v>
      </c>
    </row>
    <row r="2042" spans="1:23" ht="28.8" x14ac:dyDescent="0.3">
      <c r="A2042">
        <v>2040</v>
      </c>
      <c r="B2042" s="1" t="s">
        <v>4160</v>
      </c>
      <c r="C2042" s="1" t="s">
        <v>4161</v>
      </c>
      <c r="D2042">
        <v>3000</v>
      </c>
      <c r="E2042">
        <v>7445.14</v>
      </c>
      <c r="F2042" t="s">
        <v>16</v>
      </c>
      <c r="G2042" t="s">
        <v>17</v>
      </c>
      <c r="H2042" t="s">
        <v>18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3962</v>
      </c>
      <c r="O2042" s="7">
        <f>(E2042/D2042)*100</f>
        <v>248.17133333333334</v>
      </c>
      <c r="P2042" s="5">
        <f>IFERROR((E2042/L2042),0)</f>
        <v>27.472841328413285</v>
      </c>
      <c r="Q2042" s="5" t="str">
        <f>LEFT(N2042,SEARCH("/", N2042)-1)</f>
        <v>technology</v>
      </c>
      <c r="R2042" s="5" t="str">
        <f>RIGHT(N2042,LEN(N2042)-SEARCH("/",N2042))</f>
        <v>hardware</v>
      </c>
      <c r="S2042" s="11">
        <f>(((J2042/60)/60)/24)+DATE(1970,1,1)</f>
        <v>41578.927118055559</v>
      </c>
      <c r="T2042" s="11">
        <f>(((I2042/60)/60)/24)+DATE(1970,1,1)</f>
        <v>41593.968784722223</v>
      </c>
      <c r="U2042">
        <f>YEAR(S2042)</f>
        <v>2013</v>
      </c>
      <c r="V2042">
        <f>YEAR(T2042)</f>
        <v>2013</v>
      </c>
      <c r="W2042" t="str">
        <f>IF(V2042=U2042, "Yes"," No")</f>
        <v>Yes</v>
      </c>
    </row>
    <row r="2043" spans="1:23" ht="43.2" x14ac:dyDescent="0.3">
      <c r="A2043">
        <v>2041</v>
      </c>
      <c r="B2043" s="1" t="s">
        <v>4162</v>
      </c>
      <c r="C2043" s="1" t="s">
        <v>4163</v>
      </c>
      <c r="D2043">
        <v>9500</v>
      </c>
      <c r="E2043">
        <v>17277</v>
      </c>
      <c r="F2043" t="s">
        <v>16</v>
      </c>
      <c r="G2043" t="s">
        <v>17</v>
      </c>
      <c r="H2043" t="s">
        <v>18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3962</v>
      </c>
      <c r="O2043" s="7">
        <f>(E2043/D2043)*100</f>
        <v>181.86315789473684</v>
      </c>
      <c r="P2043" s="5">
        <f>IFERROR((E2043/L2043),0)</f>
        <v>143.97499999999999</v>
      </c>
      <c r="Q2043" s="5" t="str">
        <f>LEFT(N2043,SEARCH("/", N2043)-1)</f>
        <v>technology</v>
      </c>
      <c r="R2043" s="5" t="str">
        <f>RIGHT(N2043,LEN(N2043)-SEARCH("/",N2043))</f>
        <v>hardware</v>
      </c>
      <c r="S2043" s="11">
        <f>(((J2043/60)/60)/24)+DATE(1970,1,1)</f>
        <v>42654.525775462964</v>
      </c>
      <c r="T2043" s="11">
        <f>(((I2043/60)/60)/24)+DATE(1970,1,1)</f>
        <v>42684.567442129628</v>
      </c>
      <c r="U2043">
        <f>YEAR(S2043)</f>
        <v>2016</v>
      </c>
      <c r="V2043">
        <f>YEAR(T2043)</f>
        <v>2016</v>
      </c>
      <c r="W2043" t="str">
        <f>IF(V2043=U2043, "Yes"," No")</f>
        <v>Yes</v>
      </c>
    </row>
    <row r="2044" spans="1:23" ht="43.2" x14ac:dyDescent="0.3">
      <c r="A2044">
        <v>2042</v>
      </c>
      <c r="B2044" s="1" t="s">
        <v>4164</v>
      </c>
      <c r="C2044" s="1" t="s">
        <v>4165</v>
      </c>
      <c r="D2044">
        <v>10000</v>
      </c>
      <c r="E2044">
        <v>12353</v>
      </c>
      <c r="F2044" t="s">
        <v>16</v>
      </c>
      <c r="G2044" t="s">
        <v>17</v>
      </c>
      <c r="H2044" t="s">
        <v>18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3962</v>
      </c>
      <c r="O2044" s="7">
        <f>(E2044/D2044)*100</f>
        <v>123.53</v>
      </c>
      <c r="P2044" s="5">
        <f>IFERROR((E2044/L2044),0)</f>
        <v>88.23571428571428</v>
      </c>
      <c r="Q2044" s="5" t="str">
        <f>LEFT(N2044,SEARCH("/", N2044)-1)</f>
        <v>technology</v>
      </c>
      <c r="R2044" s="5" t="str">
        <f>RIGHT(N2044,LEN(N2044)-SEARCH("/",N2044))</f>
        <v>hardware</v>
      </c>
      <c r="S2044" s="11">
        <f>(((J2044/60)/60)/24)+DATE(1970,1,1)</f>
        <v>42331.708032407405</v>
      </c>
      <c r="T2044" s="11">
        <f>(((I2044/60)/60)/24)+DATE(1970,1,1)</f>
        <v>42391.708032407405</v>
      </c>
      <c r="U2044">
        <f>YEAR(S2044)</f>
        <v>2015</v>
      </c>
      <c r="V2044">
        <f>YEAR(T2044)</f>
        <v>2016</v>
      </c>
      <c r="W2044" t="str">
        <f>IF(V2044=U2044, "Yes"," No")</f>
        <v xml:space="preserve"> No</v>
      </c>
    </row>
    <row r="2045" spans="1:23" ht="43.2" x14ac:dyDescent="0.3">
      <c r="A2045">
        <v>2043</v>
      </c>
      <c r="B2045" s="1" t="s">
        <v>4166</v>
      </c>
      <c r="C2045" s="1" t="s">
        <v>4167</v>
      </c>
      <c r="D2045">
        <v>1385</v>
      </c>
      <c r="E2045">
        <v>7011</v>
      </c>
      <c r="F2045" t="s">
        <v>16</v>
      </c>
      <c r="G2045" t="s">
        <v>17</v>
      </c>
      <c r="H2045" t="s">
        <v>18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3962</v>
      </c>
      <c r="O2045" s="7">
        <f>(E2045/D2045)*100</f>
        <v>506.20938628158842</v>
      </c>
      <c r="P2045" s="5">
        <f>IFERROR((E2045/L2045),0)</f>
        <v>36.326424870466319</v>
      </c>
      <c r="Q2045" s="5" t="str">
        <f>LEFT(N2045,SEARCH("/", N2045)-1)</f>
        <v>technology</v>
      </c>
      <c r="R2045" s="5" t="str">
        <f>RIGHT(N2045,LEN(N2045)-SEARCH("/",N2045))</f>
        <v>hardware</v>
      </c>
      <c r="S2045" s="11">
        <f>(((J2045/60)/60)/24)+DATE(1970,1,1)</f>
        <v>42661.176817129628</v>
      </c>
      <c r="T2045" s="11">
        <f>(((I2045/60)/60)/24)+DATE(1970,1,1)</f>
        <v>42715.207638888889</v>
      </c>
      <c r="U2045">
        <f>YEAR(S2045)</f>
        <v>2016</v>
      </c>
      <c r="V2045">
        <f>YEAR(T2045)</f>
        <v>2016</v>
      </c>
      <c r="W2045" t="str">
        <f>IF(V2045=U2045, "Yes"," No")</f>
        <v>Yes</v>
      </c>
    </row>
    <row r="2046" spans="1:23" ht="43.2" x14ac:dyDescent="0.3">
      <c r="A2046">
        <v>2044</v>
      </c>
      <c r="B2046" s="1" t="s">
        <v>4168</v>
      </c>
      <c r="C2046" s="1" t="s">
        <v>4169</v>
      </c>
      <c r="D2046">
        <v>15000</v>
      </c>
      <c r="E2046">
        <v>16232</v>
      </c>
      <c r="F2046" t="s">
        <v>16</v>
      </c>
      <c r="G2046" t="s">
        <v>17</v>
      </c>
      <c r="H2046" t="s">
        <v>18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3962</v>
      </c>
      <c r="O2046" s="7">
        <f>(E2046/D2046)*100</f>
        <v>108.21333333333334</v>
      </c>
      <c r="P2046" s="5">
        <f>IFERROR((E2046/L2046),0)</f>
        <v>90.177777777777777</v>
      </c>
      <c r="Q2046" s="5" t="str">
        <f>LEFT(N2046,SEARCH("/", N2046)-1)</f>
        <v>technology</v>
      </c>
      <c r="R2046" s="5" t="str">
        <f>RIGHT(N2046,LEN(N2046)-SEARCH("/",N2046))</f>
        <v>hardware</v>
      </c>
      <c r="S2046" s="11">
        <f>(((J2046/60)/60)/24)+DATE(1970,1,1)</f>
        <v>42138.684189814812</v>
      </c>
      <c r="T2046" s="11">
        <f>(((I2046/60)/60)/24)+DATE(1970,1,1)</f>
        <v>42168.684189814812</v>
      </c>
      <c r="U2046">
        <f>YEAR(S2046)</f>
        <v>2015</v>
      </c>
      <c r="V2046">
        <f>YEAR(T2046)</f>
        <v>2015</v>
      </c>
      <c r="W2046" t="str">
        <f>IF(V2046=U2046, "Yes"," No")</f>
        <v>Yes</v>
      </c>
    </row>
    <row r="2047" spans="1:23" ht="43.2" x14ac:dyDescent="0.3">
      <c r="A2047">
        <v>2045</v>
      </c>
      <c r="B2047" s="1" t="s">
        <v>4170</v>
      </c>
      <c r="C2047" s="1" t="s">
        <v>4171</v>
      </c>
      <c r="D2047">
        <v>4900</v>
      </c>
      <c r="E2047">
        <v>40140.01</v>
      </c>
      <c r="F2047" t="s">
        <v>16</v>
      </c>
      <c r="G2047" t="s">
        <v>17</v>
      </c>
      <c r="H2047" t="s">
        <v>18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3962</v>
      </c>
      <c r="O2047" s="7">
        <f>(E2047/D2047)*100</f>
        <v>819.18387755102037</v>
      </c>
      <c r="P2047" s="5">
        <f>IFERROR((E2047/L2047),0)</f>
        <v>152.62361216730039</v>
      </c>
      <c r="Q2047" s="5" t="str">
        <f>LEFT(N2047,SEARCH("/", N2047)-1)</f>
        <v>technology</v>
      </c>
      <c r="R2047" s="5" t="str">
        <f>RIGHT(N2047,LEN(N2047)-SEARCH("/",N2047))</f>
        <v>hardware</v>
      </c>
      <c r="S2047" s="11">
        <f>(((J2047/60)/60)/24)+DATE(1970,1,1)</f>
        <v>41069.088506944441</v>
      </c>
      <c r="T2047" s="11">
        <f>(((I2047/60)/60)/24)+DATE(1970,1,1)</f>
        <v>41099.088506944441</v>
      </c>
      <c r="U2047">
        <f>YEAR(S2047)</f>
        <v>2012</v>
      </c>
      <c r="V2047">
        <f>YEAR(T2047)</f>
        <v>2012</v>
      </c>
      <c r="W2047" t="str">
        <f>IF(V2047=U2047, "Yes"," No")</f>
        <v>Yes</v>
      </c>
    </row>
    <row r="2048" spans="1:23" ht="43.2" x14ac:dyDescent="0.3">
      <c r="A2048">
        <v>2046</v>
      </c>
      <c r="B2048" s="1" t="s">
        <v>4172</v>
      </c>
      <c r="C2048" s="1" t="s">
        <v>4173</v>
      </c>
      <c r="D2048">
        <v>10000</v>
      </c>
      <c r="E2048">
        <v>12110</v>
      </c>
      <c r="F2048" t="s">
        <v>16</v>
      </c>
      <c r="G2048" t="s">
        <v>17</v>
      </c>
      <c r="H2048" t="s">
        <v>18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3962</v>
      </c>
      <c r="O2048" s="7">
        <f>(E2048/D2048)*100</f>
        <v>121.10000000000001</v>
      </c>
      <c r="P2048" s="5">
        <f>IFERROR((E2048/L2048),0)</f>
        <v>55.806451612903224</v>
      </c>
      <c r="Q2048" s="5" t="str">
        <f>LEFT(N2048,SEARCH("/", N2048)-1)</f>
        <v>technology</v>
      </c>
      <c r="R2048" s="5" t="str">
        <f>RIGHT(N2048,LEN(N2048)-SEARCH("/",N2048))</f>
        <v>hardware</v>
      </c>
      <c r="S2048" s="11">
        <f>(((J2048/60)/60)/24)+DATE(1970,1,1)</f>
        <v>41387.171805555554</v>
      </c>
      <c r="T2048" s="11">
        <f>(((I2048/60)/60)/24)+DATE(1970,1,1)</f>
        <v>41417.171805555554</v>
      </c>
      <c r="U2048">
        <f>YEAR(S2048)</f>
        <v>2013</v>
      </c>
      <c r="V2048">
        <f>YEAR(T2048)</f>
        <v>2013</v>
      </c>
      <c r="W2048" t="str">
        <f>IF(V2048=U2048, "Yes"," No")</f>
        <v>Yes</v>
      </c>
    </row>
    <row r="2049" spans="1:23" ht="43.2" x14ac:dyDescent="0.3">
      <c r="A2049">
        <v>2047</v>
      </c>
      <c r="B2049" s="1" t="s">
        <v>4174</v>
      </c>
      <c r="C2049" s="1" t="s">
        <v>4175</v>
      </c>
      <c r="D2049">
        <v>98000</v>
      </c>
      <c r="E2049">
        <v>100939</v>
      </c>
      <c r="F2049" t="s">
        <v>16</v>
      </c>
      <c r="G2049" t="s">
        <v>50</v>
      </c>
      <c r="H2049" t="s">
        <v>51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3962</v>
      </c>
      <c r="O2049" s="7">
        <f>(E2049/D2049)*100</f>
        <v>102.99897959183673</v>
      </c>
      <c r="P2049" s="5">
        <f>IFERROR((E2049/L2049),0)</f>
        <v>227.85327313769753</v>
      </c>
      <c r="Q2049" s="5" t="str">
        <f>LEFT(N2049,SEARCH("/", N2049)-1)</f>
        <v>technology</v>
      </c>
      <c r="R2049" s="5" t="str">
        <f>RIGHT(N2049,LEN(N2049)-SEARCH("/",N2049))</f>
        <v>hardware</v>
      </c>
      <c r="S2049" s="11">
        <f>(((J2049/60)/60)/24)+DATE(1970,1,1)</f>
        <v>42081.903587962966</v>
      </c>
      <c r="T2049" s="11">
        <f>(((I2049/60)/60)/24)+DATE(1970,1,1)</f>
        <v>42111</v>
      </c>
      <c r="U2049">
        <f>YEAR(S2049)</f>
        <v>2015</v>
      </c>
      <c r="V2049">
        <f>YEAR(T2049)</f>
        <v>2015</v>
      </c>
      <c r="W2049" t="str">
        <f>IF(V2049=U2049, "Yes"," No")</f>
        <v>Yes</v>
      </c>
    </row>
    <row r="2050" spans="1:23" ht="43.2" x14ac:dyDescent="0.3">
      <c r="A2050">
        <v>2048</v>
      </c>
      <c r="B2050" s="1" t="s">
        <v>4176</v>
      </c>
      <c r="C2050" s="1" t="s">
        <v>4177</v>
      </c>
      <c r="D2050">
        <v>85000</v>
      </c>
      <c r="E2050">
        <v>126082.45</v>
      </c>
      <c r="F2050" t="s">
        <v>16</v>
      </c>
      <c r="G2050" t="s">
        <v>17</v>
      </c>
      <c r="H2050" t="s">
        <v>18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3962</v>
      </c>
      <c r="O2050" s="7">
        <f>(E2050/D2050)*100</f>
        <v>148.33229411764705</v>
      </c>
      <c r="P2050" s="5">
        <f>IFERROR((E2050/L2050),0)</f>
        <v>91.82989803350327</v>
      </c>
      <c r="Q2050" s="5" t="str">
        <f>LEFT(N2050,SEARCH("/", N2050)-1)</f>
        <v>technology</v>
      </c>
      <c r="R2050" s="5" t="str">
        <f>RIGHT(N2050,LEN(N2050)-SEARCH("/",N2050))</f>
        <v>hardware</v>
      </c>
      <c r="S2050" s="11">
        <f>(((J2050/60)/60)/24)+DATE(1970,1,1)</f>
        <v>41387.651516203703</v>
      </c>
      <c r="T2050" s="11">
        <f>(((I2050/60)/60)/24)+DATE(1970,1,1)</f>
        <v>41417.651516203703</v>
      </c>
      <c r="U2050">
        <f>YEAR(S2050)</f>
        <v>2013</v>
      </c>
      <c r="V2050">
        <f>YEAR(T2050)</f>
        <v>2013</v>
      </c>
      <c r="W2050" t="str">
        <f>IF(V2050=U2050, "Yes"," No")</f>
        <v>Yes</v>
      </c>
    </row>
    <row r="2051" spans="1:23" ht="28.8" x14ac:dyDescent="0.3">
      <c r="A2051">
        <v>2049</v>
      </c>
      <c r="B2051" s="1" t="s">
        <v>4178</v>
      </c>
      <c r="C2051" s="1" t="s">
        <v>4179</v>
      </c>
      <c r="D2051">
        <v>50000</v>
      </c>
      <c r="E2051">
        <v>60095.35</v>
      </c>
      <c r="F2051" t="s">
        <v>16</v>
      </c>
      <c r="G2051" t="s">
        <v>24</v>
      </c>
      <c r="H2051" t="s">
        <v>25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3962</v>
      </c>
      <c r="O2051" s="7">
        <f>(E2051/D2051)*100</f>
        <v>120.19070000000001</v>
      </c>
      <c r="P2051" s="5">
        <f>IFERROR((E2051/L2051),0)</f>
        <v>80.991037735849048</v>
      </c>
      <c r="Q2051" s="5" t="str">
        <f>LEFT(N2051,SEARCH("/", N2051)-1)</f>
        <v>technology</v>
      </c>
      <c r="R2051" s="5" t="str">
        <f>RIGHT(N2051,LEN(N2051)-SEARCH("/",N2051))</f>
        <v>hardware</v>
      </c>
      <c r="S2051" s="11">
        <f>(((J2051/60)/60)/24)+DATE(1970,1,1)</f>
        <v>41575.527349537035</v>
      </c>
      <c r="T2051" s="11">
        <f>(((I2051/60)/60)/24)+DATE(1970,1,1)</f>
        <v>41610.957638888889</v>
      </c>
      <c r="U2051">
        <f>YEAR(S2051)</f>
        <v>2013</v>
      </c>
      <c r="V2051">
        <f>YEAR(T2051)</f>
        <v>2013</v>
      </c>
      <c r="W2051" t="str">
        <f>IF(V2051=U2051, "Yes"," No")</f>
        <v>Yes</v>
      </c>
    </row>
    <row r="2052" spans="1:23" ht="43.2" x14ac:dyDescent="0.3">
      <c r="A2052">
        <v>2050</v>
      </c>
      <c r="B2052" s="1" t="s">
        <v>4180</v>
      </c>
      <c r="C2052" s="1" t="s">
        <v>4181</v>
      </c>
      <c r="D2052">
        <v>10000</v>
      </c>
      <c r="E2052">
        <v>47327</v>
      </c>
      <c r="F2052" t="s">
        <v>16</v>
      </c>
      <c r="G2052" t="s">
        <v>17</v>
      </c>
      <c r="H2052" t="s">
        <v>18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3962</v>
      </c>
      <c r="O2052" s="7">
        <f>(E2052/D2052)*100</f>
        <v>473.27000000000004</v>
      </c>
      <c r="P2052" s="5">
        <f>IFERROR((E2052/L2052),0)</f>
        <v>278.39411764705881</v>
      </c>
      <c r="Q2052" s="5" t="str">
        <f>LEFT(N2052,SEARCH("/", N2052)-1)</f>
        <v>technology</v>
      </c>
      <c r="R2052" s="5" t="str">
        <f>RIGHT(N2052,LEN(N2052)-SEARCH("/",N2052))</f>
        <v>hardware</v>
      </c>
      <c r="S2052" s="11">
        <f>(((J2052/60)/60)/24)+DATE(1970,1,1)</f>
        <v>42115.071504629625</v>
      </c>
      <c r="T2052" s="11">
        <f>(((I2052/60)/60)/24)+DATE(1970,1,1)</f>
        <v>42155.071504629625</v>
      </c>
      <c r="U2052">
        <f>YEAR(S2052)</f>
        <v>2015</v>
      </c>
      <c r="V2052">
        <f>YEAR(T2052)</f>
        <v>2015</v>
      </c>
      <c r="W2052" t="str">
        <f>IF(V2052=U2052, "Yes"," No")</f>
        <v>Yes</v>
      </c>
    </row>
    <row r="2053" spans="1:23" ht="43.2" x14ac:dyDescent="0.3">
      <c r="A2053">
        <v>2051</v>
      </c>
      <c r="B2053" s="1" t="s">
        <v>4182</v>
      </c>
      <c r="C2053" s="1" t="s">
        <v>4183</v>
      </c>
      <c r="D2053">
        <v>8000</v>
      </c>
      <c r="E2053">
        <v>10429</v>
      </c>
      <c r="F2053" t="s">
        <v>16</v>
      </c>
      <c r="G2053" t="s">
        <v>17</v>
      </c>
      <c r="H2053" t="s">
        <v>18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3962</v>
      </c>
      <c r="O2053" s="7">
        <f>(E2053/D2053)*100</f>
        <v>130.36250000000001</v>
      </c>
      <c r="P2053" s="5">
        <f>IFERROR((E2053/L2053),0)</f>
        <v>43.095041322314053</v>
      </c>
      <c r="Q2053" s="5" t="str">
        <f>LEFT(N2053,SEARCH("/", N2053)-1)</f>
        <v>technology</v>
      </c>
      <c r="R2053" s="5" t="str">
        <f>RIGHT(N2053,LEN(N2053)-SEARCH("/",N2053))</f>
        <v>hardware</v>
      </c>
      <c r="S2053" s="11">
        <f>(((J2053/60)/60)/24)+DATE(1970,1,1)</f>
        <v>41604.022418981483</v>
      </c>
      <c r="T2053" s="11">
        <f>(((I2053/60)/60)/24)+DATE(1970,1,1)</f>
        <v>41634.022418981483</v>
      </c>
      <c r="U2053">
        <f>YEAR(S2053)</f>
        <v>2013</v>
      </c>
      <c r="V2053">
        <f>YEAR(T2053)</f>
        <v>2013</v>
      </c>
      <c r="W2053" t="str">
        <f>IF(V2053=U2053, "Yes"," No")</f>
        <v>Yes</v>
      </c>
    </row>
    <row r="2054" spans="1:23" ht="43.2" x14ac:dyDescent="0.3">
      <c r="A2054">
        <v>2052</v>
      </c>
      <c r="B2054" s="1" t="s">
        <v>4184</v>
      </c>
      <c r="C2054" s="1" t="s">
        <v>4185</v>
      </c>
      <c r="D2054">
        <v>50000</v>
      </c>
      <c r="E2054">
        <v>176524</v>
      </c>
      <c r="F2054" t="s">
        <v>16</v>
      </c>
      <c r="G2054" t="s">
        <v>17</v>
      </c>
      <c r="H2054" t="s">
        <v>18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3962</v>
      </c>
      <c r="O2054" s="7">
        <f>(E2054/D2054)*100</f>
        <v>353.048</v>
      </c>
      <c r="P2054" s="5">
        <f>IFERROR((E2054/L2054),0)</f>
        <v>326.29205175600737</v>
      </c>
      <c r="Q2054" s="5" t="str">
        <f>LEFT(N2054,SEARCH("/", N2054)-1)</f>
        <v>technology</v>
      </c>
      <c r="R2054" s="5" t="str">
        <f>RIGHT(N2054,LEN(N2054)-SEARCH("/",N2054))</f>
        <v>hardware</v>
      </c>
      <c r="S2054" s="11">
        <f>(((J2054/60)/60)/24)+DATE(1970,1,1)</f>
        <v>42375.08394675926</v>
      </c>
      <c r="T2054" s="11">
        <f>(((I2054/60)/60)/24)+DATE(1970,1,1)</f>
        <v>42420.08394675926</v>
      </c>
      <c r="U2054">
        <f>YEAR(S2054)</f>
        <v>2016</v>
      </c>
      <c r="V2054">
        <f>YEAR(T2054)</f>
        <v>2016</v>
      </c>
      <c r="W2054" t="str">
        <f>IF(V2054=U2054, "Yes"," No")</f>
        <v>Yes</v>
      </c>
    </row>
    <row r="2055" spans="1:23" ht="43.2" x14ac:dyDescent="0.3">
      <c r="A2055">
        <v>2053</v>
      </c>
      <c r="B2055" s="1" t="s">
        <v>4186</v>
      </c>
      <c r="C2055" s="1" t="s">
        <v>4187</v>
      </c>
      <c r="D2055">
        <v>5000</v>
      </c>
      <c r="E2055">
        <v>5051</v>
      </c>
      <c r="F2055" t="s">
        <v>16</v>
      </c>
      <c r="G2055" t="s">
        <v>17</v>
      </c>
      <c r="H2055" t="s">
        <v>18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3962</v>
      </c>
      <c r="O2055" s="7">
        <f>(E2055/D2055)*100</f>
        <v>101.02</v>
      </c>
      <c r="P2055" s="5">
        <f>IFERROR((E2055/L2055),0)</f>
        <v>41.743801652892564</v>
      </c>
      <c r="Q2055" s="5" t="str">
        <f>LEFT(N2055,SEARCH("/", N2055)-1)</f>
        <v>technology</v>
      </c>
      <c r="R2055" s="5" t="str">
        <f>RIGHT(N2055,LEN(N2055)-SEARCH("/",N2055))</f>
        <v>hardware</v>
      </c>
      <c r="S2055" s="11">
        <f>(((J2055/60)/60)/24)+DATE(1970,1,1)</f>
        <v>42303.617488425924</v>
      </c>
      <c r="T2055" s="11">
        <f>(((I2055/60)/60)/24)+DATE(1970,1,1)</f>
        <v>42333.659155092595</v>
      </c>
      <c r="U2055">
        <f>YEAR(S2055)</f>
        <v>2015</v>
      </c>
      <c r="V2055">
        <f>YEAR(T2055)</f>
        <v>2015</v>
      </c>
      <c r="W2055" t="str">
        <f>IF(V2055=U2055, "Yes"," No")</f>
        <v>Yes</v>
      </c>
    </row>
    <row r="2056" spans="1:23" ht="43.2" x14ac:dyDescent="0.3">
      <c r="A2056">
        <v>2054</v>
      </c>
      <c r="B2056" s="1" t="s">
        <v>4188</v>
      </c>
      <c r="C2056" s="1" t="s">
        <v>4189</v>
      </c>
      <c r="D2056">
        <v>35000</v>
      </c>
      <c r="E2056">
        <v>39757</v>
      </c>
      <c r="F2056" t="s">
        <v>16</v>
      </c>
      <c r="G2056" t="s">
        <v>24</v>
      </c>
      <c r="H2056" t="s">
        <v>25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3962</v>
      </c>
      <c r="O2056" s="7">
        <f>(E2056/D2056)*100</f>
        <v>113.59142857142857</v>
      </c>
      <c r="P2056" s="5">
        <f>IFERROR((E2056/L2056),0)</f>
        <v>64.020933977455712</v>
      </c>
      <c r="Q2056" s="5" t="str">
        <f>LEFT(N2056,SEARCH("/", N2056)-1)</f>
        <v>technology</v>
      </c>
      <c r="R2056" s="5" t="str">
        <f>RIGHT(N2056,LEN(N2056)-SEARCH("/",N2056))</f>
        <v>hardware</v>
      </c>
      <c r="S2056" s="11">
        <f>(((J2056/60)/60)/24)+DATE(1970,1,1)</f>
        <v>41731.520949074074</v>
      </c>
      <c r="T2056" s="11">
        <f>(((I2056/60)/60)/24)+DATE(1970,1,1)</f>
        <v>41761.520949074074</v>
      </c>
      <c r="U2056">
        <f>YEAR(S2056)</f>
        <v>2014</v>
      </c>
      <c r="V2056">
        <f>YEAR(T2056)</f>
        <v>2014</v>
      </c>
      <c r="W2056" t="str">
        <f>IF(V2056=U2056, "Yes"," No")</f>
        <v>Yes</v>
      </c>
    </row>
    <row r="2057" spans="1:23" ht="43.2" x14ac:dyDescent="0.3">
      <c r="A2057">
        <v>2055</v>
      </c>
      <c r="B2057" s="1" t="s">
        <v>4190</v>
      </c>
      <c r="C2057" s="1" t="s">
        <v>4191</v>
      </c>
      <c r="D2057">
        <v>6000</v>
      </c>
      <c r="E2057">
        <v>10045</v>
      </c>
      <c r="F2057" t="s">
        <v>16</v>
      </c>
      <c r="G2057" t="s">
        <v>17</v>
      </c>
      <c r="H2057" t="s">
        <v>18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3962</v>
      </c>
      <c r="O2057" s="7">
        <f>(E2057/D2057)*100</f>
        <v>167.41666666666666</v>
      </c>
      <c r="P2057" s="5">
        <f>IFERROR((E2057/L2057),0)</f>
        <v>99.455445544554451</v>
      </c>
      <c r="Q2057" s="5" t="str">
        <f>LEFT(N2057,SEARCH("/", N2057)-1)</f>
        <v>technology</v>
      </c>
      <c r="R2057" s="5" t="str">
        <f>RIGHT(N2057,LEN(N2057)-SEARCH("/",N2057))</f>
        <v>hardware</v>
      </c>
      <c r="S2057" s="11">
        <f>(((J2057/60)/60)/24)+DATE(1970,1,1)</f>
        <v>41946.674108796295</v>
      </c>
      <c r="T2057" s="11">
        <f>(((I2057/60)/60)/24)+DATE(1970,1,1)</f>
        <v>41976.166666666672</v>
      </c>
      <c r="U2057">
        <f>YEAR(S2057)</f>
        <v>2014</v>
      </c>
      <c r="V2057">
        <f>YEAR(T2057)</f>
        <v>2014</v>
      </c>
      <c r="W2057" t="str">
        <f>IF(V2057=U2057, "Yes"," No")</f>
        <v>Yes</v>
      </c>
    </row>
    <row r="2058" spans="1:23" ht="43.2" x14ac:dyDescent="0.3">
      <c r="A2058">
        <v>2056</v>
      </c>
      <c r="B2058" s="1" t="s">
        <v>4192</v>
      </c>
      <c r="C2058" s="1" t="s">
        <v>4193</v>
      </c>
      <c r="D2058">
        <v>50000</v>
      </c>
      <c r="E2058">
        <v>76726</v>
      </c>
      <c r="F2058" t="s">
        <v>16</v>
      </c>
      <c r="G2058" t="s">
        <v>17</v>
      </c>
      <c r="H2058" t="s">
        <v>18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3962</v>
      </c>
      <c r="O2058" s="7">
        <f>(E2058/D2058)*100</f>
        <v>153.452</v>
      </c>
      <c r="P2058" s="5">
        <f>IFERROR((E2058/L2058),0)</f>
        <v>138.49458483754512</v>
      </c>
      <c r="Q2058" s="5" t="str">
        <f>LEFT(N2058,SEARCH("/", N2058)-1)</f>
        <v>technology</v>
      </c>
      <c r="R2058" s="5" t="str">
        <f>RIGHT(N2058,LEN(N2058)-SEARCH("/",N2058))</f>
        <v>hardware</v>
      </c>
      <c r="S2058" s="11">
        <f>(((J2058/60)/60)/24)+DATE(1970,1,1)</f>
        <v>41351.76090277778</v>
      </c>
      <c r="T2058" s="11">
        <f>(((I2058/60)/60)/24)+DATE(1970,1,1)</f>
        <v>41381.76090277778</v>
      </c>
      <c r="U2058">
        <f>YEAR(S2058)</f>
        <v>2013</v>
      </c>
      <c r="V2058">
        <f>YEAR(T2058)</f>
        <v>2013</v>
      </c>
      <c r="W2058" t="str">
        <f>IF(V2058=U2058, "Yes"," No")</f>
        <v>Yes</v>
      </c>
    </row>
    <row r="2059" spans="1:23" ht="57.6" x14ac:dyDescent="0.3">
      <c r="A2059">
        <v>2057</v>
      </c>
      <c r="B2059" s="1" t="s">
        <v>4194</v>
      </c>
      <c r="C2059" s="1" t="s">
        <v>4195</v>
      </c>
      <c r="D2059">
        <v>15000</v>
      </c>
      <c r="E2059">
        <v>30334.83</v>
      </c>
      <c r="F2059" t="s">
        <v>16</v>
      </c>
      <c r="G2059" t="s">
        <v>24</v>
      </c>
      <c r="H2059" t="s">
        <v>25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3962</v>
      </c>
      <c r="O2059" s="7">
        <f>(E2059/D2059)*100</f>
        <v>202.23220000000001</v>
      </c>
      <c r="P2059" s="5">
        <f>IFERROR((E2059/L2059),0)</f>
        <v>45.547792792792798</v>
      </c>
      <c r="Q2059" s="5" t="str">
        <f>LEFT(N2059,SEARCH("/", N2059)-1)</f>
        <v>technology</v>
      </c>
      <c r="R2059" s="5" t="str">
        <f>RIGHT(N2059,LEN(N2059)-SEARCH("/",N2059))</f>
        <v>hardware</v>
      </c>
      <c r="S2059" s="11">
        <f>(((J2059/60)/60)/24)+DATE(1970,1,1)</f>
        <v>42396.494583333333</v>
      </c>
      <c r="T2059" s="11">
        <f>(((I2059/60)/60)/24)+DATE(1970,1,1)</f>
        <v>42426.494583333333</v>
      </c>
      <c r="U2059">
        <f>YEAR(S2059)</f>
        <v>2016</v>
      </c>
      <c r="V2059">
        <f>YEAR(T2059)</f>
        <v>2016</v>
      </c>
      <c r="W2059" t="str">
        <f>IF(V2059=U2059, "Yes"," No")</f>
        <v>Yes</v>
      </c>
    </row>
    <row r="2060" spans="1:23" ht="28.8" x14ac:dyDescent="0.3">
      <c r="A2060">
        <v>2058</v>
      </c>
      <c r="B2060" s="1" t="s">
        <v>4196</v>
      </c>
      <c r="C2060" s="1" t="s">
        <v>4197</v>
      </c>
      <c r="D2060">
        <v>2560</v>
      </c>
      <c r="E2060">
        <v>4308</v>
      </c>
      <c r="F2060" t="s">
        <v>16</v>
      </c>
      <c r="G2060" t="s">
        <v>24</v>
      </c>
      <c r="H2060" t="s">
        <v>25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3962</v>
      </c>
      <c r="O2060" s="7">
        <f>(E2060/D2060)*100</f>
        <v>168.28125</v>
      </c>
      <c r="P2060" s="5">
        <f>IFERROR((E2060/L2060),0)</f>
        <v>10.507317073170732</v>
      </c>
      <c r="Q2060" s="5" t="str">
        <f>LEFT(N2060,SEARCH("/", N2060)-1)</f>
        <v>technology</v>
      </c>
      <c r="R2060" s="5" t="str">
        <f>RIGHT(N2060,LEN(N2060)-SEARCH("/",N2060))</f>
        <v>hardware</v>
      </c>
      <c r="S2060" s="11">
        <f>(((J2060/60)/60)/24)+DATE(1970,1,1)</f>
        <v>42026.370717592596</v>
      </c>
      <c r="T2060" s="11">
        <f>(((I2060/60)/60)/24)+DATE(1970,1,1)</f>
        <v>42065.833333333328</v>
      </c>
      <c r="U2060">
        <f>YEAR(S2060)</f>
        <v>2015</v>
      </c>
      <c r="V2060">
        <f>YEAR(T2060)</f>
        <v>2015</v>
      </c>
      <c r="W2060" t="str">
        <f>IF(V2060=U2060, "Yes"," No")</f>
        <v>Yes</v>
      </c>
    </row>
    <row r="2061" spans="1:23" ht="43.2" x14ac:dyDescent="0.3">
      <c r="A2061">
        <v>2059</v>
      </c>
      <c r="B2061" s="1" t="s">
        <v>4198</v>
      </c>
      <c r="C2061" s="1" t="s">
        <v>4199</v>
      </c>
      <c r="D2061">
        <v>30000</v>
      </c>
      <c r="E2061">
        <v>43037</v>
      </c>
      <c r="F2061" t="s">
        <v>16</v>
      </c>
      <c r="G2061" t="s">
        <v>17</v>
      </c>
      <c r="H2061" t="s">
        <v>18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3962</v>
      </c>
      <c r="O2061" s="7">
        <f>(E2061/D2061)*100</f>
        <v>143.45666666666668</v>
      </c>
      <c r="P2061" s="5">
        <f>IFERROR((E2061/L2061),0)</f>
        <v>114.76533333333333</v>
      </c>
      <c r="Q2061" s="5" t="str">
        <f>LEFT(N2061,SEARCH("/", N2061)-1)</f>
        <v>technology</v>
      </c>
      <c r="R2061" s="5" t="str">
        <f>RIGHT(N2061,LEN(N2061)-SEARCH("/",N2061))</f>
        <v>hardware</v>
      </c>
      <c r="S2061" s="11">
        <f>(((J2061/60)/60)/24)+DATE(1970,1,1)</f>
        <v>42361.602476851855</v>
      </c>
      <c r="T2061" s="11">
        <f>(((I2061/60)/60)/24)+DATE(1970,1,1)</f>
        <v>42400.915972222225</v>
      </c>
      <c r="U2061">
        <f>YEAR(S2061)</f>
        <v>2015</v>
      </c>
      <c r="V2061">
        <f>YEAR(T2061)</f>
        <v>2016</v>
      </c>
      <c r="W2061" t="str">
        <f>IF(V2061=U2061, "Yes"," No")</f>
        <v xml:space="preserve"> No</v>
      </c>
    </row>
    <row r="2062" spans="1:23" ht="43.2" x14ac:dyDescent="0.3">
      <c r="A2062">
        <v>2060</v>
      </c>
      <c r="B2062" s="1" t="s">
        <v>4200</v>
      </c>
      <c r="C2062" s="1" t="s">
        <v>4201</v>
      </c>
      <c r="D2062">
        <v>25000</v>
      </c>
      <c r="E2062">
        <v>49100</v>
      </c>
      <c r="F2062" t="s">
        <v>16</v>
      </c>
      <c r="G2062" t="s">
        <v>17</v>
      </c>
      <c r="H2062" t="s">
        <v>18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3962</v>
      </c>
      <c r="O2062" s="7">
        <f>(E2062/D2062)*100</f>
        <v>196.4</v>
      </c>
      <c r="P2062" s="5">
        <f>IFERROR((E2062/L2062),0)</f>
        <v>35.997067448680355</v>
      </c>
      <c r="Q2062" s="5" t="str">
        <f>LEFT(N2062,SEARCH("/", N2062)-1)</f>
        <v>technology</v>
      </c>
      <c r="R2062" s="5" t="str">
        <f>RIGHT(N2062,LEN(N2062)-SEARCH("/",N2062))</f>
        <v>hardware</v>
      </c>
      <c r="S2062" s="11">
        <f>(((J2062/60)/60)/24)+DATE(1970,1,1)</f>
        <v>41783.642939814818</v>
      </c>
      <c r="T2062" s="11">
        <f>(((I2062/60)/60)/24)+DATE(1970,1,1)</f>
        <v>41843.642939814818</v>
      </c>
      <c r="U2062">
        <f>YEAR(S2062)</f>
        <v>2014</v>
      </c>
      <c r="V2062">
        <f>YEAR(T2062)</f>
        <v>2014</v>
      </c>
      <c r="W2062" t="str">
        <f>IF(V2062=U2062, "Yes"," No")</f>
        <v>Yes</v>
      </c>
    </row>
    <row r="2063" spans="1:23" ht="43.2" x14ac:dyDescent="0.3">
      <c r="A2063">
        <v>2061</v>
      </c>
      <c r="B2063" s="1" t="s">
        <v>4202</v>
      </c>
      <c r="C2063" s="1" t="s">
        <v>4203</v>
      </c>
      <c r="D2063">
        <v>5000</v>
      </c>
      <c r="E2063">
        <v>5396</v>
      </c>
      <c r="F2063" t="s">
        <v>16</v>
      </c>
      <c r="G2063" t="s">
        <v>17</v>
      </c>
      <c r="H2063" t="s">
        <v>18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3962</v>
      </c>
      <c r="O2063" s="7">
        <f>(E2063/D2063)*100</f>
        <v>107.91999999999999</v>
      </c>
      <c r="P2063" s="5">
        <f>IFERROR((E2063/L2063),0)</f>
        <v>154.17142857142858</v>
      </c>
      <c r="Q2063" s="5" t="str">
        <f>LEFT(N2063,SEARCH("/", N2063)-1)</f>
        <v>technology</v>
      </c>
      <c r="R2063" s="5" t="str">
        <f>RIGHT(N2063,LEN(N2063)-SEARCH("/",N2063))</f>
        <v>hardware</v>
      </c>
      <c r="S2063" s="11">
        <f>(((J2063/60)/60)/24)+DATE(1970,1,1)</f>
        <v>42705.764513888891</v>
      </c>
      <c r="T2063" s="11">
        <f>(((I2063/60)/60)/24)+DATE(1970,1,1)</f>
        <v>42735.764513888891</v>
      </c>
      <c r="U2063">
        <f>YEAR(S2063)</f>
        <v>2016</v>
      </c>
      <c r="V2063">
        <f>YEAR(T2063)</f>
        <v>2016</v>
      </c>
      <c r="W2063" t="str">
        <f>IF(V2063=U2063, "Yes"," No")</f>
        <v>Yes</v>
      </c>
    </row>
    <row r="2064" spans="1:23" ht="57.6" x14ac:dyDescent="0.3">
      <c r="A2064">
        <v>2062</v>
      </c>
      <c r="B2064" s="1" t="s">
        <v>4204</v>
      </c>
      <c r="C2064" s="1" t="s">
        <v>4205</v>
      </c>
      <c r="D2064">
        <v>100000</v>
      </c>
      <c r="E2064">
        <v>114977</v>
      </c>
      <c r="F2064" t="s">
        <v>16</v>
      </c>
      <c r="G2064" t="s">
        <v>309</v>
      </c>
      <c r="H2064" t="s">
        <v>310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3962</v>
      </c>
      <c r="O2064" s="7">
        <f>(E2064/D2064)*100</f>
        <v>114.97699999999999</v>
      </c>
      <c r="P2064" s="5">
        <f>IFERROR((E2064/L2064),0)</f>
        <v>566.38916256157631</v>
      </c>
      <c r="Q2064" s="5" t="str">
        <f>LEFT(N2064,SEARCH("/", N2064)-1)</f>
        <v>technology</v>
      </c>
      <c r="R2064" s="5" t="str">
        <f>RIGHT(N2064,LEN(N2064)-SEARCH("/",N2064))</f>
        <v>hardware</v>
      </c>
      <c r="S2064" s="11">
        <f>(((J2064/60)/60)/24)+DATE(1970,1,1)</f>
        <v>42423.3830787037</v>
      </c>
      <c r="T2064" s="11">
        <f>(((I2064/60)/60)/24)+DATE(1970,1,1)</f>
        <v>42453.341412037036</v>
      </c>
      <c r="U2064">
        <f>YEAR(S2064)</f>
        <v>2016</v>
      </c>
      <c r="V2064">
        <f>YEAR(T2064)</f>
        <v>2016</v>
      </c>
      <c r="W2064" t="str">
        <f>IF(V2064=U2064, "Yes"," No")</f>
        <v>Yes</v>
      </c>
    </row>
    <row r="2065" spans="1:23" ht="28.8" x14ac:dyDescent="0.3">
      <c r="A2065">
        <v>2063</v>
      </c>
      <c r="B2065" s="1" t="s">
        <v>4206</v>
      </c>
      <c r="C2065" s="1" t="s">
        <v>4207</v>
      </c>
      <c r="D2065">
        <v>4000</v>
      </c>
      <c r="E2065">
        <v>5922</v>
      </c>
      <c r="F2065" t="s">
        <v>16</v>
      </c>
      <c r="G2065" t="s">
        <v>502</v>
      </c>
      <c r="H2065" t="s">
        <v>55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3962</v>
      </c>
      <c r="O2065" s="7">
        <f>(E2065/D2065)*100</f>
        <v>148.04999999999998</v>
      </c>
      <c r="P2065" s="5">
        <f>IFERROR((E2065/L2065),0)</f>
        <v>120.85714285714286</v>
      </c>
      <c r="Q2065" s="5" t="str">
        <f>LEFT(N2065,SEARCH("/", N2065)-1)</f>
        <v>technology</v>
      </c>
      <c r="R2065" s="5" t="str">
        <f>RIGHT(N2065,LEN(N2065)-SEARCH("/",N2065))</f>
        <v>hardware</v>
      </c>
      <c r="S2065" s="11">
        <f>(((J2065/60)/60)/24)+DATE(1970,1,1)</f>
        <v>42472.73265046296</v>
      </c>
      <c r="T2065" s="11">
        <f>(((I2065/60)/60)/24)+DATE(1970,1,1)</f>
        <v>42505.73265046296</v>
      </c>
      <c r="U2065">
        <f>YEAR(S2065)</f>
        <v>2016</v>
      </c>
      <c r="V2065">
        <f>YEAR(T2065)</f>
        <v>2016</v>
      </c>
      <c r="W2065" t="str">
        <f>IF(V2065=U2065, "Yes"," No")</f>
        <v>Yes</v>
      </c>
    </row>
    <row r="2066" spans="1:23" ht="43.2" x14ac:dyDescent="0.3">
      <c r="A2066">
        <v>2064</v>
      </c>
      <c r="B2066" s="1" t="s">
        <v>4208</v>
      </c>
      <c r="C2066" s="1" t="s">
        <v>4209</v>
      </c>
      <c r="D2066">
        <v>261962</v>
      </c>
      <c r="E2066">
        <v>500784.27</v>
      </c>
      <c r="F2066" t="s">
        <v>16</v>
      </c>
      <c r="G2066" t="s">
        <v>17</v>
      </c>
      <c r="H2066" t="s">
        <v>18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3962</v>
      </c>
      <c r="O2066" s="7">
        <f>(E2066/D2066)*100</f>
        <v>191.16676082790633</v>
      </c>
      <c r="P2066" s="5">
        <f>IFERROR((E2066/L2066),0)</f>
        <v>86.163845492085343</v>
      </c>
      <c r="Q2066" s="5" t="str">
        <f>LEFT(N2066,SEARCH("/", N2066)-1)</f>
        <v>technology</v>
      </c>
      <c r="R2066" s="5" t="str">
        <f>RIGHT(N2066,LEN(N2066)-SEARCH("/",N2066))</f>
        <v>hardware</v>
      </c>
      <c r="S2066" s="11">
        <f>(((J2066/60)/60)/24)+DATE(1970,1,1)</f>
        <v>41389.364849537036</v>
      </c>
      <c r="T2066" s="11">
        <f>(((I2066/60)/60)/24)+DATE(1970,1,1)</f>
        <v>41425.5</v>
      </c>
      <c r="U2066">
        <f>YEAR(S2066)</f>
        <v>2013</v>
      </c>
      <c r="V2066">
        <f>YEAR(T2066)</f>
        <v>2013</v>
      </c>
      <c r="W2066" t="str">
        <f>IF(V2066=U2066, "Yes"," No")</f>
        <v>Yes</v>
      </c>
    </row>
    <row r="2067" spans="1:23" ht="43.2" x14ac:dyDescent="0.3">
      <c r="A2067">
        <v>2065</v>
      </c>
      <c r="B2067" s="1" t="s">
        <v>4210</v>
      </c>
      <c r="C2067" s="1" t="s">
        <v>4211</v>
      </c>
      <c r="D2067">
        <v>40000</v>
      </c>
      <c r="E2067">
        <v>79686.05</v>
      </c>
      <c r="F2067" t="s">
        <v>16</v>
      </c>
      <c r="G2067" t="s">
        <v>24</v>
      </c>
      <c r="H2067" t="s">
        <v>25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3962</v>
      </c>
      <c r="O2067" s="7">
        <f>(E2067/D2067)*100</f>
        <v>199.215125</v>
      </c>
      <c r="P2067" s="5">
        <f>IFERROR((E2067/L2067),0)</f>
        <v>51.212114395886893</v>
      </c>
      <c r="Q2067" s="5" t="str">
        <f>LEFT(N2067,SEARCH("/", N2067)-1)</f>
        <v>technology</v>
      </c>
      <c r="R2067" s="5" t="str">
        <f>RIGHT(N2067,LEN(N2067)-SEARCH("/",N2067))</f>
        <v>hardware</v>
      </c>
      <c r="S2067" s="11">
        <f>(((J2067/60)/60)/24)+DATE(1970,1,1)</f>
        <v>41603.333668981482</v>
      </c>
      <c r="T2067" s="11">
        <f>(((I2067/60)/60)/24)+DATE(1970,1,1)</f>
        <v>41633.333668981482</v>
      </c>
      <c r="U2067">
        <f>YEAR(S2067)</f>
        <v>2013</v>
      </c>
      <c r="V2067">
        <f>YEAR(T2067)</f>
        <v>2013</v>
      </c>
      <c r="W2067" t="str">
        <f>IF(V2067=U2067, "Yes"," No")</f>
        <v>Yes</v>
      </c>
    </row>
    <row r="2068" spans="1:23" ht="43.2" x14ac:dyDescent="0.3">
      <c r="A2068">
        <v>2066</v>
      </c>
      <c r="B2068" s="1" t="s">
        <v>4212</v>
      </c>
      <c r="C2068" s="1" t="s">
        <v>4213</v>
      </c>
      <c r="D2068">
        <v>2000</v>
      </c>
      <c r="E2068">
        <v>4372</v>
      </c>
      <c r="F2068" t="s">
        <v>16</v>
      </c>
      <c r="G2068" t="s">
        <v>17</v>
      </c>
      <c r="H2068" t="s">
        <v>18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3962</v>
      </c>
      <c r="O2068" s="7">
        <f>(E2068/D2068)*100</f>
        <v>218.6</v>
      </c>
      <c r="P2068" s="5">
        <f>IFERROR((E2068/L2068),0)</f>
        <v>67.261538461538464</v>
      </c>
      <c r="Q2068" s="5" t="str">
        <f>LEFT(N2068,SEARCH("/", N2068)-1)</f>
        <v>technology</v>
      </c>
      <c r="R2068" s="5" t="str">
        <f>RIGHT(N2068,LEN(N2068)-SEARCH("/",N2068))</f>
        <v>hardware</v>
      </c>
      <c r="S2068" s="11">
        <f>(((J2068/60)/60)/24)+DATE(1970,1,1)</f>
        <v>41844.771793981483</v>
      </c>
      <c r="T2068" s="11">
        <f>(((I2068/60)/60)/24)+DATE(1970,1,1)</f>
        <v>41874.771793981483</v>
      </c>
      <c r="U2068">
        <f>YEAR(S2068)</f>
        <v>2014</v>
      </c>
      <c r="V2068">
        <f>YEAR(T2068)</f>
        <v>2014</v>
      </c>
      <c r="W2068" t="str">
        <f>IF(V2068=U2068, "Yes"," No")</f>
        <v>Yes</v>
      </c>
    </row>
    <row r="2069" spans="1:23" ht="43.2" x14ac:dyDescent="0.3">
      <c r="A2069">
        <v>2067</v>
      </c>
      <c r="B2069" s="1" t="s">
        <v>4214</v>
      </c>
      <c r="C2069" s="1" t="s">
        <v>4215</v>
      </c>
      <c r="D2069">
        <v>495</v>
      </c>
      <c r="E2069">
        <v>628</v>
      </c>
      <c r="F2069" t="s">
        <v>16</v>
      </c>
      <c r="G2069" t="s">
        <v>24</v>
      </c>
      <c r="H2069" t="s">
        <v>25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3962</v>
      </c>
      <c r="O2069" s="7">
        <f>(E2069/D2069)*100</f>
        <v>126.86868686868686</v>
      </c>
      <c r="P2069" s="5">
        <f>IFERROR((E2069/L2069),0)</f>
        <v>62.8</v>
      </c>
      <c r="Q2069" s="5" t="str">
        <f>LEFT(N2069,SEARCH("/", N2069)-1)</f>
        <v>technology</v>
      </c>
      <c r="R2069" s="5" t="str">
        <f>RIGHT(N2069,LEN(N2069)-SEARCH("/",N2069))</f>
        <v>hardware</v>
      </c>
      <c r="S2069" s="11">
        <f>(((J2069/60)/60)/24)+DATE(1970,1,1)</f>
        <v>42115.853888888887</v>
      </c>
      <c r="T2069" s="11">
        <f>(((I2069/60)/60)/24)+DATE(1970,1,1)</f>
        <v>42148.853888888887</v>
      </c>
      <c r="U2069">
        <f>YEAR(S2069)</f>
        <v>2015</v>
      </c>
      <c r="V2069">
        <f>YEAR(T2069)</f>
        <v>2015</v>
      </c>
      <c r="W2069" t="str">
        <f>IF(V2069=U2069, "Yes"," No")</f>
        <v>Yes</v>
      </c>
    </row>
    <row r="2070" spans="1:23" ht="43.2" x14ac:dyDescent="0.3">
      <c r="A2070">
        <v>2068</v>
      </c>
      <c r="B2070" s="1" t="s">
        <v>4216</v>
      </c>
      <c r="C2070" s="1" t="s">
        <v>4217</v>
      </c>
      <c r="D2070">
        <v>25000</v>
      </c>
      <c r="E2070">
        <v>26305.97</v>
      </c>
      <c r="F2070" t="s">
        <v>16</v>
      </c>
      <c r="G2070" t="s">
        <v>17</v>
      </c>
      <c r="H2070" t="s">
        <v>18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3962</v>
      </c>
      <c r="O2070" s="7">
        <f>(E2070/D2070)*100</f>
        <v>105.22388000000001</v>
      </c>
      <c r="P2070" s="5">
        <f>IFERROR((E2070/L2070),0)</f>
        <v>346.13118421052633</v>
      </c>
      <c r="Q2070" s="5" t="str">
        <f>LEFT(N2070,SEARCH("/", N2070)-1)</f>
        <v>technology</v>
      </c>
      <c r="R2070" s="5" t="str">
        <f>RIGHT(N2070,LEN(N2070)-SEARCH("/",N2070))</f>
        <v>hardware</v>
      </c>
      <c r="S2070" s="11">
        <f>(((J2070/60)/60)/24)+DATE(1970,1,1)</f>
        <v>42633.841608796298</v>
      </c>
      <c r="T2070" s="11">
        <f>(((I2070/60)/60)/24)+DATE(1970,1,1)</f>
        <v>42663.841608796298</v>
      </c>
      <c r="U2070">
        <f>YEAR(S2070)</f>
        <v>2016</v>
      </c>
      <c r="V2070">
        <f>YEAR(T2070)</f>
        <v>2016</v>
      </c>
      <c r="W2070" t="str">
        <f>IF(V2070=U2070, "Yes"," No")</f>
        <v>Yes</v>
      </c>
    </row>
    <row r="2071" spans="1:23" ht="57.6" x14ac:dyDescent="0.3">
      <c r="A2071">
        <v>2069</v>
      </c>
      <c r="B2071" s="1" t="s">
        <v>4218</v>
      </c>
      <c r="C2071" s="1" t="s">
        <v>4219</v>
      </c>
      <c r="D2071">
        <v>50000</v>
      </c>
      <c r="E2071">
        <v>64203.33</v>
      </c>
      <c r="F2071" t="s">
        <v>16</v>
      </c>
      <c r="G2071" t="s">
        <v>17</v>
      </c>
      <c r="H2071" t="s">
        <v>18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3962</v>
      </c>
      <c r="O2071" s="7">
        <f>(E2071/D2071)*100</f>
        <v>128.40666000000002</v>
      </c>
      <c r="P2071" s="5">
        <f>IFERROR((E2071/L2071),0)</f>
        <v>244.11912547528519</v>
      </c>
      <c r="Q2071" s="5" t="str">
        <f>LEFT(N2071,SEARCH("/", N2071)-1)</f>
        <v>technology</v>
      </c>
      <c r="R2071" s="5" t="str">
        <f>RIGHT(N2071,LEN(N2071)-SEARCH("/",N2071))</f>
        <v>hardware</v>
      </c>
      <c r="S2071" s="11">
        <f>(((J2071/60)/60)/24)+DATE(1970,1,1)</f>
        <v>42340.972118055557</v>
      </c>
      <c r="T2071" s="11">
        <f>(((I2071/60)/60)/24)+DATE(1970,1,1)</f>
        <v>42371.972118055557</v>
      </c>
      <c r="U2071">
        <f>YEAR(S2071)</f>
        <v>2015</v>
      </c>
      <c r="V2071">
        <f>YEAR(T2071)</f>
        <v>2016</v>
      </c>
      <c r="W2071" t="str">
        <f>IF(V2071=U2071, "Yes"," No")</f>
        <v xml:space="preserve"> No</v>
      </c>
    </row>
    <row r="2072" spans="1:23" ht="43.2" x14ac:dyDescent="0.3">
      <c r="A2072">
        <v>2070</v>
      </c>
      <c r="B2072" s="1" t="s">
        <v>4220</v>
      </c>
      <c r="C2072" s="1" t="s">
        <v>4221</v>
      </c>
      <c r="D2072">
        <v>125000</v>
      </c>
      <c r="E2072">
        <v>396659</v>
      </c>
      <c r="F2072" t="s">
        <v>16</v>
      </c>
      <c r="G2072" t="s">
        <v>502</v>
      </c>
      <c r="H2072" t="s">
        <v>55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3962</v>
      </c>
      <c r="O2072" s="7">
        <f>(E2072/D2072)*100</f>
        <v>317.3272</v>
      </c>
      <c r="P2072" s="5">
        <f>IFERROR((E2072/L2072),0)</f>
        <v>259.25424836601309</v>
      </c>
      <c r="Q2072" s="5" t="str">
        <f>LEFT(N2072,SEARCH("/", N2072)-1)</f>
        <v>technology</v>
      </c>
      <c r="R2072" s="5" t="str">
        <f>RIGHT(N2072,LEN(N2072)-SEARCH("/",N2072))</f>
        <v>hardware</v>
      </c>
      <c r="S2072" s="11">
        <f>(((J2072/60)/60)/24)+DATE(1970,1,1)</f>
        <v>42519.6565162037</v>
      </c>
      <c r="T2072" s="11">
        <f>(((I2072/60)/60)/24)+DATE(1970,1,1)</f>
        <v>42549.6565162037</v>
      </c>
      <c r="U2072">
        <f>YEAR(S2072)</f>
        <v>2016</v>
      </c>
      <c r="V2072">
        <f>YEAR(T2072)</f>
        <v>2016</v>
      </c>
      <c r="W2072" t="str">
        <f>IF(V2072=U2072, "Yes"," No")</f>
        <v>Yes</v>
      </c>
    </row>
    <row r="2073" spans="1:23" ht="43.2" x14ac:dyDescent="0.3">
      <c r="A2073">
        <v>2071</v>
      </c>
      <c r="B2073" s="1" t="s">
        <v>4222</v>
      </c>
      <c r="C2073" s="1" t="s">
        <v>4223</v>
      </c>
      <c r="D2073">
        <v>20000</v>
      </c>
      <c r="E2073">
        <v>56146</v>
      </c>
      <c r="F2073" t="s">
        <v>16</v>
      </c>
      <c r="G2073" t="s">
        <v>17</v>
      </c>
      <c r="H2073" t="s">
        <v>18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3962</v>
      </c>
      <c r="O2073" s="7">
        <f>(E2073/D2073)*100</f>
        <v>280.73</v>
      </c>
      <c r="P2073" s="5">
        <f>IFERROR((E2073/L2073),0)</f>
        <v>201.96402877697841</v>
      </c>
      <c r="Q2073" s="5" t="str">
        <f>LEFT(N2073,SEARCH("/", N2073)-1)</f>
        <v>technology</v>
      </c>
      <c r="R2073" s="5" t="str">
        <f>RIGHT(N2073,LEN(N2073)-SEARCH("/",N2073))</f>
        <v>hardware</v>
      </c>
      <c r="S2073" s="11">
        <f>(((J2073/60)/60)/24)+DATE(1970,1,1)</f>
        <v>42600.278749999998</v>
      </c>
      <c r="T2073" s="11">
        <f>(((I2073/60)/60)/24)+DATE(1970,1,1)</f>
        <v>42645.278749999998</v>
      </c>
      <c r="U2073">
        <f>YEAR(S2073)</f>
        <v>2016</v>
      </c>
      <c r="V2073">
        <f>YEAR(T2073)</f>
        <v>2016</v>
      </c>
      <c r="W2073" t="str">
        <f>IF(V2073=U2073, "Yes"," No")</f>
        <v>Yes</v>
      </c>
    </row>
    <row r="2074" spans="1:23" ht="57.6" x14ac:dyDescent="0.3">
      <c r="A2074">
        <v>2072</v>
      </c>
      <c r="B2074" s="1" t="s">
        <v>4224</v>
      </c>
      <c r="C2074" s="1" t="s">
        <v>4225</v>
      </c>
      <c r="D2074">
        <v>71500</v>
      </c>
      <c r="E2074">
        <v>79173</v>
      </c>
      <c r="F2074" t="s">
        <v>16</v>
      </c>
      <c r="G2074" t="s">
        <v>17</v>
      </c>
      <c r="H2074" t="s">
        <v>18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3962</v>
      </c>
      <c r="O2074" s="7">
        <f>(E2074/D2074)*100</f>
        <v>110.73146853146854</v>
      </c>
      <c r="P2074" s="5">
        <f>IFERROR((E2074/L2074),0)</f>
        <v>226.20857142857142</v>
      </c>
      <c r="Q2074" s="5" t="str">
        <f>LEFT(N2074,SEARCH("/", N2074)-1)</f>
        <v>technology</v>
      </c>
      <c r="R2074" s="5" t="str">
        <f>RIGHT(N2074,LEN(N2074)-SEARCH("/",N2074))</f>
        <v>hardware</v>
      </c>
      <c r="S2074" s="11">
        <f>(((J2074/60)/60)/24)+DATE(1970,1,1)</f>
        <v>42467.581388888888</v>
      </c>
      <c r="T2074" s="11">
        <f>(((I2074/60)/60)/24)+DATE(1970,1,1)</f>
        <v>42497.581388888888</v>
      </c>
      <c r="U2074">
        <f>YEAR(S2074)</f>
        <v>2016</v>
      </c>
      <c r="V2074">
        <f>YEAR(T2074)</f>
        <v>2016</v>
      </c>
      <c r="W2074" t="str">
        <f>IF(V2074=U2074, "Yes"," No")</f>
        <v>Yes</v>
      </c>
    </row>
    <row r="2075" spans="1:23" ht="43.2" x14ac:dyDescent="0.3">
      <c r="A2075">
        <v>2073</v>
      </c>
      <c r="B2075" s="1" t="s">
        <v>4226</v>
      </c>
      <c r="C2075" s="1" t="s">
        <v>4227</v>
      </c>
      <c r="D2075">
        <v>100000</v>
      </c>
      <c r="E2075">
        <v>152604.29999999999</v>
      </c>
      <c r="F2075" t="s">
        <v>16</v>
      </c>
      <c r="G2075" t="s">
        <v>17</v>
      </c>
      <c r="H2075" t="s">
        <v>18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3962</v>
      </c>
      <c r="O2075" s="7">
        <f>(E2075/D2075)*100</f>
        <v>152.60429999999999</v>
      </c>
      <c r="P2075" s="5">
        <f>IFERROR((E2075/L2075),0)</f>
        <v>324.69</v>
      </c>
      <c r="Q2075" s="5" t="str">
        <f>LEFT(N2075,SEARCH("/", N2075)-1)</f>
        <v>technology</v>
      </c>
      <c r="R2075" s="5" t="str">
        <f>RIGHT(N2075,LEN(N2075)-SEARCH("/",N2075))</f>
        <v>hardware</v>
      </c>
      <c r="S2075" s="11">
        <f>(((J2075/60)/60)/24)+DATE(1970,1,1)</f>
        <v>42087.668032407411</v>
      </c>
      <c r="T2075" s="11">
        <f>(((I2075/60)/60)/24)+DATE(1970,1,1)</f>
        <v>42132.668032407411</v>
      </c>
      <c r="U2075">
        <f>YEAR(S2075)</f>
        <v>2015</v>
      </c>
      <c r="V2075">
        <f>YEAR(T2075)</f>
        <v>2015</v>
      </c>
      <c r="W2075" t="str">
        <f>IF(V2075=U2075, "Yes"," No")</f>
        <v>Yes</v>
      </c>
    </row>
    <row r="2076" spans="1:23" ht="43.2" x14ac:dyDescent="0.3">
      <c r="A2076">
        <v>2074</v>
      </c>
      <c r="B2076" s="1" t="s">
        <v>4228</v>
      </c>
      <c r="C2076" s="1" t="s">
        <v>4229</v>
      </c>
      <c r="D2076">
        <v>600</v>
      </c>
      <c r="E2076">
        <v>615</v>
      </c>
      <c r="F2076" t="s">
        <v>16</v>
      </c>
      <c r="G2076" t="s">
        <v>17</v>
      </c>
      <c r="H2076" t="s">
        <v>18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3962</v>
      </c>
      <c r="O2076" s="7">
        <f>(E2076/D2076)*100</f>
        <v>102.49999999999999</v>
      </c>
      <c r="P2076" s="5">
        <f>IFERROR((E2076/L2076),0)</f>
        <v>205</v>
      </c>
      <c r="Q2076" s="5" t="str">
        <f>LEFT(N2076,SEARCH("/", N2076)-1)</f>
        <v>technology</v>
      </c>
      <c r="R2076" s="5" t="str">
        <f>RIGHT(N2076,LEN(N2076)-SEARCH("/",N2076))</f>
        <v>hardware</v>
      </c>
      <c r="S2076" s="11">
        <f>(((J2076/60)/60)/24)+DATE(1970,1,1)</f>
        <v>42466.826180555552</v>
      </c>
      <c r="T2076" s="11">
        <f>(((I2076/60)/60)/24)+DATE(1970,1,1)</f>
        <v>42496.826180555552</v>
      </c>
      <c r="U2076">
        <f>YEAR(S2076)</f>
        <v>2016</v>
      </c>
      <c r="V2076">
        <f>YEAR(T2076)</f>
        <v>2016</v>
      </c>
      <c r="W2076" t="str">
        <f>IF(V2076=U2076, "Yes"," No")</f>
        <v>Yes</v>
      </c>
    </row>
    <row r="2077" spans="1:23" ht="43.2" x14ac:dyDescent="0.3">
      <c r="A2077">
        <v>2075</v>
      </c>
      <c r="B2077" s="1" t="s">
        <v>4230</v>
      </c>
      <c r="C2077" s="1" t="s">
        <v>4231</v>
      </c>
      <c r="D2077">
        <v>9999</v>
      </c>
      <c r="E2077">
        <v>167820.6</v>
      </c>
      <c r="F2077" t="s">
        <v>16</v>
      </c>
      <c r="G2077" t="s">
        <v>17</v>
      </c>
      <c r="H2077" t="s">
        <v>18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3962</v>
      </c>
      <c r="O2077" s="7">
        <f>(E2077/D2077)*100</f>
        <v>1678.3738373837384</v>
      </c>
      <c r="P2077" s="5">
        <f>IFERROR((E2077/L2077),0)</f>
        <v>20.465926829268295</v>
      </c>
      <c r="Q2077" s="5" t="str">
        <f>LEFT(N2077,SEARCH("/", N2077)-1)</f>
        <v>technology</v>
      </c>
      <c r="R2077" s="5" t="str">
        <f>RIGHT(N2077,LEN(N2077)-SEARCH("/",N2077))</f>
        <v>hardware</v>
      </c>
      <c r="S2077" s="11">
        <f>(((J2077/60)/60)/24)+DATE(1970,1,1)</f>
        <v>41450.681574074071</v>
      </c>
      <c r="T2077" s="11">
        <f>(((I2077/60)/60)/24)+DATE(1970,1,1)</f>
        <v>41480.681574074071</v>
      </c>
      <c r="U2077">
        <f>YEAR(S2077)</f>
        <v>2013</v>
      </c>
      <c r="V2077">
        <f>YEAR(T2077)</f>
        <v>2013</v>
      </c>
      <c r="W2077" t="str">
        <f>IF(V2077=U2077, "Yes"," No")</f>
        <v>Yes</v>
      </c>
    </row>
    <row r="2078" spans="1:23" ht="28.8" x14ac:dyDescent="0.3">
      <c r="A2078">
        <v>2076</v>
      </c>
      <c r="B2078" s="1" t="s">
        <v>4232</v>
      </c>
      <c r="C2078" s="1" t="s">
        <v>4233</v>
      </c>
      <c r="D2078">
        <v>179000</v>
      </c>
      <c r="E2078">
        <v>972594.99</v>
      </c>
      <c r="F2078" t="s">
        <v>16</v>
      </c>
      <c r="G2078" t="s">
        <v>24</v>
      </c>
      <c r="H2078" t="s">
        <v>25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3962</v>
      </c>
      <c r="O2078" s="7">
        <f>(E2078/D2078)*100</f>
        <v>543.349156424581</v>
      </c>
      <c r="P2078" s="5">
        <f>IFERROR((E2078/L2078),0)</f>
        <v>116.35303146309367</v>
      </c>
      <c r="Q2078" s="5" t="str">
        <f>LEFT(N2078,SEARCH("/", N2078)-1)</f>
        <v>technology</v>
      </c>
      <c r="R2078" s="5" t="str">
        <f>RIGHT(N2078,LEN(N2078)-SEARCH("/",N2078))</f>
        <v>hardware</v>
      </c>
      <c r="S2078" s="11">
        <f>(((J2078/60)/60)/24)+DATE(1970,1,1)</f>
        <v>41803.880659722221</v>
      </c>
      <c r="T2078" s="11">
        <f>(((I2078/60)/60)/24)+DATE(1970,1,1)</f>
        <v>41843.880659722221</v>
      </c>
      <c r="U2078">
        <f>YEAR(S2078)</f>
        <v>2014</v>
      </c>
      <c r="V2078">
        <f>YEAR(T2078)</f>
        <v>2014</v>
      </c>
      <c r="W2078" t="str">
        <f>IF(V2078=U2078, "Yes"," No")</f>
        <v>Yes</v>
      </c>
    </row>
    <row r="2079" spans="1:23" ht="43.2" x14ac:dyDescent="0.3">
      <c r="A2079">
        <v>2077</v>
      </c>
      <c r="B2079" s="1" t="s">
        <v>4234</v>
      </c>
      <c r="C2079" s="1" t="s">
        <v>4235</v>
      </c>
      <c r="D2079">
        <v>50000</v>
      </c>
      <c r="E2079">
        <v>57754</v>
      </c>
      <c r="F2079" t="s">
        <v>16</v>
      </c>
      <c r="G2079" t="s">
        <v>17</v>
      </c>
      <c r="H2079" t="s">
        <v>18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3962</v>
      </c>
      <c r="O2079" s="7">
        <f>(E2079/D2079)*100</f>
        <v>115.50800000000001</v>
      </c>
      <c r="P2079" s="5">
        <f>IFERROR((E2079/L2079),0)</f>
        <v>307.20212765957444</v>
      </c>
      <c r="Q2079" s="5" t="str">
        <f>LEFT(N2079,SEARCH("/", N2079)-1)</f>
        <v>technology</v>
      </c>
      <c r="R2079" s="5" t="str">
        <f>RIGHT(N2079,LEN(N2079)-SEARCH("/",N2079))</f>
        <v>hardware</v>
      </c>
      <c r="S2079" s="11">
        <f>(((J2079/60)/60)/24)+DATE(1970,1,1)</f>
        <v>42103.042546296296</v>
      </c>
      <c r="T2079" s="11">
        <f>(((I2079/60)/60)/24)+DATE(1970,1,1)</f>
        <v>42160.875</v>
      </c>
      <c r="U2079">
        <f>YEAR(S2079)</f>
        <v>2015</v>
      </c>
      <c r="V2079">
        <f>YEAR(T2079)</f>
        <v>2015</v>
      </c>
      <c r="W2079" t="str">
        <f>IF(V2079=U2079, "Yes"," No")</f>
        <v>Yes</v>
      </c>
    </row>
    <row r="2080" spans="1:23" ht="43.2" x14ac:dyDescent="0.3">
      <c r="A2080">
        <v>2078</v>
      </c>
      <c r="B2080" s="1" t="s">
        <v>4236</v>
      </c>
      <c r="C2080" s="1" t="s">
        <v>4237</v>
      </c>
      <c r="D2080">
        <v>20000</v>
      </c>
      <c r="E2080">
        <v>26241</v>
      </c>
      <c r="F2080" t="s">
        <v>16</v>
      </c>
      <c r="G2080" t="s">
        <v>54</v>
      </c>
      <c r="H2080" t="s">
        <v>55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3962</v>
      </c>
      <c r="O2080" s="7">
        <f>(E2080/D2080)*100</f>
        <v>131.20499999999998</v>
      </c>
      <c r="P2080" s="5">
        <f>IFERROR((E2080/L2080),0)</f>
        <v>546.6875</v>
      </c>
      <c r="Q2080" s="5" t="str">
        <f>LEFT(N2080,SEARCH("/", N2080)-1)</f>
        <v>technology</v>
      </c>
      <c r="R2080" s="5" t="str">
        <f>RIGHT(N2080,LEN(N2080)-SEARCH("/",N2080))</f>
        <v>hardware</v>
      </c>
      <c r="S2080" s="11">
        <f>(((J2080/60)/60)/24)+DATE(1970,1,1)</f>
        <v>42692.771493055552</v>
      </c>
      <c r="T2080" s="11">
        <f>(((I2080/60)/60)/24)+DATE(1970,1,1)</f>
        <v>42722.771493055552</v>
      </c>
      <c r="U2080">
        <f>YEAR(S2080)</f>
        <v>2016</v>
      </c>
      <c r="V2080">
        <f>YEAR(T2080)</f>
        <v>2016</v>
      </c>
      <c r="W2080" t="str">
        <f>IF(V2080=U2080, "Yes"," No")</f>
        <v>Yes</v>
      </c>
    </row>
    <row r="2081" spans="1:23" ht="57.6" x14ac:dyDescent="0.3">
      <c r="A2081">
        <v>2079</v>
      </c>
      <c r="B2081" s="1" t="s">
        <v>4238</v>
      </c>
      <c r="C2081" s="1" t="s">
        <v>4239</v>
      </c>
      <c r="D2081">
        <v>10000</v>
      </c>
      <c r="E2081">
        <v>28817</v>
      </c>
      <c r="F2081" t="s">
        <v>16</v>
      </c>
      <c r="G2081" t="s">
        <v>24</v>
      </c>
      <c r="H2081" t="s">
        <v>25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3962</v>
      </c>
      <c r="O2081" s="7">
        <f>(E2081/D2081)*100</f>
        <v>288.17</v>
      </c>
      <c r="P2081" s="5">
        <f>IFERROR((E2081/L2081),0)</f>
        <v>47.474464579901152</v>
      </c>
      <c r="Q2081" s="5" t="str">
        <f>LEFT(N2081,SEARCH("/", N2081)-1)</f>
        <v>technology</v>
      </c>
      <c r="R2081" s="5" t="str">
        <f>RIGHT(N2081,LEN(N2081)-SEARCH("/",N2081))</f>
        <v>hardware</v>
      </c>
      <c r="S2081" s="11">
        <f>(((J2081/60)/60)/24)+DATE(1970,1,1)</f>
        <v>42150.71056712963</v>
      </c>
      <c r="T2081" s="11">
        <f>(((I2081/60)/60)/24)+DATE(1970,1,1)</f>
        <v>42180.791666666672</v>
      </c>
      <c r="U2081">
        <f>YEAR(S2081)</f>
        <v>2015</v>
      </c>
      <c r="V2081">
        <f>YEAR(T2081)</f>
        <v>2015</v>
      </c>
      <c r="W2081" t="str">
        <f>IF(V2081=U2081, "Yes"," No")</f>
        <v>Yes</v>
      </c>
    </row>
    <row r="2082" spans="1:23" ht="43.2" x14ac:dyDescent="0.3">
      <c r="A2082">
        <v>2080</v>
      </c>
      <c r="B2082" s="1" t="s">
        <v>4240</v>
      </c>
      <c r="C2082" s="1" t="s">
        <v>4241</v>
      </c>
      <c r="D2082">
        <v>1000</v>
      </c>
      <c r="E2082">
        <v>5078</v>
      </c>
      <c r="F2082" t="s">
        <v>16</v>
      </c>
      <c r="G2082" t="s">
        <v>17</v>
      </c>
      <c r="H2082" t="s">
        <v>18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3962</v>
      </c>
      <c r="O2082" s="7">
        <f>(E2082/D2082)*100</f>
        <v>507.8</v>
      </c>
      <c r="P2082" s="5">
        <f>IFERROR((E2082/L2082),0)</f>
        <v>101.56</v>
      </c>
      <c r="Q2082" s="5" t="str">
        <f>LEFT(N2082,SEARCH("/", N2082)-1)</f>
        <v>technology</v>
      </c>
      <c r="R2082" s="5" t="str">
        <f>RIGHT(N2082,LEN(N2082)-SEARCH("/",N2082))</f>
        <v>hardware</v>
      </c>
      <c r="S2082" s="11">
        <f>(((J2082/60)/60)/24)+DATE(1970,1,1)</f>
        <v>42289.957175925927</v>
      </c>
      <c r="T2082" s="11">
        <f>(((I2082/60)/60)/24)+DATE(1970,1,1)</f>
        <v>42319.998842592591</v>
      </c>
      <c r="U2082">
        <f>YEAR(S2082)</f>
        <v>2015</v>
      </c>
      <c r="V2082">
        <f>YEAR(T2082)</f>
        <v>2015</v>
      </c>
      <c r="W2082" t="str">
        <f>IF(V2082=U2082, "Yes"," No")</f>
        <v>Yes</v>
      </c>
    </row>
    <row r="2083" spans="1:23" ht="43.2" x14ac:dyDescent="0.3">
      <c r="A2083">
        <v>2081</v>
      </c>
      <c r="B2083" s="1" t="s">
        <v>4242</v>
      </c>
      <c r="C2083" s="1" t="s">
        <v>4243</v>
      </c>
      <c r="D2083">
        <v>3500</v>
      </c>
      <c r="E2083">
        <v>4010</v>
      </c>
      <c r="F2083" t="s">
        <v>16</v>
      </c>
      <c r="G2083" t="s">
        <v>17</v>
      </c>
      <c r="H2083" t="s">
        <v>18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1817</v>
      </c>
      <c r="O2083" s="7">
        <f>(E2083/D2083)*100</f>
        <v>114.57142857142857</v>
      </c>
      <c r="P2083" s="5">
        <f>IFERROR((E2083/L2083),0)</f>
        <v>72.909090909090907</v>
      </c>
      <c r="Q2083" s="5" t="str">
        <f>LEFT(N2083,SEARCH("/", N2083)-1)</f>
        <v>music</v>
      </c>
      <c r="R2083" s="5" t="str">
        <f>RIGHT(N2083,LEN(N2083)-SEARCH("/",N2083))</f>
        <v>indie rock</v>
      </c>
      <c r="S2083" s="11">
        <f>(((J2083/60)/60)/24)+DATE(1970,1,1)</f>
        <v>41004.156886574077</v>
      </c>
      <c r="T2083" s="11">
        <f>(((I2083/60)/60)/24)+DATE(1970,1,1)</f>
        <v>41045.207638888889</v>
      </c>
      <c r="U2083">
        <f>YEAR(S2083)</f>
        <v>2012</v>
      </c>
      <c r="V2083">
        <f>YEAR(T2083)</f>
        <v>2012</v>
      </c>
      <c r="W2083" t="str">
        <f>IF(V2083=U2083, "Yes"," No")</f>
        <v>Yes</v>
      </c>
    </row>
    <row r="2084" spans="1:23" ht="43.2" x14ac:dyDescent="0.3">
      <c r="A2084">
        <v>2082</v>
      </c>
      <c r="B2084" s="1" t="s">
        <v>4244</v>
      </c>
      <c r="C2084" s="1" t="s">
        <v>4245</v>
      </c>
      <c r="D2084">
        <v>1500</v>
      </c>
      <c r="E2084">
        <v>1661</v>
      </c>
      <c r="F2084" t="s">
        <v>16</v>
      </c>
      <c r="G2084" t="s">
        <v>17</v>
      </c>
      <c r="H2084" t="s">
        <v>18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1817</v>
      </c>
      <c r="O2084" s="7">
        <f>(E2084/D2084)*100</f>
        <v>110.73333333333333</v>
      </c>
      <c r="P2084" s="5">
        <f>IFERROR((E2084/L2084),0)</f>
        <v>43.710526315789473</v>
      </c>
      <c r="Q2084" s="5" t="str">
        <f>LEFT(N2084,SEARCH("/", N2084)-1)</f>
        <v>music</v>
      </c>
      <c r="R2084" s="5" t="str">
        <f>RIGHT(N2084,LEN(N2084)-SEARCH("/",N2084))</f>
        <v>indie rock</v>
      </c>
      <c r="S2084" s="11">
        <f>(((J2084/60)/60)/24)+DATE(1970,1,1)</f>
        <v>40811.120324074072</v>
      </c>
      <c r="T2084" s="11">
        <f>(((I2084/60)/60)/24)+DATE(1970,1,1)</f>
        <v>40871.161990740737</v>
      </c>
      <c r="U2084">
        <f>YEAR(S2084)</f>
        <v>2011</v>
      </c>
      <c r="V2084">
        <f>YEAR(T2084)</f>
        <v>2011</v>
      </c>
      <c r="W2084" t="str">
        <f>IF(V2084=U2084, "Yes"," No")</f>
        <v>Yes</v>
      </c>
    </row>
    <row r="2085" spans="1:23" ht="43.2" x14ac:dyDescent="0.3">
      <c r="A2085">
        <v>2083</v>
      </c>
      <c r="B2085" s="1" t="s">
        <v>4246</v>
      </c>
      <c r="C2085" s="1" t="s">
        <v>4247</v>
      </c>
      <c r="D2085">
        <v>750</v>
      </c>
      <c r="E2085">
        <v>850</v>
      </c>
      <c r="F2085" t="s">
        <v>16</v>
      </c>
      <c r="G2085" t="s">
        <v>17</v>
      </c>
      <c r="H2085" t="s">
        <v>18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1817</v>
      </c>
      <c r="O2085" s="7">
        <f>(E2085/D2085)*100</f>
        <v>113.33333333333333</v>
      </c>
      <c r="P2085" s="5">
        <f>IFERROR((E2085/L2085),0)</f>
        <v>34</v>
      </c>
      <c r="Q2085" s="5" t="str">
        <f>LEFT(N2085,SEARCH("/", N2085)-1)</f>
        <v>music</v>
      </c>
      <c r="R2085" s="5" t="str">
        <f>RIGHT(N2085,LEN(N2085)-SEARCH("/",N2085))</f>
        <v>indie rock</v>
      </c>
      <c r="S2085" s="11">
        <f>(((J2085/60)/60)/24)+DATE(1970,1,1)</f>
        <v>41034.72216435185</v>
      </c>
      <c r="T2085" s="11">
        <f>(((I2085/60)/60)/24)+DATE(1970,1,1)</f>
        <v>41064.72216435185</v>
      </c>
      <c r="U2085">
        <f>YEAR(S2085)</f>
        <v>2012</v>
      </c>
      <c r="V2085">
        <f>YEAR(T2085)</f>
        <v>2012</v>
      </c>
      <c r="W2085" t="str">
        <f>IF(V2085=U2085, "Yes"," No")</f>
        <v>Yes</v>
      </c>
    </row>
    <row r="2086" spans="1:23" ht="43.2" x14ac:dyDescent="0.3">
      <c r="A2086">
        <v>2084</v>
      </c>
      <c r="B2086" s="1" t="s">
        <v>4248</v>
      </c>
      <c r="C2086" s="1" t="s">
        <v>4249</v>
      </c>
      <c r="D2086">
        <v>3000</v>
      </c>
      <c r="E2086">
        <v>3250</v>
      </c>
      <c r="F2086" t="s">
        <v>16</v>
      </c>
      <c r="G2086" t="s">
        <v>17</v>
      </c>
      <c r="H2086" t="s">
        <v>18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1817</v>
      </c>
      <c r="O2086" s="7">
        <f>(E2086/D2086)*100</f>
        <v>108.33333333333333</v>
      </c>
      <c r="P2086" s="5">
        <f>IFERROR((E2086/L2086),0)</f>
        <v>70.652173913043484</v>
      </c>
      <c r="Q2086" s="5" t="str">
        <f>LEFT(N2086,SEARCH("/", N2086)-1)</f>
        <v>music</v>
      </c>
      <c r="R2086" s="5" t="str">
        <f>RIGHT(N2086,LEN(N2086)-SEARCH("/",N2086))</f>
        <v>indie rock</v>
      </c>
      <c r="S2086" s="11">
        <f>(((J2086/60)/60)/24)+DATE(1970,1,1)</f>
        <v>41731.833124999997</v>
      </c>
      <c r="T2086" s="11">
        <f>(((I2086/60)/60)/24)+DATE(1970,1,1)</f>
        <v>41763.290972222225</v>
      </c>
      <c r="U2086">
        <f>YEAR(S2086)</f>
        <v>2014</v>
      </c>
      <c r="V2086">
        <f>YEAR(T2086)</f>
        <v>2014</v>
      </c>
      <c r="W2086" t="str">
        <f>IF(V2086=U2086, "Yes"," No")</f>
        <v>Yes</v>
      </c>
    </row>
    <row r="2087" spans="1:23" ht="57.6" x14ac:dyDescent="0.3">
      <c r="A2087">
        <v>2085</v>
      </c>
      <c r="B2087" s="1" t="s">
        <v>4250</v>
      </c>
      <c r="C2087" s="1" t="s">
        <v>4251</v>
      </c>
      <c r="D2087">
        <v>6000</v>
      </c>
      <c r="E2087">
        <v>7412</v>
      </c>
      <c r="F2087" t="s">
        <v>16</v>
      </c>
      <c r="G2087" t="s">
        <v>17</v>
      </c>
      <c r="H2087" t="s">
        <v>18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1817</v>
      </c>
      <c r="O2087" s="7">
        <f>(E2087/D2087)*100</f>
        <v>123.53333333333335</v>
      </c>
      <c r="P2087" s="5">
        <f>IFERROR((E2087/L2087),0)</f>
        <v>89.301204819277103</v>
      </c>
      <c r="Q2087" s="5" t="str">
        <f>LEFT(N2087,SEARCH("/", N2087)-1)</f>
        <v>music</v>
      </c>
      <c r="R2087" s="5" t="str">
        <f>RIGHT(N2087,LEN(N2087)-SEARCH("/",N2087))</f>
        <v>indie rock</v>
      </c>
      <c r="S2087" s="11">
        <f>(((J2087/60)/60)/24)+DATE(1970,1,1)</f>
        <v>41075.835497685184</v>
      </c>
      <c r="T2087" s="11">
        <f>(((I2087/60)/60)/24)+DATE(1970,1,1)</f>
        <v>41105.835497685184</v>
      </c>
      <c r="U2087">
        <f>YEAR(S2087)</f>
        <v>2012</v>
      </c>
      <c r="V2087">
        <f>YEAR(T2087)</f>
        <v>2012</v>
      </c>
      <c r="W2087" t="str">
        <f>IF(V2087=U2087, "Yes"," No")</f>
        <v>Yes</v>
      </c>
    </row>
    <row r="2088" spans="1:23" ht="43.2" x14ac:dyDescent="0.3">
      <c r="A2088">
        <v>2086</v>
      </c>
      <c r="B2088" s="1" t="s">
        <v>4252</v>
      </c>
      <c r="C2088" s="1" t="s">
        <v>4253</v>
      </c>
      <c r="D2088">
        <v>4000</v>
      </c>
      <c r="E2088">
        <v>4028</v>
      </c>
      <c r="F2088" t="s">
        <v>16</v>
      </c>
      <c r="G2088" t="s">
        <v>17</v>
      </c>
      <c r="H2088" t="s">
        <v>18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1817</v>
      </c>
      <c r="O2088" s="7">
        <f>(E2088/D2088)*100</f>
        <v>100.69999999999999</v>
      </c>
      <c r="P2088" s="5">
        <f>IFERROR((E2088/L2088),0)</f>
        <v>115.08571428571429</v>
      </c>
      <c r="Q2088" s="5" t="str">
        <f>LEFT(N2088,SEARCH("/", N2088)-1)</f>
        <v>music</v>
      </c>
      <c r="R2088" s="5" t="str">
        <f>RIGHT(N2088,LEN(N2088)-SEARCH("/",N2088))</f>
        <v>indie rock</v>
      </c>
      <c r="S2088" s="11">
        <f>(((J2088/60)/60)/24)+DATE(1970,1,1)</f>
        <v>40860.67050925926</v>
      </c>
      <c r="T2088" s="11">
        <f>(((I2088/60)/60)/24)+DATE(1970,1,1)</f>
        <v>40891.207638888889</v>
      </c>
      <c r="U2088">
        <f>YEAR(S2088)</f>
        <v>2011</v>
      </c>
      <c r="V2088">
        <f>YEAR(T2088)</f>
        <v>2011</v>
      </c>
      <c r="W2088" t="str">
        <f>IF(V2088=U2088, "Yes"," No")</f>
        <v>Yes</v>
      </c>
    </row>
    <row r="2089" spans="1:23" ht="57.6" x14ac:dyDescent="0.3">
      <c r="A2089">
        <v>2087</v>
      </c>
      <c r="B2089" s="1" t="s">
        <v>4254</v>
      </c>
      <c r="C2089" s="1" t="s">
        <v>4255</v>
      </c>
      <c r="D2089">
        <v>1500</v>
      </c>
      <c r="E2089">
        <v>1553</v>
      </c>
      <c r="F2089" t="s">
        <v>16</v>
      </c>
      <c r="G2089" t="s">
        <v>17</v>
      </c>
      <c r="H2089" t="s">
        <v>18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1817</v>
      </c>
      <c r="O2089" s="7">
        <f>(E2089/D2089)*100</f>
        <v>103.53333333333335</v>
      </c>
      <c r="P2089" s="5">
        <f>IFERROR((E2089/L2089),0)</f>
        <v>62.12</v>
      </c>
      <c r="Q2089" s="5" t="str">
        <f>LEFT(N2089,SEARCH("/", N2089)-1)</f>
        <v>music</v>
      </c>
      <c r="R2089" s="5" t="str">
        <f>RIGHT(N2089,LEN(N2089)-SEARCH("/",N2089))</f>
        <v>indie rock</v>
      </c>
      <c r="S2089" s="11">
        <f>(((J2089/60)/60)/24)+DATE(1970,1,1)</f>
        <v>40764.204375000001</v>
      </c>
      <c r="T2089" s="11">
        <f>(((I2089/60)/60)/24)+DATE(1970,1,1)</f>
        <v>40794.204375000001</v>
      </c>
      <c r="U2089">
        <f>YEAR(S2089)</f>
        <v>2011</v>
      </c>
      <c r="V2089">
        <f>YEAR(T2089)</f>
        <v>2011</v>
      </c>
      <c r="W2089" t="str">
        <f>IF(V2089=U2089, "Yes"," No")</f>
        <v>Yes</v>
      </c>
    </row>
    <row r="2090" spans="1:23" ht="43.2" x14ac:dyDescent="0.3">
      <c r="A2090">
        <v>2088</v>
      </c>
      <c r="B2090" s="1" t="s">
        <v>4256</v>
      </c>
      <c r="C2090" s="1" t="s">
        <v>4257</v>
      </c>
      <c r="D2090">
        <v>3000</v>
      </c>
      <c r="E2090">
        <v>3465.32</v>
      </c>
      <c r="F2090" t="s">
        <v>16</v>
      </c>
      <c r="G2090" t="s">
        <v>17</v>
      </c>
      <c r="H2090" t="s">
        <v>18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1817</v>
      </c>
      <c r="O2090" s="7">
        <f>(E2090/D2090)*100</f>
        <v>115.51066666666668</v>
      </c>
      <c r="P2090" s="5">
        <f>IFERROR((E2090/L2090),0)</f>
        <v>46.204266666666669</v>
      </c>
      <c r="Q2090" s="5" t="str">
        <f>LEFT(N2090,SEARCH("/", N2090)-1)</f>
        <v>music</v>
      </c>
      <c r="R2090" s="5" t="str">
        <f>RIGHT(N2090,LEN(N2090)-SEARCH("/",N2090))</f>
        <v>indie rock</v>
      </c>
      <c r="S2090" s="11">
        <f>(((J2090/60)/60)/24)+DATE(1970,1,1)</f>
        <v>40395.714722222219</v>
      </c>
      <c r="T2090" s="11">
        <f>(((I2090/60)/60)/24)+DATE(1970,1,1)</f>
        <v>40432.165972222225</v>
      </c>
      <c r="U2090">
        <f>YEAR(S2090)</f>
        <v>2010</v>
      </c>
      <c r="V2090">
        <f>YEAR(T2090)</f>
        <v>2010</v>
      </c>
      <c r="W2090" t="str">
        <f>IF(V2090=U2090, "Yes"," No")</f>
        <v>Yes</v>
      </c>
    </row>
    <row r="2091" spans="1:23" ht="28.8" x14ac:dyDescent="0.3">
      <c r="A2091">
        <v>2089</v>
      </c>
      <c r="B2091" s="1" t="s">
        <v>4258</v>
      </c>
      <c r="C2091" s="1" t="s">
        <v>4259</v>
      </c>
      <c r="D2091">
        <v>2500</v>
      </c>
      <c r="E2091">
        <v>3010.01</v>
      </c>
      <c r="F2091" t="s">
        <v>16</v>
      </c>
      <c r="G2091" t="s">
        <v>17</v>
      </c>
      <c r="H2091" t="s">
        <v>18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1817</v>
      </c>
      <c r="O2091" s="7">
        <f>(E2091/D2091)*100</f>
        <v>120.4004</v>
      </c>
      <c r="P2091" s="5">
        <f>IFERROR((E2091/L2091),0)</f>
        <v>48.54854838709678</v>
      </c>
      <c r="Q2091" s="5" t="str">
        <f>LEFT(N2091,SEARCH("/", N2091)-1)</f>
        <v>music</v>
      </c>
      <c r="R2091" s="5" t="str">
        <f>RIGHT(N2091,LEN(N2091)-SEARCH("/",N2091))</f>
        <v>indie rock</v>
      </c>
      <c r="S2091" s="11">
        <f>(((J2091/60)/60)/24)+DATE(1970,1,1)</f>
        <v>41453.076319444444</v>
      </c>
      <c r="T2091" s="11">
        <f>(((I2091/60)/60)/24)+DATE(1970,1,1)</f>
        <v>41488.076319444444</v>
      </c>
      <c r="U2091">
        <f>YEAR(S2091)</f>
        <v>2013</v>
      </c>
      <c r="V2091">
        <f>YEAR(T2091)</f>
        <v>2013</v>
      </c>
      <c r="W2091" t="str">
        <f>IF(V2091=U2091, "Yes"," No")</f>
        <v>Yes</v>
      </c>
    </row>
    <row r="2092" spans="1:23" ht="43.2" x14ac:dyDescent="0.3">
      <c r="A2092">
        <v>2090</v>
      </c>
      <c r="B2092" s="1" t="s">
        <v>4260</v>
      </c>
      <c r="C2092" s="1" t="s">
        <v>4261</v>
      </c>
      <c r="D2092">
        <v>8000</v>
      </c>
      <c r="E2092">
        <v>9203.23</v>
      </c>
      <c r="F2092" t="s">
        <v>16</v>
      </c>
      <c r="G2092" t="s">
        <v>17</v>
      </c>
      <c r="H2092" t="s">
        <v>18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1817</v>
      </c>
      <c r="O2092" s="7">
        <f>(E2092/D2092)*100</f>
        <v>115.040375</v>
      </c>
      <c r="P2092" s="5">
        <f>IFERROR((E2092/L2092),0)</f>
        <v>57.520187499999999</v>
      </c>
      <c r="Q2092" s="5" t="str">
        <f>LEFT(N2092,SEARCH("/", N2092)-1)</f>
        <v>music</v>
      </c>
      <c r="R2092" s="5" t="str">
        <f>RIGHT(N2092,LEN(N2092)-SEARCH("/",N2092))</f>
        <v>indie rock</v>
      </c>
      <c r="S2092" s="11">
        <f>(((J2092/60)/60)/24)+DATE(1970,1,1)</f>
        <v>41299.381423611114</v>
      </c>
      <c r="T2092" s="11">
        <f>(((I2092/60)/60)/24)+DATE(1970,1,1)</f>
        <v>41329.381423611114</v>
      </c>
      <c r="U2092">
        <f>YEAR(S2092)</f>
        <v>2013</v>
      </c>
      <c r="V2092">
        <f>YEAR(T2092)</f>
        <v>2013</v>
      </c>
      <c r="W2092" t="str">
        <f>IF(V2092=U2092, "Yes"," No")</f>
        <v>Yes</v>
      </c>
    </row>
    <row r="2093" spans="1:23" ht="57.6" x14ac:dyDescent="0.3">
      <c r="A2093">
        <v>2091</v>
      </c>
      <c r="B2093" s="1" t="s">
        <v>4262</v>
      </c>
      <c r="C2093" s="1" t="s">
        <v>4263</v>
      </c>
      <c r="D2093">
        <v>18000</v>
      </c>
      <c r="E2093">
        <v>21684.2</v>
      </c>
      <c r="F2093" t="s">
        <v>16</v>
      </c>
      <c r="G2093" t="s">
        <v>17</v>
      </c>
      <c r="H2093" t="s">
        <v>18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1817</v>
      </c>
      <c r="O2093" s="7">
        <f>(E2093/D2093)*100</f>
        <v>120.46777777777777</v>
      </c>
      <c r="P2093" s="5">
        <f>IFERROR((E2093/L2093),0)</f>
        <v>88.147154471544724</v>
      </c>
      <c r="Q2093" s="5" t="str">
        <f>LEFT(N2093,SEARCH("/", N2093)-1)</f>
        <v>music</v>
      </c>
      <c r="R2093" s="5" t="str">
        <f>RIGHT(N2093,LEN(N2093)-SEARCH("/",N2093))</f>
        <v>indie rock</v>
      </c>
      <c r="S2093" s="11">
        <f>(((J2093/60)/60)/24)+DATE(1970,1,1)</f>
        <v>40555.322662037033</v>
      </c>
      <c r="T2093" s="11">
        <f>(((I2093/60)/60)/24)+DATE(1970,1,1)</f>
        <v>40603.833333333336</v>
      </c>
      <c r="U2093">
        <f>YEAR(S2093)</f>
        <v>2011</v>
      </c>
      <c r="V2093">
        <f>YEAR(T2093)</f>
        <v>2011</v>
      </c>
      <c r="W2093" t="str">
        <f>IF(V2093=U2093, "Yes"," No")</f>
        <v>Yes</v>
      </c>
    </row>
    <row r="2094" spans="1:23" ht="43.2" x14ac:dyDescent="0.3">
      <c r="A2094">
        <v>2092</v>
      </c>
      <c r="B2094" s="1" t="s">
        <v>4264</v>
      </c>
      <c r="C2094" s="1" t="s">
        <v>4265</v>
      </c>
      <c r="D2094">
        <v>6000</v>
      </c>
      <c r="E2094">
        <v>6077</v>
      </c>
      <c r="F2094" t="s">
        <v>16</v>
      </c>
      <c r="G2094" t="s">
        <v>17</v>
      </c>
      <c r="H2094" t="s">
        <v>18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1817</v>
      </c>
      <c r="O2094" s="7">
        <f>(E2094/D2094)*100</f>
        <v>101.28333333333333</v>
      </c>
      <c r="P2094" s="5">
        <f>IFERROR((E2094/L2094),0)</f>
        <v>110.49090909090908</v>
      </c>
      <c r="Q2094" s="5" t="str">
        <f>LEFT(N2094,SEARCH("/", N2094)-1)</f>
        <v>music</v>
      </c>
      <c r="R2094" s="5" t="str">
        <f>RIGHT(N2094,LEN(N2094)-SEARCH("/",N2094))</f>
        <v>indie rock</v>
      </c>
      <c r="S2094" s="11">
        <f>(((J2094/60)/60)/24)+DATE(1970,1,1)</f>
        <v>40763.707546296297</v>
      </c>
      <c r="T2094" s="11">
        <f>(((I2094/60)/60)/24)+DATE(1970,1,1)</f>
        <v>40823.707546296297</v>
      </c>
      <c r="U2094">
        <f>YEAR(S2094)</f>
        <v>2011</v>
      </c>
      <c r="V2094">
        <f>YEAR(T2094)</f>
        <v>2011</v>
      </c>
      <c r="W2094" t="str">
        <f>IF(V2094=U2094, "Yes"," No")</f>
        <v>Yes</v>
      </c>
    </row>
    <row r="2095" spans="1:23" ht="43.2" x14ac:dyDescent="0.3">
      <c r="A2095">
        <v>2093</v>
      </c>
      <c r="B2095" s="1" t="s">
        <v>4266</v>
      </c>
      <c r="C2095" s="1" t="s">
        <v>4267</v>
      </c>
      <c r="D2095">
        <v>1500</v>
      </c>
      <c r="E2095">
        <v>1537</v>
      </c>
      <c r="F2095" t="s">
        <v>16</v>
      </c>
      <c r="G2095" t="s">
        <v>17</v>
      </c>
      <c r="H2095" t="s">
        <v>18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1817</v>
      </c>
      <c r="O2095" s="7">
        <f>(E2095/D2095)*100</f>
        <v>102.46666666666667</v>
      </c>
      <c r="P2095" s="5">
        <f>IFERROR((E2095/L2095),0)</f>
        <v>66.826086956521735</v>
      </c>
      <c r="Q2095" s="5" t="str">
        <f>LEFT(N2095,SEARCH("/", N2095)-1)</f>
        <v>music</v>
      </c>
      <c r="R2095" s="5" t="str">
        <f>RIGHT(N2095,LEN(N2095)-SEARCH("/",N2095))</f>
        <v>indie rock</v>
      </c>
      <c r="S2095" s="11">
        <f>(((J2095/60)/60)/24)+DATE(1970,1,1)</f>
        <v>41205.854537037041</v>
      </c>
      <c r="T2095" s="11">
        <f>(((I2095/60)/60)/24)+DATE(1970,1,1)</f>
        <v>41265.896203703705</v>
      </c>
      <c r="U2095">
        <f>YEAR(S2095)</f>
        <v>2012</v>
      </c>
      <c r="V2095">
        <f>YEAR(T2095)</f>
        <v>2012</v>
      </c>
      <c r="W2095" t="str">
        <f>IF(V2095=U2095, "Yes"," No")</f>
        <v>Yes</v>
      </c>
    </row>
    <row r="2096" spans="1:23" ht="57.6" x14ac:dyDescent="0.3">
      <c r="A2096">
        <v>2094</v>
      </c>
      <c r="B2096" s="1" t="s">
        <v>4268</v>
      </c>
      <c r="C2096" s="1" t="s">
        <v>4269</v>
      </c>
      <c r="D2096">
        <v>3500</v>
      </c>
      <c r="E2096">
        <v>4219</v>
      </c>
      <c r="F2096" t="s">
        <v>16</v>
      </c>
      <c r="G2096" t="s">
        <v>17</v>
      </c>
      <c r="H2096" t="s">
        <v>18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1817</v>
      </c>
      <c r="O2096" s="7">
        <f>(E2096/D2096)*100</f>
        <v>120.54285714285714</v>
      </c>
      <c r="P2096" s="5">
        <f>IFERROR((E2096/L2096),0)</f>
        <v>58.597222222222221</v>
      </c>
      <c r="Q2096" s="5" t="str">
        <f>LEFT(N2096,SEARCH("/", N2096)-1)</f>
        <v>music</v>
      </c>
      <c r="R2096" s="5" t="str">
        <f>RIGHT(N2096,LEN(N2096)-SEARCH("/",N2096))</f>
        <v>indie rock</v>
      </c>
      <c r="S2096" s="11">
        <f>(((J2096/60)/60)/24)+DATE(1970,1,1)</f>
        <v>40939.02002314815</v>
      </c>
      <c r="T2096" s="11">
        <f>(((I2096/60)/60)/24)+DATE(1970,1,1)</f>
        <v>40973.125</v>
      </c>
      <c r="U2096">
        <f>YEAR(S2096)</f>
        <v>2012</v>
      </c>
      <c r="V2096">
        <f>YEAR(T2096)</f>
        <v>2012</v>
      </c>
      <c r="W2096" t="str">
        <f>IF(V2096=U2096, "Yes"," No")</f>
        <v>Yes</v>
      </c>
    </row>
    <row r="2097" spans="1:23" ht="43.2" x14ac:dyDescent="0.3">
      <c r="A2097">
        <v>2095</v>
      </c>
      <c r="B2097" s="1" t="s">
        <v>4270</v>
      </c>
      <c r="C2097" s="1" t="s">
        <v>4271</v>
      </c>
      <c r="D2097">
        <v>2500</v>
      </c>
      <c r="E2097">
        <v>2500</v>
      </c>
      <c r="F2097" t="s">
        <v>16</v>
      </c>
      <c r="G2097" t="s">
        <v>17</v>
      </c>
      <c r="H2097" t="s">
        <v>18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1817</v>
      </c>
      <c r="O2097" s="7">
        <f>(E2097/D2097)*100</f>
        <v>100</v>
      </c>
      <c r="P2097" s="5">
        <f>IFERROR((E2097/L2097),0)</f>
        <v>113.63636363636364</v>
      </c>
      <c r="Q2097" s="5" t="str">
        <f>LEFT(N2097,SEARCH("/", N2097)-1)</f>
        <v>music</v>
      </c>
      <c r="R2097" s="5" t="str">
        <f>RIGHT(N2097,LEN(N2097)-SEARCH("/",N2097))</f>
        <v>indie rock</v>
      </c>
      <c r="S2097" s="11">
        <f>(((J2097/60)/60)/24)+DATE(1970,1,1)</f>
        <v>40758.733483796292</v>
      </c>
      <c r="T2097" s="11">
        <f>(((I2097/60)/60)/24)+DATE(1970,1,1)</f>
        <v>40818.733483796292</v>
      </c>
      <c r="U2097">
        <f>YEAR(S2097)</f>
        <v>2011</v>
      </c>
      <c r="V2097">
        <f>YEAR(T2097)</f>
        <v>2011</v>
      </c>
      <c r="W2097" t="str">
        <f>IF(V2097=U2097, "Yes"," No")</f>
        <v>Yes</v>
      </c>
    </row>
    <row r="2098" spans="1:23" ht="43.2" x14ac:dyDescent="0.3">
      <c r="A2098">
        <v>2096</v>
      </c>
      <c r="B2098" s="1" t="s">
        <v>4272</v>
      </c>
      <c r="C2098" s="1" t="s">
        <v>4273</v>
      </c>
      <c r="D2098">
        <v>600</v>
      </c>
      <c r="E2098">
        <v>610</v>
      </c>
      <c r="F2098" t="s">
        <v>16</v>
      </c>
      <c r="G2098" t="s">
        <v>17</v>
      </c>
      <c r="H2098" t="s">
        <v>18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1817</v>
      </c>
      <c r="O2098" s="7">
        <f>(E2098/D2098)*100</f>
        <v>101.66666666666666</v>
      </c>
      <c r="P2098" s="5">
        <f>IFERROR((E2098/L2098),0)</f>
        <v>43.571428571428569</v>
      </c>
      <c r="Q2098" s="5" t="str">
        <f>LEFT(N2098,SEARCH("/", N2098)-1)</f>
        <v>music</v>
      </c>
      <c r="R2098" s="5" t="str">
        <f>RIGHT(N2098,LEN(N2098)-SEARCH("/",N2098))</f>
        <v>indie rock</v>
      </c>
      <c r="S2098" s="11">
        <f>(((J2098/60)/60)/24)+DATE(1970,1,1)</f>
        <v>41192.758506944447</v>
      </c>
      <c r="T2098" s="11">
        <f>(((I2098/60)/60)/24)+DATE(1970,1,1)</f>
        <v>41208.165972222225</v>
      </c>
      <c r="U2098">
        <f>YEAR(S2098)</f>
        <v>2012</v>
      </c>
      <c r="V2098">
        <f>YEAR(T2098)</f>
        <v>2012</v>
      </c>
      <c r="W2098" t="str">
        <f>IF(V2098=U2098, "Yes"," No")</f>
        <v>Yes</v>
      </c>
    </row>
    <row r="2099" spans="1:23" ht="43.2" x14ac:dyDescent="0.3">
      <c r="A2099">
        <v>2097</v>
      </c>
      <c r="B2099" s="1" t="s">
        <v>4274</v>
      </c>
      <c r="C2099" s="1" t="s">
        <v>4275</v>
      </c>
      <c r="D2099">
        <v>3000</v>
      </c>
      <c r="E2099">
        <v>3000</v>
      </c>
      <c r="F2099" t="s">
        <v>16</v>
      </c>
      <c r="G2099" t="s">
        <v>17</v>
      </c>
      <c r="H2099" t="s">
        <v>18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1817</v>
      </c>
      <c r="O2099" s="7">
        <f>(E2099/D2099)*100</f>
        <v>100</v>
      </c>
      <c r="P2099" s="5">
        <f>IFERROR((E2099/L2099),0)</f>
        <v>78.94736842105263</v>
      </c>
      <c r="Q2099" s="5" t="str">
        <f>LEFT(N2099,SEARCH("/", N2099)-1)</f>
        <v>music</v>
      </c>
      <c r="R2099" s="5" t="str">
        <f>RIGHT(N2099,LEN(N2099)-SEARCH("/",N2099))</f>
        <v>indie rock</v>
      </c>
      <c r="S2099" s="11">
        <f>(((J2099/60)/60)/24)+DATE(1970,1,1)</f>
        <v>40818.58489583333</v>
      </c>
      <c r="T2099" s="11">
        <f>(((I2099/60)/60)/24)+DATE(1970,1,1)</f>
        <v>40878.626562500001</v>
      </c>
      <c r="U2099">
        <f>YEAR(S2099)</f>
        <v>2011</v>
      </c>
      <c r="V2099">
        <f>YEAR(T2099)</f>
        <v>2011</v>
      </c>
      <c r="W2099" t="str">
        <f>IF(V2099=U2099, "Yes"," No")</f>
        <v>Yes</v>
      </c>
    </row>
    <row r="2100" spans="1:23" ht="43.2" x14ac:dyDescent="0.3">
      <c r="A2100">
        <v>2098</v>
      </c>
      <c r="B2100" s="1" t="s">
        <v>4276</v>
      </c>
      <c r="C2100" s="1" t="s">
        <v>4277</v>
      </c>
      <c r="D2100">
        <v>6000</v>
      </c>
      <c r="E2100">
        <v>6020</v>
      </c>
      <c r="F2100" t="s">
        <v>16</v>
      </c>
      <c r="G2100" t="s">
        <v>17</v>
      </c>
      <c r="H2100" t="s">
        <v>18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1817</v>
      </c>
      <c r="O2100" s="7">
        <f>(E2100/D2100)*100</f>
        <v>100.33333333333334</v>
      </c>
      <c r="P2100" s="5">
        <f>IFERROR((E2100/L2100),0)</f>
        <v>188.125</v>
      </c>
      <c r="Q2100" s="5" t="str">
        <f>LEFT(N2100,SEARCH("/", N2100)-1)</f>
        <v>music</v>
      </c>
      <c r="R2100" s="5" t="str">
        <f>RIGHT(N2100,LEN(N2100)-SEARCH("/",N2100))</f>
        <v>indie rock</v>
      </c>
      <c r="S2100" s="11">
        <f>(((J2100/60)/60)/24)+DATE(1970,1,1)</f>
        <v>40946.11383101852</v>
      </c>
      <c r="T2100" s="11">
        <f>(((I2100/60)/60)/24)+DATE(1970,1,1)</f>
        <v>40976.11383101852</v>
      </c>
      <c r="U2100">
        <f>YEAR(S2100)</f>
        <v>2012</v>
      </c>
      <c r="V2100">
        <f>YEAR(T2100)</f>
        <v>2012</v>
      </c>
      <c r="W2100" t="str">
        <f>IF(V2100=U2100, "Yes"," No")</f>
        <v>Yes</v>
      </c>
    </row>
    <row r="2101" spans="1:23" x14ac:dyDescent="0.3">
      <c r="A2101">
        <v>2099</v>
      </c>
      <c r="B2101" s="1" t="s">
        <v>4278</v>
      </c>
      <c r="C2101" s="1" t="s">
        <v>4279</v>
      </c>
      <c r="D2101">
        <v>3000</v>
      </c>
      <c r="E2101">
        <v>3971</v>
      </c>
      <c r="F2101" t="s">
        <v>16</v>
      </c>
      <c r="G2101" t="s">
        <v>17</v>
      </c>
      <c r="H2101" t="s">
        <v>18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1817</v>
      </c>
      <c r="O2101" s="7">
        <f>(E2101/D2101)*100</f>
        <v>132.36666666666667</v>
      </c>
      <c r="P2101" s="5">
        <f>IFERROR((E2101/L2101),0)</f>
        <v>63.031746031746032</v>
      </c>
      <c r="Q2101" s="5" t="str">
        <f>LEFT(N2101,SEARCH("/", N2101)-1)</f>
        <v>music</v>
      </c>
      <c r="R2101" s="5" t="str">
        <f>RIGHT(N2101,LEN(N2101)-SEARCH("/",N2101))</f>
        <v>indie rock</v>
      </c>
      <c r="S2101" s="11">
        <f>(((J2101/60)/60)/24)+DATE(1970,1,1)</f>
        <v>42173.746342592596</v>
      </c>
      <c r="T2101" s="11">
        <f>(((I2101/60)/60)/24)+DATE(1970,1,1)</f>
        <v>42187.152777777781</v>
      </c>
      <c r="U2101">
        <f>YEAR(S2101)</f>
        <v>2015</v>
      </c>
      <c r="V2101">
        <f>YEAR(T2101)</f>
        <v>2015</v>
      </c>
      <c r="W2101" t="str">
        <f>IF(V2101=U2101, "Yes"," No")</f>
        <v>Yes</v>
      </c>
    </row>
    <row r="2102" spans="1:23" ht="57.6" x14ac:dyDescent="0.3">
      <c r="A2102">
        <v>2100</v>
      </c>
      <c r="B2102" s="1" t="s">
        <v>4280</v>
      </c>
      <c r="C2102" s="1" t="s">
        <v>4281</v>
      </c>
      <c r="D2102">
        <v>600</v>
      </c>
      <c r="E2102">
        <v>820</v>
      </c>
      <c r="F2102" t="s">
        <v>16</v>
      </c>
      <c r="G2102" t="s">
        <v>17</v>
      </c>
      <c r="H2102" t="s">
        <v>18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1817</v>
      </c>
      <c r="O2102" s="7">
        <f>(E2102/D2102)*100</f>
        <v>136.66666666666666</v>
      </c>
      <c r="P2102" s="5">
        <f>IFERROR((E2102/L2102),0)</f>
        <v>30.37037037037037</v>
      </c>
      <c r="Q2102" s="5" t="str">
        <f>LEFT(N2102,SEARCH("/", N2102)-1)</f>
        <v>music</v>
      </c>
      <c r="R2102" s="5" t="str">
        <f>RIGHT(N2102,LEN(N2102)-SEARCH("/",N2102))</f>
        <v>indie rock</v>
      </c>
      <c r="S2102" s="11">
        <f>(((J2102/60)/60)/24)+DATE(1970,1,1)</f>
        <v>41074.834965277776</v>
      </c>
      <c r="T2102" s="11">
        <f>(((I2102/60)/60)/24)+DATE(1970,1,1)</f>
        <v>41090.165972222225</v>
      </c>
      <c r="U2102">
        <f>YEAR(S2102)</f>
        <v>2012</v>
      </c>
      <c r="V2102">
        <f>YEAR(T2102)</f>
        <v>2012</v>
      </c>
      <c r="W2102" t="str">
        <f>IF(V2102=U2102, "Yes"," No")</f>
        <v>Yes</v>
      </c>
    </row>
    <row r="2103" spans="1:23" ht="43.2" x14ac:dyDescent="0.3">
      <c r="A2103">
        <v>2101</v>
      </c>
      <c r="B2103" s="1" t="s">
        <v>4282</v>
      </c>
      <c r="C2103" s="1" t="s">
        <v>4283</v>
      </c>
      <c r="D2103">
        <v>2000</v>
      </c>
      <c r="E2103">
        <v>2265</v>
      </c>
      <c r="F2103" t="s">
        <v>16</v>
      </c>
      <c r="G2103" t="s">
        <v>17</v>
      </c>
      <c r="H2103" t="s">
        <v>18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1817</v>
      </c>
      <c r="O2103" s="7">
        <f>(E2103/D2103)*100</f>
        <v>113.25</v>
      </c>
      <c r="P2103" s="5">
        <f>IFERROR((E2103/L2103),0)</f>
        <v>51.477272727272727</v>
      </c>
      <c r="Q2103" s="5" t="str">
        <f>LEFT(N2103,SEARCH("/", N2103)-1)</f>
        <v>music</v>
      </c>
      <c r="R2103" s="5" t="str">
        <f>RIGHT(N2103,LEN(N2103)-SEARCH("/",N2103))</f>
        <v>indie rock</v>
      </c>
      <c r="S2103" s="11">
        <f>(((J2103/60)/60)/24)+DATE(1970,1,1)</f>
        <v>40892.149467592593</v>
      </c>
      <c r="T2103" s="11">
        <f>(((I2103/60)/60)/24)+DATE(1970,1,1)</f>
        <v>40952.149467592593</v>
      </c>
      <c r="U2103">
        <f>YEAR(S2103)</f>
        <v>2011</v>
      </c>
      <c r="V2103">
        <f>YEAR(T2103)</f>
        <v>2012</v>
      </c>
      <c r="W2103" t="str">
        <f>IF(V2103=U2103, "Yes"," No")</f>
        <v xml:space="preserve"> No</v>
      </c>
    </row>
    <row r="2104" spans="1:23" ht="43.2" x14ac:dyDescent="0.3">
      <c r="A2104">
        <v>2102</v>
      </c>
      <c r="B2104" s="1" t="s">
        <v>4284</v>
      </c>
      <c r="C2104" s="1" t="s">
        <v>4285</v>
      </c>
      <c r="D2104">
        <v>1000</v>
      </c>
      <c r="E2104">
        <v>1360</v>
      </c>
      <c r="F2104" t="s">
        <v>16</v>
      </c>
      <c r="G2104" t="s">
        <v>17</v>
      </c>
      <c r="H2104" t="s">
        <v>18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1817</v>
      </c>
      <c r="O2104" s="7">
        <f>(E2104/D2104)*100</f>
        <v>136</v>
      </c>
      <c r="P2104" s="5">
        <f>IFERROR((E2104/L2104),0)</f>
        <v>35.789473684210527</v>
      </c>
      <c r="Q2104" s="5" t="str">
        <f>LEFT(N2104,SEARCH("/", N2104)-1)</f>
        <v>music</v>
      </c>
      <c r="R2104" s="5" t="str">
        <f>RIGHT(N2104,LEN(N2104)-SEARCH("/",N2104))</f>
        <v>indie rock</v>
      </c>
      <c r="S2104" s="11">
        <f>(((J2104/60)/60)/24)+DATE(1970,1,1)</f>
        <v>40638.868611111109</v>
      </c>
      <c r="T2104" s="11">
        <f>(((I2104/60)/60)/24)+DATE(1970,1,1)</f>
        <v>40668.868611111109</v>
      </c>
      <c r="U2104">
        <f>YEAR(S2104)</f>
        <v>2011</v>
      </c>
      <c r="V2104">
        <f>YEAR(T2104)</f>
        <v>2011</v>
      </c>
      <c r="W2104" t="str">
        <f>IF(V2104=U2104, "Yes"," No")</f>
        <v>Yes</v>
      </c>
    </row>
    <row r="2105" spans="1:23" ht="28.8" x14ac:dyDescent="0.3">
      <c r="A2105">
        <v>2103</v>
      </c>
      <c r="B2105" s="1" t="s">
        <v>4286</v>
      </c>
      <c r="C2105" s="1" t="s">
        <v>4287</v>
      </c>
      <c r="D2105">
        <v>7777</v>
      </c>
      <c r="E2105">
        <v>11364</v>
      </c>
      <c r="F2105" t="s">
        <v>16</v>
      </c>
      <c r="G2105" t="s">
        <v>17</v>
      </c>
      <c r="H2105" t="s">
        <v>18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1817</v>
      </c>
      <c r="O2105" s="7">
        <f>(E2105/D2105)*100</f>
        <v>146.12318374694613</v>
      </c>
      <c r="P2105" s="5">
        <f>IFERROR((E2105/L2105),0)</f>
        <v>98.817391304347822</v>
      </c>
      <c r="Q2105" s="5" t="str">
        <f>LEFT(N2105,SEARCH("/", N2105)-1)</f>
        <v>music</v>
      </c>
      <c r="R2105" s="5" t="str">
        <f>RIGHT(N2105,LEN(N2105)-SEARCH("/",N2105))</f>
        <v>indie rock</v>
      </c>
      <c r="S2105" s="11">
        <f>(((J2105/60)/60)/24)+DATE(1970,1,1)</f>
        <v>41192.754942129628</v>
      </c>
      <c r="T2105" s="11">
        <f>(((I2105/60)/60)/24)+DATE(1970,1,1)</f>
        <v>41222.7966087963</v>
      </c>
      <c r="U2105">
        <f>YEAR(S2105)</f>
        <v>2012</v>
      </c>
      <c r="V2105">
        <f>YEAR(T2105)</f>
        <v>2012</v>
      </c>
      <c r="W2105" t="str">
        <f>IF(V2105=U2105, "Yes"," No")</f>
        <v>Yes</v>
      </c>
    </row>
    <row r="2106" spans="1:23" ht="43.2" x14ac:dyDescent="0.3">
      <c r="A2106">
        <v>2104</v>
      </c>
      <c r="B2106" s="1" t="s">
        <v>4288</v>
      </c>
      <c r="C2106" s="1" t="s">
        <v>4289</v>
      </c>
      <c r="D2106">
        <v>800</v>
      </c>
      <c r="E2106">
        <v>1036</v>
      </c>
      <c r="F2106" t="s">
        <v>16</v>
      </c>
      <c r="G2106" t="s">
        <v>17</v>
      </c>
      <c r="H2106" t="s">
        <v>18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1817</v>
      </c>
      <c r="O2106" s="7">
        <f>(E2106/D2106)*100</f>
        <v>129.5</v>
      </c>
      <c r="P2106" s="5">
        <f>IFERROR((E2106/L2106),0)</f>
        <v>28</v>
      </c>
      <c r="Q2106" s="5" t="str">
        <f>LEFT(N2106,SEARCH("/", N2106)-1)</f>
        <v>music</v>
      </c>
      <c r="R2106" s="5" t="str">
        <f>RIGHT(N2106,LEN(N2106)-SEARCH("/",N2106))</f>
        <v>indie rock</v>
      </c>
      <c r="S2106" s="11">
        <f>(((J2106/60)/60)/24)+DATE(1970,1,1)</f>
        <v>41394.074467592596</v>
      </c>
      <c r="T2106" s="11">
        <f>(((I2106/60)/60)/24)+DATE(1970,1,1)</f>
        <v>41425</v>
      </c>
      <c r="U2106">
        <f>YEAR(S2106)</f>
        <v>2013</v>
      </c>
      <c r="V2106">
        <f>YEAR(T2106)</f>
        <v>2013</v>
      </c>
      <c r="W2106" t="str">
        <f>IF(V2106=U2106, "Yes"," No")</f>
        <v>Yes</v>
      </c>
    </row>
    <row r="2107" spans="1:23" ht="43.2" x14ac:dyDescent="0.3">
      <c r="A2107">
        <v>2105</v>
      </c>
      <c r="B2107" s="1" t="s">
        <v>4290</v>
      </c>
      <c r="C2107" s="1" t="s">
        <v>4291</v>
      </c>
      <c r="D2107">
        <v>2000</v>
      </c>
      <c r="E2107">
        <v>5080</v>
      </c>
      <c r="F2107" t="s">
        <v>16</v>
      </c>
      <c r="G2107" t="s">
        <v>17</v>
      </c>
      <c r="H2107" t="s">
        <v>18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1817</v>
      </c>
      <c r="O2107" s="7">
        <f>(E2107/D2107)*100</f>
        <v>254</v>
      </c>
      <c r="P2107" s="5">
        <f>IFERROR((E2107/L2107),0)</f>
        <v>51.313131313131315</v>
      </c>
      <c r="Q2107" s="5" t="str">
        <f>LEFT(N2107,SEARCH("/", N2107)-1)</f>
        <v>music</v>
      </c>
      <c r="R2107" s="5" t="str">
        <f>RIGHT(N2107,LEN(N2107)-SEARCH("/",N2107))</f>
        <v>indie rock</v>
      </c>
      <c r="S2107" s="11">
        <f>(((J2107/60)/60)/24)+DATE(1970,1,1)</f>
        <v>41951.788807870369</v>
      </c>
      <c r="T2107" s="11">
        <f>(((I2107/60)/60)/24)+DATE(1970,1,1)</f>
        <v>41964.166666666672</v>
      </c>
      <c r="U2107">
        <f>YEAR(S2107)</f>
        <v>2014</v>
      </c>
      <c r="V2107">
        <f>YEAR(T2107)</f>
        <v>2014</v>
      </c>
      <c r="W2107" t="str">
        <f>IF(V2107=U2107, "Yes"," No")</f>
        <v>Yes</v>
      </c>
    </row>
    <row r="2108" spans="1:23" ht="43.2" x14ac:dyDescent="0.3">
      <c r="A2108">
        <v>2106</v>
      </c>
      <c r="B2108" s="1" t="s">
        <v>4292</v>
      </c>
      <c r="C2108" s="1" t="s">
        <v>4293</v>
      </c>
      <c r="D2108">
        <v>2200</v>
      </c>
      <c r="E2108">
        <v>2355</v>
      </c>
      <c r="F2108" t="s">
        <v>16</v>
      </c>
      <c r="G2108" t="s">
        <v>17</v>
      </c>
      <c r="H2108" t="s">
        <v>18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1817</v>
      </c>
      <c r="O2108" s="7">
        <f>(E2108/D2108)*100</f>
        <v>107.04545454545456</v>
      </c>
      <c r="P2108" s="5">
        <f>IFERROR((E2108/L2108),0)</f>
        <v>53.522727272727273</v>
      </c>
      <c r="Q2108" s="5" t="str">
        <f>LEFT(N2108,SEARCH("/", N2108)-1)</f>
        <v>music</v>
      </c>
      <c r="R2108" s="5" t="str">
        <f>RIGHT(N2108,LEN(N2108)-SEARCH("/",N2108))</f>
        <v>indie rock</v>
      </c>
      <c r="S2108" s="11">
        <f>(((J2108/60)/60)/24)+DATE(1970,1,1)</f>
        <v>41270.21497685185</v>
      </c>
      <c r="T2108" s="11">
        <f>(((I2108/60)/60)/24)+DATE(1970,1,1)</f>
        <v>41300.21497685185</v>
      </c>
      <c r="U2108">
        <f>YEAR(S2108)</f>
        <v>2012</v>
      </c>
      <c r="V2108">
        <f>YEAR(T2108)</f>
        <v>2013</v>
      </c>
      <c r="W2108" t="str">
        <f>IF(V2108=U2108, "Yes"," No")</f>
        <v xml:space="preserve"> No</v>
      </c>
    </row>
    <row r="2109" spans="1:23" ht="43.2" x14ac:dyDescent="0.3">
      <c r="A2109">
        <v>2107</v>
      </c>
      <c r="B2109" s="1" t="s">
        <v>4294</v>
      </c>
      <c r="C2109" s="1" t="s">
        <v>4295</v>
      </c>
      <c r="D2109">
        <v>2000</v>
      </c>
      <c r="E2109">
        <v>2154.66</v>
      </c>
      <c r="F2109" t="s">
        <v>16</v>
      </c>
      <c r="G2109" t="s">
        <v>17</v>
      </c>
      <c r="H2109" t="s">
        <v>18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1817</v>
      </c>
      <c r="O2109" s="7">
        <f>(E2109/D2109)*100</f>
        <v>107.73299999999999</v>
      </c>
      <c r="P2109" s="5">
        <f>IFERROR((E2109/L2109),0)</f>
        <v>37.149310344827583</v>
      </c>
      <c r="Q2109" s="5" t="str">
        <f>LEFT(N2109,SEARCH("/", N2109)-1)</f>
        <v>music</v>
      </c>
      <c r="R2109" s="5" t="str">
        <f>RIGHT(N2109,LEN(N2109)-SEARCH("/",N2109))</f>
        <v>indie rock</v>
      </c>
      <c r="S2109" s="11">
        <f>(((J2109/60)/60)/24)+DATE(1970,1,1)</f>
        <v>41934.71056712963</v>
      </c>
      <c r="T2109" s="11">
        <f>(((I2109/60)/60)/24)+DATE(1970,1,1)</f>
        <v>41955.752233796295</v>
      </c>
      <c r="U2109">
        <f>YEAR(S2109)</f>
        <v>2014</v>
      </c>
      <c r="V2109">
        <f>YEAR(T2109)</f>
        <v>2014</v>
      </c>
      <c r="W2109" t="str">
        <f>IF(V2109=U2109, "Yes"," No")</f>
        <v>Yes</v>
      </c>
    </row>
    <row r="2110" spans="1:23" ht="57.6" x14ac:dyDescent="0.3">
      <c r="A2110">
        <v>2108</v>
      </c>
      <c r="B2110" s="1" t="s">
        <v>4296</v>
      </c>
      <c r="C2110" s="1" t="s">
        <v>4297</v>
      </c>
      <c r="D2110">
        <v>16000</v>
      </c>
      <c r="E2110">
        <v>17170</v>
      </c>
      <c r="F2110" t="s">
        <v>16</v>
      </c>
      <c r="G2110" t="s">
        <v>17</v>
      </c>
      <c r="H2110" t="s">
        <v>18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1817</v>
      </c>
      <c r="O2110" s="7">
        <f>(E2110/D2110)*100</f>
        <v>107.31250000000001</v>
      </c>
      <c r="P2110" s="5">
        <f>IFERROR((E2110/L2110),0)</f>
        <v>89.895287958115176</v>
      </c>
      <c r="Q2110" s="5" t="str">
        <f>LEFT(N2110,SEARCH("/", N2110)-1)</f>
        <v>music</v>
      </c>
      <c r="R2110" s="5" t="str">
        <f>RIGHT(N2110,LEN(N2110)-SEARCH("/",N2110))</f>
        <v>indie rock</v>
      </c>
      <c r="S2110" s="11">
        <f>(((J2110/60)/60)/24)+DATE(1970,1,1)</f>
        <v>41135.175694444442</v>
      </c>
      <c r="T2110" s="11">
        <f>(((I2110/60)/60)/24)+DATE(1970,1,1)</f>
        <v>41162.163194444445</v>
      </c>
      <c r="U2110">
        <f>YEAR(S2110)</f>
        <v>2012</v>
      </c>
      <c r="V2110">
        <f>YEAR(T2110)</f>
        <v>2012</v>
      </c>
      <c r="W2110" t="str">
        <f>IF(V2110=U2110, "Yes"," No")</f>
        <v>Yes</v>
      </c>
    </row>
    <row r="2111" spans="1:23" ht="43.2" x14ac:dyDescent="0.3">
      <c r="A2111">
        <v>2109</v>
      </c>
      <c r="B2111" s="1" t="s">
        <v>4298</v>
      </c>
      <c r="C2111" s="1" t="s">
        <v>4299</v>
      </c>
      <c r="D2111">
        <v>4000</v>
      </c>
      <c r="E2111">
        <v>4261</v>
      </c>
      <c r="F2111" t="s">
        <v>16</v>
      </c>
      <c r="G2111" t="s">
        <v>17</v>
      </c>
      <c r="H2111" t="s">
        <v>18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1817</v>
      </c>
      <c r="O2111" s="7">
        <f>(E2111/D2111)*100</f>
        <v>106.52500000000001</v>
      </c>
      <c r="P2111" s="5">
        <f>IFERROR((E2111/L2111),0)</f>
        <v>106.52500000000001</v>
      </c>
      <c r="Q2111" s="5" t="str">
        <f>LEFT(N2111,SEARCH("/", N2111)-1)</f>
        <v>music</v>
      </c>
      <c r="R2111" s="5" t="str">
        <f>RIGHT(N2111,LEN(N2111)-SEARCH("/",N2111))</f>
        <v>indie rock</v>
      </c>
      <c r="S2111" s="11">
        <f>(((J2111/60)/60)/24)+DATE(1970,1,1)</f>
        <v>42160.708530092597</v>
      </c>
      <c r="T2111" s="11">
        <f>(((I2111/60)/60)/24)+DATE(1970,1,1)</f>
        <v>42190.708530092597</v>
      </c>
      <c r="U2111">
        <f>YEAR(S2111)</f>
        <v>2015</v>
      </c>
      <c r="V2111">
        <f>YEAR(T2111)</f>
        <v>2015</v>
      </c>
      <c r="W2111" t="str">
        <f>IF(V2111=U2111, "Yes"," No")</f>
        <v>Yes</v>
      </c>
    </row>
    <row r="2112" spans="1:23" ht="28.8" x14ac:dyDescent="0.3">
      <c r="A2112">
        <v>2110</v>
      </c>
      <c r="B2112" s="1" t="s">
        <v>4300</v>
      </c>
      <c r="C2112" s="1" t="s">
        <v>4301</v>
      </c>
      <c r="D2112">
        <v>2000</v>
      </c>
      <c r="E2112">
        <v>2007</v>
      </c>
      <c r="F2112" t="s">
        <v>16</v>
      </c>
      <c r="G2112" t="s">
        <v>17</v>
      </c>
      <c r="H2112" t="s">
        <v>18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1817</v>
      </c>
      <c r="O2112" s="7">
        <f>(E2112/D2112)*100</f>
        <v>100.35000000000001</v>
      </c>
      <c r="P2112" s="5">
        <f>IFERROR((E2112/L2112),0)</f>
        <v>52.815789473684212</v>
      </c>
      <c r="Q2112" s="5" t="str">
        <f>LEFT(N2112,SEARCH("/", N2112)-1)</f>
        <v>music</v>
      </c>
      <c r="R2112" s="5" t="str">
        <f>RIGHT(N2112,LEN(N2112)-SEARCH("/",N2112))</f>
        <v>indie rock</v>
      </c>
      <c r="S2112" s="11">
        <f>(((J2112/60)/60)/24)+DATE(1970,1,1)</f>
        <v>41759.670937499999</v>
      </c>
      <c r="T2112" s="11">
        <f>(((I2112/60)/60)/24)+DATE(1970,1,1)</f>
        <v>41787.207638888889</v>
      </c>
      <c r="U2112">
        <f>YEAR(S2112)</f>
        <v>2014</v>
      </c>
      <c r="V2112">
        <f>YEAR(T2112)</f>
        <v>2014</v>
      </c>
      <c r="W2112" t="str">
        <f>IF(V2112=U2112, "Yes"," No")</f>
        <v>Yes</v>
      </c>
    </row>
    <row r="2113" spans="1:23" ht="43.2" x14ac:dyDescent="0.3">
      <c r="A2113">
        <v>2111</v>
      </c>
      <c r="B2113" s="1" t="s">
        <v>4302</v>
      </c>
      <c r="C2113" s="1" t="s">
        <v>4303</v>
      </c>
      <c r="D2113">
        <v>2000</v>
      </c>
      <c r="E2113">
        <v>2130</v>
      </c>
      <c r="F2113" t="s">
        <v>16</v>
      </c>
      <c r="G2113" t="s">
        <v>17</v>
      </c>
      <c r="H2113" t="s">
        <v>18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1817</v>
      </c>
      <c r="O2113" s="7">
        <f>(E2113/D2113)*100</f>
        <v>106.5</v>
      </c>
      <c r="P2113" s="5">
        <f>IFERROR((E2113/L2113),0)</f>
        <v>54.615384615384613</v>
      </c>
      <c r="Q2113" s="5" t="str">
        <f>LEFT(N2113,SEARCH("/", N2113)-1)</f>
        <v>music</v>
      </c>
      <c r="R2113" s="5" t="str">
        <f>RIGHT(N2113,LEN(N2113)-SEARCH("/",N2113))</f>
        <v>indie rock</v>
      </c>
      <c r="S2113" s="11">
        <f>(((J2113/60)/60)/24)+DATE(1970,1,1)</f>
        <v>40703.197048611109</v>
      </c>
      <c r="T2113" s="11">
        <f>(((I2113/60)/60)/24)+DATE(1970,1,1)</f>
        <v>40770.041666666664</v>
      </c>
      <c r="U2113">
        <f>YEAR(S2113)</f>
        <v>2011</v>
      </c>
      <c r="V2113">
        <f>YEAR(T2113)</f>
        <v>2011</v>
      </c>
      <c r="W2113" t="str">
        <f>IF(V2113=U2113, "Yes"," No")</f>
        <v>Yes</v>
      </c>
    </row>
    <row r="2114" spans="1:23" ht="43.2" x14ac:dyDescent="0.3">
      <c r="A2114">
        <v>2112</v>
      </c>
      <c r="B2114" s="1" t="s">
        <v>4304</v>
      </c>
      <c r="C2114" s="1" t="s">
        <v>4305</v>
      </c>
      <c r="D2114">
        <v>300</v>
      </c>
      <c r="E2114">
        <v>300</v>
      </c>
      <c r="F2114" t="s">
        <v>16</v>
      </c>
      <c r="G2114" t="s">
        <v>17</v>
      </c>
      <c r="H2114" t="s">
        <v>18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1817</v>
      </c>
      <c r="O2114" s="7">
        <f>(E2114/D2114)*100</f>
        <v>100</v>
      </c>
      <c r="P2114" s="5">
        <f>IFERROR((E2114/L2114),0)</f>
        <v>27.272727272727273</v>
      </c>
      <c r="Q2114" s="5" t="str">
        <f>LEFT(N2114,SEARCH("/", N2114)-1)</f>
        <v>music</v>
      </c>
      <c r="R2114" s="5" t="str">
        <f>RIGHT(N2114,LEN(N2114)-SEARCH("/",N2114))</f>
        <v>indie rock</v>
      </c>
      <c r="S2114" s="11">
        <f>(((J2114/60)/60)/24)+DATE(1970,1,1)</f>
        <v>41365.928159722222</v>
      </c>
      <c r="T2114" s="11">
        <f>(((I2114/60)/60)/24)+DATE(1970,1,1)</f>
        <v>41379.928159722222</v>
      </c>
      <c r="U2114">
        <f>YEAR(S2114)</f>
        <v>2013</v>
      </c>
      <c r="V2114">
        <f>YEAR(T2114)</f>
        <v>2013</v>
      </c>
      <c r="W2114" t="str">
        <f>IF(V2114=U2114, "Yes"," No")</f>
        <v>Yes</v>
      </c>
    </row>
    <row r="2115" spans="1:23" ht="28.8" x14ac:dyDescent="0.3">
      <c r="A2115">
        <v>2113</v>
      </c>
      <c r="B2115" s="1" t="s">
        <v>4306</v>
      </c>
      <c r="C2115" s="1" t="s">
        <v>4307</v>
      </c>
      <c r="D2115">
        <v>7000</v>
      </c>
      <c r="E2115">
        <v>7340</v>
      </c>
      <c r="F2115" t="s">
        <v>16</v>
      </c>
      <c r="G2115" t="s">
        <v>17</v>
      </c>
      <c r="H2115" t="s">
        <v>18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1817</v>
      </c>
      <c r="O2115" s="7">
        <f>(E2115/D2115)*100</f>
        <v>104.85714285714285</v>
      </c>
      <c r="P2115" s="5">
        <f>IFERROR((E2115/L2115),0)</f>
        <v>68.598130841121488</v>
      </c>
      <c r="Q2115" s="5" t="str">
        <f>LEFT(N2115,SEARCH("/", N2115)-1)</f>
        <v>music</v>
      </c>
      <c r="R2115" s="5" t="str">
        <f>RIGHT(N2115,LEN(N2115)-SEARCH("/",N2115))</f>
        <v>indie rock</v>
      </c>
      <c r="S2115" s="11">
        <f>(((J2115/60)/60)/24)+DATE(1970,1,1)</f>
        <v>41870.86546296296</v>
      </c>
      <c r="T2115" s="11">
        <f>(((I2115/60)/60)/24)+DATE(1970,1,1)</f>
        <v>41905.86546296296</v>
      </c>
      <c r="U2115">
        <f>YEAR(S2115)</f>
        <v>2014</v>
      </c>
      <c r="V2115">
        <f>YEAR(T2115)</f>
        <v>2014</v>
      </c>
      <c r="W2115" t="str">
        <f>IF(V2115=U2115, "Yes"," No")</f>
        <v>Yes</v>
      </c>
    </row>
    <row r="2116" spans="1:23" ht="43.2" x14ac:dyDescent="0.3">
      <c r="A2116">
        <v>2114</v>
      </c>
      <c r="B2116" s="1" t="s">
        <v>4308</v>
      </c>
      <c r="C2116" s="1" t="s">
        <v>4309</v>
      </c>
      <c r="D2116">
        <v>5000</v>
      </c>
      <c r="E2116">
        <v>5235</v>
      </c>
      <c r="F2116" t="s">
        <v>16</v>
      </c>
      <c r="G2116" t="s">
        <v>17</v>
      </c>
      <c r="H2116" t="s">
        <v>18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1817</v>
      </c>
      <c r="O2116" s="7">
        <f>(E2116/D2116)*100</f>
        <v>104.69999999999999</v>
      </c>
      <c r="P2116" s="5">
        <f>IFERROR((E2116/L2116),0)</f>
        <v>35.612244897959187</v>
      </c>
      <c r="Q2116" s="5" t="str">
        <f>LEFT(N2116,SEARCH("/", N2116)-1)</f>
        <v>music</v>
      </c>
      <c r="R2116" s="5" t="str">
        <f>RIGHT(N2116,LEN(N2116)-SEARCH("/",N2116))</f>
        <v>indie rock</v>
      </c>
      <c r="S2116" s="11">
        <f>(((J2116/60)/60)/24)+DATE(1970,1,1)</f>
        <v>40458.815625000003</v>
      </c>
      <c r="T2116" s="11">
        <f>(((I2116/60)/60)/24)+DATE(1970,1,1)</f>
        <v>40521.207638888889</v>
      </c>
      <c r="U2116">
        <f>YEAR(S2116)</f>
        <v>2010</v>
      </c>
      <c r="V2116">
        <f>YEAR(T2116)</f>
        <v>2010</v>
      </c>
      <c r="W2116" t="str">
        <f>IF(V2116=U2116, "Yes"," No")</f>
        <v>Yes</v>
      </c>
    </row>
    <row r="2117" spans="1:23" ht="43.2" x14ac:dyDescent="0.3">
      <c r="A2117">
        <v>2115</v>
      </c>
      <c r="B2117" s="1" t="s">
        <v>4310</v>
      </c>
      <c r="C2117" s="1" t="s">
        <v>4311</v>
      </c>
      <c r="D2117">
        <v>1500</v>
      </c>
      <c r="E2117">
        <v>3385</v>
      </c>
      <c r="F2117" t="s">
        <v>16</v>
      </c>
      <c r="G2117" t="s">
        <v>17</v>
      </c>
      <c r="H2117" t="s">
        <v>18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1817</v>
      </c>
      <c r="O2117" s="7">
        <f>(E2117/D2117)*100</f>
        <v>225.66666666666669</v>
      </c>
      <c r="P2117" s="5">
        <f>IFERROR((E2117/L2117),0)</f>
        <v>94.027777777777771</v>
      </c>
      <c r="Q2117" s="5" t="str">
        <f>LEFT(N2117,SEARCH("/", N2117)-1)</f>
        <v>music</v>
      </c>
      <c r="R2117" s="5" t="str">
        <f>RIGHT(N2117,LEN(N2117)-SEARCH("/",N2117))</f>
        <v>indie rock</v>
      </c>
      <c r="S2117" s="11">
        <f>(((J2117/60)/60)/24)+DATE(1970,1,1)</f>
        <v>40564.081030092595</v>
      </c>
      <c r="T2117" s="11">
        <f>(((I2117/60)/60)/24)+DATE(1970,1,1)</f>
        <v>40594.081030092595</v>
      </c>
      <c r="U2117">
        <f>YEAR(S2117)</f>
        <v>2011</v>
      </c>
      <c r="V2117">
        <f>YEAR(T2117)</f>
        <v>2011</v>
      </c>
      <c r="W2117" t="str">
        <f>IF(V2117=U2117, "Yes"," No")</f>
        <v>Yes</v>
      </c>
    </row>
    <row r="2118" spans="1:23" ht="43.2" x14ac:dyDescent="0.3">
      <c r="A2118">
        <v>2116</v>
      </c>
      <c r="B2118" s="1" t="s">
        <v>4312</v>
      </c>
      <c r="C2118" s="1" t="s">
        <v>4313</v>
      </c>
      <c r="D2118">
        <v>48000</v>
      </c>
      <c r="E2118">
        <v>48434</v>
      </c>
      <c r="F2118" t="s">
        <v>16</v>
      </c>
      <c r="G2118" t="s">
        <v>17</v>
      </c>
      <c r="H2118" t="s">
        <v>18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1817</v>
      </c>
      <c r="O2118" s="7">
        <f>(E2118/D2118)*100</f>
        <v>100.90416666666667</v>
      </c>
      <c r="P2118" s="5">
        <f>IFERROR((E2118/L2118),0)</f>
        <v>526.45652173913038</v>
      </c>
      <c r="Q2118" s="5" t="str">
        <f>LEFT(N2118,SEARCH("/", N2118)-1)</f>
        <v>music</v>
      </c>
      <c r="R2118" s="5" t="str">
        <f>RIGHT(N2118,LEN(N2118)-SEARCH("/",N2118))</f>
        <v>indie rock</v>
      </c>
      <c r="S2118" s="11">
        <f>(((J2118/60)/60)/24)+DATE(1970,1,1)</f>
        <v>41136.777812500004</v>
      </c>
      <c r="T2118" s="11">
        <f>(((I2118/60)/60)/24)+DATE(1970,1,1)</f>
        <v>41184.777812500004</v>
      </c>
      <c r="U2118">
        <f>YEAR(S2118)</f>
        <v>2012</v>
      </c>
      <c r="V2118">
        <f>YEAR(T2118)</f>
        <v>2012</v>
      </c>
      <c r="W2118" t="str">
        <f>IF(V2118=U2118, "Yes"," No")</f>
        <v>Yes</v>
      </c>
    </row>
    <row r="2119" spans="1:23" ht="57.6" x14ac:dyDescent="0.3">
      <c r="A2119">
        <v>2117</v>
      </c>
      <c r="B2119" s="1" t="s">
        <v>4314</v>
      </c>
      <c r="C2119" s="1" t="s">
        <v>4315</v>
      </c>
      <c r="D2119">
        <v>1200</v>
      </c>
      <c r="E2119">
        <v>1773</v>
      </c>
      <c r="F2119" t="s">
        <v>16</v>
      </c>
      <c r="G2119" t="s">
        <v>17</v>
      </c>
      <c r="H2119" t="s">
        <v>18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1817</v>
      </c>
      <c r="O2119" s="7">
        <f>(E2119/D2119)*100</f>
        <v>147.75</v>
      </c>
      <c r="P2119" s="5">
        <f>IFERROR((E2119/L2119),0)</f>
        <v>50.657142857142858</v>
      </c>
      <c r="Q2119" s="5" t="str">
        <f>LEFT(N2119,SEARCH("/", N2119)-1)</f>
        <v>music</v>
      </c>
      <c r="R2119" s="5" t="str">
        <f>RIGHT(N2119,LEN(N2119)-SEARCH("/",N2119))</f>
        <v>indie rock</v>
      </c>
      <c r="S2119" s="11">
        <f>(((J2119/60)/60)/24)+DATE(1970,1,1)</f>
        <v>42290.059594907405</v>
      </c>
      <c r="T2119" s="11">
        <f>(((I2119/60)/60)/24)+DATE(1970,1,1)</f>
        <v>42304.207638888889</v>
      </c>
      <c r="U2119">
        <f>YEAR(S2119)</f>
        <v>2015</v>
      </c>
      <c r="V2119">
        <f>YEAR(T2119)</f>
        <v>2015</v>
      </c>
      <c r="W2119" t="str">
        <f>IF(V2119=U2119, "Yes"," No")</f>
        <v>Yes</v>
      </c>
    </row>
    <row r="2120" spans="1:23" ht="28.8" x14ac:dyDescent="0.3">
      <c r="A2120">
        <v>2118</v>
      </c>
      <c r="B2120" s="1" t="s">
        <v>4316</v>
      </c>
      <c r="C2120" s="1" t="s">
        <v>4317</v>
      </c>
      <c r="D2120">
        <v>1000</v>
      </c>
      <c r="E2120">
        <v>1346.11</v>
      </c>
      <c r="F2120" t="s">
        <v>16</v>
      </c>
      <c r="G2120" t="s">
        <v>17</v>
      </c>
      <c r="H2120" t="s">
        <v>18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1817</v>
      </c>
      <c r="O2120" s="7">
        <f>(E2120/D2120)*100</f>
        <v>134.61099999999999</v>
      </c>
      <c r="P2120" s="5">
        <f>IFERROR((E2120/L2120),0)</f>
        <v>79.182941176470578</v>
      </c>
      <c r="Q2120" s="5" t="str">
        <f>LEFT(N2120,SEARCH("/", N2120)-1)</f>
        <v>music</v>
      </c>
      <c r="R2120" s="5" t="str">
        <f>RIGHT(N2120,LEN(N2120)-SEARCH("/",N2120))</f>
        <v>indie rock</v>
      </c>
      <c r="S2120" s="11">
        <f>(((J2120/60)/60)/24)+DATE(1970,1,1)</f>
        <v>40718.839537037034</v>
      </c>
      <c r="T2120" s="11">
        <f>(((I2120/60)/60)/24)+DATE(1970,1,1)</f>
        <v>40748.839537037034</v>
      </c>
      <c r="U2120">
        <f>YEAR(S2120)</f>
        <v>2011</v>
      </c>
      <c r="V2120">
        <f>YEAR(T2120)</f>
        <v>2011</v>
      </c>
      <c r="W2120" t="str">
        <f>IF(V2120=U2120, "Yes"," No")</f>
        <v>Yes</v>
      </c>
    </row>
    <row r="2121" spans="1:23" ht="43.2" x14ac:dyDescent="0.3">
      <c r="A2121">
        <v>2119</v>
      </c>
      <c r="B2121" s="1" t="s">
        <v>4318</v>
      </c>
      <c r="C2121" s="1" t="s">
        <v>4319</v>
      </c>
      <c r="D2121">
        <v>2000</v>
      </c>
      <c r="E2121">
        <v>2015</v>
      </c>
      <c r="F2121" t="s">
        <v>16</v>
      </c>
      <c r="G2121" t="s">
        <v>17</v>
      </c>
      <c r="H2121" t="s">
        <v>18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1817</v>
      </c>
      <c r="O2121" s="7">
        <f>(E2121/D2121)*100</f>
        <v>100.75</v>
      </c>
      <c r="P2121" s="5">
        <f>IFERROR((E2121/L2121),0)</f>
        <v>91.590909090909093</v>
      </c>
      <c r="Q2121" s="5" t="str">
        <f>LEFT(N2121,SEARCH("/", N2121)-1)</f>
        <v>music</v>
      </c>
      <c r="R2121" s="5" t="str">
        <f>RIGHT(N2121,LEN(N2121)-SEARCH("/",N2121))</f>
        <v>indie rock</v>
      </c>
      <c r="S2121" s="11">
        <f>(((J2121/60)/60)/24)+DATE(1970,1,1)</f>
        <v>41107.130150462966</v>
      </c>
      <c r="T2121" s="11">
        <f>(((I2121/60)/60)/24)+DATE(1970,1,1)</f>
        <v>41137.130150462966</v>
      </c>
      <c r="U2121">
        <f>YEAR(S2121)</f>
        <v>2012</v>
      </c>
      <c r="V2121">
        <f>YEAR(T2121)</f>
        <v>2012</v>
      </c>
      <c r="W2121" t="str">
        <f>IF(V2121=U2121, "Yes"," No")</f>
        <v>Yes</v>
      </c>
    </row>
    <row r="2122" spans="1:23" ht="43.2" x14ac:dyDescent="0.3">
      <c r="A2122">
        <v>2120</v>
      </c>
      <c r="B2122" s="1" t="s">
        <v>4320</v>
      </c>
      <c r="C2122" s="1" t="s">
        <v>4321</v>
      </c>
      <c r="D2122">
        <v>8000</v>
      </c>
      <c r="E2122">
        <v>8070.43</v>
      </c>
      <c r="F2122" t="s">
        <v>16</v>
      </c>
      <c r="G2122" t="s">
        <v>17</v>
      </c>
      <c r="H2122" t="s">
        <v>18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1817</v>
      </c>
      <c r="O2122" s="7">
        <f>(E2122/D2122)*100</f>
        <v>100.880375</v>
      </c>
      <c r="P2122" s="5">
        <f>IFERROR((E2122/L2122),0)</f>
        <v>116.96275362318841</v>
      </c>
      <c r="Q2122" s="5" t="str">
        <f>LEFT(N2122,SEARCH("/", N2122)-1)</f>
        <v>music</v>
      </c>
      <c r="R2122" s="5" t="str">
        <f>RIGHT(N2122,LEN(N2122)-SEARCH("/",N2122))</f>
        <v>indie rock</v>
      </c>
      <c r="S2122" s="11">
        <f>(((J2122/60)/60)/24)+DATE(1970,1,1)</f>
        <v>41591.964537037034</v>
      </c>
      <c r="T2122" s="11">
        <f>(((I2122/60)/60)/24)+DATE(1970,1,1)</f>
        <v>41640.964537037034</v>
      </c>
      <c r="U2122">
        <f>YEAR(S2122)</f>
        <v>2013</v>
      </c>
      <c r="V2122">
        <f>YEAR(T2122)</f>
        <v>2014</v>
      </c>
      <c r="W2122" t="str">
        <f>IF(V2122=U2122, "Yes"," No")</f>
        <v xml:space="preserve"> No</v>
      </c>
    </row>
    <row r="2123" spans="1:23" ht="43.2" x14ac:dyDescent="0.3">
      <c r="A2123">
        <v>2121</v>
      </c>
      <c r="B2123" s="1" t="s">
        <v>4322</v>
      </c>
      <c r="C2123" s="1" t="s">
        <v>4323</v>
      </c>
      <c r="D2123">
        <v>50000</v>
      </c>
      <c r="E2123">
        <v>284</v>
      </c>
      <c r="F2123" t="s">
        <v>357</v>
      </c>
      <c r="G2123" t="s">
        <v>2089</v>
      </c>
      <c r="H2123" t="s">
        <v>2090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2191</v>
      </c>
      <c r="O2123" s="7">
        <f>(E2123/D2123)*100</f>
        <v>0.56800000000000006</v>
      </c>
      <c r="P2123" s="5">
        <f>IFERROR((E2123/L2123),0)</f>
        <v>28.4</v>
      </c>
      <c r="Q2123" s="5" t="str">
        <f>LEFT(N2123,SEARCH("/", N2123)-1)</f>
        <v>games</v>
      </c>
      <c r="R2123" s="5" t="str">
        <f>RIGHT(N2123,LEN(N2123)-SEARCH("/",N2123))</f>
        <v>video games</v>
      </c>
      <c r="S2123" s="11">
        <f>(((J2123/60)/60)/24)+DATE(1970,1,1)</f>
        <v>42716.7424537037</v>
      </c>
      <c r="T2123" s="11">
        <f>(((I2123/60)/60)/24)+DATE(1970,1,1)</f>
        <v>42746.7424537037</v>
      </c>
      <c r="U2123">
        <f>YEAR(S2123)</f>
        <v>2016</v>
      </c>
      <c r="V2123">
        <f>YEAR(T2123)</f>
        <v>2017</v>
      </c>
      <c r="W2123" t="str">
        <f>IF(V2123=U2123, "Yes"," No")</f>
        <v xml:space="preserve"> No</v>
      </c>
    </row>
    <row r="2124" spans="1:23" ht="43.2" x14ac:dyDescent="0.3">
      <c r="A2124">
        <v>2122</v>
      </c>
      <c r="B2124" s="1" t="s">
        <v>4324</v>
      </c>
      <c r="C2124" s="1" t="s">
        <v>4325</v>
      </c>
      <c r="D2124">
        <v>80000</v>
      </c>
      <c r="E2124">
        <v>310</v>
      </c>
      <c r="F2124" t="s">
        <v>357</v>
      </c>
      <c r="G2124" t="s">
        <v>1424</v>
      </c>
      <c r="H2124" t="s">
        <v>1425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2191</v>
      </c>
      <c r="O2124" s="7">
        <f>(E2124/D2124)*100</f>
        <v>0.38750000000000001</v>
      </c>
      <c r="P2124" s="5">
        <f>IFERROR((E2124/L2124),0)</f>
        <v>103.33333333333333</v>
      </c>
      <c r="Q2124" s="5" t="str">
        <f>LEFT(N2124,SEARCH("/", N2124)-1)</f>
        <v>games</v>
      </c>
      <c r="R2124" s="5" t="str">
        <f>RIGHT(N2124,LEN(N2124)-SEARCH("/",N2124))</f>
        <v>video games</v>
      </c>
      <c r="S2124" s="11">
        <f>(((J2124/60)/60)/24)+DATE(1970,1,1)</f>
        <v>42712.300567129627</v>
      </c>
      <c r="T2124" s="11">
        <f>(((I2124/60)/60)/24)+DATE(1970,1,1)</f>
        <v>42742.300567129627</v>
      </c>
      <c r="U2124">
        <f>YEAR(S2124)</f>
        <v>2016</v>
      </c>
      <c r="V2124">
        <f>YEAR(T2124)</f>
        <v>2017</v>
      </c>
      <c r="W2124" t="str">
        <f>IF(V2124=U2124, "Yes"," No")</f>
        <v xml:space="preserve"> No</v>
      </c>
    </row>
    <row r="2125" spans="1:23" ht="57.6" x14ac:dyDescent="0.3">
      <c r="A2125">
        <v>2123</v>
      </c>
      <c r="B2125" s="1" t="s">
        <v>4326</v>
      </c>
      <c r="C2125" s="1" t="s">
        <v>4327</v>
      </c>
      <c r="D2125">
        <v>500</v>
      </c>
      <c r="E2125">
        <v>50</v>
      </c>
      <c r="F2125" t="s">
        <v>357</v>
      </c>
      <c r="G2125" t="s">
        <v>17</v>
      </c>
      <c r="H2125" t="s">
        <v>18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2191</v>
      </c>
      <c r="O2125" s="7">
        <f>(E2125/D2125)*100</f>
        <v>10</v>
      </c>
      <c r="P2125" s="5">
        <f>IFERROR((E2125/L2125),0)</f>
        <v>10</v>
      </c>
      <c r="Q2125" s="5" t="str">
        <f>LEFT(N2125,SEARCH("/", N2125)-1)</f>
        <v>games</v>
      </c>
      <c r="R2125" s="5" t="str">
        <f>RIGHT(N2125,LEN(N2125)-SEARCH("/",N2125))</f>
        <v>video games</v>
      </c>
      <c r="S2125" s="11">
        <f>(((J2125/60)/60)/24)+DATE(1970,1,1)</f>
        <v>40198.424849537041</v>
      </c>
      <c r="T2125" s="11">
        <f>(((I2125/60)/60)/24)+DATE(1970,1,1)</f>
        <v>40252.290972222225</v>
      </c>
      <c r="U2125">
        <f>YEAR(S2125)</f>
        <v>2010</v>
      </c>
      <c r="V2125">
        <f>YEAR(T2125)</f>
        <v>2010</v>
      </c>
      <c r="W2125" t="str">
        <f>IF(V2125=U2125, "Yes"," No")</f>
        <v>Yes</v>
      </c>
    </row>
    <row r="2126" spans="1:23" ht="57.6" x14ac:dyDescent="0.3">
      <c r="A2126">
        <v>2124</v>
      </c>
      <c r="B2126" s="1" t="s">
        <v>4328</v>
      </c>
      <c r="C2126" s="1" t="s">
        <v>4329</v>
      </c>
      <c r="D2126">
        <v>1100</v>
      </c>
      <c r="E2126">
        <v>115</v>
      </c>
      <c r="F2126" t="s">
        <v>357</v>
      </c>
      <c r="G2126" t="s">
        <v>17</v>
      </c>
      <c r="H2126" t="s">
        <v>18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2191</v>
      </c>
      <c r="O2126" s="7">
        <f>(E2126/D2126)*100</f>
        <v>10.454545454545453</v>
      </c>
      <c r="P2126" s="5">
        <f>IFERROR((E2126/L2126),0)</f>
        <v>23</v>
      </c>
      <c r="Q2126" s="5" t="str">
        <f>LEFT(N2126,SEARCH("/", N2126)-1)</f>
        <v>games</v>
      </c>
      <c r="R2126" s="5" t="str">
        <f>RIGHT(N2126,LEN(N2126)-SEARCH("/",N2126))</f>
        <v>video games</v>
      </c>
      <c r="S2126" s="11">
        <f>(((J2126/60)/60)/24)+DATE(1970,1,1)</f>
        <v>40464.028182870366</v>
      </c>
      <c r="T2126" s="11">
        <f>(((I2126/60)/60)/24)+DATE(1970,1,1)</f>
        <v>40512.208333333336</v>
      </c>
      <c r="U2126">
        <f>YEAR(S2126)</f>
        <v>2010</v>
      </c>
      <c r="V2126">
        <f>YEAR(T2126)</f>
        <v>2010</v>
      </c>
      <c r="W2126" t="str">
        <f>IF(V2126=U2126, "Yes"," No")</f>
        <v>Yes</v>
      </c>
    </row>
    <row r="2127" spans="1:23" ht="43.2" x14ac:dyDescent="0.3">
      <c r="A2127">
        <v>2125</v>
      </c>
      <c r="B2127" s="1" t="s">
        <v>4330</v>
      </c>
      <c r="C2127" s="1" t="s">
        <v>4331</v>
      </c>
      <c r="D2127">
        <v>60000</v>
      </c>
      <c r="E2127">
        <v>852</v>
      </c>
      <c r="F2127" t="s">
        <v>357</v>
      </c>
      <c r="G2127" t="s">
        <v>17</v>
      </c>
      <c r="H2127" t="s">
        <v>18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2191</v>
      </c>
      <c r="O2127" s="7">
        <f>(E2127/D2127)*100</f>
        <v>1.4200000000000002</v>
      </c>
      <c r="P2127" s="5">
        <f>IFERROR((E2127/L2127),0)</f>
        <v>31.555555555555557</v>
      </c>
      <c r="Q2127" s="5" t="str">
        <f>LEFT(N2127,SEARCH("/", N2127)-1)</f>
        <v>games</v>
      </c>
      <c r="R2127" s="5" t="str">
        <f>RIGHT(N2127,LEN(N2127)-SEARCH("/",N2127))</f>
        <v>video games</v>
      </c>
      <c r="S2127" s="11">
        <f>(((J2127/60)/60)/24)+DATE(1970,1,1)</f>
        <v>42191.023530092592</v>
      </c>
      <c r="T2127" s="11">
        <f>(((I2127/60)/60)/24)+DATE(1970,1,1)</f>
        <v>42221.023530092592</v>
      </c>
      <c r="U2127">
        <f>YEAR(S2127)</f>
        <v>2015</v>
      </c>
      <c r="V2127">
        <f>YEAR(T2127)</f>
        <v>2015</v>
      </c>
      <c r="W2127" t="str">
        <f>IF(V2127=U2127, "Yes"," No")</f>
        <v>Yes</v>
      </c>
    </row>
    <row r="2128" spans="1:23" ht="43.2" x14ac:dyDescent="0.3">
      <c r="A2128">
        <v>2126</v>
      </c>
      <c r="B2128" s="1" t="s">
        <v>4332</v>
      </c>
      <c r="C2128" s="1" t="s">
        <v>4333</v>
      </c>
      <c r="D2128">
        <v>20000</v>
      </c>
      <c r="E2128">
        <v>10</v>
      </c>
      <c r="F2128" t="s">
        <v>357</v>
      </c>
      <c r="G2128" t="s">
        <v>17</v>
      </c>
      <c r="H2128" t="s">
        <v>18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2191</v>
      </c>
      <c r="O2128" s="7">
        <f>(E2128/D2128)*100</f>
        <v>0.05</v>
      </c>
      <c r="P2128" s="5">
        <f>IFERROR((E2128/L2128),0)</f>
        <v>5</v>
      </c>
      <c r="Q2128" s="5" t="str">
        <f>LEFT(N2128,SEARCH("/", N2128)-1)</f>
        <v>games</v>
      </c>
      <c r="R2128" s="5" t="str">
        <f>RIGHT(N2128,LEN(N2128)-SEARCH("/",N2128))</f>
        <v>video games</v>
      </c>
      <c r="S2128" s="11">
        <f>(((J2128/60)/60)/24)+DATE(1970,1,1)</f>
        <v>41951.973229166666</v>
      </c>
      <c r="T2128" s="11">
        <f>(((I2128/60)/60)/24)+DATE(1970,1,1)</f>
        <v>41981.973229166666</v>
      </c>
      <c r="U2128">
        <f>YEAR(S2128)</f>
        <v>2014</v>
      </c>
      <c r="V2128">
        <f>YEAR(T2128)</f>
        <v>2014</v>
      </c>
      <c r="W2128" t="str">
        <f>IF(V2128=U2128, "Yes"," No")</f>
        <v>Yes</v>
      </c>
    </row>
    <row r="2129" spans="1:23" ht="28.8" x14ac:dyDescent="0.3">
      <c r="A2129">
        <v>2127</v>
      </c>
      <c r="B2129" s="1" t="s">
        <v>4334</v>
      </c>
      <c r="C2129" s="1" t="s">
        <v>4335</v>
      </c>
      <c r="D2129">
        <v>28000</v>
      </c>
      <c r="E2129">
        <v>8076</v>
      </c>
      <c r="F2129" t="s">
        <v>357</v>
      </c>
      <c r="G2129" t="s">
        <v>24</v>
      </c>
      <c r="H2129" t="s">
        <v>25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2191</v>
      </c>
      <c r="O2129" s="7">
        <f>(E2129/D2129)*100</f>
        <v>28.842857142857142</v>
      </c>
      <c r="P2129" s="5">
        <f>IFERROR((E2129/L2129),0)</f>
        <v>34.220338983050844</v>
      </c>
      <c r="Q2129" s="5" t="str">
        <f>LEFT(N2129,SEARCH("/", N2129)-1)</f>
        <v>games</v>
      </c>
      <c r="R2129" s="5" t="str">
        <f>RIGHT(N2129,LEN(N2129)-SEARCH("/",N2129))</f>
        <v>video games</v>
      </c>
      <c r="S2129" s="11">
        <f>(((J2129/60)/60)/24)+DATE(1970,1,1)</f>
        <v>42045.50535879629</v>
      </c>
      <c r="T2129" s="11">
        <f>(((I2129/60)/60)/24)+DATE(1970,1,1)</f>
        <v>42075.463692129633</v>
      </c>
      <c r="U2129">
        <f>YEAR(S2129)</f>
        <v>2015</v>
      </c>
      <c r="V2129">
        <f>YEAR(T2129)</f>
        <v>2015</v>
      </c>
      <c r="W2129" t="str">
        <f>IF(V2129=U2129, "Yes"," No")</f>
        <v>Yes</v>
      </c>
    </row>
    <row r="2130" spans="1:23" ht="43.2" x14ac:dyDescent="0.3">
      <c r="A2130">
        <v>2128</v>
      </c>
      <c r="B2130" s="1" t="s">
        <v>4336</v>
      </c>
      <c r="C2130" s="1" t="s">
        <v>4337</v>
      </c>
      <c r="D2130">
        <v>15000</v>
      </c>
      <c r="E2130">
        <v>25</v>
      </c>
      <c r="F2130" t="s">
        <v>357</v>
      </c>
      <c r="G2130" t="s">
        <v>159</v>
      </c>
      <c r="H2130" t="s">
        <v>160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2191</v>
      </c>
      <c r="O2130" s="7">
        <f>(E2130/D2130)*100</f>
        <v>0.16666666666666669</v>
      </c>
      <c r="P2130" s="5">
        <f>IFERROR((E2130/L2130),0)</f>
        <v>25</v>
      </c>
      <c r="Q2130" s="5" t="str">
        <f>LEFT(N2130,SEARCH("/", N2130)-1)</f>
        <v>games</v>
      </c>
      <c r="R2130" s="5" t="str">
        <f>RIGHT(N2130,LEN(N2130)-SEARCH("/",N2130))</f>
        <v>video games</v>
      </c>
      <c r="S2130" s="11">
        <f>(((J2130/60)/60)/24)+DATE(1970,1,1)</f>
        <v>41843.772789351853</v>
      </c>
      <c r="T2130" s="11">
        <f>(((I2130/60)/60)/24)+DATE(1970,1,1)</f>
        <v>41903.772789351853</v>
      </c>
      <c r="U2130">
        <f>YEAR(S2130)</f>
        <v>2014</v>
      </c>
      <c r="V2130">
        <f>YEAR(T2130)</f>
        <v>2014</v>
      </c>
      <c r="W2130" t="str">
        <f>IF(V2130=U2130, "Yes"," No")</f>
        <v>Yes</v>
      </c>
    </row>
    <row r="2131" spans="1:23" ht="43.2" x14ac:dyDescent="0.3">
      <c r="A2131">
        <v>2129</v>
      </c>
      <c r="B2131" s="1" t="s">
        <v>4338</v>
      </c>
      <c r="C2131" s="1" t="s">
        <v>4339</v>
      </c>
      <c r="D2131">
        <v>2000</v>
      </c>
      <c r="E2131">
        <v>236</v>
      </c>
      <c r="F2131" t="s">
        <v>357</v>
      </c>
      <c r="G2131" t="s">
        <v>17</v>
      </c>
      <c r="H2131" t="s">
        <v>18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2191</v>
      </c>
      <c r="O2131" s="7">
        <f>(E2131/D2131)*100</f>
        <v>11.799999999999999</v>
      </c>
      <c r="P2131" s="5">
        <f>IFERROR((E2131/L2131),0)</f>
        <v>19.666666666666668</v>
      </c>
      <c r="Q2131" s="5" t="str">
        <f>LEFT(N2131,SEARCH("/", N2131)-1)</f>
        <v>games</v>
      </c>
      <c r="R2131" s="5" t="str">
        <f>RIGHT(N2131,LEN(N2131)-SEARCH("/",N2131))</f>
        <v>video games</v>
      </c>
      <c r="S2131" s="11">
        <f>(((J2131/60)/60)/24)+DATE(1970,1,1)</f>
        <v>42409.024305555555</v>
      </c>
      <c r="T2131" s="11">
        <f>(((I2131/60)/60)/24)+DATE(1970,1,1)</f>
        <v>42439.024305555555</v>
      </c>
      <c r="U2131">
        <f>YEAR(S2131)</f>
        <v>2016</v>
      </c>
      <c r="V2131">
        <f>YEAR(T2131)</f>
        <v>2016</v>
      </c>
      <c r="W2131" t="str">
        <f>IF(V2131=U2131, "Yes"," No")</f>
        <v>Yes</v>
      </c>
    </row>
    <row r="2132" spans="1:23" ht="28.8" x14ac:dyDescent="0.3">
      <c r="A2132">
        <v>2130</v>
      </c>
      <c r="B2132" s="1" t="s">
        <v>4340</v>
      </c>
      <c r="C2132" s="1" t="s">
        <v>4341</v>
      </c>
      <c r="D2132">
        <v>42000</v>
      </c>
      <c r="E2132">
        <v>85</v>
      </c>
      <c r="F2132" t="s">
        <v>357</v>
      </c>
      <c r="G2132" t="s">
        <v>17</v>
      </c>
      <c r="H2132" t="s">
        <v>18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2191</v>
      </c>
      <c r="O2132" s="7">
        <f>(E2132/D2132)*100</f>
        <v>0.20238095238095236</v>
      </c>
      <c r="P2132" s="5">
        <f>IFERROR((E2132/L2132),0)</f>
        <v>21.25</v>
      </c>
      <c r="Q2132" s="5" t="str">
        <f>LEFT(N2132,SEARCH("/", N2132)-1)</f>
        <v>games</v>
      </c>
      <c r="R2132" s="5" t="str">
        <f>RIGHT(N2132,LEN(N2132)-SEARCH("/",N2132))</f>
        <v>video games</v>
      </c>
      <c r="S2132" s="11">
        <f>(((J2132/60)/60)/24)+DATE(1970,1,1)</f>
        <v>41832.086377314816</v>
      </c>
      <c r="T2132" s="11">
        <f>(((I2132/60)/60)/24)+DATE(1970,1,1)</f>
        <v>41867.086377314816</v>
      </c>
      <c r="U2132">
        <f>YEAR(S2132)</f>
        <v>2014</v>
      </c>
      <c r="V2132">
        <f>YEAR(T2132)</f>
        <v>2014</v>
      </c>
      <c r="W2132" t="str">
        <f>IF(V2132=U2132, "Yes"," No")</f>
        <v>Yes</v>
      </c>
    </row>
    <row r="2133" spans="1:23" ht="43.2" x14ac:dyDescent="0.3">
      <c r="A2133">
        <v>2131</v>
      </c>
      <c r="B2133" s="1" t="s">
        <v>4342</v>
      </c>
      <c r="C2133" s="1" t="s">
        <v>4343</v>
      </c>
      <c r="D2133">
        <v>500</v>
      </c>
      <c r="E2133">
        <v>25</v>
      </c>
      <c r="F2133" t="s">
        <v>357</v>
      </c>
      <c r="G2133" t="s">
        <v>17</v>
      </c>
      <c r="H2133" t="s">
        <v>18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2191</v>
      </c>
      <c r="O2133" s="7">
        <f>(E2133/D2133)*100</f>
        <v>5</v>
      </c>
      <c r="P2133" s="5">
        <f>IFERROR((E2133/L2133),0)</f>
        <v>8.3333333333333339</v>
      </c>
      <c r="Q2133" s="5" t="str">
        <f>LEFT(N2133,SEARCH("/", N2133)-1)</f>
        <v>games</v>
      </c>
      <c r="R2133" s="5" t="str">
        <f>RIGHT(N2133,LEN(N2133)-SEARCH("/",N2133))</f>
        <v>video games</v>
      </c>
      <c r="S2133" s="11">
        <f>(((J2133/60)/60)/24)+DATE(1970,1,1)</f>
        <v>42167.207071759258</v>
      </c>
      <c r="T2133" s="11">
        <f>(((I2133/60)/60)/24)+DATE(1970,1,1)</f>
        <v>42197.207071759258</v>
      </c>
      <c r="U2133">
        <f>YEAR(S2133)</f>
        <v>2015</v>
      </c>
      <c r="V2133">
        <f>YEAR(T2133)</f>
        <v>2015</v>
      </c>
      <c r="W2133" t="str">
        <f>IF(V2133=U2133, "Yes"," No")</f>
        <v>Yes</v>
      </c>
    </row>
    <row r="2134" spans="1:23" ht="43.2" x14ac:dyDescent="0.3">
      <c r="A2134">
        <v>2132</v>
      </c>
      <c r="B2134" s="1" t="s">
        <v>4344</v>
      </c>
      <c r="C2134" s="1" t="s">
        <v>4345</v>
      </c>
      <c r="D2134">
        <v>100000</v>
      </c>
      <c r="E2134">
        <v>2112.9899999999998</v>
      </c>
      <c r="F2134" t="s">
        <v>357</v>
      </c>
      <c r="G2134" t="s">
        <v>17</v>
      </c>
      <c r="H2134" t="s">
        <v>18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2191</v>
      </c>
      <c r="O2134" s="7">
        <f>(E2134/D2134)*100</f>
        <v>2.1129899999999995</v>
      </c>
      <c r="P2134" s="5">
        <f>IFERROR((E2134/L2134),0)</f>
        <v>21.34333333333333</v>
      </c>
      <c r="Q2134" s="5" t="str">
        <f>LEFT(N2134,SEARCH("/", N2134)-1)</f>
        <v>games</v>
      </c>
      <c r="R2134" s="5" t="str">
        <f>RIGHT(N2134,LEN(N2134)-SEARCH("/",N2134))</f>
        <v>video games</v>
      </c>
      <c r="S2134" s="11">
        <f>(((J2134/60)/60)/24)+DATE(1970,1,1)</f>
        <v>41643.487175925926</v>
      </c>
      <c r="T2134" s="11">
        <f>(((I2134/60)/60)/24)+DATE(1970,1,1)</f>
        <v>41673.487175925926</v>
      </c>
      <c r="U2134">
        <f>YEAR(S2134)</f>
        <v>2014</v>
      </c>
      <c r="V2134">
        <f>YEAR(T2134)</f>
        <v>2014</v>
      </c>
      <c r="W2134" t="str">
        <f>IF(V2134=U2134, "Yes"," No")</f>
        <v>Yes</v>
      </c>
    </row>
    <row r="2135" spans="1:23" ht="43.2" x14ac:dyDescent="0.3">
      <c r="A2135">
        <v>2133</v>
      </c>
      <c r="B2135" s="1" t="s">
        <v>4346</v>
      </c>
      <c r="C2135" s="1" t="s">
        <v>4347</v>
      </c>
      <c r="D2135">
        <v>1000</v>
      </c>
      <c r="E2135">
        <v>16</v>
      </c>
      <c r="F2135" t="s">
        <v>357</v>
      </c>
      <c r="G2135" t="s">
        <v>17</v>
      </c>
      <c r="H2135" t="s">
        <v>18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2191</v>
      </c>
      <c r="O2135" s="7">
        <f>(E2135/D2135)*100</f>
        <v>1.6</v>
      </c>
      <c r="P2135" s="5">
        <f>IFERROR((E2135/L2135),0)</f>
        <v>5.333333333333333</v>
      </c>
      <c r="Q2135" s="5" t="str">
        <f>LEFT(N2135,SEARCH("/", N2135)-1)</f>
        <v>games</v>
      </c>
      <c r="R2135" s="5" t="str">
        <f>RIGHT(N2135,LEN(N2135)-SEARCH("/",N2135))</f>
        <v>video games</v>
      </c>
      <c r="S2135" s="11">
        <f>(((J2135/60)/60)/24)+DATE(1970,1,1)</f>
        <v>40619.097210648149</v>
      </c>
      <c r="T2135" s="11">
        <f>(((I2135/60)/60)/24)+DATE(1970,1,1)</f>
        <v>40657.290972222225</v>
      </c>
      <c r="U2135">
        <f>YEAR(S2135)</f>
        <v>2011</v>
      </c>
      <c r="V2135">
        <f>YEAR(T2135)</f>
        <v>2011</v>
      </c>
      <c r="W2135" t="str">
        <f>IF(V2135=U2135, "Yes"," No")</f>
        <v>Yes</v>
      </c>
    </row>
    <row r="2136" spans="1:23" ht="43.2" x14ac:dyDescent="0.3">
      <c r="A2136">
        <v>2134</v>
      </c>
      <c r="B2136" s="1" t="s">
        <v>4348</v>
      </c>
      <c r="C2136" s="1" t="s">
        <v>4349</v>
      </c>
      <c r="D2136">
        <v>6000</v>
      </c>
      <c r="E2136">
        <v>104</v>
      </c>
      <c r="F2136" t="s">
        <v>357</v>
      </c>
      <c r="G2136" t="s">
        <v>17</v>
      </c>
      <c r="H2136" t="s">
        <v>18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2191</v>
      </c>
      <c r="O2136" s="7">
        <f>(E2136/D2136)*100</f>
        <v>1.7333333333333332</v>
      </c>
      <c r="P2136" s="5">
        <f>IFERROR((E2136/L2136),0)</f>
        <v>34.666666666666664</v>
      </c>
      <c r="Q2136" s="5" t="str">
        <f>LEFT(N2136,SEARCH("/", N2136)-1)</f>
        <v>games</v>
      </c>
      <c r="R2136" s="5" t="str">
        <f>RIGHT(N2136,LEN(N2136)-SEARCH("/",N2136))</f>
        <v>video games</v>
      </c>
      <c r="S2136" s="11">
        <f>(((J2136/60)/60)/24)+DATE(1970,1,1)</f>
        <v>41361.886469907404</v>
      </c>
      <c r="T2136" s="11">
        <f>(((I2136/60)/60)/24)+DATE(1970,1,1)</f>
        <v>41391.886469907404</v>
      </c>
      <c r="U2136">
        <f>YEAR(S2136)</f>
        <v>2013</v>
      </c>
      <c r="V2136">
        <f>YEAR(T2136)</f>
        <v>2013</v>
      </c>
      <c r="W2136" t="str">
        <f>IF(V2136=U2136, "Yes"," No")</f>
        <v>Yes</v>
      </c>
    </row>
    <row r="2137" spans="1:23" ht="43.2" x14ac:dyDescent="0.3">
      <c r="A2137">
        <v>2135</v>
      </c>
      <c r="B2137" s="1" t="s">
        <v>4350</v>
      </c>
      <c r="C2137" s="1" t="s">
        <v>4351</v>
      </c>
      <c r="D2137">
        <v>5000</v>
      </c>
      <c r="E2137">
        <v>478</v>
      </c>
      <c r="F2137" t="s">
        <v>357</v>
      </c>
      <c r="G2137" t="s">
        <v>17</v>
      </c>
      <c r="H2137" t="s">
        <v>18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2191</v>
      </c>
      <c r="O2137" s="7">
        <f>(E2137/D2137)*100</f>
        <v>9.56</v>
      </c>
      <c r="P2137" s="5">
        <f>IFERROR((E2137/L2137),0)</f>
        <v>21.727272727272727</v>
      </c>
      <c r="Q2137" s="5" t="str">
        <f>LEFT(N2137,SEARCH("/", N2137)-1)</f>
        <v>games</v>
      </c>
      <c r="R2137" s="5" t="str">
        <f>RIGHT(N2137,LEN(N2137)-SEARCH("/",N2137))</f>
        <v>video games</v>
      </c>
      <c r="S2137" s="11">
        <f>(((J2137/60)/60)/24)+DATE(1970,1,1)</f>
        <v>41156.963344907403</v>
      </c>
      <c r="T2137" s="11">
        <f>(((I2137/60)/60)/24)+DATE(1970,1,1)</f>
        <v>41186.963344907403</v>
      </c>
      <c r="U2137">
        <f>YEAR(S2137)</f>
        <v>2012</v>
      </c>
      <c r="V2137">
        <f>YEAR(T2137)</f>
        <v>2012</v>
      </c>
      <c r="W2137" t="str">
        <f>IF(V2137=U2137, "Yes"," No")</f>
        <v>Yes</v>
      </c>
    </row>
    <row r="2138" spans="1:23" ht="43.2" x14ac:dyDescent="0.3">
      <c r="A2138">
        <v>2136</v>
      </c>
      <c r="B2138" s="1" t="s">
        <v>4352</v>
      </c>
      <c r="C2138" s="1" t="s">
        <v>4353</v>
      </c>
      <c r="D2138">
        <v>80000</v>
      </c>
      <c r="E2138">
        <v>47.69</v>
      </c>
      <c r="F2138" t="s">
        <v>357</v>
      </c>
      <c r="G2138" t="s">
        <v>17</v>
      </c>
      <c r="H2138" t="s">
        <v>18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2191</v>
      </c>
      <c r="O2138" s="7">
        <f>(E2138/D2138)*100</f>
        <v>5.9612499999999999E-2</v>
      </c>
      <c r="P2138" s="5">
        <f>IFERROR((E2138/L2138),0)</f>
        <v>11.922499999999999</v>
      </c>
      <c r="Q2138" s="5" t="str">
        <f>LEFT(N2138,SEARCH("/", N2138)-1)</f>
        <v>games</v>
      </c>
      <c r="R2138" s="5" t="str">
        <f>RIGHT(N2138,LEN(N2138)-SEARCH("/",N2138))</f>
        <v>video games</v>
      </c>
      <c r="S2138" s="11">
        <f>(((J2138/60)/60)/24)+DATE(1970,1,1)</f>
        <v>41536.509097222224</v>
      </c>
      <c r="T2138" s="11">
        <f>(((I2138/60)/60)/24)+DATE(1970,1,1)</f>
        <v>41566.509097222224</v>
      </c>
      <c r="U2138">
        <f>YEAR(S2138)</f>
        <v>2013</v>
      </c>
      <c r="V2138">
        <f>YEAR(T2138)</f>
        <v>2013</v>
      </c>
      <c r="W2138" t="str">
        <f>IF(V2138=U2138, "Yes"," No")</f>
        <v>Yes</v>
      </c>
    </row>
    <row r="2139" spans="1:23" ht="43.2" x14ac:dyDescent="0.3">
      <c r="A2139">
        <v>2137</v>
      </c>
      <c r="B2139" s="1" t="s">
        <v>4354</v>
      </c>
      <c r="C2139" s="1" t="s">
        <v>4355</v>
      </c>
      <c r="D2139">
        <v>50000</v>
      </c>
      <c r="E2139">
        <v>14203</v>
      </c>
      <c r="F2139" t="s">
        <v>357</v>
      </c>
      <c r="G2139" t="s">
        <v>159</v>
      </c>
      <c r="H2139" t="s">
        <v>160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2191</v>
      </c>
      <c r="O2139" s="7">
        <f>(E2139/D2139)*100</f>
        <v>28.405999999999999</v>
      </c>
      <c r="P2139" s="5">
        <f>IFERROR((E2139/L2139),0)</f>
        <v>26.59737827715356</v>
      </c>
      <c r="Q2139" s="5" t="str">
        <f>LEFT(N2139,SEARCH("/", N2139)-1)</f>
        <v>games</v>
      </c>
      <c r="R2139" s="5" t="str">
        <f>RIGHT(N2139,LEN(N2139)-SEARCH("/",N2139))</f>
        <v>video games</v>
      </c>
      <c r="S2139" s="11">
        <f>(((J2139/60)/60)/24)+DATE(1970,1,1)</f>
        <v>41948.771168981482</v>
      </c>
      <c r="T2139" s="11">
        <f>(((I2139/60)/60)/24)+DATE(1970,1,1)</f>
        <v>41978.771168981482</v>
      </c>
      <c r="U2139">
        <f>YEAR(S2139)</f>
        <v>2014</v>
      </c>
      <c r="V2139">
        <f>YEAR(T2139)</f>
        <v>2014</v>
      </c>
      <c r="W2139" t="str">
        <f>IF(V2139=U2139, "Yes"," No")</f>
        <v>Yes</v>
      </c>
    </row>
    <row r="2140" spans="1:23" ht="28.8" x14ac:dyDescent="0.3">
      <c r="A2140">
        <v>2138</v>
      </c>
      <c r="B2140" s="1" t="s">
        <v>4356</v>
      </c>
      <c r="C2140" s="1" t="s">
        <v>4357</v>
      </c>
      <c r="D2140">
        <v>1000</v>
      </c>
      <c r="E2140">
        <v>128</v>
      </c>
      <c r="F2140" t="s">
        <v>357</v>
      </c>
      <c r="G2140" t="s">
        <v>24</v>
      </c>
      <c r="H2140" t="s">
        <v>25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2191</v>
      </c>
      <c r="O2140" s="7">
        <f>(E2140/D2140)*100</f>
        <v>12.8</v>
      </c>
      <c r="P2140" s="5">
        <f>IFERROR((E2140/L2140),0)</f>
        <v>10.666666666666666</v>
      </c>
      <c r="Q2140" s="5" t="str">
        <f>LEFT(N2140,SEARCH("/", N2140)-1)</f>
        <v>games</v>
      </c>
      <c r="R2140" s="5" t="str">
        <f>RIGHT(N2140,LEN(N2140)-SEARCH("/",N2140))</f>
        <v>video games</v>
      </c>
      <c r="S2140" s="11">
        <f>(((J2140/60)/60)/24)+DATE(1970,1,1)</f>
        <v>41557.013182870374</v>
      </c>
      <c r="T2140" s="11">
        <f>(((I2140/60)/60)/24)+DATE(1970,1,1)</f>
        <v>41587.054849537039</v>
      </c>
      <c r="U2140">
        <f>YEAR(S2140)</f>
        <v>2013</v>
      </c>
      <c r="V2140">
        <f>YEAR(T2140)</f>
        <v>2013</v>
      </c>
      <c r="W2140" t="str">
        <f>IF(V2140=U2140, "Yes"," No")</f>
        <v>Yes</v>
      </c>
    </row>
    <row r="2141" spans="1:23" ht="43.2" x14ac:dyDescent="0.3">
      <c r="A2141">
        <v>2139</v>
      </c>
      <c r="B2141" s="1" t="s">
        <v>4358</v>
      </c>
      <c r="C2141" s="1" t="s">
        <v>4359</v>
      </c>
      <c r="D2141">
        <v>30000</v>
      </c>
      <c r="E2141">
        <v>1626</v>
      </c>
      <c r="F2141" t="s">
        <v>357</v>
      </c>
      <c r="G2141" t="s">
        <v>17</v>
      </c>
      <c r="H2141" t="s">
        <v>18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2191</v>
      </c>
      <c r="O2141" s="7">
        <f>(E2141/D2141)*100</f>
        <v>5.42</v>
      </c>
      <c r="P2141" s="5">
        <f>IFERROR((E2141/L2141),0)</f>
        <v>29.035714285714285</v>
      </c>
      <c r="Q2141" s="5" t="str">
        <f>LEFT(N2141,SEARCH("/", N2141)-1)</f>
        <v>games</v>
      </c>
      <c r="R2141" s="5" t="str">
        <f>RIGHT(N2141,LEN(N2141)-SEARCH("/",N2141))</f>
        <v>video games</v>
      </c>
      <c r="S2141" s="11">
        <f>(((J2141/60)/60)/24)+DATE(1970,1,1)</f>
        <v>42647.750092592592</v>
      </c>
      <c r="T2141" s="11">
        <f>(((I2141/60)/60)/24)+DATE(1970,1,1)</f>
        <v>42677.750092592592</v>
      </c>
      <c r="U2141">
        <f>YEAR(S2141)</f>
        <v>2016</v>
      </c>
      <c r="V2141">
        <f>YEAR(T2141)</f>
        <v>2016</v>
      </c>
      <c r="W2141" t="str">
        <f>IF(V2141=U2141, "Yes"," No")</f>
        <v>Yes</v>
      </c>
    </row>
    <row r="2142" spans="1:23" ht="43.2" x14ac:dyDescent="0.3">
      <c r="A2142">
        <v>2140</v>
      </c>
      <c r="B2142" s="1" t="s">
        <v>4360</v>
      </c>
      <c r="C2142" s="1" t="s">
        <v>4361</v>
      </c>
      <c r="D2142">
        <v>500000</v>
      </c>
      <c r="E2142">
        <v>560</v>
      </c>
      <c r="F2142" t="s">
        <v>357</v>
      </c>
      <c r="G2142" t="s">
        <v>17</v>
      </c>
      <c r="H2142" t="s">
        <v>18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2191</v>
      </c>
      <c r="O2142" s="7">
        <f>(E2142/D2142)*100</f>
        <v>0.11199999999999999</v>
      </c>
      <c r="P2142" s="5">
        <f>IFERROR((E2142/L2142),0)</f>
        <v>50.909090909090907</v>
      </c>
      <c r="Q2142" s="5" t="str">
        <f>LEFT(N2142,SEARCH("/", N2142)-1)</f>
        <v>games</v>
      </c>
      <c r="R2142" s="5" t="str">
        <f>RIGHT(N2142,LEN(N2142)-SEARCH("/",N2142))</f>
        <v>video games</v>
      </c>
      <c r="S2142" s="11">
        <f>(((J2142/60)/60)/24)+DATE(1970,1,1)</f>
        <v>41255.833611111113</v>
      </c>
      <c r="T2142" s="11">
        <f>(((I2142/60)/60)/24)+DATE(1970,1,1)</f>
        <v>41285.833611111113</v>
      </c>
      <c r="U2142">
        <f>YEAR(S2142)</f>
        <v>2012</v>
      </c>
      <c r="V2142">
        <f>YEAR(T2142)</f>
        <v>2013</v>
      </c>
      <c r="W2142" t="str">
        <f>IF(V2142=U2142, "Yes"," No")</f>
        <v xml:space="preserve"> No</v>
      </c>
    </row>
    <row r="2143" spans="1:23" ht="57.6" x14ac:dyDescent="0.3">
      <c r="A2143">
        <v>2141</v>
      </c>
      <c r="B2143" s="1" t="s">
        <v>4362</v>
      </c>
      <c r="C2143" s="1" t="s">
        <v>4363</v>
      </c>
      <c r="D2143">
        <v>15000</v>
      </c>
      <c r="E2143">
        <v>0</v>
      </c>
      <c r="F2143" t="s">
        <v>357</v>
      </c>
      <c r="G2143" t="s">
        <v>17</v>
      </c>
      <c r="H2143" t="s">
        <v>18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2191</v>
      </c>
      <c r="O2143" s="7">
        <f>(E2143/D2143)*100</f>
        <v>0</v>
      </c>
      <c r="P2143" s="5">
        <f>IFERROR((E2143/L2143),0)</f>
        <v>0</v>
      </c>
      <c r="Q2143" s="5" t="str">
        <f>LEFT(N2143,SEARCH("/", N2143)-1)</f>
        <v>games</v>
      </c>
      <c r="R2143" s="5" t="str">
        <f>RIGHT(N2143,LEN(N2143)-SEARCH("/",N2143))</f>
        <v>video games</v>
      </c>
      <c r="S2143" s="11">
        <f>(((J2143/60)/60)/24)+DATE(1970,1,1)</f>
        <v>41927.235636574071</v>
      </c>
      <c r="T2143" s="11">
        <f>(((I2143/60)/60)/24)+DATE(1970,1,1)</f>
        <v>41957.277303240742</v>
      </c>
      <c r="U2143">
        <f>YEAR(S2143)</f>
        <v>2014</v>
      </c>
      <c r="V2143">
        <f>YEAR(T2143)</f>
        <v>2014</v>
      </c>
      <c r="W2143" t="str">
        <f>IF(V2143=U2143, "Yes"," No")</f>
        <v>Yes</v>
      </c>
    </row>
    <row r="2144" spans="1:23" ht="43.2" x14ac:dyDescent="0.3">
      <c r="A2144">
        <v>2142</v>
      </c>
      <c r="B2144" s="1" t="s">
        <v>4364</v>
      </c>
      <c r="C2144" s="1" t="s">
        <v>4365</v>
      </c>
      <c r="D2144">
        <v>10500</v>
      </c>
      <c r="E2144">
        <v>601</v>
      </c>
      <c r="F2144" t="s">
        <v>357</v>
      </c>
      <c r="G2144" t="s">
        <v>502</v>
      </c>
      <c r="H2144" t="s">
        <v>55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2191</v>
      </c>
      <c r="O2144" s="7">
        <f>(E2144/D2144)*100</f>
        <v>5.7238095238095239</v>
      </c>
      <c r="P2144" s="5">
        <f>IFERROR((E2144/L2144),0)</f>
        <v>50.083333333333336</v>
      </c>
      <c r="Q2144" s="5" t="str">
        <f>LEFT(N2144,SEARCH("/", N2144)-1)</f>
        <v>games</v>
      </c>
      <c r="R2144" s="5" t="str">
        <f>RIGHT(N2144,LEN(N2144)-SEARCH("/",N2144))</f>
        <v>video games</v>
      </c>
      <c r="S2144" s="11">
        <f>(((J2144/60)/60)/24)+DATE(1970,1,1)</f>
        <v>42340.701504629629</v>
      </c>
      <c r="T2144" s="11">
        <f>(((I2144/60)/60)/24)+DATE(1970,1,1)</f>
        <v>42368.701504629629</v>
      </c>
      <c r="U2144">
        <f>YEAR(S2144)</f>
        <v>2015</v>
      </c>
      <c r="V2144">
        <f>YEAR(T2144)</f>
        <v>2015</v>
      </c>
      <c r="W2144" t="str">
        <f>IF(V2144=U2144, "Yes"," No")</f>
        <v>Yes</v>
      </c>
    </row>
    <row r="2145" spans="1:23" ht="57.6" x14ac:dyDescent="0.3">
      <c r="A2145">
        <v>2143</v>
      </c>
      <c r="B2145" s="1" t="s">
        <v>4366</v>
      </c>
      <c r="C2145" s="1" t="s">
        <v>4367</v>
      </c>
      <c r="D2145">
        <v>2000</v>
      </c>
      <c r="E2145">
        <v>225</v>
      </c>
      <c r="F2145" t="s">
        <v>357</v>
      </c>
      <c r="G2145" t="s">
        <v>17</v>
      </c>
      <c r="H2145" t="s">
        <v>18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2191</v>
      </c>
      <c r="O2145" s="7">
        <f>(E2145/D2145)*100</f>
        <v>11.25</v>
      </c>
      <c r="P2145" s="5">
        <f>IFERROR((E2145/L2145),0)</f>
        <v>45</v>
      </c>
      <c r="Q2145" s="5" t="str">
        <f>LEFT(N2145,SEARCH("/", N2145)-1)</f>
        <v>games</v>
      </c>
      <c r="R2145" s="5" t="str">
        <f>RIGHT(N2145,LEN(N2145)-SEARCH("/",N2145))</f>
        <v>video games</v>
      </c>
      <c r="S2145" s="11">
        <f>(((J2145/60)/60)/24)+DATE(1970,1,1)</f>
        <v>40332.886712962965</v>
      </c>
      <c r="T2145" s="11">
        <f>(((I2145/60)/60)/24)+DATE(1970,1,1)</f>
        <v>40380.791666666664</v>
      </c>
      <c r="U2145">
        <f>YEAR(S2145)</f>
        <v>2010</v>
      </c>
      <c r="V2145">
        <f>YEAR(T2145)</f>
        <v>2010</v>
      </c>
      <c r="W2145" t="str">
        <f>IF(V2145=U2145, "Yes"," No")</f>
        <v>Yes</v>
      </c>
    </row>
    <row r="2146" spans="1:23" ht="43.2" x14ac:dyDescent="0.3">
      <c r="A2146">
        <v>2144</v>
      </c>
      <c r="B2146" s="1" t="s">
        <v>4368</v>
      </c>
      <c r="C2146" s="1" t="s">
        <v>4369</v>
      </c>
      <c r="D2146">
        <v>35500</v>
      </c>
      <c r="E2146">
        <v>607</v>
      </c>
      <c r="F2146" t="s">
        <v>357</v>
      </c>
      <c r="G2146" t="s">
        <v>17</v>
      </c>
      <c r="H2146" t="s">
        <v>18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2191</v>
      </c>
      <c r="O2146" s="7">
        <f>(E2146/D2146)*100</f>
        <v>1.7098591549295776</v>
      </c>
      <c r="P2146" s="5">
        <f>IFERROR((E2146/L2146),0)</f>
        <v>25.291666666666668</v>
      </c>
      <c r="Q2146" s="5" t="str">
        <f>LEFT(N2146,SEARCH("/", N2146)-1)</f>
        <v>games</v>
      </c>
      <c r="R2146" s="5" t="str">
        <f>RIGHT(N2146,LEN(N2146)-SEARCH("/",N2146))</f>
        <v>video games</v>
      </c>
      <c r="S2146" s="11">
        <f>(((J2146/60)/60)/24)+DATE(1970,1,1)</f>
        <v>41499.546759259261</v>
      </c>
      <c r="T2146" s="11">
        <f>(((I2146/60)/60)/24)+DATE(1970,1,1)</f>
        <v>41531.546759259261</v>
      </c>
      <c r="U2146">
        <f>YEAR(S2146)</f>
        <v>2013</v>
      </c>
      <c r="V2146">
        <f>YEAR(T2146)</f>
        <v>2013</v>
      </c>
      <c r="W2146" t="str">
        <f>IF(V2146=U2146, "Yes"," No")</f>
        <v>Yes</v>
      </c>
    </row>
    <row r="2147" spans="1:23" ht="43.2" x14ac:dyDescent="0.3">
      <c r="A2147">
        <v>2145</v>
      </c>
      <c r="B2147" s="1" t="s">
        <v>4370</v>
      </c>
      <c r="C2147" s="1" t="s">
        <v>4371</v>
      </c>
      <c r="D2147">
        <v>15000</v>
      </c>
      <c r="E2147">
        <v>4565</v>
      </c>
      <c r="F2147" t="s">
        <v>357</v>
      </c>
      <c r="G2147" t="s">
        <v>17</v>
      </c>
      <c r="H2147" t="s">
        <v>18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2191</v>
      </c>
      <c r="O2147" s="7">
        <f>(E2147/D2147)*100</f>
        <v>30.433333333333334</v>
      </c>
      <c r="P2147" s="5">
        <f>IFERROR((E2147/L2147),0)</f>
        <v>51.292134831460672</v>
      </c>
      <c r="Q2147" s="5" t="str">
        <f>LEFT(N2147,SEARCH("/", N2147)-1)</f>
        <v>games</v>
      </c>
      <c r="R2147" s="5" t="str">
        <f>RIGHT(N2147,LEN(N2147)-SEARCH("/",N2147))</f>
        <v>video games</v>
      </c>
      <c r="S2147" s="11">
        <f>(((J2147/60)/60)/24)+DATE(1970,1,1)</f>
        <v>41575.237430555557</v>
      </c>
      <c r="T2147" s="11">
        <f>(((I2147/60)/60)/24)+DATE(1970,1,1)</f>
        <v>41605.279097222221</v>
      </c>
      <c r="U2147">
        <f>YEAR(S2147)</f>
        <v>2013</v>
      </c>
      <c r="V2147">
        <f>YEAR(T2147)</f>
        <v>2013</v>
      </c>
      <c r="W2147" t="str">
        <f>IF(V2147=U2147, "Yes"," No")</f>
        <v>Yes</v>
      </c>
    </row>
    <row r="2148" spans="1:23" ht="57.6" x14ac:dyDescent="0.3">
      <c r="A2148">
        <v>2146</v>
      </c>
      <c r="B2148" s="1" t="s">
        <v>4372</v>
      </c>
      <c r="C2148" s="1" t="s">
        <v>4373</v>
      </c>
      <c r="D2148">
        <v>5000</v>
      </c>
      <c r="E2148">
        <v>1</v>
      </c>
      <c r="F2148" t="s">
        <v>357</v>
      </c>
      <c r="G2148" t="s">
        <v>17</v>
      </c>
      <c r="H2148" t="s">
        <v>18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2191</v>
      </c>
      <c r="O2148" s="7">
        <f>(E2148/D2148)*100</f>
        <v>0.02</v>
      </c>
      <c r="P2148" s="5">
        <f>IFERROR((E2148/L2148),0)</f>
        <v>1</v>
      </c>
      <c r="Q2148" s="5" t="str">
        <f>LEFT(N2148,SEARCH("/", N2148)-1)</f>
        <v>games</v>
      </c>
      <c r="R2148" s="5" t="str">
        <f>RIGHT(N2148,LEN(N2148)-SEARCH("/",N2148))</f>
        <v>video games</v>
      </c>
      <c r="S2148" s="11">
        <f>(((J2148/60)/60)/24)+DATE(1970,1,1)</f>
        <v>42397.679513888885</v>
      </c>
      <c r="T2148" s="11">
        <f>(((I2148/60)/60)/24)+DATE(1970,1,1)</f>
        <v>42411.679513888885</v>
      </c>
      <c r="U2148">
        <f>YEAR(S2148)</f>
        <v>2016</v>
      </c>
      <c r="V2148">
        <f>YEAR(T2148)</f>
        <v>2016</v>
      </c>
      <c r="W2148" t="str">
        <f>IF(V2148=U2148, "Yes"," No")</f>
        <v>Yes</v>
      </c>
    </row>
    <row r="2149" spans="1:23" x14ac:dyDescent="0.3">
      <c r="A2149">
        <v>2147</v>
      </c>
      <c r="B2149" s="1" t="s">
        <v>4374</v>
      </c>
      <c r="C2149" s="1" t="s">
        <v>4375</v>
      </c>
      <c r="D2149">
        <v>390000</v>
      </c>
      <c r="E2149">
        <v>2716</v>
      </c>
      <c r="F2149" t="s">
        <v>357</v>
      </c>
      <c r="G2149" t="s">
        <v>17</v>
      </c>
      <c r="H2149" t="s">
        <v>18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2191</v>
      </c>
      <c r="O2149" s="7">
        <f>(E2149/D2149)*100</f>
        <v>0.69641025641025645</v>
      </c>
      <c r="P2149" s="5">
        <f>IFERROR((E2149/L2149),0)</f>
        <v>49.381818181818183</v>
      </c>
      <c r="Q2149" s="5" t="str">
        <f>LEFT(N2149,SEARCH("/", N2149)-1)</f>
        <v>games</v>
      </c>
      <c r="R2149" s="5" t="str">
        <f>RIGHT(N2149,LEN(N2149)-SEARCH("/",N2149))</f>
        <v>video games</v>
      </c>
      <c r="S2149" s="11">
        <f>(((J2149/60)/60)/24)+DATE(1970,1,1)</f>
        <v>41927.295694444445</v>
      </c>
      <c r="T2149" s="11">
        <f>(((I2149/60)/60)/24)+DATE(1970,1,1)</f>
        <v>41959.337361111116</v>
      </c>
      <c r="U2149">
        <f>YEAR(S2149)</f>
        <v>2014</v>
      </c>
      <c r="V2149">
        <f>YEAR(T2149)</f>
        <v>2014</v>
      </c>
      <c r="W2149" t="str">
        <f>IF(V2149=U2149, "Yes"," No")</f>
        <v>Yes</v>
      </c>
    </row>
    <row r="2150" spans="1:23" ht="43.2" x14ac:dyDescent="0.3">
      <c r="A2150">
        <v>2148</v>
      </c>
      <c r="B2150" s="1" t="s">
        <v>4376</v>
      </c>
      <c r="C2150" s="1" t="s">
        <v>4377</v>
      </c>
      <c r="D2150">
        <v>100</v>
      </c>
      <c r="E2150">
        <v>2</v>
      </c>
      <c r="F2150" t="s">
        <v>357</v>
      </c>
      <c r="G2150" t="s">
        <v>24</v>
      </c>
      <c r="H2150" t="s">
        <v>25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2191</v>
      </c>
      <c r="O2150" s="7">
        <f>(E2150/D2150)*100</f>
        <v>2</v>
      </c>
      <c r="P2150" s="5">
        <f>IFERROR((E2150/L2150),0)</f>
        <v>1</v>
      </c>
      <c r="Q2150" s="5" t="str">
        <f>LEFT(N2150,SEARCH("/", N2150)-1)</f>
        <v>games</v>
      </c>
      <c r="R2150" s="5" t="str">
        <f>RIGHT(N2150,LEN(N2150)-SEARCH("/",N2150))</f>
        <v>video games</v>
      </c>
      <c r="S2150" s="11">
        <f>(((J2150/60)/60)/24)+DATE(1970,1,1)</f>
        <v>42066.733587962968</v>
      </c>
      <c r="T2150" s="11">
        <f>(((I2150/60)/60)/24)+DATE(1970,1,1)</f>
        <v>42096.691921296297</v>
      </c>
      <c r="U2150">
        <f>YEAR(S2150)</f>
        <v>2015</v>
      </c>
      <c r="V2150">
        <f>YEAR(T2150)</f>
        <v>2015</v>
      </c>
      <c r="W2150" t="str">
        <f>IF(V2150=U2150, "Yes"," No")</f>
        <v>Yes</v>
      </c>
    </row>
    <row r="2151" spans="1:23" ht="57.6" x14ac:dyDescent="0.3">
      <c r="A2151">
        <v>2149</v>
      </c>
      <c r="B2151" s="1" t="s">
        <v>4378</v>
      </c>
      <c r="C2151" s="1" t="s">
        <v>4379</v>
      </c>
      <c r="D2151">
        <v>2000</v>
      </c>
      <c r="E2151">
        <v>0</v>
      </c>
      <c r="F2151" t="s">
        <v>357</v>
      </c>
      <c r="G2151" t="s">
        <v>17</v>
      </c>
      <c r="H2151" t="s">
        <v>18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2191</v>
      </c>
      <c r="O2151" s="7">
        <f>(E2151/D2151)*100</f>
        <v>0</v>
      </c>
      <c r="P2151" s="5">
        <f>IFERROR((E2151/L2151),0)</f>
        <v>0</v>
      </c>
      <c r="Q2151" s="5" t="str">
        <f>LEFT(N2151,SEARCH("/", N2151)-1)</f>
        <v>games</v>
      </c>
      <c r="R2151" s="5" t="str">
        <f>RIGHT(N2151,LEN(N2151)-SEARCH("/",N2151))</f>
        <v>video games</v>
      </c>
      <c r="S2151" s="11">
        <f>(((J2151/60)/60)/24)+DATE(1970,1,1)</f>
        <v>40355.024953703702</v>
      </c>
      <c r="T2151" s="11">
        <f>(((I2151/60)/60)/24)+DATE(1970,1,1)</f>
        <v>40390</v>
      </c>
      <c r="U2151">
        <f>YEAR(S2151)</f>
        <v>2010</v>
      </c>
      <c r="V2151">
        <f>YEAR(T2151)</f>
        <v>2010</v>
      </c>
      <c r="W2151" t="str">
        <f>IF(V2151=U2151, "Yes"," No")</f>
        <v>Yes</v>
      </c>
    </row>
    <row r="2152" spans="1:23" x14ac:dyDescent="0.3">
      <c r="A2152">
        <v>2150</v>
      </c>
      <c r="B2152" s="1" t="s">
        <v>4380</v>
      </c>
      <c r="C2152" s="1" t="s">
        <v>4381</v>
      </c>
      <c r="D2152">
        <v>50000</v>
      </c>
      <c r="E2152">
        <v>405</v>
      </c>
      <c r="F2152" t="s">
        <v>357</v>
      </c>
      <c r="G2152" t="s">
        <v>410</v>
      </c>
      <c r="H2152" t="s">
        <v>411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2191</v>
      </c>
      <c r="O2152" s="7">
        <f>(E2152/D2152)*100</f>
        <v>0.80999999999999994</v>
      </c>
      <c r="P2152" s="5">
        <f>IFERROR((E2152/L2152),0)</f>
        <v>101.25</v>
      </c>
      <c r="Q2152" s="5" t="str">
        <f>LEFT(N2152,SEARCH("/", N2152)-1)</f>
        <v>games</v>
      </c>
      <c r="R2152" s="5" t="str">
        <f>RIGHT(N2152,LEN(N2152)-SEARCH("/",N2152))</f>
        <v>video games</v>
      </c>
      <c r="S2152" s="11">
        <f>(((J2152/60)/60)/24)+DATE(1970,1,1)</f>
        <v>42534.284710648149</v>
      </c>
      <c r="T2152" s="11">
        <f>(((I2152/60)/60)/24)+DATE(1970,1,1)</f>
        <v>42564.284710648149</v>
      </c>
      <c r="U2152">
        <f>YEAR(S2152)</f>
        <v>2016</v>
      </c>
      <c r="V2152">
        <f>YEAR(T2152)</f>
        <v>2016</v>
      </c>
      <c r="W2152" t="str">
        <f>IF(V2152=U2152, "Yes"," No")</f>
        <v>Yes</v>
      </c>
    </row>
    <row r="2153" spans="1:23" ht="43.2" x14ac:dyDescent="0.3">
      <c r="A2153">
        <v>2151</v>
      </c>
      <c r="B2153" s="1" t="s">
        <v>4382</v>
      </c>
      <c r="C2153" s="1" t="s">
        <v>4383</v>
      </c>
      <c r="D2153">
        <v>45000</v>
      </c>
      <c r="E2153">
        <v>118</v>
      </c>
      <c r="F2153" t="s">
        <v>357</v>
      </c>
      <c r="G2153" t="s">
        <v>17</v>
      </c>
      <c r="H2153" t="s">
        <v>18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2191</v>
      </c>
      <c r="O2153" s="7">
        <f>(E2153/D2153)*100</f>
        <v>0.26222222222222225</v>
      </c>
      <c r="P2153" s="5">
        <f>IFERROR((E2153/L2153),0)</f>
        <v>19.666666666666668</v>
      </c>
      <c r="Q2153" s="5" t="str">
        <f>LEFT(N2153,SEARCH("/", N2153)-1)</f>
        <v>games</v>
      </c>
      <c r="R2153" s="5" t="str">
        <f>RIGHT(N2153,LEN(N2153)-SEARCH("/",N2153))</f>
        <v>video games</v>
      </c>
      <c r="S2153" s="11">
        <f>(((J2153/60)/60)/24)+DATE(1970,1,1)</f>
        <v>42520.847384259265</v>
      </c>
      <c r="T2153" s="11">
        <f>(((I2153/60)/60)/24)+DATE(1970,1,1)</f>
        <v>42550.847384259265</v>
      </c>
      <c r="U2153">
        <f>YEAR(S2153)</f>
        <v>2016</v>
      </c>
      <c r="V2153">
        <f>YEAR(T2153)</f>
        <v>2016</v>
      </c>
      <c r="W2153" t="str">
        <f>IF(V2153=U2153, "Yes"," No")</f>
        <v>Yes</v>
      </c>
    </row>
    <row r="2154" spans="1:23" ht="43.2" x14ac:dyDescent="0.3">
      <c r="A2154">
        <v>2152</v>
      </c>
      <c r="B2154" s="1" t="s">
        <v>4384</v>
      </c>
      <c r="C2154" s="1" t="s">
        <v>4385</v>
      </c>
      <c r="D2154">
        <v>30000</v>
      </c>
      <c r="E2154">
        <v>50</v>
      </c>
      <c r="F2154" t="s">
        <v>357</v>
      </c>
      <c r="G2154" t="s">
        <v>17</v>
      </c>
      <c r="H2154" t="s">
        <v>18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2191</v>
      </c>
      <c r="O2154" s="7">
        <f>(E2154/D2154)*100</f>
        <v>0.16666666666666669</v>
      </c>
      <c r="P2154" s="5">
        <f>IFERROR((E2154/L2154),0)</f>
        <v>12.5</v>
      </c>
      <c r="Q2154" s="5" t="str">
        <f>LEFT(N2154,SEARCH("/", N2154)-1)</f>
        <v>games</v>
      </c>
      <c r="R2154" s="5" t="str">
        <f>RIGHT(N2154,LEN(N2154)-SEARCH("/",N2154))</f>
        <v>video games</v>
      </c>
      <c r="S2154" s="11">
        <f>(((J2154/60)/60)/24)+DATE(1970,1,1)</f>
        <v>41683.832280092596</v>
      </c>
      <c r="T2154" s="11">
        <f>(((I2154/60)/60)/24)+DATE(1970,1,1)</f>
        <v>41713.790613425925</v>
      </c>
      <c r="U2154">
        <f>YEAR(S2154)</f>
        <v>2014</v>
      </c>
      <c r="V2154">
        <f>YEAR(T2154)</f>
        <v>2014</v>
      </c>
      <c r="W2154" t="str">
        <f>IF(V2154=U2154, "Yes"," No")</f>
        <v>Yes</v>
      </c>
    </row>
    <row r="2155" spans="1:23" ht="43.2" x14ac:dyDescent="0.3">
      <c r="A2155">
        <v>2153</v>
      </c>
      <c r="B2155" s="1" t="s">
        <v>4386</v>
      </c>
      <c r="C2155" s="1" t="s">
        <v>4387</v>
      </c>
      <c r="D2155">
        <v>372625</v>
      </c>
      <c r="E2155">
        <v>34</v>
      </c>
      <c r="F2155" t="s">
        <v>357</v>
      </c>
      <c r="G2155" t="s">
        <v>17</v>
      </c>
      <c r="H2155" t="s">
        <v>18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2191</v>
      </c>
      <c r="O2155" s="7">
        <f>(E2155/D2155)*100</f>
        <v>9.124454880912446E-3</v>
      </c>
      <c r="P2155" s="5">
        <f>IFERROR((E2155/L2155),0)</f>
        <v>8.5</v>
      </c>
      <c r="Q2155" s="5" t="str">
        <f>LEFT(N2155,SEARCH("/", N2155)-1)</f>
        <v>games</v>
      </c>
      <c r="R2155" s="5" t="str">
        <f>RIGHT(N2155,LEN(N2155)-SEARCH("/",N2155))</f>
        <v>video games</v>
      </c>
      <c r="S2155" s="11">
        <f>(((J2155/60)/60)/24)+DATE(1970,1,1)</f>
        <v>41974.911087962959</v>
      </c>
      <c r="T2155" s="11">
        <f>(((I2155/60)/60)/24)+DATE(1970,1,1)</f>
        <v>42014.332638888889</v>
      </c>
      <c r="U2155">
        <f>YEAR(S2155)</f>
        <v>2014</v>
      </c>
      <c r="V2155">
        <f>YEAR(T2155)</f>
        <v>2015</v>
      </c>
      <c r="W2155" t="str">
        <f>IF(V2155=U2155, "Yes"," No")</f>
        <v xml:space="preserve"> No</v>
      </c>
    </row>
    <row r="2156" spans="1:23" ht="28.8" x14ac:dyDescent="0.3">
      <c r="A2156">
        <v>2154</v>
      </c>
      <c r="B2156" s="1" t="s">
        <v>4388</v>
      </c>
      <c r="C2156" s="1" t="s">
        <v>4389</v>
      </c>
      <c r="D2156">
        <v>250</v>
      </c>
      <c r="E2156">
        <v>2</v>
      </c>
      <c r="F2156" t="s">
        <v>357</v>
      </c>
      <c r="G2156" t="s">
        <v>17</v>
      </c>
      <c r="H2156" t="s">
        <v>18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2191</v>
      </c>
      <c r="O2156" s="7">
        <f>(E2156/D2156)*100</f>
        <v>0.8</v>
      </c>
      <c r="P2156" s="5">
        <f>IFERROR((E2156/L2156),0)</f>
        <v>1</v>
      </c>
      <c r="Q2156" s="5" t="str">
        <f>LEFT(N2156,SEARCH("/", N2156)-1)</f>
        <v>games</v>
      </c>
      <c r="R2156" s="5" t="str">
        <f>RIGHT(N2156,LEN(N2156)-SEARCH("/",N2156))</f>
        <v>video games</v>
      </c>
      <c r="S2156" s="11">
        <f>(((J2156/60)/60)/24)+DATE(1970,1,1)</f>
        <v>41647.632256944446</v>
      </c>
      <c r="T2156" s="11">
        <f>(((I2156/60)/60)/24)+DATE(1970,1,1)</f>
        <v>41667.632256944446</v>
      </c>
      <c r="U2156">
        <f>YEAR(S2156)</f>
        <v>2014</v>
      </c>
      <c r="V2156">
        <f>YEAR(T2156)</f>
        <v>2014</v>
      </c>
      <c r="W2156" t="str">
        <f>IF(V2156=U2156, "Yes"," No")</f>
        <v>Yes</v>
      </c>
    </row>
    <row r="2157" spans="1:23" ht="43.2" x14ac:dyDescent="0.3">
      <c r="A2157">
        <v>2155</v>
      </c>
      <c r="B2157" s="1" t="s">
        <v>4390</v>
      </c>
      <c r="C2157" s="1" t="s">
        <v>4391</v>
      </c>
      <c r="D2157">
        <v>5000</v>
      </c>
      <c r="E2157">
        <v>115</v>
      </c>
      <c r="F2157" t="s">
        <v>357</v>
      </c>
      <c r="G2157" t="s">
        <v>24</v>
      </c>
      <c r="H2157" t="s">
        <v>25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2191</v>
      </c>
      <c r="O2157" s="7">
        <f>(E2157/D2157)*100</f>
        <v>2.2999999999999998</v>
      </c>
      <c r="P2157" s="5">
        <f>IFERROR((E2157/L2157),0)</f>
        <v>23</v>
      </c>
      <c r="Q2157" s="5" t="str">
        <f>LEFT(N2157,SEARCH("/", N2157)-1)</f>
        <v>games</v>
      </c>
      <c r="R2157" s="5" t="str">
        <f>RIGHT(N2157,LEN(N2157)-SEARCH("/",N2157))</f>
        <v>video games</v>
      </c>
      <c r="S2157" s="11">
        <f>(((J2157/60)/60)/24)+DATE(1970,1,1)</f>
        <v>42430.747511574074</v>
      </c>
      <c r="T2157" s="11">
        <f>(((I2157/60)/60)/24)+DATE(1970,1,1)</f>
        <v>42460.70584490741</v>
      </c>
      <c r="U2157">
        <f>YEAR(S2157)</f>
        <v>2016</v>
      </c>
      <c r="V2157">
        <f>YEAR(T2157)</f>
        <v>2016</v>
      </c>
      <c r="W2157" t="str">
        <f>IF(V2157=U2157, "Yes"," No")</f>
        <v>Yes</v>
      </c>
    </row>
    <row r="2158" spans="1:23" ht="43.2" x14ac:dyDescent="0.3">
      <c r="A2158">
        <v>2156</v>
      </c>
      <c r="B2158" s="1" t="s">
        <v>4392</v>
      </c>
      <c r="C2158" s="1" t="s">
        <v>4393</v>
      </c>
      <c r="D2158">
        <v>56000</v>
      </c>
      <c r="E2158">
        <v>1493</v>
      </c>
      <c r="F2158" t="s">
        <v>357</v>
      </c>
      <c r="G2158" t="s">
        <v>17</v>
      </c>
      <c r="H2158" t="s">
        <v>18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2191</v>
      </c>
      <c r="O2158" s="7">
        <f>(E2158/D2158)*100</f>
        <v>2.6660714285714282</v>
      </c>
      <c r="P2158" s="5">
        <f>IFERROR((E2158/L2158),0)</f>
        <v>17.987951807228917</v>
      </c>
      <c r="Q2158" s="5" t="str">
        <f>LEFT(N2158,SEARCH("/", N2158)-1)</f>
        <v>games</v>
      </c>
      <c r="R2158" s="5" t="str">
        <f>RIGHT(N2158,LEN(N2158)-SEARCH("/",N2158))</f>
        <v>video games</v>
      </c>
      <c r="S2158" s="11">
        <f>(((J2158/60)/60)/24)+DATE(1970,1,1)</f>
        <v>41488.85423611111</v>
      </c>
      <c r="T2158" s="11">
        <f>(((I2158/60)/60)/24)+DATE(1970,1,1)</f>
        <v>41533.85423611111</v>
      </c>
      <c r="U2158">
        <f>YEAR(S2158)</f>
        <v>2013</v>
      </c>
      <c r="V2158">
        <f>YEAR(T2158)</f>
        <v>2013</v>
      </c>
      <c r="W2158" t="str">
        <f>IF(V2158=U2158, "Yes"," No")</f>
        <v>Yes</v>
      </c>
    </row>
    <row r="2159" spans="1:23" ht="28.8" x14ac:dyDescent="0.3">
      <c r="A2159">
        <v>2157</v>
      </c>
      <c r="B2159" s="1" t="s">
        <v>4394</v>
      </c>
      <c r="C2159" s="1" t="s">
        <v>4395</v>
      </c>
      <c r="D2159">
        <v>75000</v>
      </c>
      <c r="E2159">
        <v>21144</v>
      </c>
      <c r="F2159" t="s">
        <v>357</v>
      </c>
      <c r="G2159" t="s">
        <v>17</v>
      </c>
      <c r="H2159" t="s">
        <v>18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2191</v>
      </c>
      <c r="O2159" s="7">
        <f>(E2159/D2159)*100</f>
        <v>28.192</v>
      </c>
      <c r="P2159" s="5">
        <f>IFERROR((E2159/L2159),0)</f>
        <v>370.94736842105266</v>
      </c>
      <c r="Q2159" s="5" t="str">
        <f>LEFT(N2159,SEARCH("/", N2159)-1)</f>
        <v>games</v>
      </c>
      <c r="R2159" s="5" t="str">
        <f>RIGHT(N2159,LEN(N2159)-SEARCH("/",N2159))</f>
        <v>video games</v>
      </c>
      <c r="S2159" s="11">
        <f>(((J2159/60)/60)/24)+DATE(1970,1,1)</f>
        <v>42694.98128472222</v>
      </c>
      <c r="T2159" s="11">
        <f>(((I2159/60)/60)/24)+DATE(1970,1,1)</f>
        <v>42727.332638888889</v>
      </c>
      <c r="U2159">
        <f>YEAR(S2159)</f>
        <v>2016</v>
      </c>
      <c r="V2159">
        <f>YEAR(T2159)</f>
        <v>2016</v>
      </c>
      <c r="W2159" t="str">
        <f>IF(V2159=U2159, "Yes"," No")</f>
        <v>Yes</v>
      </c>
    </row>
    <row r="2160" spans="1:23" ht="43.2" x14ac:dyDescent="0.3">
      <c r="A2160">
        <v>2158</v>
      </c>
      <c r="B2160" s="1" t="s">
        <v>4396</v>
      </c>
      <c r="C2160" s="1" t="s">
        <v>4397</v>
      </c>
      <c r="D2160">
        <v>300000</v>
      </c>
      <c r="E2160">
        <v>19770.11</v>
      </c>
      <c r="F2160" t="s">
        <v>357</v>
      </c>
      <c r="G2160" t="s">
        <v>17</v>
      </c>
      <c r="H2160" t="s">
        <v>18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2191</v>
      </c>
      <c r="O2160" s="7">
        <f>(E2160/D2160)*100</f>
        <v>6.5900366666666672</v>
      </c>
      <c r="P2160" s="5">
        <f>IFERROR((E2160/L2160),0)</f>
        <v>63.569485530546629</v>
      </c>
      <c r="Q2160" s="5" t="str">
        <f>LEFT(N2160,SEARCH("/", N2160)-1)</f>
        <v>games</v>
      </c>
      <c r="R2160" s="5" t="str">
        <f>RIGHT(N2160,LEN(N2160)-SEARCH("/",N2160))</f>
        <v>video games</v>
      </c>
      <c r="S2160" s="11">
        <f>(((J2160/60)/60)/24)+DATE(1970,1,1)</f>
        <v>41264.853865740741</v>
      </c>
      <c r="T2160" s="11">
        <f>(((I2160/60)/60)/24)+DATE(1970,1,1)</f>
        <v>41309.853865740741</v>
      </c>
      <c r="U2160">
        <f>YEAR(S2160)</f>
        <v>2012</v>
      </c>
      <c r="V2160">
        <f>YEAR(T2160)</f>
        <v>2013</v>
      </c>
      <c r="W2160" t="str">
        <f>IF(V2160=U2160, "Yes"," No")</f>
        <v xml:space="preserve"> No</v>
      </c>
    </row>
    <row r="2161" spans="1:23" ht="57.6" x14ac:dyDescent="0.3">
      <c r="A2161">
        <v>2159</v>
      </c>
      <c r="B2161" s="1" t="s">
        <v>4398</v>
      </c>
      <c r="C2161" s="1" t="s">
        <v>4399</v>
      </c>
      <c r="D2161">
        <v>3600</v>
      </c>
      <c r="E2161">
        <v>26</v>
      </c>
      <c r="F2161" t="s">
        <v>357</v>
      </c>
      <c r="G2161" t="s">
        <v>17</v>
      </c>
      <c r="H2161" t="s">
        <v>18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2191</v>
      </c>
      <c r="O2161" s="7">
        <f>(E2161/D2161)*100</f>
        <v>0.72222222222222221</v>
      </c>
      <c r="P2161" s="5">
        <f>IFERROR((E2161/L2161),0)</f>
        <v>13</v>
      </c>
      <c r="Q2161" s="5" t="str">
        <f>LEFT(N2161,SEARCH("/", N2161)-1)</f>
        <v>games</v>
      </c>
      <c r="R2161" s="5" t="str">
        <f>RIGHT(N2161,LEN(N2161)-SEARCH("/",N2161))</f>
        <v>video games</v>
      </c>
      <c r="S2161" s="11">
        <f>(((J2161/60)/60)/24)+DATE(1970,1,1)</f>
        <v>40710.731180555551</v>
      </c>
      <c r="T2161" s="11">
        <f>(((I2161/60)/60)/24)+DATE(1970,1,1)</f>
        <v>40740.731180555551</v>
      </c>
      <c r="U2161">
        <f>YEAR(S2161)</f>
        <v>2011</v>
      </c>
      <c r="V2161">
        <f>YEAR(T2161)</f>
        <v>2011</v>
      </c>
      <c r="W2161" t="str">
        <f>IF(V2161=U2161, "Yes"," No")</f>
        <v>Yes</v>
      </c>
    </row>
    <row r="2162" spans="1:23" ht="43.2" x14ac:dyDescent="0.3">
      <c r="A2162">
        <v>2160</v>
      </c>
      <c r="B2162" s="1" t="s">
        <v>4400</v>
      </c>
      <c r="C2162" s="1" t="s">
        <v>4401</v>
      </c>
      <c r="D2162">
        <v>10000</v>
      </c>
      <c r="E2162">
        <v>85</v>
      </c>
      <c r="F2162" t="s">
        <v>357</v>
      </c>
      <c r="G2162" t="s">
        <v>17</v>
      </c>
      <c r="H2162" t="s">
        <v>18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2191</v>
      </c>
      <c r="O2162" s="7">
        <f>(E2162/D2162)*100</f>
        <v>0.85000000000000009</v>
      </c>
      <c r="P2162" s="5">
        <f>IFERROR((E2162/L2162),0)</f>
        <v>5.3125</v>
      </c>
      <c r="Q2162" s="5" t="str">
        <f>LEFT(N2162,SEARCH("/", N2162)-1)</f>
        <v>games</v>
      </c>
      <c r="R2162" s="5" t="str">
        <f>RIGHT(N2162,LEN(N2162)-SEARCH("/",N2162))</f>
        <v>video games</v>
      </c>
      <c r="S2162" s="11">
        <f>(((J2162/60)/60)/24)+DATE(1970,1,1)</f>
        <v>41018.711863425924</v>
      </c>
      <c r="T2162" s="11">
        <f>(((I2162/60)/60)/24)+DATE(1970,1,1)</f>
        <v>41048.711863425924</v>
      </c>
      <c r="U2162">
        <f>YEAR(S2162)</f>
        <v>2012</v>
      </c>
      <c r="V2162">
        <f>YEAR(T2162)</f>
        <v>2012</v>
      </c>
      <c r="W2162" t="str">
        <f>IF(V2162=U2162, "Yes"," No")</f>
        <v>Yes</v>
      </c>
    </row>
    <row r="2163" spans="1:23" ht="28.8" x14ac:dyDescent="0.3">
      <c r="A2163">
        <v>2161</v>
      </c>
      <c r="B2163" s="1" t="s">
        <v>4402</v>
      </c>
      <c r="C2163" s="1" t="s">
        <v>4403</v>
      </c>
      <c r="D2163">
        <v>400</v>
      </c>
      <c r="E2163">
        <v>463</v>
      </c>
      <c r="F2163" t="s">
        <v>16</v>
      </c>
      <c r="G2163" t="s">
        <v>17</v>
      </c>
      <c r="H2163" t="s">
        <v>18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1614</v>
      </c>
      <c r="O2163" s="7">
        <f>(E2163/D2163)*100</f>
        <v>115.75</v>
      </c>
      <c r="P2163" s="5">
        <f>IFERROR((E2163/L2163),0)</f>
        <v>35.615384615384613</v>
      </c>
      <c r="Q2163" s="5" t="str">
        <f>LEFT(N2163,SEARCH("/", N2163)-1)</f>
        <v>music</v>
      </c>
      <c r="R2163" s="5" t="str">
        <f>RIGHT(N2163,LEN(N2163)-SEARCH("/",N2163))</f>
        <v>rock</v>
      </c>
      <c r="S2163" s="11">
        <f>(((J2163/60)/60)/24)+DATE(1970,1,1)</f>
        <v>42240.852534722217</v>
      </c>
      <c r="T2163" s="11">
        <f>(((I2163/60)/60)/24)+DATE(1970,1,1)</f>
        <v>42270.852534722217</v>
      </c>
      <c r="U2163">
        <f>YEAR(S2163)</f>
        <v>2015</v>
      </c>
      <c r="V2163">
        <f>YEAR(T2163)</f>
        <v>2015</v>
      </c>
      <c r="W2163" t="str">
        <f>IF(V2163=U2163, "Yes"," No")</f>
        <v>Yes</v>
      </c>
    </row>
    <row r="2164" spans="1:23" ht="43.2" x14ac:dyDescent="0.3">
      <c r="A2164">
        <v>2162</v>
      </c>
      <c r="B2164" s="1" t="s">
        <v>4404</v>
      </c>
      <c r="C2164" s="1" t="s">
        <v>4405</v>
      </c>
      <c r="D2164">
        <v>4500</v>
      </c>
      <c r="E2164">
        <v>5052</v>
      </c>
      <c r="F2164" t="s">
        <v>16</v>
      </c>
      <c r="G2164" t="s">
        <v>17</v>
      </c>
      <c r="H2164" t="s">
        <v>18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1614</v>
      </c>
      <c r="O2164" s="7">
        <f>(E2164/D2164)*100</f>
        <v>112.26666666666667</v>
      </c>
      <c r="P2164" s="5">
        <f>IFERROR((E2164/L2164),0)</f>
        <v>87.103448275862064</v>
      </c>
      <c r="Q2164" s="5" t="str">
        <f>LEFT(N2164,SEARCH("/", N2164)-1)</f>
        <v>music</v>
      </c>
      <c r="R2164" s="5" t="str">
        <f>RIGHT(N2164,LEN(N2164)-SEARCH("/",N2164))</f>
        <v>rock</v>
      </c>
      <c r="S2164" s="11">
        <f>(((J2164/60)/60)/24)+DATE(1970,1,1)</f>
        <v>41813.766099537039</v>
      </c>
      <c r="T2164" s="11">
        <f>(((I2164/60)/60)/24)+DATE(1970,1,1)</f>
        <v>41844.766099537039</v>
      </c>
      <c r="U2164">
        <f>YEAR(S2164)</f>
        <v>2014</v>
      </c>
      <c r="V2164">
        <f>YEAR(T2164)</f>
        <v>2014</v>
      </c>
      <c r="W2164" t="str">
        <f>IF(V2164=U2164, "Yes"," No")</f>
        <v>Yes</v>
      </c>
    </row>
    <row r="2165" spans="1:23" ht="43.2" x14ac:dyDescent="0.3">
      <c r="A2165">
        <v>2163</v>
      </c>
      <c r="B2165" s="1" t="s">
        <v>4406</v>
      </c>
      <c r="C2165" s="1" t="s">
        <v>4407</v>
      </c>
      <c r="D2165">
        <v>2500</v>
      </c>
      <c r="E2165">
        <v>3305</v>
      </c>
      <c r="F2165" t="s">
        <v>16</v>
      </c>
      <c r="G2165" t="s">
        <v>17</v>
      </c>
      <c r="H2165" t="s">
        <v>18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1614</v>
      </c>
      <c r="O2165" s="7">
        <f>(E2165/D2165)*100</f>
        <v>132.20000000000002</v>
      </c>
      <c r="P2165" s="5">
        <f>IFERROR((E2165/L2165),0)</f>
        <v>75.11363636363636</v>
      </c>
      <c r="Q2165" s="5" t="str">
        <f>LEFT(N2165,SEARCH("/", N2165)-1)</f>
        <v>music</v>
      </c>
      <c r="R2165" s="5" t="str">
        <f>RIGHT(N2165,LEN(N2165)-SEARCH("/",N2165))</f>
        <v>rock</v>
      </c>
      <c r="S2165" s="11">
        <f>(((J2165/60)/60)/24)+DATE(1970,1,1)</f>
        <v>42111.899537037039</v>
      </c>
      <c r="T2165" s="11">
        <f>(((I2165/60)/60)/24)+DATE(1970,1,1)</f>
        <v>42163.159722222219</v>
      </c>
      <c r="U2165">
        <f>YEAR(S2165)</f>
        <v>2015</v>
      </c>
      <c r="V2165">
        <f>YEAR(T2165)</f>
        <v>2015</v>
      </c>
      <c r="W2165" t="str">
        <f>IF(V2165=U2165, "Yes"," No")</f>
        <v>Yes</v>
      </c>
    </row>
    <row r="2166" spans="1:23" ht="28.8" x14ac:dyDescent="0.3">
      <c r="A2166">
        <v>2164</v>
      </c>
      <c r="B2166" s="1" t="s">
        <v>4408</v>
      </c>
      <c r="C2166" s="1" t="s">
        <v>4409</v>
      </c>
      <c r="D2166">
        <v>5500</v>
      </c>
      <c r="E2166">
        <v>5645</v>
      </c>
      <c r="F2166" t="s">
        <v>16</v>
      </c>
      <c r="G2166" t="s">
        <v>17</v>
      </c>
      <c r="H2166" t="s">
        <v>18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1614</v>
      </c>
      <c r="O2166" s="7">
        <f>(E2166/D2166)*100</f>
        <v>102.63636363636364</v>
      </c>
      <c r="P2166" s="5">
        <f>IFERROR((E2166/L2166),0)</f>
        <v>68.01204819277109</v>
      </c>
      <c r="Q2166" s="5" t="str">
        <f>LEFT(N2166,SEARCH("/", N2166)-1)</f>
        <v>music</v>
      </c>
      <c r="R2166" s="5" t="str">
        <f>RIGHT(N2166,LEN(N2166)-SEARCH("/",N2166))</f>
        <v>rock</v>
      </c>
      <c r="S2166" s="11">
        <f>(((J2166/60)/60)/24)+DATE(1970,1,1)</f>
        <v>42515.71775462963</v>
      </c>
      <c r="T2166" s="11">
        <f>(((I2166/60)/60)/24)+DATE(1970,1,1)</f>
        <v>42546.165972222225</v>
      </c>
      <c r="U2166">
        <f>YEAR(S2166)</f>
        <v>2016</v>
      </c>
      <c r="V2166">
        <f>YEAR(T2166)</f>
        <v>2016</v>
      </c>
      <c r="W2166" t="str">
        <f>IF(V2166=U2166, "Yes"," No")</f>
        <v>Yes</v>
      </c>
    </row>
    <row r="2167" spans="1:23" ht="43.2" x14ac:dyDescent="0.3">
      <c r="A2167">
        <v>2165</v>
      </c>
      <c r="B2167" s="1" t="s">
        <v>4410</v>
      </c>
      <c r="C2167" s="1" t="s">
        <v>4411</v>
      </c>
      <c r="D2167">
        <v>2500</v>
      </c>
      <c r="E2167">
        <v>3466</v>
      </c>
      <c r="F2167" t="s">
        <v>16</v>
      </c>
      <c r="G2167" t="s">
        <v>179</v>
      </c>
      <c r="H2167" t="s">
        <v>55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1614</v>
      </c>
      <c r="O2167" s="7">
        <f>(E2167/D2167)*100</f>
        <v>138.64000000000001</v>
      </c>
      <c r="P2167" s="5">
        <f>IFERROR((E2167/L2167),0)</f>
        <v>29.623931623931625</v>
      </c>
      <c r="Q2167" s="5" t="str">
        <f>LEFT(N2167,SEARCH("/", N2167)-1)</f>
        <v>music</v>
      </c>
      <c r="R2167" s="5" t="str">
        <f>RIGHT(N2167,LEN(N2167)-SEARCH("/",N2167))</f>
        <v>rock</v>
      </c>
      <c r="S2167" s="11">
        <f>(((J2167/60)/60)/24)+DATE(1970,1,1)</f>
        <v>42438.667071759264</v>
      </c>
      <c r="T2167" s="11">
        <f>(((I2167/60)/60)/24)+DATE(1970,1,1)</f>
        <v>42468.625405092593</v>
      </c>
      <c r="U2167">
        <f>YEAR(S2167)</f>
        <v>2016</v>
      </c>
      <c r="V2167">
        <f>YEAR(T2167)</f>
        <v>2016</v>
      </c>
      <c r="W2167" t="str">
        <f>IF(V2167=U2167, "Yes"," No")</f>
        <v>Yes</v>
      </c>
    </row>
    <row r="2168" spans="1:23" ht="57.6" x14ac:dyDescent="0.3">
      <c r="A2168">
        <v>2166</v>
      </c>
      <c r="B2168" s="1" t="s">
        <v>4412</v>
      </c>
      <c r="C2168" s="1" t="s">
        <v>4413</v>
      </c>
      <c r="D2168">
        <v>2000</v>
      </c>
      <c r="E2168">
        <v>2932</v>
      </c>
      <c r="F2168" t="s">
        <v>16</v>
      </c>
      <c r="G2168" t="s">
        <v>17</v>
      </c>
      <c r="H2168" t="s">
        <v>18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1614</v>
      </c>
      <c r="O2168" s="7">
        <f>(E2168/D2168)*100</f>
        <v>146.6</v>
      </c>
      <c r="P2168" s="5">
        <f>IFERROR((E2168/L2168),0)</f>
        <v>91.625</v>
      </c>
      <c r="Q2168" s="5" t="str">
        <f>LEFT(N2168,SEARCH("/", N2168)-1)</f>
        <v>music</v>
      </c>
      <c r="R2168" s="5" t="str">
        <f>RIGHT(N2168,LEN(N2168)-SEARCH("/",N2168))</f>
        <v>rock</v>
      </c>
      <c r="S2168" s="11">
        <f>(((J2168/60)/60)/24)+DATE(1970,1,1)</f>
        <v>41933.838171296295</v>
      </c>
      <c r="T2168" s="11">
        <f>(((I2168/60)/60)/24)+DATE(1970,1,1)</f>
        <v>41978.879837962959</v>
      </c>
      <c r="U2168">
        <f>YEAR(S2168)</f>
        <v>2014</v>
      </c>
      <c r="V2168">
        <f>YEAR(T2168)</f>
        <v>2014</v>
      </c>
      <c r="W2168" t="str">
        <f>IF(V2168=U2168, "Yes"," No")</f>
        <v>Yes</v>
      </c>
    </row>
    <row r="2169" spans="1:23" ht="28.8" x14ac:dyDescent="0.3">
      <c r="A2169">
        <v>2167</v>
      </c>
      <c r="B2169" s="1" t="s">
        <v>4414</v>
      </c>
      <c r="C2169" s="1" t="s">
        <v>4415</v>
      </c>
      <c r="D2169">
        <v>150</v>
      </c>
      <c r="E2169">
        <v>180</v>
      </c>
      <c r="F2169" t="s">
        <v>16</v>
      </c>
      <c r="G2169" t="s">
        <v>17</v>
      </c>
      <c r="H2169" t="s">
        <v>18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1614</v>
      </c>
      <c r="O2169" s="7">
        <f>(E2169/D2169)*100</f>
        <v>120</v>
      </c>
      <c r="P2169" s="5">
        <f>IFERROR((E2169/L2169),0)</f>
        <v>22.5</v>
      </c>
      <c r="Q2169" s="5" t="str">
        <f>LEFT(N2169,SEARCH("/", N2169)-1)</f>
        <v>music</v>
      </c>
      <c r="R2169" s="5" t="str">
        <f>RIGHT(N2169,LEN(N2169)-SEARCH("/",N2169))</f>
        <v>rock</v>
      </c>
      <c r="S2169" s="11">
        <f>(((J2169/60)/60)/24)+DATE(1970,1,1)</f>
        <v>41153.066400462965</v>
      </c>
      <c r="T2169" s="11">
        <f>(((I2169/60)/60)/24)+DATE(1970,1,1)</f>
        <v>41167.066400462965</v>
      </c>
      <c r="U2169">
        <f>YEAR(S2169)</f>
        <v>2012</v>
      </c>
      <c r="V2169">
        <f>YEAR(T2169)</f>
        <v>2012</v>
      </c>
      <c r="W2169" t="str">
        <f>IF(V2169=U2169, "Yes"," No")</f>
        <v>Yes</v>
      </c>
    </row>
    <row r="2170" spans="1:23" ht="43.2" x14ac:dyDescent="0.3">
      <c r="A2170">
        <v>2168</v>
      </c>
      <c r="B2170" s="1" t="s">
        <v>4416</v>
      </c>
      <c r="C2170" s="1" t="s">
        <v>4417</v>
      </c>
      <c r="D2170">
        <v>18000</v>
      </c>
      <c r="E2170">
        <v>21884.69</v>
      </c>
      <c r="F2170" t="s">
        <v>16</v>
      </c>
      <c r="G2170" t="s">
        <v>17</v>
      </c>
      <c r="H2170" t="s">
        <v>18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1614</v>
      </c>
      <c r="O2170" s="7">
        <f>(E2170/D2170)*100</f>
        <v>121.5816111111111</v>
      </c>
      <c r="P2170" s="5">
        <f>IFERROR((E2170/L2170),0)</f>
        <v>64.366735294117646</v>
      </c>
      <c r="Q2170" s="5" t="str">
        <f>LEFT(N2170,SEARCH("/", N2170)-1)</f>
        <v>music</v>
      </c>
      <c r="R2170" s="5" t="str">
        <f>RIGHT(N2170,LEN(N2170)-SEARCH("/",N2170))</f>
        <v>rock</v>
      </c>
      <c r="S2170" s="11">
        <f>(((J2170/60)/60)/24)+DATE(1970,1,1)</f>
        <v>42745.600243055553</v>
      </c>
      <c r="T2170" s="11">
        <f>(((I2170/60)/60)/24)+DATE(1970,1,1)</f>
        <v>42776.208333333328</v>
      </c>
      <c r="U2170">
        <f>YEAR(S2170)</f>
        <v>2017</v>
      </c>
      <c r="V2170">
        <f>YEAR(T2170)</f>
        <v>2017</v>
      </c>
      <c r="W2170" t="str">
        <f>IF(V2170=U2170, "Yes"," No")</f>
        <v>Yes</v>
      </c>
    </row>
    <row r="2171" spans="1:23" ht="57.6" x14ac:dyDescent="0.3">
      <c r="A2171">
        <v>2169</v>
      </c>
      <c r="B2171" s="1" t="s">
        <v>4418</v>
      </c>
      <c r="C2171" s="1" t="s">
        <v>4419</v>
      </c>
      <c r="D2171">
        <v>153</v>
      </c>
      <c r="E2171">
        <v>153</v>
      </c>
      <c r="F2171" t="s">
        <v>16</v>
      </c>
      <c r="G2171" t="s">
        <v>17</v>
      </c>
      <c r="H2171" t="s">
        <v>18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1614</v>
      </c>
      <c r="O2171" s="7">
        <f>(E2171/D2171)*100</f>
        <v>100</v>
      </c>
      <c r="P2171" s="5">
        <f>IFERROR((E2171/L2171),0)</f>
        <v>21.857142857142858</v>
      </c>
      <c r="Q2171" s="5" t="str">
        <f>LEFT(N2171,SEARCH("/", N2171)-1)</f>
        <v>music</v>
      </c>
      <c r="R2171" s="5" t="str">
        <f>RIGHT(N2171,LEN(N2171)-SEARCH("/",N2171))</f>
        <v>rock</v>
      </c>
      <c r="S2171" s="11">
        <f>(((J2171/60)/60)/24)+DATE(1970,1,1)</f>
        <v>42793.700821759259</v>
      </c>
      <c r="T2171" s="11">
        <f>(((I2171/60)/60)/24)+DATE(1970,1,1)</f>
        <v>42796.700821759259</v>
      </c>
      <c r="U2171">
        <f>YEAR(S2171)</f>
        <v>2017</v>
      </c>
      <c r="V2171">
        <f>YEAR(T2171)</f>
        <v>2017</v>
      </c>
      <c r="W2171" t="str">
        <f>IF(V2171=U2171, "Yes"," No")</f>
        <v>Yes</v>
      </c>
    </row>
    <row r="2172" spans="1:23" ht="43.2" x14ac:dyDescent="0.3">
      <c r="A2172">
        <v>2170</v>
      </c>
      <c r="B2172" s="1" t="s">
        <v>4420</v>
      </c>
      <c r="C2172" s="1" t="s">
        <v>4421</v>
      </c>
      <c r="D2172">
        <v>350</v>
      </c>
      <c r="E2172">
        <v>633</v>
      </c>
      <c r="F2172" t="s">
        <v>16</v>
      </c>
      <c r="G2172" t="s">
        <v>17</v>
      </c>
      <c r="H2172" t="s">
        <v>18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1614</v>
      </c>
      <c r="O2172" s="7">
        <f>(E2172/D2172)*100</f>
        <v>180.85714285714286</v>
      </c>
      <c r="P2172" s="5">
        <f>IFERROR((E2172/L2172),0)</f>
        <v>33.315789473684212</v>
      </c>
      <c r="Q2172" s="5" t="str">
        <f>LEFT(N2172,SEARCH("/", N2172)-1)</f>
        <v>music</v>
      </c>
      <c r="R2172" s="5" t="str">
        <f>RIGHT(N2172,LEN(N2172)-SEARCH("/",N2172))</f>
        <v>rock</v>
      </c>
      <c r="S2172" s="11">
        <f>(((J2172/60)/60)/24)+DATE(1970,1,1)</f>
        <v>42198.750254629631</v>
      </c>
      <c r="T2172" s="11">
        <f>(((I2172/60)/60)/24)+DATE(1970,1,1)</f>
        <v>42238.750254629631</v>
      </c>
      <c r="U2172">
        <f>YEAR(S2172)</f>
        <v>2015</v>
      </c>
      <c r="V2172">
        <f>YEAR(T2172)</f>
        <v>2015</v>
      </c>
      <c r="W2172" t="str">
        <f>IF(V2172=U2172, "Yes"," No")</f>
        <v>Yes</v>
      </c>
    </row>
    <row r="2173" spans="1:23" ht="43.2" x14ac:dyDescent="0.3">
      <c r="A2173">
        <v>2171</v>
      </c>
      <c r="B2173" s="1" t="s">
        <v>4422</v>
      </c>
      <c r="C2173" s="1" t="s">
        <v>4423</v>
      </c>
      <c r="D2173">
        <v>4000</v>
      </c>
      <c r="E2173">
        <v>4243</v>
      </c>
      <c r="F2173" t="s">
        <v>16</v>
      </c>
      <c r="G2173" t="s">
        <v>17</v>
      </c>
      <c r="H2173" t="s">
        <v>18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1614</v>
      </c>
      <c r="O2173" s="7">
        <f>(E2173/D2173)*100</f>
        <v>106.075</v>
      </c>
      <c r="P2173" s="5">
        <f>IFERROR((E2173/L2173),0)</f>
        <v>90.276595744680847</v>
      </c>
      <c r="Q2173" s="5" t="str">
        <f>LEFT(N2173,SEARCH("/", N2173)-1)</f>
        <v>music</v>
      </c>
      <c r="R2173" s="5" t="str">
        <f>RIGHT(N2173,LEN(N2173)-SEARCH("/",N2173))</f>
        <v>rock</v>
      </c>
      <c r="S2173" s="11">
        <f>(((J2173/60)/60)/24)+DATE(1970,1,1)</f>
        <v>42141.95711805555</v>
      </c>
      <c r="T2173" s="11">
        <f>(((I2173/60)/60)/24)+DATE(1970,1,1)</f>
        <v>42177.208333333328</v>
      </c>
      <c r="U2173">
        <f>YEAR(S2173)</f>
        <v>2015</v>
      </c>
      <c r="V2173">
        <f>YEAR(T2173)</f>
        <v>2015</v>
      </c>
      <c r="W2173" t="str">
        <f>IF(V2173=U2173, "Yes"," No")</f>
        <v>Yes</v>
      </c>
    </row>
    <row r="2174" spans="1:23" ht="43.2" x14ac:dyDescent="0.3">
      <c r="A2174">
        <v>2172</v>
      </c>
      <c r="B2174" s="1" t="s">
        <v>4424</v>
      </c>
      <c r="C2174" s="1" t="s">
        <v>4425</v>
      </c>
      <c r="D2174">
        <v>1000</v>
      </c>
      <c r="E2174">
        <v>1000</v>
      </c>
      <c r="F2174" t="s">
        <v>16</v>
      </c>
      <c r="G2174" t="s">
        <v>17</v>
      </c>
      <c r="H2174" t="s">
        <v>18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1614</v>
      </c>
      <c r="O2174" s="7">
        <f>(E2174/D2174)*100</f>
        <v>100</v>
      </c>
      <c r="P2174" s="5">
        <f>IFERROR((E2174/L2174),0)</f>
        <v>76.92307692307692</v>
      </c>
      <c r="Q2174" s="5" t="str">
        <f>LEFT(N2174,SEARCH("/", N2174)-1)</f>
        <v>music</v>
      </c>
      <c r="R2174" s="5" t="str">
        <f>RIGHT(N2174,LEN(N2174)-SEARCH("/",N2174))</f>
        <v>rock</v>
      </c>
      <c r="S2174" s="11">
        <f>(((J2174/60)/60)/24)+DATE(1970,1,1)</f>
        <v>42082.580092592587</v>
      </c>
      <c r="T2174" s="11">
        <f>(((I2174/60)/60)/24)+DATE(1970,1,1)</f>
        <v>42112.580092592587</v>
      </c>
      <c r="U2174">
        <f>YEAR(S2174)</f>
        <v>2015</v>
      </c>
      <c r="V2174">
        <f>YEAR(T2174)</f>
        <v>2015</v>
      </c>
      <c r="W2174" t="str">
        <f>IF(V2174=U2174, "Yes"," No")</f>
        <v>Yes</v>
      </c>
    </row>
    <row r="2175" spans="1:23" ht="43.2" x14ac:dyDescent="0.3">
      <c r="A2175">
        <v>2173</v>
      </c>
      <c r="B2175" s="1" t="s">
        <v>4426</v>
      </c>
      <c r="C2175" s="1" t="s">
        <v>4427</v>
      </c>
      <c r="D2175">
        <v>4200</v>
      </c>
      <c r="E2175">
        <v>5331</v>
      </c>
      <c r="F2175" t="s">
        <v>16</v>
      </c>
      <c r="G2175" t="s">
        <v>17</v>
      </c>
      <c r="H2175" t="s">
        <v>18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1614</v>
      </c>
      <c r="O2175" s="7">
        <f>(E2175/D2175)*100</f>
        <v>126.92857142857143</v>
      </c>
      <c r="P2175" s="5">
        <f>IFERROR((E2175/L2175),0)</f>
        <v>59.233333333333334</v>
      </c>
      <c r="Q2175" s="5" t="str">
        <f>LEFT(N2175,SEARCH("/", N2175)-1)</f>
        <v>music</v>
      </c>
      <c r="R2175" s="5" t="str">
        <f>RIGHT(N2175,LEN(N2175)-SEARCH("/",N2175))</f>
        <v>rock</v>
      </c>
      <c r="S2175" s="11">
        <f>(((J2175/60)/60)/24)+DATE(1970,1,1)</f>
        <v>41495.692627314813</v>
      </c>
      <c r="T2175" s="11">
        <f>(((I2175/60)/60)/24)+DATE(1970,1,1)</f>
        <v>41527.165972222225</v>
      </c>
      <c r="U2175">
        <f>YEAR(S2175)</f>
        <v>2013</v>
      </c>
      <c r="V2175">
        <f>YEAR(T2175)</f>
        <v>2013</v>
      </c>
      <c r="W2175" t="str">
        <f>IF(V2175=U2175, "Yes"," No")</f>
        <v>Yes</v>
      </c>
    </row>
    <row r="2176" spans="1:23" ht="57.6" x14ac:dyDescent="0.3">
      <c r="A2176">
        <v>2174</v>
      </c>
      <c r="B2176" s="1" t="s">
        <v>4428</v>
      </c>
      <c r="C2176" s="1" t="s">
        <v>4429</v>
      </c>
      <c r="D2176">
        <v>4000</v>
      </c>
      <c r="E2176">
        <v>4119</v>
      </c>
      <c r="F2176" t="s">
        <v>16</v>
      </c>
      <c r="G2176" t="s">
        <v>24</v>
      </c>
      <c r="H2176" t="s">
        <v>25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1614</v>
      </c>
      <c r="O2176" s="7">
        <f>(E2176/D2176)*100</f>
        <v>102.97499999999999</v>
      </c>
      <c r="P2176" s="5">
        <f>IFERROR((E2176/L2176),0)</f>
        <v>65.38095238095238</v>
      </c>
      <c r="Q2176" s="5" t="str">
        <f>LEFT(N2176,SEARCH("/", N2176)-1)</f>
        <v>music</v>
      </c>
      <c r="R2176" s="5" t="str">
        <f>RIGHT(N2176,LEN(N2176)-SEARCH("/",N2176))</f>
        <v>rock</v>
      </c>
      <c r="S2176" s="11">
        <f>(((J2176/60)/60)/24)+DATE(1970,1,1)</f>
        <v>42465.542905092589</v>
      </c>
      <c r="T2176" s="11">
        <f>(((I2176/60)/60)/24)+DATE(1970,1,1)</f>
        <v>42495.542905092589</v>
      </c>
      <c r="U2176">
        <f>YEAR(S2176)</f>
        <v>2016</v>
      </c>
      <c r="V2176">
        <f>YEAR(T2176)</f>
        <v>2016</v>
      </c>
      <c r="W2176" t="str">
        <f>IF(V2176=U2176, "Yes"," No")</f>
        <v>Yes</v>
      </c>
    </row>
    <row r="2177" spans="1:23" ht="43.2" x14ac:dyDescent="0.3">
      <c r="A2177">
        <v>2175</v>
      </c>
      <c r="B2177" s="1" t="s">
        <v>4430</v>
      </c>
      <c r="C2177" s="1" t="s">
        <v>4431</v>
      </c>
      <c r="D2177">
        <v>700</v>
      </c>
      <c r="E2177">
        <v>1750</v>
      </c>
      <c r="F2177" t="s">
        <v>16</v>
      </c>
      <c r="G2177" t="s">
        <v>17</v>
      </c>
      <c r="H2177" t="s">
        <v>18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1614</v>
      </c>
      <c r="O2177" s="7">
        <f>(E2177/D2177)*100</f>
        <v>250</v>
      </c>
      <c r="P2177" s="5">
        <f>IFERROR((E2177/L2177),0)</f>
        <v>67.307692307692307</v>
      </c>
      <c r="Q2177" s="5" t="str">
        <f>LEFT(N2177,SEARCH("/", N2177)-1)</f>
        <v>music</v>
      </c>
      <c r="R2177" s="5" t="str">
        <f>RIGHT(N2177,LEN(N2177)-SEARCH("/",N2177))</f>
        <v>rock</v>
      </c>
      <c r="S2177" s="11">
        <f>(((J2177/60)/60)/24)+DATE(1970,1,1)</f>
        <v>42565.009097222224</v>
      </c>
      <c r="T2177" s="11">
        <f>(((I2177/60)/60)/24)+DATE(1970,1,1)</f>
        <v>42572.009097222224</v>
      </c>
      <c r="U2177">
        <f>YEAR(S2177)</f>
        <v>2016</v>
      </c>
      <c r="V2177">
        <f>YEAR(T2177)</f>
        <v>2016</v>
      </c>
      <c r="W2177" t="str">
        <f>IF(V2177=U2177, "Yes"," No")</f>
        <v>Yes</v>
      </c>
    </row>
    <row r="2178" spans="1:23" ht="43.2" x14ac:dyDescent="0.3">
      <c r="A2178">
        <v>2176</v>
      </c>
      <c r="B2178" s="1" t="s">
        <v>4432</v>
      </c>
      <c r="C2178" s="1" t="s">
        <v>4433</v>
      </c>
      <c r="D2178">
        <v>5000</v>
      </c>
      <c r="E2178">
        <v>6301</v>
      </c>
      <c r="F2178" t="s">
        <v>16</v>
      </c>
      <c r="G2178" t="s">
        <v>17</v>
      </c>
      <c r="H2178" t="s">
        <v>18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1614</v>
      </c>
      <c r="O2178" s="7">
        <f>(E2178/D2178)*100</f>
        <v>126.02</v>
      </c>
      <c r="P2178" s="5">
        <f>IFERROR((E2178/L2178),0)</f>
        <v>88.74647887323944</v>
      </c>
      <c r="Q2178" s="5" t="str">
        <f>LEFT(N2178,SEARCH("/", N2178)-1)</f>
        <v>music</v>
      </c>
      <c r="R2178" s="5" t="str">
        <f>RIGHT(N2178,LEN(N2178)-SEARCH("/",N2178))</f>
        <v>rock</v>
      </c>
      <c r="S2178" s="11">
        <f>(((J2178/60)/60)/24)+DATE(1970,1,1)</f>
        <v>42096.633206018523</v>
      </c>
      <c r="T2178" s="11">
        <f>(((I2178/60)/60)/24)+DATE(1970,1,1)</f>
        <v>42126.633206018523</v>
      </c>
      <c r="U2178">
        <f>YEAR(S2178)</f>
        <v>2015</v>
      </c>
      <c r="V2178">
        <f>YEAR(T2178)</f>
        <v>2015</v>
      </c>
      <c r="W2178" t="str">
        <f>IF(V2178=U2178, "Yes"," No")</f>
        <v>Yes</v>
      </c>
    </row>
    <row r="2179" spans="1:23" ht="72" x14ac:dyDescent="0.3">
      <c r="A2179">
        <v>2177</v>
      </c>
      <c r="B2179" s="1" t="s">
        <v>4434</v>
      </c>
      <c r="C2179" s="1" t="s">
        <v>4435</v>
      </c>
      <c r="D2179">
        <v>2500</v>
      </c>
      <c r="E2179">
        <v>2503</v>
      </c>
      <c r="F2179" t="s">
        <v>16</v>
      </c>
      <c r="G2179" t="s">
        <v>17</v>
      </c>
      <c r="H2179" t="s">
        <v>18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1614</v>
      </c>
      <c r="O2179" s="7">
        <f>(E2179/D2179)*100</f>
        <v>100.12</v>
      </c>
      <c r="P2179" s="5">
        <f>IFERROR((E2179/L2179),0)</f>
        <v>65.868421052631575</v>
      </c>
      <c r="Q2179" s="5" t="str">
        <f>LEFT(N2179,SEARCH("/", N2179)-1)</f>
        <v>music</v>
      </c>
      <c r="R2179" s="5" t="str">
        <f>RIGHT(N2179,LEN(N2179)-SEARCH("/",N2179))</f>
        <v>rock</v>
      </c>
      <c r="S2179" s="11">
        <f>(((J2179/60)/60)/24)+DATE(1970,1,1)</f>
        <v>42502.250775462962</v>
      </c>
      <c r="T2179" s="11">
        <f>(((I2179/60)/60)/24)+DATE(1970,1,1)</f>
        <v>42527.250775462962</v>
      </c>
      <c r="U2179">
        <f>YEAR(S2179)</f>
        <v>2016</v>
      </c>
      <c r="V2179">
        <f>YEAR(T2179)</f>
        <v>2016</v>
      </c>
      <c r="W2179" t="str">
        <f>IF(V2179=U2179, "Yes"," No")</f>
        <v>Yes</v>
      </c>
    </row>
    <row r="2180" spans="1:23" ht="43.2" x14ac:dyDescent="0.3">
      <c r="A2180">
        <v>2178</v>
      </c>
      <c r="B2180" s="1" t="s">
        <v>4436</v>
      </c>
      <c r="C2180" s="1" t="s">
        <v>4437</v>
      </c>
      <c r="D2180">
        <v>25000</v>
      </c>
      <c r="E2180">
        <v>34660</v>
      </c>
      <c r="F2180" t="s">
        <v>16</v>
      </c>
      <c r="G2180" t="s">
        <v>17</v>
      </c>
      <c r="H2180" t="s">
        <v>18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1614</v>
      </c>
      <c r="O2180" s="7">
        <f>(E2180/D2180)*100</f>
        <v>138.64000000000001</v>
      </c>
      <c r="P2180" s="5">
        <f>IFERROR((E2180/L2180),0)</f>
        <v>40.349243306169967</v>
      </c>
      <c r="Q2180" s="5" t="str">
        <f>LEFT(N2180,SEARCH("/", N2180)-1)</f>
        <v>music</v>
      </c>
      <c r="R2180" s="5" t="str">
        <f>RIGHT(N2180,LEN(N2180)-SEARCH("/",N2180))</f>
        <v>rock</v>
      </c>
      <c r="S2180" s="11">
        <f>(((J2180/60)/60)/24)+DATE(1970,1,1)</f>
        <v>42723.63653935185</v>
      </c>
      <c r="T2180" s="11">
        <f>(((I2180/60)/60)/24)+DATE(1970,1,1)</f>
        <v>42753.63653935185</v>
      </c>
      <c r="U2180">
        <f>YEAR(S2180)</f>
        <v>2016</v>
      </c>
      <c r="V2180">
        <f>YEAR(T2180)</f>
        <v>2017</v>
      </c>
      <c r="W2180" t="str">
        <f>IF(V2180=U2180, "Yes"," No")</f>
        <v xml:space="preserve"> No</v>
      </c>
    </row>
    <row r="2181" spans="1:23" ht="43.2" x14ac:dyDescent="0.3">
      <c r="A2181">
        <v>2179</v>
      </c>
      <c r="B2181" s="1" t="s">
        <v>4438</v>
      </c>
      <c r="C2181" s="1" t="s">
        <v>4439</v>
      </c>
      <c r="D2181">
        <v>1000</v>
      </c>
      <c r="E2181">
        <v>1614</v>
      </c>
      <c r="F2181" t="s">
        <v>16</v>
      </c>
      <c r="G2181" t="s">
        <v>17</v>
      </c>
      <c r="H2181" t="s">
        <v>18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1614</v>
      </c>
      <c r="O2181" s="7">
        <f>(E2181/D2181)*100</f>
        <v>161.4</v>
      </c>
      <c r="P2181" s="5">
        <f>IFERROR((E2181/L2181),0)</f>
        <v>76.857142857142861</v>
      </c>
      <c r="Q2181" s="5" t="str">
        <f>LEFT(N2181,SEARCH("/", N2181)-1)</f>
        <v>music</v>
      </c>
      <c r="R2181" s="5" t="str">
        <f>RIGHT(N2181,LEN(N2181)-SEARCH("/",N2181))</f>
        <v>rock</v>
      </c>
      <c r="S2181" s="11">
        <f>(((J2181/60)/60)/24)+DATE(1970,1,1)</f>
        <v>42075.171203703707</v>
      </c>
      <c r="T2181" s="11">
        <f>(((I2181/60)/60)/24)+DATE(1970,1,1)</f>
        <v>42105.171203703707</v>
      </c>
      <c r="U2181">
        <f>YEAR(S2181)</f>
        <v>2015</v>
      </c>
      <c r="V2181">
        <f>YEAR(T2181)</f>
        <v>2015</v>
      </c>
      <c r="W2181" t="str">
        <f>IF(V2181=U2181, "Yes"," No")</f>
        <v>Yes</v>
      </c>
    </row>
    <row r="2182" spans="1:23" ht="28.8" x14ac:dyDescent="0.3">
      <c r="A2182">
        <v>2180</v>
      </c>
      <c r="B2182" s="1" t="s">
        <v>4440</v>
      </c>
      <c r="C2182" s="1" t="s">
        <v>4441</v>
      </c>
      <c r="D2182">
        <v>5000</v>
      </c>
      <c r="E2182">
        <v>5359.21</v>
      </c>
      <c r="F2182" t="s">
        <v>16</v>
      </c>
      <c r="G2182" t="s">
        <v>17</v>
      </c>
      <c r="H2182" t="s">
        <v>18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1614</v>
      </c>
      <c r="O2182" s="7">
        <f>(E2182/D2182)*100</f>
        <v>107.18419999999999</v>
      </c>
      <c r="P2182" s="5">
        <f>IFERROR((E2182/L2182),0)</f>
        <v>68.707820512820518</v>
      </c>
      <c r="Q2182" s="5" t="str">
        <f>LEFT(N2182,SEARCH("/", N2182)-1)</f>
        <v>music</v>
      </c>
      <c r="R2182" s="5" t="str">
        <f>RIGHT(N2182,LEN(N2182)-SEARCH("/",N2182))</f>
        <v>rock</v>
      </c>
      <c r="S2182" s="11">
        <f>(((J2182/60)/60)/24)+DATE(1970,1,1)</f>
        <v>42279.669768518521</v>
      </c>
      <c r="T2182" s="11">
        <f>(((I2182/60)/60)/24)+DATE(1970,1,1)</f>
        <v>42321.711435185185</v>
      </c>
      <c r="U2182">
        <f>YEAR(S2182)</f>
        <v>2015</v>
      </c>
      <c r="V2182">
        <f>YEAR(T2182)</f>
        <v>2015</v>
      </c>
      <c r="W2182" t="str">
        <f>IF(V2182=U2182, "Yes"," No")</f>
        <v>Yes</v>
      </c>
    </row>
    <row r="2183" spans="1:23" ht="57.6" x14ac:dyDescent="0.3">
      <c r="A2183">
        <v>2181</v>
      </c>
      <c r="B2183" s="1" t="s">
        <v>4442</v>
      </c>
      <c r="C2183" s="1" t="s">
        <v>4443</v>
      </c>
      <c r="D2183">
        <v>2000</v>
      </c>
      <c r="E2183">
        <v>3062</v>
      </c>
      <c r="F2183" t="s">
        <v>16</v>
      </c>
      <c r="G2183" t="s">
        <v>17</v>
      </c>
      <c r="H2183" t="s">
        <v>18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4444</v>
      </c>
      <c r="O2183" s="7">
        <f>(E2183/D2183)*100</f>
        <v>153.1</v>
      </c>
      <c r="P2183" s="5">
        <f>IFERROR((E2183/L2183),0)</f>
        <v>57.773584905660378</v>
      </c>
      <c r="Q2183" s="5" t="str">
        <f>LEFT(N2183,SEARCH("/", N2183)-1)</f>
        <v>games</v>
      </c>
      <c r="R2183" s="5" t="str">
        <f>RIGHT(N2183,LEN(N2183)-SEARCH("/",N2183))</f>
        <v>tabletop games</v>
      </c>
      <c r="S2183" s="11">
        <f>(((J2183/60)/60)/24)+DATE(1970,1,1)</f>
        <v>42773.005243055552</v>
      </c>
      <c r="T2183" s="11">
        <f>(((I2183/60)/60)/24)+DATE(1970,1,1)</f>
        <v>42787.005243055552</v>
      </c>
      <c r="U2183">
        <f>YEAR(S2183)</f>
        <v>2017</v>
      </c>
      <c r="V2183">
        <f>YEAR(T2183)</f>
        <v>2017</v>
      </c>
      <c r="W2183" t="str">
        <f>IF(V2183=U2183, "Yes"," No")</f>
        <v>Yes</v>
      </c>
    </row>
    <row r="2184" spans="1:23" ht="43.2" x14ac:dyDescent="0.3">
      <c r="A2184">
        <v>2182</v>
      </c>
      <c r="B2184" s="1" t="s">
        <v>4445</v>
      </c>
      <c r="C2184" s="1" t="s">
        <v>4446</v>
      </c>
      <c r="D2184">
        <v>3000</v>
      </c>
      <c r="E2184">
        <v>15725</v>
      </c>
      <c r="F2184" t="s">
        <v>16</v>
      </c>
      <c r="G2184" t="s">
        <v>159</v>
      </c>
      <c r="H2184" t="s">
        <v>160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4444</v>
      </c>
      <c r="O2184" s="7">
        <f>(E2184/D2184)*100</f>
        <v>524.16666666666663</v>
      </c>
      <c r="P2184" s="5">
        <f>IFERROR((E2184/L2184),0)</f>
        <v>44.171348314606739</v>
      </c>
      <c r="Q2184" s="5" t="str">
        <f>LEFT(N2184,SEARCH("/", N2184)-1)</f>
        <v>games</v>
      </c>
      <c r="R2184" s="5" t="str">
        <f>RIGHT(N2184,LEN(N2184)-SEARCH("/",N2184))</f>
        <v>tabletop games</v>
      </c>
      <c r="S2184" s="11">
        <f>(((J2184/60)/60)/24)+DATE(1970,1,1)</f>
        <v>41879.900752314818</v>
      </c>
      <c r="T2184" s="11">
        <f>(((I2184/60)/60)/24)+DATE(1970,1,1)</f>
        <v>41914.900752314818</v>
      </c>
      <c r="U2184">
        <f>YEAR(S2184)</f>
        <v>2014</v>
      </c>
      <c r="V2184">
        <f>YEAR(T2184)</f>
        <v>2014</v>
      </c>
      <c r="W2184" t="str">
        <f>IF(V2184=U2184, "Yes"," No")</f>
        <v>Yes</v>
      </c>
    </row>
    <row r="2185" spans="1:23" ht="43.2" x14ac:dyDescent="0.3">
      <c r="A2185">
        <v>2183</v>
      </c>
      <c r="B2185" s="1" t="s">
        <v>4447</v>
      </c>
      <c r="C2185" s="1" t="s">
        <v>4448</v>
      </c>
      <c r="D2185">
        <v>1800</v>
      </c>
      <c r="E2185">
        <v>8807</v>
      </c>
      <c r="F2185" t="s">
        <v>16</v>
      </c>
      <c r="G2185" t="s">
        <v>17</v>
      </c>
      <c r="H2185" t="s">
        <v>18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4444</v>
      </c>
      <c r="O2185" s="7">
        <f>(E2185/D2185)*100</f>
        <v>489.27777777777777</v>
      </c>
      <c r="P2185" s="5">
        <f>IFERROR((E2185/L2185),0)</f>
        <v>31.566308243727597</v>
      </c>
      <c r="Q2185" s="5" t="str">
        <f>LEFT(N2185,SEARCH("/", N2185)-1)</f>
        <v>games</v>
      </c>
      <c r="R2185" s="5" t="str">
        <f>RIGHT(N2185,LEN(N2185)-SEARCH("/",N2185))</f>
        <v>tabletop games</v>
      </c>
      <c r="S2185" s="11">
        <f>(((J2185/60)/60)/24)+DATE(1970,1,1)</f>
        <v>42745.365474537044</v>
      </c>
      <c r="T2185" s="11">
        <f>(((I2185/60)/60)/24)+DATE(1970,1,1)</f>
        <v>42775.208333333328</v>
      </c>
      <c r="U2185">
        <f>YEAR(S2185)</f>
        <v>2017</v>
      </c>
      <c r="V2185">
        <f>YEAR(T2185)</f>
        <v>2017</v>
      </c>
      <c r="W2185" t="str">
        <f>IF(V2185=U2185, "Yes"," No")</f>
        <v>Yes</v>
      </c>
    </row>
    <row r="2186" spans="1:23" ht="57.6" x14ac:dyDescent="0.3">
      <c r="A2186">
        <v>2184</v>
      </c>
      <c r="B2186" s="1" t="s">
        <v>4449</v>
      </c>
      <c r="C2186" s="1" t="s">
        <v>4450</v>
      </c>
      <c r="D2186">
        <v>10000</v>
      </c>
      <c r="E2186">
        <v>28474</v>
      </c>
      <c r="F2186" t="s">
        <v>16</v>
      </c>
      <c r="G2186" t="s">
        <v>17</v>
      </c>
      <c r="H2186" t="s">
        <v>18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4444</v>
      </c>
      <c r="O2186" s="7">
        <f>(E2186/D2186)*100</f>
        <v>284.74</v>
      </c>
      <c r="P2186" s="5">
        <f>IFERROR((E2186/L2186),0)</f>
        <v>107.04511278195488</v>
      </c>
      <c r="Q2186" s="5" t="str">
        <f>LEFT(N2186,SEARCH("/", N2186)-1)</f>
        <v>games</v>
      </c>
      <c r="R2186" s="5" t="str">
        <f>RIGHT(N2186,LEN(N2186)-SEARCH("/",N2186))</f>
        <v>tabletop games</v>
      </c>
      <c r="S2186" s="11">
        <f>(((J2186/60)/60)/24)+DATE(1970,1,1)</f>
        <v>42380.690289351856</v>
      </c>
      <c r="T2186" s="11">
        <f>(((I2186/60)/60)/24)+DATE(1970,1,1)</f>
        <v>42394.666666666672</v>
      </c>
      <c r="U2186">
        <f>YEAR(S2186)</f>
        <v>2016</v>
      </c>
      <c r="V2186">
        <f>YEAR(T2186)</f>
        <v>2016</v>
      </c>
      <c r="W2186" t="str">
        <f>IF(V2186=U2186, "Yes"," No")</f>
        <v>Yes</v>
      </c>
    </row>
    <row r="2187" spans="1:23" ht="43.2" x14ac:dyDescent="0.3">
      <c r="A2187">
        <v>2185</v>
      </c>
      <c r="B2187" s="1" t="s">
        <v>4451</v>
      </c>
      <c r="C2187" s="1" t="s">
        <v>4452</v>
      </c>
      <c r="D2187">
        <v>5000</v>
      </c>
      <c r="E2187">
        <v>92848.5</v>
      </c>
      <c r="F2187" t="s">
        <v>16</v>
      </c>
      <c r="G2187" t="s">
        <v>24</v>
      </c>
      <c r="H2187" t="s">
        <v>25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4444</v>
      </c>
      <c r="O2187" s="7">
        <f>(E2187/D2187)*100</f>
        <v>1856.97</v>
      </c>
      <c r="P2187" s="5">
        <f>IFERROR((E2187/L2187),0)</f>
        <v>149.03451043338683</v>
      </c>
      <c r="Q2187" s="5" t="str">
        <f>LEFT(N2187,SEARCH("/", N2187)-1)</f>
        <v>games</v>
      </c>
      <c r="R2187" s="5" t="str">
        <f>RIGHT(N2187,LEN(N2187)-SEARCH("/",N2187))</f>
        <v>tabletop games</v>
      </c>
      <c r="S2187" s="11">
        <f>(((J2187/60)/60)/24)+DATE(1970,1,1)</f>
        <v>41319.349988425929</v>
      </c>
      <c r="T2187" s="11">
        <f>(((I2187/60)/60)/24)+DATE(1970,1,1)</f>
        <v>41359.349988425929</v>
      </c>
      <c r="U2187">
        <f>YEAR(S2187)</f>
        <v>2013</v>
      </c>
      <c r="V2187">
        <f>YEAR(T2187)</f>
        <v>2013</v>
      </c>
      <c r="W2187" t="str">
        <f>IF(V2187=U2187, "Yes"," No")</f>
        <v>Yes</v>
      </c>
    </row>
    <row r="2188" spans="1:23" ht="43.2" x14ac:dyDescent="0.3">
      <c r="A2188">
        <v>2186</v>
      </c>
      <c r="B2188" s="1" t="s">
        <v>4453</v>
      </c>
      <c r="C2188" s="1" t="s">
        <v>4454</v>
      </c>
      <c r="D2188">
        <v>20000</v>
      </c>
      <c r="E2188">
        <v>21935</v>
      </c>
      <c r="F2188" t="s">
        <v>16</v>
      </c>
      <c r="G2188" t="s">
        <v>17</v>
      </c>
      <c r="H2188" t="s">
        <v>18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4444</v>
      </c>
      <c r="O2188" s="7">
        <f>(E2188/D2188)*100</f>
        <v>109.67499999999998</v>
      </c>
      <c r="P2188" s="5">
        <f>IFERROR((E2188/L2188),0)</f>
        <v>55.956632653061227</v>
      </c>
      <c r="Q2188" s="5" t="str">
        <f>LEFT(N2188,SEARCH("/", N2188)-1)</f>
        <v>games</v>
      </c>
      <c r="R2188" s="5" t="str">
        <f>RIGHT(N2188,LEN(N2188)-SEARCH("/",N2188))</f>
        <v>tabletop games</v>
      </c>
      <c r="S2188" s="11">
        <f>(((J2188/60)/60)/24)+DATE(1970,1,1)</f>
        <v>42583.615081018521</v>
      </c>
      <c r="T2188" s="11">
        <f>(((I2188/60)/60)/24)+DATE(1970,1,1)</f>
        <v>42620.083333333328</v>
      </c>
      <c r="U2188">
        <f>YEAR(S2188)</f>
        <v>2016</v>
      </c>
      <c r="V2188">
        <f>YEAR(T2188)</f>
        <v>2016</v>
      </c>
      <c r="W2188" t="str">
        <f>IF(V2188=U2188, "Yes"," No")</f>
        <v>Yes</v>
      </c>
    </row>
    <row r="2189" spans="1:23" ht="43.2" x14ac:dyDescent="0.3">
      <c r="A2189">
        <v>2187</v>
      </c>
      <c r="B2189" s="1" t="s">
        <v>4455</v>
      </c>
      <c r="C2189" s="1" t="s">
        <v>4456</v>
      </c>
      <c r="D2189">
        <v>20000</v>
      </c>
      <c r="E2189">
        <v>202928.5</v>
      </c>
      <c r="F2189" t="s">
        <v>16</v>
      </c>
      <c r="G2189" t="s">
        <v>17</v>
      </c>
      <c r="H2189" t="s">
        <v>18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4444</v>
      </c>
      <c r="O2189" s="7">
        <f>(E2189/D2189)*100</f>
        <v>1014.6425</v>
      </c>
      <c r="P2189" s="5">
        <f>IFERROR((E2189/L2189),0)</f>
        <v>56.970381807973048</v>
      </c>
      <c r="Q2189" s="5" t="str">
        <f>LEFT(N2189,SEARCH("/", N2189)-1)</f>
        <v>games</v>
      </c>
      <c r="R2189" s="5" t="str">
        <f>RIGHT(N2189,LEN(N2189)-SEARCH("/",N2189))</f>
        <v>tabletop games</v>
      </c>
      <c r="S2189" s="11">
        <f>(((J2189/60)/60)/24)+DATE(1970,1,1)</f>
        <v>42068.209097222221</v>
      </c>
      <c r="T2189" s="11">
        <f>(((I2189/60)/60)/24)+DATE(1970,1,1)</f>
        <v>42097.165972222225</v>
      </c>
      <c r="U2189">
        <f>YEAR(S2189)</f>
        <v>2015</v>
      </c>
      <c r="V2189">
        <f>YEAR(T2189)</f>
        <v>2015</v>
      </c>
      <c r="W2189" t="str">
        <f>IF(V2189=U2189, "Yes"," No")</f>
        <v>Yes</v>
      </c>
    </row>
    <row r="2190" spans="1:23" ht="43.2" x14ac:dyDescent="0.3">
      <c r="A2190">
        <v>2188</v>
      </c>
      <c r="B2190" s="1" t="s">
        <v>4457</v>
      </c>
      <c r="C2190" s="1" t="s">
        <v>4458</v>
      </c>
      <c r="D2190">
        <v>5494</v>
      </c>
      <c r="E2190">
        <v>22645</v>
      </c>
      <c r="F2190" t="s">
        <v>16</v>
      </c>
      <c r="G2190" t="s">
        <v>50</v>
      </c>
      <c r="H2190" t="s">
        <v>51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4444</v>
      </c>
      <c r="O2190" s="7">
        <f>(E2190/D2190)*100</f>
        <v>412.17692027666544</v>
      </c>
      <c r="P2190" s="5">
        <f>IFERROR((E2190/L2190),0)</f>
        <v>44.056420233463037</v>
      </c>
      <c r="Q2190" s="5" t="str">
        <f>LEFT(N2190,SEARCH("/", N2190)-1)</f>
        <v>games</v>
      </c>
      <c r="R2190" s="5" t="str">
        <f>RIGHT(N2190,LEN(N2190)-SEARCH("/",N2190))</f>
        <v>tabletop games</v>
      </c>
      <c r="S2190" s="11">
        <f>(((J2190/60)/60)/24)+DATE(1970,1,1)</f>
        <v>42633.586122685185</v>
      </c>
      <c r="T2190" s="11">
        <f>(((I2190/60)/60)/24)+DATE(1970,1,1)</f>
        <v>42668.708333333328</v>
      </c>
      <c r="U2190">
        <f>YEAR(S2190)</f>
        <v>2016</v>
      </c>
      <c r="V2190">
        <f>YEAR(T2190)</f>
        <v>2016</v>
      </c>
      <c r="W2190" t="str">
        <f>IF(V2190=U2190, "Yes"," No")</f>
        <v>Yes</v>
      </c>
    </row>
    <row r="2191" spans="1:23" ht="43.2" x14ac:dyDescent="0.3">
      <c r="A2191">
        <v>2189</v>
      </c>
      <c r="B2191" s="1" t="s">
        <v>4459</v>
      </c>
      <c r="C2191" s="1" t="s">
        <v>4460</v>
      </c>
      <c r="D2191">
        <v>1200</v>
      </c>
      <c r="E2191">
        <v>6039</v>
      </c>
      <c r="F2191" t="s">
        <v>16</v>
      </c>
      <c r="G2191" t="s">
        <v>24</v>
      </c>
      <c r="H2191" t="s">
        <v>25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4444</v>
      </c>
      <c r="O2191" s="7">
        <f>(E2191/D2191)*100</f>
        <v>503.25</v>
      </c>
      <c r="P2191" s="5">
        <f>IFERROR((E2191/L2191),0)</f>
        <v>68.625</v>
      </c>
      <c r="Q2191" s="5" t="str">
        <f>LEFT(N2191,SEARCH("/", N2191)-1)</f>
        <v>games</v>
      </c>
      <c r="R2191" s="5" t="str">
        <f>RIGHT(N2191,LEN(N2191)-SEARCH("/",N2191))</f>
        <v>tabletop games</v>
      </c>
      <c r="S2191" s="11">
        <f>(((J2191/60)/60)/24)+DATE(1970,1,1)</f>
        <v>42467.788194444445</v>
      </c>
      <c r="T2191" s="11">
        <f>(((I2191/60)/60)/24)+DATE(1970,1,1)</f>
        <v>42481.916666666672</v>
      </c>
      <c r="U2191">
        <f>YEAR(S2191)</f>
        <v>2016</v>
      </c>
      <c r="V2191">
        <f>YEAR(T2191)</f>
        <v>2016</v>
      </c>
      <c r="W2191" t="str">
        <f>IF(V2191=U2191, "Yes"," No")</f>
        <v>Yes</v>
      </c>
    </row>
    <row r="2192" spans="1:23" ht="43.2" x14ac:dyDescent="0.3">
      <c r="A2192">
        <v>2190</v>
      </c>
      <c r="B2192" s="1" t="s">
        <v>4461</v>
      </c>
      <c r="C2192" s="1" t="s">
        <v>4462</v>
      </c>
      <c r="D2192">
        <v>19000</v>
      </c>
      <c r="E2192">
        <v>35076</v>
      </c>
      <c r="F2192" t="s">
        <v>16</v>
      </c>
      <c r="G2192" t="s">
        <v>17</v>
      </c>
      <c r="H2192" t="s">
        <v>18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4444</v>
      </c>
      <c r="O2192" s="7">
        <f>(E2192/D2192)*100</f>
        <v>184.61052631578946</v>
      </c>
      <c r="P2192" s="5">
        <f>IFERROR((E2192/L2192),0)</f>
        <v>65.318435754189949</v>
      </c>
      <c r="Q2192" s="5" t="str">
        <f>LEFT(N2192,SEARCH("/", N2192)-1)</f>
        <v>games</v>
      </c>
      <c r="R2192" s="5" t="str">
        <f>RIGHT(N2192,LEN(N2192)-SEARCH("/",N2192))</f>
        <v>tabletop games</v>
      </c>
      <c r="S2192" s="11">
        <f>(((J2192/60)/60)/24)+DATE(1970,1,1)</f>
        <v>42417.625046296293</v>
      </c>
      <c r="T2192" s="11">
        <f>(((I2192/60)/60)/24)+DATE(1970,1,1)</f>
        <v>42452.290972222225</v>
      </c>
      <c r="U2192">
        <f>YEAR(S2192)</f>
        <v>2016</v>
      </c>
      <c r="V2192">
        <f>YEAR(T2192)</f>
        <v>2016</v>
      </c>
      <c r="W2192" t="str">
        <f>IF(V2192=U2192, "Yes"," No")</f>
        <v>Yes</v>
      </c>
    </row>
    <row r="2193" spans="1:23" ht="57.6" x14ac:dyDescent="0.3">
      <c r="A2193">
        <v>2191</v>
      </c>
      <c r="B2193" s="1" t="s">
        <v>4463</v>
      </c>
      <c r="C2193" s="1" t="s">
        <v>4464</v>
      </c>
      <c r="D2193">
        <v>750</v>
      </c>
      <c r="E2193">
        <v>898</v>
      </c>
      <c r="F2193" t="s">
        <v>16</v>
      </c>
      <c r="G2193" t="s">
        <v>24</v>
      </c>
      <c r="H2193" t="s">
        <v>25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4444</v>
      </c>
      <c r="O2193" s="7">
        <f>(E2193/D2193)*100</f>
        <v>119.73333333333333</v>
      </c>
      <c r="P2193" s="5">
        <f>IFERROR((E2193/L2193),0)</f>
        <v>35.92</v>
      </c>
      <c r="Q2193" s="5" t="str">
        <f>LEFT(N2193,SEARCH("/", N2193)-1)</f>
        <v>games</v>
      </c>
      <c r="R2193" s="5" t="str">
        <f>RIGHT(N2193,LEN(N2193)-SEARCH("/",N2193))</f>
        <v>tabletop games</v>
      </c>
      <c r="S2193" s="11">
        <f>(((J2193/60)/60)/24)+DATE(1970,1,1)</f>
        <v>42768.833645833336</v>
      </c>
      <c r="T2193" s="11">
        <f>(((I2193/60)/60)/24)+DATE(1970,1,1)</f>
        <v>42780.833645833336</v>
      </c>
      <c r="U2193">
        <f>YEAR(S2193)</f>
        <v>2017</v>
      </c>
      <c r="V2193">
        <f>YEAR(T2193)</f>
        <v>2017</v>
      </c>
      <c r="W2193" t="str">
        <f>IF(V2193=U2193, "Yes"," No")</f>
        <v>Yes</v>
      </c>
    </row>
    <row r="2194" spans="1:23" ht="57.6" x14ac:dyDescent="0.3">
      <c r="A2194">
        <v>2192</v>
      </c>
      <c r="B2194" s="1" t="s">
        <v>4465</v>
      </c>
      <c r="C2194" s="1" t="s">
        <v>4466</v>
      </c>
      <c r="D2194">
        <v>12000</v>
      </c>
      <c r="E2194">
        <v>129748.82</v>
      </c>
      <c r="F2194" t="s">
        <v>16</v>
      </c>
      <c r="G2194" t="s">
        <v>24</v>
      </c>
      <c r="H2194" t="s">
        <v>25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4444</v>
      </c>
      <c r="O2194" s="7">
        <f>(E2194/D2194)*100</f>
        <v>1081.2401666666667</v>
      </c>
      <c r="P2194" s="5">
        <f>IFERROR((E2194/L2194),0)</f>
        <v>40.070667078443485</v>
      </c>
      <c r="Q2194" s="5" t="str">
        <f>LEFT(N2194,SEARCH("/", N2194)-1)</f>
        <v>games</v>
      </c>
      <c r="R2194" s="5" t="str">
        <f>RIGHT(N2194,LEN(N2194)-SEARCH("/",N2194))</f>
        <v>tabletop games</v>
      </c>
      <c r="S2194" s="11">
        <f>(((J2194/60)/60)/24)+DATE(1970,1,1)</f>
        <v>42691.8512037037</v>
      </c>
      <c r="T2194" s="11">
        <f>(((I2194/60)/60)/24)+DATE(1970,1,1)</f>
        <v>42719.958333333328</v>
      </c>
      <c r="U2194">
        <f>YEAR(S2194)</f>
        <v>2016</v>
      </c>
      <c r="V2194">
        <f>YEAR(T2194)</f>
        <v>2016</v>
      </c>
      <c r="W2194" t="str">
        <f>IF(V2194=U2194, "Yes"," No")</f>
        <v>Yes</v>
      </c>
    </row>
    <row r="2195" spans="1:23" ht="57.6" x14ac:dyDescent="0.3">
      <c r="A2195">
        <v>2193</v>
      </c>
      <c r="B2195" s="1" t="s">
        <v>4467</v>
      </c>
      <c r="C2195" s="1" t="s">
        <v>4468</v>
      </c>
      <c r="D2195">
        <v>15000</v>
      </c>
      <c r="E2195">
        <v>67856</v>
      </c>
      <c r="F2195" t="s">
        <v>16</v>
      </c>
      <c r="G2195" t="s">
        <v>17</v>
      </c>
      <c r="H2195" t="s">
        <v>18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4444</v>
      </c>
      <c r="O2195" s="7">
        <f>(E2195/D2195)*100</f>
        <v>452.37333333333333</v>
      </c>
      <c r="P2195" s="5">
        <f>IFERROR((E2195/L2195),0)</f>
        <v>75.647714604236342</v>
      </c>
      <c r="Q2195" s="5" t="str">
        <f>LEFT(N2195,SEARCH("/", N2195)-1)</f>
        <v>games</v>
      </c>
      <c r="R2195" s="5" t="str">
        <f>RIGHT(N2195,LEN(N2195)-SEARCH("/",N2195))</f>
        <v>tabletop games</v>
      </c>
      <c r="S2195" s="11">
        <f>(((J2195/60)/60)/24)+DATE(1970,1,1)</f>
        <v>42664.405925925923</v>
      </c>
      <c r="T2195" s="11">
        <f>(((I2195/60)/60)/24)+DATE(1970,1,1)</f>
        <v>42695.207638888889</v>
      </c>
      <c r="U2195">
        <f>YEAR(S2195)</f>
        <v>2016</v>
      </c>
      <c r="V2195">
        <f>YEAR(T2195)</f>
        <v>2016</v>
      </c>
      <c r="W2195" t="str">
        <f>IF(V2195=U2195, "Yes"," No")</f>
        <v>Yes</v>
      </c>
    </row>
    <row r="2196" spans="1:23" ht="57.6" x14ac:dyDescent="0.3">
      <c r="A2196">
        <v>2194</v>
      </c>
      <c r="B2196" s="1" t="s">
        <v>4469</v>
      </c>
      <c r="C2196" s="1" t="s">
        <v>4470</v>
      </c>
      <c r="D2196">
        <v>10000</v>
      </c>
      <c r="E2196">
        <v>53737</v>
      </c>
      <c r="F2196" t="s">
        <v>16</v>
      </c>
      <c r="G2196" t="s">
        <v>17</v>
      </c>
      <c r="H2196" t="s">
        <v>18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4444</v>
      </c>
      <c r="O2196" s="7">
        <f>(E2196/D2196)*100</f>
        <v>537.37</v>
      </c>
      <c r="P2196" s="5">
        <f>IFERROR((E2196/L2196),0)</f>
        <v>61.203872437357631</v>
      </c>
      <c r="Q2196" s="5" t="str">
        <f>LEFT(N2196,SEARCH("/", N2196)-1)</f>
        <v>games</v>
      </c>
      <c r="R2196" s="5" t="str">
        <f>RIGHT(N2196,LEN(N2196)-SEARCH("/",N2196))</f>
        <v>tabletop games</v>
      </c>
      <c r="S2196" s="11">
        <f>(((J2196/60)/60)/24)+DATE(1970,1,1)</f>
        <v>42425.757986111115</v>
      </c>
      <c r="T2196" s="11">
        <f>(((I2196/60)/60)/24)+DATE(1970,1,1)</f>
        <v>42455.716319444444</v>
      </c>
      <c r="U2196">
        <f>YEAR(S2196)</f>
        <v>2016</v>
      </c>
      <c r="V2196">
        <f>YEAR(T2196)</f>
        <v>2016</v>
      </c>
      <c r="W2196" t="str">
        <f>IF(V2196=U2196, "Yes"," No")</f>
        <v>Yes</v>
      </c>
    </row>
    <row r="2197" spans="1:23" ht="28.8" x14ac:dyDescent="0.3">
      <c r="A2197">
        <v>2195</v>
      </c>
      <c r="B2197" s="1" t="s">
        <v>4471</v>
      </c>
      <c r="C2197" s="1" t="s">
        <v>4472</v>
      </c>
      <c r="D2197">
        <v>4600</v>
      </c>
      <c r="E2197">
        <v>5535</v>
      </c>
      <c r="F2197" t="s">
        <v>16</v>
      </c>
      <c r="G2197" t="s">
        <v>17</v>
      </c>
      <c r="H2197" t="s">
        <v>18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4444</v>
      </c>
      <c r="O2197" s="7">
        <f>(E2197/D2197)*100</f>
        <v>120.32608695652173</v>
      </c>
      <c r="P2197" s="5">
        <f>IFERROR((E2197/L2197),0)</f>
        <v>48.130434782608695</v>
      </c>
      <c r="Q2197" s="5" t="str">
        <f>LEFT(N2197,SEARCH("/", N2197)-1)</f>
        <v>games</v>
      </c>
      <c r="R2197" s="5" t="str">
        <f>RIGHT(N2197,LEN(N2197)-SEARCH("/",N2197))</f>
        <v>tabletop games</v>
      </c>
      <c r="S2197" s="11">
        <f>(((J2197/60)/60)/24)+DATE(1970,1,1)</f>
        <v>42197.771990740745</v>
      </c>
      <c r="T2197" s="11">
        <f>(((I2197/60)/60)/24)+DATE(1970,1,1)</f>
        <v>42227.771990740745</v>
      </c>
      <c r="U2197">
        <f>YEAR(S2197)</f>
        <v>2015</v>
      </c>
      <c r="V2197">
        <f>YEAR(T2197)</f>
        <v>2015</v>
      </c>
      <c r="W2197" t="str">
        <f>IF(V2197=U2197, "Yes"," No")</f>
        <v>Yes</v>
      </c>
    </row>
    <row r="2198" spans="1:23" ht="28.8" x14ac:dyDescent="0.3">
      <c r="A2198">
        <v>2196</v>
      </c>
      <c r="B2198" s="1" t="s">
        <v>4473</v>
      </c>
      <c r="C2198" s="1" t="s">
        <v>4474</v>
      </c>
      <c r="D2198">
        <v>14000</v>
      </c>
      <c r="E2198">
        <v>15937</v>
      </c>
      <c r="F2198" t="s">
        <v>16</v>
      </c>
      <c r="G2198" t="s">
        <v>17</v>
      </c>
      <c r="H2198" t="s">
        <v>18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4444</v>
      </c>
      <c r="O2198" s="7">
        <f>(E2198/D2198)*100</f>
        <v>113.83571428571429</v>
      </c>
      <c r="P2198" s="5">
        <f>IFERROR((E2198/L2198),0)</f>
        <v>68.106837606837601</v>
      </c>
      <c r="Q2198" s="5" t="str">
        <f>LEFT(N2198,SEARCH("/", N2198)-1)</f>
        <v>games</v>
      </c>
      <c r="R2198" s="5" t="str">
        <f>RIGHT(N2198,LEN(N2198)-SEARCH("/",N2198))</f>
        <v>tabletop games</v>
      </c>
      <c r="S2198" s="11">
        <f>(((J2198/60)/60)/24)+DATE(1970,1,1)</f>
        <v>42675.487291666665</v>
      </c>
      <c r="T2198" s="11">
        <f>(((I2198/60)/60)/24)+DATE(1970,1,1)</f>
        <v>42706.291666666672</v>
      </c>
      <c r="U2198">
        <f>YEAR(S2198)</f>
        <v>2016</v>
      </c>
      <c r="V2198">
        <f>YEAR(T2198)</f>
        <v>2016</v>
      </c>
      <c r="W2198" t="str">
        <f>IF(V2198=U2198, "Yes"," No")</f>
        <v>Yes</v>
      </c>
    </row>
    <row r="2199" spans="1:23" ht="43.2" x14ac:dyDescent="0.3">
      <c r="A2199">
        <v>2197</v>
      </c>
      <c r="B2199" s="1" t="s">
        <v>4475</v>
      </c>
      <c r="C2199" s="1" t="s">
        <v>4476</v>
      </c>
      <c r="D2199">
        <v>30000</v>
      </c>
      <c r="E2199">
        <v>285309.33</v>
      </c>
      <c r="F2199" t="s">
        <v>16</v>
      </c>
      <c r="G2199" t="s">
        <v>17</v>
      </c>
      <c r="H2199" t="s">
        <v>18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4444</v>
      </c>
      <c r="O2199" s="7">
        <f>(E2199/D2199)*100</f>
        <v>951.03109999999992</v>
      </c>
      <c r="P2199" s="5">
        <f>IFERROR((E2199/L2199),0)</f>
        <v>65.891300230946882</v>
      </c>
      <c r="Q2199" s="5" t="str">
        <f>LEFT(N2199,SEARCH("/", N2199)-1)</f>
        <v>games</v>
      </c>
      <c r="R2199" s="5" t="str">
        <f>RIGHT(N2199,LEN(N2199)-SEARCH("/",N2199))</f>
        <v>tabletop games</v>
      </c>
      <c r="S2199" s="11">
        <f>(((J2199/60)/60)/24)+DATE(1970,1,1)</f>
        <v>42033.584016203706</v>
      </c>
      <c r="T2199" s="11">
        <f>(((I2199/60)/60)/24)+DATE(1970,1,1)</f>
        <v>42063.584016203706</v>
      </c>
      <c r="U2199">
        <f>YEAR(S2199)</f>
        <v>2015</v>
      </c>
      <c r="V2199">
        <f>YEAR(T2199)</f>
        <v>2015</v>
      </c>
      <c r="W2199" t="str">
        <f>IF(V2199=U2199, "Yes"," No")</f>
        <v>Yes</v>
      </c>
    </row>
    <row r="2200" spans="1:23" ht="43.2" x14ac:dyDescent="0.3">
      <c r="A2200">
        <v>2198</v>
      </c>
      <c r="B2200" s="1" t="s">
        <v>4477</v>
      </c>
      <c r="C2200" s="1" t="s">
        <v>4478</v>
      </c>
      <c r="D2200">
        <v>40000</v>
      </c>
      <c r="E2200">
        <v>53157</v>
      </c>
      <c r="F2200" t="s">
        <v>16</v>
      </c>
      <c r="G2200" t="s">
        <v>17</v>
      </c>
      <c r="H2200" t="s">
        <v>18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4444</v>
      </c>
      <c r="O2200" s="7">
        <f>(E2200/D2200)*100</f>
        <v>132.89249999999998</v>
      </c>
      <c r="P2200" s="5">
        <f>IFERROR((E2200/L2200),0)</f>
        <v>81.654377880184327</v>
      </c>
      <c r="Q2200" s="5" t="str">
        <f>LEFT(N2200,SEARCH("/", N2200)-1)</f>
        <v>games</v>
      </c>
      <c r="R2200" s="5" t="str">
        <f>RIGHT(N2200,LEN(N2200)-SEARCH("/",N2200))</f>
        <v>tabletop games</v>
      </c>
      <c r="S2200" s="11">
        <f>(((J2200/60)/60)/24)+DATE(1970,1,1)</f>
        <v>42292.513888888891</v>
      </c>
      <c r="T2200" s="11">
        <f>(((I2200/60)/60)/24)+DATE(1970,1,1)</f>
        <v>42322.555555555555</v>
      </c>
      <c r="U2200">
        <f>YEAR(S2200)</f>
        <v>2015</v>
      </c>
      <c r="V2200">
        <f>YEAR(T2200)</f>
        <v>2015</v>
      </c>
      <c r="W2200" t="str">
        <f>IF(V2200=U2200, "Yes"," No")</f>
        <v>Yes</v>
      </c>
    </row>
    <row r="2201" spans="1:23" ht="28.8" x14ac:dyDescent="0.3">
      <c r="A2201">
        <v>2199</v>
      </c>
      <c r="B2201" s="1" t="s">
        <v>4479</v>
      </c>
      <c r="C2201" s="1" t="s">
        <v>4480</v>
      </c>
      <c r="D2201">
        <v>9000</v>
      </c>
      <c r="E2201">
        <v>13228</v>
      </c>
      <c r="F2201" t="s">
        <v>16</v>
      </c>
      <c r="G2201" t="s">
        <v>2455</v>
      </c>
      <c r="H2201" t="s">
        <v>55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4444</v>
      </c>
      <c r="O2201" s="7">
        <f>(E2201/D2201)*100</f>
        <v>146.97777777777779</v>
      </c>
      <c r="P2201" s="5">
        <f>IFERROR((E2201/L2201),0)</f>
        <v>52.701195219123505</v>
      </c>
      <c r="Q2201" s="5" t="str">
        <f>LEFT(N2201,SEARCH("/", N2201)-1)</f>
        <v>games</v>
      </c>
      <c r="R2201" s="5" t="str">
        <f>RIGHT(N2201,LEN(N2201)-SEARCH("/",N2201))</f>
        <v>tabletop games</v>
      </c>
      <c r="S2201" s="11">
        <f>(((J2201/60)/60)/24)+DATE(1970,1,1)</f>
        <v>42262.416643518518</v>
      </c>
      <c r="T2201" s="11">
        <f>(((I2201/60)/60)/24)+DATE(1970,1,1)</f>
        <v>42292.416643518518</v>
      </c>
      <c r="U2201">
        <f>YEAR(S2201)</f>
        <v>2015</v>
      </c>
      <c r="V2201">
        <f>YEAR(T2201)</f>
        <v>2015</v>
      </c>
      <c r="W2201" t="str">
        <f>IF(V2201=U2201, "Yes"," No")</f>
        <v>Yes</v>
      </c>
    </row>
    <row r="2202" spans="1:23" ht="43.2" x14ac:dyDescent="0.3">
      <c r="A2202">
        <v>2200</v>
      </c>
      <c r="B2202" s="1" t="s">
        <v>4481</v>
      </c>
      <c r="C2202" s="1" t="s">
        <v>4482</v>
      </c>
      <c r="D2202">
        <v>2000</v>
      </c>
      <c r="E2202">
        <v>10843</v>
      </c>
      <c r="F2202" t="s">
        <v>16</v>
      </c>
      <c r="G2202" t="s">
        <v>24</v>
      </c>
      <c r="H2202" t="s">
        <v>25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4444</v>
      </c>
      <c r="O2202" s="7">
        <f>(E2202/D2202)*100</f>
        <v>542.15</v>
      </c>
      <c r="P2202" s="5">
        <f>IFERROR((E2202/L2202),0)</f>
        <v>41.228136882129277</v>
      </c>
      <c r="Q2202" s="5" t="str">
        <f>LEFT(N2202,SEARCH("/", N2202)-1)</f>
        <v>games</v>
      </c>
      <c r="R2202" s="5" t="str">
        <f>RIGHT(N2202,LEN(N2202)-SEARCH("/",N2202))</f>
        <v>tabletop games</v>
      </c>
      <c r="S2202" s="11">
        <f>(((J2202/60)/60)/24)+DATE(1970,1,1)</f>
        <v>42163.625787037032</v>
      </c>
      <c r="T2202" s="11">
        <f>(((I2202/60)/60)/24)+DATE(1970,1,1)</f>
        <v>42191.125</v>
      </c>
      <c r="U2202">
        <f>YEAR(S2202)</f>
        <v>2015</v>
      </c>
      <c r="V2202">
        <f>YEAR(T2202)</f>
        <v>2015</v>
      </c>
      <c r="W2202" t="str">
        <f>IF(V2202=U2202, "Yes"," No")</f>
        <v>Yes</v>
      </c>
    </row>
    <row r="2203" spans="1:23" ht="43.2" x14ac:dyDescent="0.3">
      <c r="A2203">
        <v>2201</v>
      </c>
      <c r="B2203" s="1" t="s">
        <v>4483</v>
      </c>
      <c r="C2203" s="1" t="s">
        <v>4484</v>
      </c>
      <c r="D2203">
        <v>110</v>
      </c>
      <c r="E2203">
        <v>420.99</v>
      </c>
      <c r="F2203" t="s">
        <v>16</v>
      </c>
      <c r="G2203" t="s">
        <v>24</v>
      </c>
      <c r="H2203" t="s">
        <v>25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2101</v>
      </c>
      <c r="O2203" s="7">
        <f>(E2203/D2203)*100</f>
        <v>382.71818181818185</v>
      </c>
      <c r="P2203" s="5">
        <f>IFERROR((E2203/L2203),0)</f>
        <v>15.035357142857142</v>
      </c>
      <c r="Q2203" s="5" t="str">
        <f>LEFT(N2203,SEARCH("/", N2203)-1)</f>
        <v>music</v>
      </c>
      <c r="R2203" s="5" t="str">
        <f>RIGHT(N2203,LEN(N2203)-SEARCH("/",N2203))</f>
        <v>electronic music</v>
      </c>
      <c r="S2203" s="11">
        <f>(((J2203/60)/60)/24)+DATE(1970,1,1)</f>
        <v>41276.846817129634</v>
      </c>
      <c r="T2203" s="11">
        <f>(((I2203/60)/60)/24)+DATE(1970,1,1)</f>
        <v>41290.846817129634</v>
      </c>
      <c r="U2203">
        <f>YEAR(S2203)</f>
        <v>2013</v>
      </c>
      <c r="V2203">
        <f>YEAR(T2203)</f>
        <v>2013</v>
      </c>
      <c r="W2203" t="str">
        <f>IF(V2203=U2203, "Yes"," No")</f>
        <v>Yes</v>
      </c>
    </row>
    <row r="2204" spans="1:23" ht="28.8" x14ac:dyDescent="0.3">
      <c r="A2204">
        <v>2202</v>
      </c>
      <c r="B2204" s="1" t="s">
        <v>4485</v>
      </c>
      <c r="C2204" s="1" t="s">
        <v>4486</v>
      </c>
      <c r="D2204">
        <v>4000</v>
      </c>
      <c r="E2204">
        <v>28167.25</v>
      </c>
      <c r="F2204" t="s">
        <v>16</v>
      </c>
      <c r="G2204" t="s">
        <v>17</v>
      </c>
      <c r="H2204" t="s">
        <v>18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2101</v>
      </c>
      <c r="O2204" s="7">
        <f>(E2204/D2204)*100</f>
        <v>704.18124999999998</v>
      </c>
      <c r="P2204" s="5">
        <f>IFERROR((E2204/L2204),0)</f>
        <v>39.066920943134534</v>
      </c>
      <c r="Q2204" s="5" t="str">
        <f>LEFT(N2204,SEARCH("/", N2204)-1)</f>
        <v>music</v>
      </c>
      <c r="R2204" s="5" t="str">
        <f>RIGHT(N2204,LEN(N2204)-SEARCH("/",N2204))</f>
        <v>electronic music</v>
      </c>
      <c r="S2204" s="11">
        <f>(((J2204/60)/60)/24)+DATE(1970,1,1)</f>
        <v>41184.849166666667</v>
      </c>
      <c r="T2204" s="11">
        <f>(((I2204/60)/60)/24)+DATE(1970,1,1)</f>
        <v>41214.849166666667</v>
      </c>
      <c r="U2204">
        <f>YEAR(S2204)</f>
        <v>2012</v>
      </c>
      <c r="V2204">
        <f>YEAR(T2204)</f>
        <v>2012</v>
      </c>
      <c r="W2204" t="str">
        <f>IF(V2204=U2204, "Yes"," No")</f>
        <v>Yes</v>
      </c>
    </row>
    <row r="2205" spans="1:23" ht="43.2" x14ac:dyDescent="0.3">
      <c r="A2205">
        <v>2203</v>
      </c>
      <c r="B2205" s="1" t="s">
        <v>4487</v>
      </c>
      <c r="C2205" s="1" t="s">
        <v>4488</v>
      </c>
      <c r="D2205">
        <v>2000</v>
      </c>
      <c r="E2205">
        <v>2191</v>
      </c>
      <c r="F2205" t="s">
        <v>16</v>
      </c>
      <c r="G2205" t="s">
        <v>159</v>
      </c>
      <c r="H2205" t="s">
        <v>160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2101</v>
      </c>
      <c r="O2205" s="7">
        <f>(E2205/D2205)*100</f>
        <v>109.55</v>
      </c>
      <c r="P2205" s="5">
        <f>IFERROR((E2205/L2205),0)</f>
        <v>43.82</v>
      </c>
      <c r="Q2205" s="5" t="str">
        <f>LEFT(N2205,SEARCH("/", N2205)-1)</f>
        <v>music</v>
      </c>
      <c r="R2205" s="5" t="str">
        <f>RIGHT(N2205,LEN(N2205)-SEARCH("/",N2205))</f>
        <v>electronic music</v>
      </c>
      <c r="S2205" s="11">
        <f>(((J2205/60)/60)/24)+DATE(1970,1,1)</f>
        <v>42241.85974537037</v>
      </c>
      <c r="T2205" s="11">
        <f>(((I2205/60)/60)/24)+DATE(1970,1,1)</f>
        <v>42271.85974537037</v>
      </c>
      <c r="U2205">
        <f>YEAR(S2205)</f>
        <v>2015</v>
      </c>
      <c r="V2205">
        <f>YEAR(T2205)</f>
        <v>2015</v>
      </c>
      <c r="W2205" t="str">
        <f>IF(V2205=U2205, "Yes"," No")</f>
        <v>Yes</v>
      </c>
    </row>
    <row r="2206" spans="1:23" ht="43.2" x14ac:dyDescent="0.3">
      <c r="A2206">
        <v>2204</v>
      </c>
      <c r="B2206" s="1" t="s">
        <v>4489</v>
      </c>
      <c r="C2206" s="1" t="s">
        <v>4490</v>
      </c>
      <c r="D2206">
        <v>1500</v>
      </c>
      <c r="E2206">
        <v>1993</v>
      </c>
      <c r="F2206" t="s">
        <v>16</v>
      </c>
      <c r="G2206" t="s">
        <v>17</v>
      </c>
      <c r="H2206" t="s">
        <v>18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2101</v>
      </c>
      <c r="O2206" s="7">
        <f>(E2206/D2206)*100</f>
        <v>132.86666666666667</v>
      </c>
      <c r="P2206" s="5">
        <f>IFERROR((E2206/L2206),0)</f>
        <v>27.301369863013697</v>
      </c>
      <c r="Q2206" s="5" t="str">
        <f>LEFT(N2206,SEARCH("/", N2206)-1)</f>
        <v>music</v>
      </c>
      <c r="R2206" s="5" t="str">
        <f>RIGHT(N2206,LEN(N2206)-SEARCH("/",N2206))</f>
        <v>electronic music</v>
      </c>
      <c r="S2206" s="11">
        <f>(((J2206/60)/60)/24)+DATE(1970,1,1)</f>
        <v>41312.311562499999</v>
      </c>
      <c r="T2206" s="11">
        <f>(((I2206/60)/60)/24)+DATE(1970,1,1)</f>
        <v>41342.311562499999</v>
      </c>
      <c r="U2206">
        <f>YEAR(S2206)</f>
        <v>2013</v>
      </c>
      <c r="V2206">
        <f>YEAR(T2206)</f>
        <v>2013</v>
      </c>
      <c r="W2206" t="str">
        <f>IF(V2206=U2206, "Yes"," No")</f>
        <v>Yes</v>
      </c>
    </row>
    <row r="2207" spans="1:23" ht="43.2" x14ac:dyDescent="0.3">
      <c r="A2207">
        <v>2205</v>
      </c>
      <c r="B2207" s="1" t="s">
        <v>4491</v>
      </c>
      <c r="C2207" s="1" t="s">
        <v>4492</v>
      </c>
      <c r="D2207">
        <v>750</v>
      </c>
      <c r="E2207">
        <v>1140</v>
      </c>
      <c r="F2207" t="s">
        <v>16</v>
      </c>
      <c r="G2207" t="s">
        <v>17</v>
      </c>
      <c r="H2207" t="s">
        <v>18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2101</v>
      </c>
      <c r="O2207" s="7">
        <f>(E2207/D2207)*100</f>
        <v>152</v>
      </c>
      <c r="P2207" s="5">
        <f>IFERROR((E2207/L2207),0)</f>
        <v>42.222222222222221</v>
      </c>
      <c r="Q2207" s="5" t="str">
        <f>LEFT(N2207,SEARCH("/", N2207)-1)</f>
        <v>music</v>
      </c>
      <c r="R2207" s="5" t="str">
        <f>RIGHT(N2207,LEN(N2207)-SEARCH("/",N2207))</f>
        <v>electronic music</v>
      </c>
      <c r="S2207" s="11">
        <f>(((J2207/60)/60)/24)+DATE(1970,1,1)</f>
        <v>41031.82163194444</v>
      </c>
      <c r="T2207" s="11">
        <f>(((I2207/60)/60)/24)+DATE(1970,1,1)</f>
        <v>41061.82163194444</v>
      </c>
      <c r="U2207">
        <f>YEAR(S2207)</f>
        <v>2012</v>
      </c>
      <c r="V2207">
        <f>YEAR(T2207)</f>
        <v>2012</v>
      </c>
      <c r="W2207" t="str">
        <f>IF(V2207=U2207, "Yes"," No")</f>
        <v>Yes</v>
      </c>
    </row>
    <row r="2208" spans="1:23" ht="43.2" x14ac:dyDescent="0.3">
      <c r="A2208">
        <v>2206</v>
      </c>
      <c r="B2208" s="1" t="s">
        <v>4493</v>
      </c>
      <c r="C2208" s="1" t="s">
        <v>4494</v>
      </c>
      <c r="D2208">
        <v>1100</v>
      </c>
      <c r="E2208">
        <v>1130</v>
      </c>
      <c r="F2208" t="s">
        <v>16</v>
      </c>
      <c r="G2208" t="s">
        <v>17</v>
      </c>
      <c r="H2208" t="s">
        <v>18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2101</v>
      </c>
      <c r="O2208" s="7">
        <f>(E2208/D2208)*100</f>
        <v>102.72727272727273</v>
      </c>
      <c r="P2208" s="5">
        <f>IFERROR((E2208/L2208),0)</f>
        <v>33.235294117647058</v>
      </c>
      <c r="Q2208" s="5" t="str">
        <f>LEFT(N2208,SEARCH("/", N2208)-1)</f>
        <v>music</v>
      </c>
      <c r="R2208" s="5" t="str">
        <f>RIGHT(N2208,LEN(N2208)-SEARCH("/",N2208))</f>
        <v>electronic music</v>
      </c>
      <c r="S2208" s="11">
        <f>(((J2208/60)/60)/24)+DATE(1970,1,1)</f>
        <v>40997.257222222222</v>
      </c>
      <c r="T2208" s="11">
        <f>(((I2208/60)/60)/24)+DATE(1970,1,1)</f>
        <v>41015.257222222222</v>
      </c>
      <c r="U2208">
        <f>YEAR(S2208)</f>
        <v>2012</v>
      </c>
      <c r="V2208">
        <f>YEAR(T2208)</f>
        <v>2012</v>
      </c>
      <c r="W2208" t="str">
        <f>IF(V2208=U2208, "Yes"," No")</f>
        <v>Yes</v>
      </c>
    </row>
    <row r="2209" spans="1:23" ht="43.2" x14ac:dyDescent="0.3">
      <c r="A2209">
        <v>2207</v>
      </c>
      <c r="B2209" s="1" t="s">
        <v>4495</v>
      </c>
      <c r="C2209" s="1" t="s">
        <v>4496</v>
      </c>
      <c r="D2209">
        <v>2000</v>
      </c>
      <c r="E2209">
        <v>2000</v>
      </c>
      <c r="F2209" t="s">
        <v>16</v>
      </c>
      <c r="G2209" t="s">
        <v>17</v>
      </c>
      <c r="H2209" t="s">
        <v>18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2101</v>
      </c>
      <c r="O2209" s="7">
        <f>(E2209/D2209)*100</f>
        <v>100</v>
      </c>
      <c r="P2209" s="5">
        <f>IFERROR((E2209/L2209),0)</f>
        <v>285.71428571428572</v>
      </c>
      <c r="Q2209" s="5" t="str">
        <f>LEFT(N2209,SEARCH("/", N2209)-1)</f>
        <v>music</v>
      </c>
      <c r="R2209" s="5" t="str">
        <f>RIGHT(N2209,LEN(N2209)-SEARCH("/",N2209))</f>
        <v>electronic music</v>
      </c>
      <c r="S2209" s="11">
        <f>(((J2209/60)/60)/24)+DATE(1970,1,1)</f>
        <v>41564.194131944445</v>
      </c>
      <c r="T2209" s="11">
        <f>(((I2209/60)/60)/24)+DATE(1970,1,1)</f>
        <v>41594.235798611109</v>
      </c>
      <c r="U2209">
        <f>YEAR(S2209)</f>
        <v>2013</v>
      </c>
      <c r="V2209">
        <f>YEAR(T2209)</f>
        <v>2013</v>
      </c>
      <c r="W2209" t="str">
        <f>IF(V2209=U2209, "Yes"," No")</f>
        <v>Yes</v>
      </c>
    </row>
    <row r="2210" spans="1:23" ht="43.2" x14ac:dyDescent="0.3">
      <c r="A2210">
        <v>2208</v>
      </c>
      <c r="B2210" s="1" t="s">
        <v>4497</v>
      </c>
      <c r="C2210" s="1" t="s">
        <v>4498</v>
      </c>
      <c r="D2210">
        <v>1000</v>
      </c>
      <c r="E2210">
        <v>1016</v>
      </c>
      <c r="F2210" t="s">
        <v>16</v>
      </c>
      <c r="G2210" t="s">
        <v>17</v>
      </c>
      <c r="H2210" t="s">
        <v>18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2101</v>
      </c>
      <c r="O2210" s="7">
        <f>(E2210/D2210)*100</f>
        <v>101.6</v>
      </c>
      <c r="P2210" s="5">
        <f>IFERROR((E2210/L2210),0)</f>
        <v>42.333333333333336</v>
      </c>
      <c r="Q2210" s="5" t="str">
        <f>LEFT(N2210,SEARCH("/", N2210)-1)</f>
        <v>music</v>
      </c>
      <c r="R2210" s="5" t="str">
        <f>RIGHT(N2210,LEN(N2210)-SEARCH("/",N2210))</f>
        <v>electronic music</v>
      </c>
      <c r="S2210" s="11">
        <f>(((J2210/60)/60)/24)+DATE(1970,1,1)</f>
        <v>40946.882245370369</v>
      </c>
      <c r="T2210" s="11">
        <f>(((I2210/60)/60)/24)+DATE(1970,1,1)</f>
        <v>41006.166666666664</v>
      </c>
      <c r="U2210">
        <f>YEAR(S2210)</f>
        <v>2012</v>
      </c>
      <c r="V2210">
        <f>YEAR(T2210)</f>
        <v>2012</v>
      </c>
      <c r="W2210" t="str">
        <f>IF(V2210=U2210, "Yes"," No")</f>
        <v>Yes</v>
      </c>
    </row>
    <row r="2211" spans="1:23" ht="43.2" x14ac:dyDescent="0.3">
      <c r="A2211">
        <v>2209</v>
      </c>
      <c r="B2211" s="1" t="s">
        <v>4499</v>
      </c>
      <c r="C2211" s="1" t="s">
        <v>4500</v>
      </c>
      <c r="D2211">
        <v>500</v>
      </c>
      <c r="E2211">
        <v>754</v>
      </c>
      <c r="F2211" t="s">
        <v>16</v>
      </c>
      <c r="G2211" t="s">
        <v>24</v>
      </c>
      <c r="H2211" t="s">
        <v>25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2101</v>
      </c>
      <c r="O2211" s="7">
        <f>(E2211/D2211)*100</f>
        <v>150.80000000000001</v>
      </c>
      <c r="P2211" s="5">
        <f>IFERROR((E2211/L2211),0)</f>
        <v>50.266666666666666</v>
      </c>
      <c r="Q2211" s="5" t="str">
        <f>LEFT(N2211,SEARCH("/", N2211)-1)</f>
        <v>music</v>
      </c>
      <c r="R2211" s="5" t="str">
        <f>RIGHT(N2211,LEN(N2211)-SEARCH("/",N2211))</f>
        <v>electronic music</v>
      </c>
      <c r="S2211" s="11">
        <f>(((J2211/60)/60)/24)+DATE(1970,1,1)</f>
        <v>41732.479675925926</v>
      </c>
      <c r="T2211" s="11">
        <f>(((I2211/60)/60)/24)+DATE(1970,1,1)</f>
        <v>41743.958333333336</v>
      </c>
      <c r="U2211">
        <f>YEAR(S2211)</f>
        <v>2014</v>
      </c>
      <c r="V2211">
        <f>YEAR(T2211)</f>
        <v>2014</v>
      </c>
      <c r="W2211" t="str">
        <f>IF(V2211=U2211, "Yes"," No")</f>
        <v>Yes</v>
      </c>
    </row>
    <row r="2212" spans="1:23" ht="43.2" x14ac:dyDescent="0.3">
      <c r="A2212">
        <v>2210</v>
      </c>
      <c r="B2212" s="1" t="s">
        <v>4501</v>
      </c>
      <c r="C2212" s="1" t="s">
        <v>4502</v>
      </c>
      <c r="D2212">
        <v>4000</v>
      </c>
      <c r="E2212">
        <v>4457</v>
      </c>
      <c r="F2212" t="s">
        <v>16</v>
      </c>
      <c r="G2212" t="s">
        <v>17</v>
      </c>
      <c r="H2212" t="s">
        <v>18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2101</v>
      </c>
      <c r="O2212" s="7">
        <f>(E2212/D2212)*100</f>
        <v>111.425</v>
      </c>
      <c r="P2212" s="5">
        <f>IFERROR((E2212/L2212),0)</f>
        <v>61.902777777777779</v>
      </c>
      <c r="Q2212" s="5" t="str">
        <f>LEFT(N2212,SEARCH("/", N2212)-1)</f>
        <v>music</v>
      </c>
      <c r="R2212" s="5" t="str">
        <f>RIGHT(N2212,LEN(N2212)-SEARCH("/",N2212))</f>
        <v>electronic music</v>
      </c>
      <c r="S2212" s="11">
        <f>(((J2212/60)/60)/24)+DATE(1970,1,1)</f>
        <v>40956.066087962965</v>
      </c>
      <c r="T2212" s="11">
        <f>(((I2212/60)/60)/24)+DATE(1970,1,1)</f>
        <v>41013.73333333333</v>
      </c>
      <c r="U2212">
        <f>YEAR(S2212)</f>
        <v>2012</v>
      </c>
      <c r="V2212">
        <f>YEAR(T2212)</f>
        <v>2012</v>
      </c>
      <c r="W2212" t="str">
        <f>IF(V2212=U2212, "Yes"," No")</f>
        <v>Yes</v>
      </c>
    </row>
    <row r="2213" spans="1:23" ht="57.6" x14ac:dyDescent="0.3">
      <c r="A2213">
        <v>2211</v>
      </c>
      <c r="B2213" s="1" t="s">
        <v>4503</v>
      </c>
      <c r="C2213" s="1" t="s">
        <v>4504</v>
      </c>
      <c r="D2213">
        <v>2500</v>
      </c>
      <c r="E2213">
        <v>4890</v>
      </c>
      <c r="F2213" t="s">
        <v>16</v>
      </c>
      <c r="G2213" t="s">
        <v>17</v>
      </c>
      <c r="H2213" t="s">
        <v>18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2101</v>
      </c>
      <c r="O2213" s="7">
        <f>(E2213/D2213)*100</f>
        <v>195.6</v>
      </c>
      <c r="P2213" s="5">
        <f>IFERROR((E2213/L2213),0)</f>
        <v>40.75</v>
      </c>
      <c r="Q2213" s="5" t="str">
        <f>LEFT(N2213,SEARCH("/", N2213)-1)</f>
        <v>music</v>
      </c>
      <c r="R2213" s="5" t="str">
        <f>RIGHT(N2213,LEN(N2213)-SEARCH("/",N2213))</f>
        <v>electronic music</v>
      </c>
      <c r="S2213" s="11">
        <f>(((J2213/60)/60)/24)+DATE(1970,1,1)</f>
        <v>41716.785011574073</v>
      </c>
      <c r="T2213" s="11">
        <f>(((I2213/60)/60)/24)+DATE(1970,1,1)</f>
        <v>41739.290972222225</v>
      </c>
      <c r="U2213">
        <f>YEAR(S2213)</f>
        <v>2014</v>
      </c>
      <c r="V2213">
        <f>YEAR(T2213)</f>
        <v>2014</v>
      </c>
      <c r="W2213" t="str">
        <f>IF(V2213=U2213, "Yes"," No")</f>
        <v>Yes</v>
      </c>
    </row>
    <row r="2214" spans="1:23" ht="57.6" x14ac:dyDescent="0.3">
      <c r="A2214">
        <v>2212</v>
      </c>
      <c r="B2214" s="1" t="s">
        <v>4505</v>
      </c>
      <c r="C2214" s="1" t="s">
        <v>4506</v>
      </c>
      <c r="D2214">
        <v>6000</v>
      </c>
      <c r="E2214">
        <v>6863</v>
      </c>
      <c r="F2214" t="s">
        <v>16</v>
      </c>
      <c r="G2214" t="s">
        <v>17</v>
      </c>
      <c r="H2214" t="s">
        <v>18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2101</v>
      </c>
      <c r="O2214" s="7">
        <f>(E2214/D2214)*100</f>
        <v>114.38333333333333</v>
      </c>
      <c r="P2214" s="5">
        <f>IFERROR((E2214/L2214),0)</f>
        <v>55.796747967479675</v>
      </c>
      <c r="Q2214" s="5" t="str">
        <f>LEFT(N2214,SEARCH("/", N2214)-1)</f>
        <v>music</v>
      </c>
      <c r="R2214" s="5" t="str">
        <f>RIGHT(N2214,LEN(N2214)-SEARCH("/",N2214))</f>
        <v>electronic music</v>
      </c>
      <c r="S2214" s="11">
        <f>(((J2214/60)/60)/24)+DATE(1970,1,1)</f>
        <v>41548.747418981482</v>
      </c>
      <c r="T2214" s="11">
        <f>(((I2214/60)/60)/24)+DATE(1970,1,1)</f>
        <v>41582.041666666664</v>
      </c>
      <c r="U2214">
        <f>YEAR(S2214)</f>
        <v>2013</v>
      </c>
      <c r="V2214">
        <f>YEAR(T2214)</f>
        <v>2013</v>
      </c>
      <c r="W2214" t="str">
        <f>IF(V2214=U2214, "Yes"," No")</f>
        <v>Yes</v>
      </c>
    </row>
    <row r="2215" spans="1:23" ht="72" x14ac:dyDescent="0.3">
      <c r="A2215">
        <v>2213</v>
      </c>
      <c r="B2215" s="1" t="s">
        <v>4507</v>
      </c>
      <c r="C2215" s="1" t="s">
        <v>4508</v>
      </c>
      <c r="D2215">
        <v>5</v>
      </c>
      <c r="E2215">
        <v>10</v>
      </c>
      <c r="F2215" t="s">
        <v>16</v>
      </c>
      <c r="G2215" t="s">
        <v>17</v>
      </c>
      <c r="H2215" t="s">
        <v>18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2101</v>
      </c>
      <c r="O2215" s="7">
        <f>(E2215/D2215)*100</f>
        <v>200</v>
      </c>
      <c r="P2215" s="5">
        <f>IFERROR((E2215/L2215),0)</f>
        <v>10</v>
      </c>
      <c r="Q2215" s="5" t="str">
        <f>LEFT(N2215,SEARCH("/", N2215)-1)</f>
        <v>music</v>
      </c>
      <c r="R2215" s="5" t="str">
        <f>RIGHT(N2215,LEN(N2215)-SEARCH("/",N2215))</f>
        <v>electronic music</v>
      </c>
      <c r="S2215" s="11">
        <f>(((J2215/60)/60)/24)+DATE(1970,1,1)</f>
        <v>42109.826145833329</v>
      </c>
      <c r="T2215" s="11">
        <f>(((I2215/60)/60)/24)+DATE(1970,1,1)</f>
        <v>42139.826145833329</v>
      </c>
      <c r="U2215">
        <f>YEAR(S2215)</f>
        <v>2015</v>
      </c>
      <c r="V2215">
        <f>YEAR(T2215)</f>
        <v>2015</v>
      </c>
      <c r="W2215" t="str">
        <f>IF(V2215=U2215, "Yes"," No")</f>
        <v>Yes</v>
      </c>
    </row>
    <row r="2216" spans="1:23" ht="43.2" x14ac:dyDescent="0.3">
      <c r="A2216">
        <v>2214</v>
      </c>
      <c r="B2216" s="1" t="s">
        <v>4509</v>
      </c>
      <c r="C2216" s="1" t="s">
        <v>4510</v>
      </c>
      <c r="D2216">
        <v>600</v>
      </c>
      <c r="E2216">
        <v>1755.01</v>
      </c>
      <c r="F2216" t="s">
        <v>16</v>
      </c>
      <c r="G2216" t="s">
        <v>17</v>
      </c>
      <c r="H2216" t="s">
        <v>18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2101</v>
      </c>
      <c r="O2216" s="7">
        <f>(E2216/D2216)*100</f>
        <v>292.50166666666667</v>
      </c>
      <c r="P2216" s="5">
        <f>IFERROR((E2216/L2216),0)</f>
        <v>73.125416666666666</v>
      </c>
      <c r="Q2216" s="5" t="str">
        <f>LEFT(N2216,SEARCH("/", N2216)-1)</f>
        <v>music</v>
      </c>
      <c r="R2216" s="5" t="str">
        <f>RIGHT(N2216,LEN(N2216)-SEARCH("/",N2216))</f>
        <v>electronic music</v>
      </c>
      <c r="S2216" s="11">
        <f>(((J2216/60)/60)/24)+DATE(1970,1,1)</f>
        <v>41646.792222222226</v>
      </c>
      <c r="T2216" s="11">
        <f>(((I2216/60)/60)/24)+DATE(1970,1,1)</f>
        <v>41676.792222222226</v>
      </c>
      <c r="U2216">
        <f>YEAR(S2216)</f>
        <v>2014</v>
      </c>
      <c r="V2216">
        <f>YEAR(T2216)</f>
        <v>2014</v>
      </c>
      <c r="W2216" t="str">
        <f>IF(V2216=U2216, "Yes"," No")</f>
        <v>Yes</v>
      </c>
    </row>
    <row r="2217" spans="1:23" ht="43.2" x14ac:dyDescent="0.3">
      <c r="A2217">
        <v>2215</v>
      </c>
      <c r="B2217" s="1" t="s">
        <v>4511</v>
      </c>
      <c r="C2217" s="1" t="s">
        <v>4512</v>
      </c>
      <c r="D2217">
        <v>550</v>
      </c>
      <c r="E2217">
        <v>860</v>
      </c>
      <c r="F2217" t="s">
        <v>16</v>
      </c>
      <c r="G2217" t="s">
        <v>17</v>
      </c>
      <c r="H2217" t="s">
        <v>18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2101</v>
      </c>
      <c r="O2217" s="7">
        <f>(E2217/D2217)*100</f>
        <v>156.36363636363637</v>
      </c>
      <c r="P2217" s="5">
        <f>IFERROR((E2217/L2217),0)</f>
        <v>26.060606060606062</v>
      </c>
      <c r="Q2217" s="5" t="str">
        <f>LEFT(N2217,SEARCH("/", N2217)-1)</f>
        <v>music</v>
      </c>
      <c r="R2217" s="5" t="str">
        <f>RIGHT(N2217,LEN(N2217)-SEARCH("/",N2217))</f>
        <v>electronic music</v>
      </c>
      <c r="S2217" s="11">
        <f>(((J2217/60)/60)/24)+DATE(1970,1,1)</f>
        <v>40958.717268518521</v>
      </c>
      <c r="T2217" s="11">
        <f>(((I2217/60)/60)/24)+DATE(1970,1,1)</f>
        <v>40981.290972222225</v>
      </c>
      <c r="U2217">
        <f>YEAR(S2217)</f>
        <v>2012</v>
      </c>
      <c r="V2217">
        <f>YEAR(T2217)</f>
        <v>2012</v>
      </c>
      <c r="W2217" t="str">
        <f>IF(V2217=U2217, "Yes"," No")</f>
        <v>Yes</v>
      </c>
    </row>
    <row r="2218" spans="1:23" ht="43.2" x14ac:dyDescent="0.3">
      <c r="A2218">
        <v>2216</v>
      </c>
      <c r="B2218" s="1" t="s">
        <v>4513</v>
      </c>
      <c r="C2218" s="1" t="s">
        <v>4514</v>
      </c>
      <c r="D2218">
        <v>300</v>
      </c>
      <c r="E2218">
        <v>317</v>
      </c>
      <c r="F2218" t="s">
        <v>16</v>
      </c>
      <c r="G2218" t="s">
        <v>17</v>
      </c>
      <c r="H2218" t="s">
        <v>18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2101</v>
      </c>
      <c r="O2218" s="7">
        <f>(E2218/D2218)*100</f>
        <v>105.66666666666666</v>
      </c>
      <c r="P2218" s="5">
        <f>IFERROR((E2218/L2218),0)</f>
        <v>22.642857142857142</v>
      </c>
      <c r="Q2218" s="5" t="str">
        <f>LEFT(N2218,SEARCH("/", N2218)-1)</f>
        <v>music</v>
      </c>
      <c r="R2218" s="5" t="str">
        <f>RIGHT(N2218,LEN(N2218)-SEARCH("/",N2218))</f>
        <v>electronic music</v>
      </c>
      <c r="S2218" s="11">
        <f>(((J2218/60)/60)/24)+DATE(1970,1,1)</f>
        <v>42194.751678240747</v>
      </c>
      <c r="T2218" s="11">
        <f>(((I2218/60)/60)/24)+DATE(1970,1,1)</f>
        <v>42208.751678240747</v>
      </c>
      <c r="U2218">
        <f>YEAR(S2218)</f>
        <v>2015</v>
      </c>
      <c r="V2218">
        <f>YEAR(T2218)</f>
        <v>2015</v>
      </c>
      <c r="W2218" t="str">
        <f>IF(V2218=U2218, "Yes"," No")</f>
        <v>Yes</v>
      </c>
    </row>
    <row r="2219" spans="1:23" ht="43.2" x14ac:dyDescent="0.3">
      <c r="A2219">
        <v>2217</v>
      </c>
      <c r="B2219" s="1" t="s">
        <v>4515</v>
      </c>
      <c r="C2219" s="1" t="s">
        <v>4516</v>
      </c>
      <c r="D2219">
        <v>420</v>
      </c>
      <c r="E2219">
        <v>425</v>
      </c>
      <c r="F2219" t="s">
        <v>16</v>
      </c>
      <c r="G2219" t="s">
        <v>17</v>
      </c>
      <c r="H2219" t="s">
        <v>18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2101</v>
      </c>
      <c r="O2219" s="7">
        <f>(E2219/D2219)*100</f>
        <v>101.19047619047619</v>
      </c>
      <c r="P2219" s="5">
        <f>IFERROR((E2219/L2219),0)</f>
        <v>47.222222222222221</v>
      </c>
      <c r="Q2219" s="5" t="str">
        <f>LEFT(N2219,SEARCH("/", N2219)-1)</f>
        <v>music</v>
      </c>
      <c r="R2219" s="5" t="str">
        <f>RIGHT(N2219,LEN(N2219)-SEARCH("/",N2219))</f>
        <v>electronic music</v>
      </c>
      <c r="S2219" s="11">
        <f>(((J2219/60)/60)/24)+DATE(1970,1,1)</f>
        <v>42299.776770833334</v>
      </c>
      <c r="T2219" s="11">
        <f>(((I2219/60)/60)/24)+DATE(1970,1,1)</f>
        <v>42310.333333333328</v>
      </c>
      <c r="U2219">
        <f>YEAR(S2219)</f>
        <v>2015</v>
      </c>
      <c r="V2219">
        <f>YEAR(T2219)</f>
        <v>2015</v>
      </c>
      <c r="W2219" t="str">
        <f>IF(V2219=U2219, "Yes"," No")</f>
        <v>Yes</v>
      </c>
    </row>
    <row r="2220" spans="1:23" ht="43.2" x14ac:dyDescent="0.3">
      <c r="A2220">
        <v>2218</v>
      </c>
      <c r="B2220" s="1" t="s">
        <v>4517</v>
      </c>
      <c r="C2220" s="1" t="s">
        <v>4518</v>
      </c>
      <c r="D2220">
        <v>2000</v>
      </c>
      <c r="E2220">
        <v>2456.66</v>
      </c>
      <c r="F2220" t="s">
        <v>16</v>
      </c>
      <c r="G2220" t="s">
        <v>17</v>
      </c>
      <c r="H2220" t="s">
        <v>18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2101</v>
      </c>
      <c r="O2220" s="7">
        <f>(E2220/D2220)*100</f>
        <v>122.833</v>
      </c>
      <c r="P2220" s="5">
        <f>IFERROR((E2220/L2220),0)</f>
        <v>32.324473684210524</v>
      </c>
      <c r="Q2220" s="5" t="str">
        <f>LEFT(N2220,SEARCH("/", N2220)-1)</f>
        <v>music</v>
      </c>
      <c r="R2220" s="5" t="str">
        <f>RIGHT(N2220,LEN(N2220)-SEARCH("/",N2220))</f>
        <v>electronic music</v>
      </c>
      <c r="S2220" s="11">
        <f>(((J2220/60)/60)/24)+DATE(1970,1,1)</f>
        <v>41127.812303240738</v>
      </c>
      <c r="T2220" s="11">
        <f>(((I2220/60)/60)/24)+DATE(1970,1,1)</f>
        <v>41150</v>
      </c>
      <c r="U2220">
        <f>YEAR(S2220)</f>
        <v>2012</v>
      </c>
      <c r="V2220">
        <f>YEAR(T2220)</f>
        <v>2012</v>
      </c>
      <c r="W2220" t="str">
        <f>IF(V2220=U2220, "Yes"," No")</f>
        <v>Yes</v>
      </c>
    </row>
    <row r="2221" spans="1:23" ht="43.2" x14ac:dyDescent="0.3">
      <c r="A2221">
        <v>2219</v>
      </c>
      <c r="B2221" s="1" t="s">
        <v>4519</v>
      </c>
      <c r="C2221" s="1" t="s">
        <v>4520</v>
      </c>
      <c r="D2221">
        <v>1000</v>
      </c>
      <c r="E2221">
        <v>1015</v>
      </c>
      <c r="F2221" t="s">
        <v>16</v>
      </c>
      <c r="G2221" t="s">
        <v>17</v>
      </c>
      <c r="H2221" t="s">
        <v>18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2101</v>
      </c>
      <c r="O2221" s="7">
        <f>(E2221/D2221)*100</f>
        <v>101.49999999999999</v>
      </c>
      <c r="P2221" s="5">
        <f>IFERROR((E2221/L2221),0)</f>
        <v>53.421052631578945</v>
      </c>
      <c r="Q2221" s="5" t="str">
        <f>LEFT(N2221,SEARCH("/", N2221)-1)</f>
        <v>music</v>
      </c>
      <c r="R2221" s="5" t="str">
        <f>RIGHT(N2221,LEN(N2221)-SEARCH("/",N2221))</f>
        <v>electronic music</v>
      </c>
      <c r="S2221" s="11">
        <f>(((J2221/60)/60)/24)+DATE(1970,1,1)</f>
        <v>42205.718888888892</v>
      </c>
      <c r="T2221" s="11">
        <f>(((I2221/60)/60)/24)+DATE(1970,1,1)</f>
        <v>42235.718888888892</v>
      </c>
      <c r="U2221">
        <f>YEAR(S2221)</f>
        <v>2015</v>
      </c>
      <c r="V2221">
        <f>YEAR(T2221)</f>
        <v>2015</v>
      </c>
      <c r="W2221" t="str">
        <f>IF(V2221=U2221, "Yes"," No")</f>
        <v>Yes</v>
      </c>
    </row>
    <row r="2222" spans="1:23" ht="43.2" x14ac:dyDescent="0.3">
      <c r="A2222">
        <v>2220</v>
      </c>
      <c r="B2222" s="1" t="s">
        <v>4521</v>
      </c>
      <c r="C2222" s="1" t="s">
        <v>4522</v>
      </c>
      <c r="D2222">
        <v>3500</v>
      </c>
      <c r="E2222">
        <v>3540</v>
      </c>
      <c r="F2222" t="s">
        <v>16</v>
      </c>
      <c r="G2222" t="s">
        <v>17</v>
      </c>
      <c r="H2222" t="s">
        <v>18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2101</v>
      </c>
      <c r="O2222" s="7">
        <f>(E2222/D2222)*100</f>
        <v>101.14285714285714</v>
      </c>
      <c r="P2222" s="5">
        <f>IFERROR((E2222/L2222),0)</f>
        <v>51.304347826086953</v>
      </c>
      <c r="Q2222" s="5" t="str">
        <f>LEFT(N2222,SEARCH("/", N2222)-1)</f>
        <v>music</v>
      </c>
      <c r="R2222" s="5" t="str">
        <f>RIGHT(N2222,LEN(N2222)-SEARCH("/",N2222))</f>
        <v>electronic music</v>
      </c>
      <c r="S2222" s="11">
        <f>(((J2222/60)/60)/24)+DATE(1970,1,1)</f>
        <v>41452.060601851852</v>
      </c>
      <c r="T2222" s="11">
        <f>(((I2222/60)/60)/24)+DATE(1970,1,1)</f>
        <v>41482.060601851852</v>
      </c>
      <c r="U2222">
        <f>YEAR(S2222)</f>
        <v>2013</v>
      </c>
      <c r="V2222">
        <f>YEAR(T2222)</f>
        <v>2013</v>
      </c>
      <c r="W2222" t="str">
        <f>IF(V2222=U2222, "Yes"," No")</f>
        <v>Yes</v>
      </c>
    </row>
    <row r="2223" spans="1:23" ht="43.2" x14ac:dyDescent="0.3">
      <c r="A2223">
        <v>2221</v>
      </c>
      <c r="B2223" s="1" t="s">
        <v>4523</v>
      </c>
      <c r="C2223" s="1" t="s">
        <v>4524</v>
      </c>
      <c r="D2223">
        <v>7500</v>
      </c>
      <c r="E2223">
        <v>8109</v>
      </c>
      <c r="F2223" t="s">
        <v>16</v>
      </c>
      <c r="G2223" t="s">
        <v>17</v>
      </c>
      <c r="H2223" t="s">
        <v>18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4444</v>
      </c>
      <c r="O2223" s="7">
        <f>(E2223/D2223)*100</f>
        <v>108.11999999999999</v>
      </c>
      <c r="P2223" s="5">
        <f>IFERROR((E2223/L2223),0)</f>
        <v>37.197247706422019</v>
      </c>
      <c r="Q2223" s="5" t="str">
        <f>LEFT(N2223,SEARCH("/", N2223)-1)</f>
        <v>games</v>
      </c>
      <c r="R2223" s="5" t="str">
        <f>RIGHT(N2223,LEN(N2223)-SEARCH("/",N2223))</f>
        <v>tabletop games</v>
      </c>
      <c r="S2223" s="11">
        <f>(((J2223/60)/60)/24)+DATE(1970,1,1)</f>
        <v>42452.666770833333</v>
      </c>
      <c r="T2223" s="11">
        <f>(((I2223/60)/60)/24)+DATE(1970,1,1)</f>
        <v>42483</v>
      </c>
      <c r="U2223">
        <f>YEAR(S2223)</f>
        <v>2016</v>
      </c>
      <c r="V2223">
        <f>YEAR(T2223)</f>
        <v>2016</v>
      </c>
      <c r="W2223" t="str">
        <f>IF(V2223=U2223, "Yes"," No")</f>
        <v>Yes</v>
      </c>
    </row>
    <row r="2224" spans="1:23" ht="43.2" x14ac:dyDescent="0.3">
      <c r="A2224">
        <v>2222</v>
      </c>
      <c r="B2224" s="1" t="s">
        <v>4525</v>
      </c>
      <c r="C2224" s="1" t="s">
        <v>4526</v>
      </c>
      <c r="D2224">
        <v>500</v>
      </c>
      <c r="E2224">
        <v>813</v>
      </c>
      <c r="F2224" t="s">
        <v>16</v>
      </c>
      <c r="G2224" t="s">
        <v>17</v>
      </c>
      <c r="H2224" t="s">
        <v>18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4444</v>
      </c>
      <c r="O2224" s="7">
        <f>(E2224/D2224)*100</f>
        <v>162.6</v>
      </c>
      <c r="P2224" s="5">
        <f>IFERROR((E2224/L2224),0)</f>
        <v>27.1</v>
      </c>
      <c r="Q2224" s="5" t="str">
        <f>LEFT(N2224,SEARCH("/", N2224)-1)</f>
        <v>games</v>
      </c>
      <c r="R2224" s="5" t="str">
        <f>RIGHT(N2224,LEN(N2224)-SEARCH("/",N2224))</f>
        <v>tabletop games</v>
      </c>
      <c r="S2224" s="11">
        <f>(((J2224/60)/60)/24)+DATE(1970,1,1)</f>
        <v>40906.787581018521</v>
      </c>
      <c r="T2224" s="11">
        <f>(((I2224/60)/60)/24)+DATE(1970,1,1)</f>
        <v>40936.787581018521</v>
      </c>
      <c r="U2224">
        <f>YEAR(S2224)</f>
        <v>2011</v>
      </c>
      <c r="V2224">
        <f>YEAR(T2224)</f>
        <v>2012</v>
      </c>
      <c r="W2224" t="str">
        <f>IF(V2224=U2224, "Yes"," No")</f>
        <v xml:space="preserve"> No</v>
      </c>
    </row>
    <row r="2225" spans="1:23" ht="57.6" x14ac:dyDescent="0.3">
      <c r="A2225">
        <v>2223</v>
      </c>
      <c r="B2225" s="1" t="s">
        <v>4527</v>
      </c>
      <c r="C2225" s="1" t="s">
        <v>4528</v>
      </c>
      <c r="D2225">
        <v>19500</v>
      </c>
      <c r="E2225">
        <v>20631</v>
      </c>
      <c r="F2225" t="s">
        <v>16</v>
      </c>
      <c r="G2225" t="s">
        <v>159</v>
      </c>
      <c r="H2225" t="s">
        <v>160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4444</v>
      </c>
      <c r="O2225" s="7">
        <f>(E2225/D2225)*100</f>
        <v>105.80000000000001</v>
      </c>
      <c r="P2225" s="5">
        <f>IFERROR((E2225/L2225),0)</f>
        <v>206.31</v>
      </c>
      <c r="Q2225" s="5" t="str">
        <f>LEFT(N2225,SEARCH("/", N2225)-1)</f>
        <v>games</v>
      </c>
      <c r="R2225" s="5" t="str">
        <f>RIGHT(N2225,LEN(N2225)-SEARCH("/",N2225))</f>
        <v>tabletop games</v>
      </c>
      <c r="S2225" s="11">
        <f>(((J2225/60)/60)/24)+DATE(1970,1,1)</f>
        <v>42152.640833333338</v>
      </c>
      <c r="T2225" s="11">
        <f>(((I2225/60)/60)/24)+DATE(1970,1,1)</f>
        <v>42182.640833333338</v>
      </c>
      <c r="U2225">
        <f>YEAR(S2225)</f>
        <v>2015</v>
      </c>
      <c r="V2225">
        <f>YEAR(T2225)</f>
        <v>2015</v>
      </c>
      <c r="W2225" t="str">
        <f>IF(V2225=U2225, "Yes"," No")</f>
        <v>Yes</v>
      </c>
    </row>
    <row r="2226" spans="1:23" ht="43.2" x14ac:dyDescent="0.3">
      <c r="A2226">
        <v>2224</v>
      </c>
      <c r="B2226" s="1" t="s">
        <v>4529</v>
      </c>
      <c r="C2226" s="1" t="s">
        <v>4530</v>
      </c>
      <c r="D2226">
        <v>10000</v>
      </c>
      <c r="E2226">
        <v>24315</v>
      </c>
      <c r="F2226" t="s">
        <v>16</v>
      </c>
      <c r="G2226" t="s">
        <v>17</v>
      </c>
      <c r="H2226" t="s">
        <v>18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4444</v>
      </c>
      <c r="O2226" s="7">
        <f>(E2226/D2226)*100</f>
        <v>243.15000000000003</v>
      </c>
      <c r="P2226" s="5">
        <f>IFERROR((E2226/L2226),0)</f>
        <v>82.145270270270274</v>
      </c>
      <c r="Q2226" s="5" t="str">
        <f>LEFT(N2226,SEARCH("/", N2226)-1)</f>
        <v>games</v>
      </c>
      <c r="R2226" s="5" t="str">
        <f>RIGHT(N2226,LEN(N2226)-SEARCH("/",N2226))</f>
        <v>tabletop games</v>
      </c>
      <c r="S2226" s="11">
        <f>(((J2226/60)/60)/24)+DATE(1970,1,1)</f>
        <v>42644.667534722219</v>
      </c>
      <c r="T2226" s="11">
        <f>(((I2226/60)/60)/24)+DATE(1970,1,1)</f>
        <v>42672.791666666672</v>
      </c>
      <c r="U2226">
        <f>YEAR(S2226)</f>
        <v>2016</v>
      </c>
      <c r="V2226">
        <f>YEAR(T2226)</f>
        <v>2016</v>
      </c>
      <c r="W2226" t="str">
        <f>IF(V2226=U2226, "Yes"," No")</f>
        <v>Yes</v>
      </c>
    </row>
    <row r="2227" spans="1:23" ht="43.2" x14ac:dyDescent="0.3">
      <c r="A2227">
        <v>2225</v>
      </c>
      <c r="B2227" s="1" t="s">
        <v>4531</v>
      </c>
      <c r="C2227" s="1" t="s">
        <v>4532</v>
      </c>
      <c r="D2227">
        <v>21000</v>
      </c>
      <c r="E2227">
        <v>198415.01</v>
      </c>
      <c r="F2227" t="s">
        <v>16</v>
      </c>
      <c r="G2227" t="s">
        <v>24</v>
      </c>
      <c r="H2227" t="s">
        <v>25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4444</v>
      </c>
      <c r="O2227" s="7">
        <f>(E2227/D2227)*100</f>
        <v>944.83338095238094</v>
      </c>
      <c r="P2227" s="5">
        <f>IFERROR((E2227/L2227),0)</f>
        <v>164.79651993355483</v>
      </c>
      <c r="Q2227" s="5" t="str">
        <f>LEFT(N2227,SEARCH("/", N2227)-1)</f>
        <v>games</v>
      </c>
      <c r="R2227" s="5" t="str">
        <f>RIGHT(N2227,LEN(N2227)-SEARCH("/",N2227))</f>
        <v>tabletop games</v>
      </c>
      <c r="S2227" s="11">
        <f>(((J2227/60)/60)/24)+DATE(1970,1,1)</f>
        <v>41873.79184027778</v>
      </c>
      <c r="T2227" s="11">
        <f>(((I2227/60)/60)/24)+DATE(1970,1,1)</f>
        <v>41903.79184027778</v>
      </c>
      <c r="U2227">
        <f>YEAR(S2227)</f>
        <v>2014</v>
      </c>
      <c r="V2227">
        <f>YEAR(T2227)</f>
        <v>2014</v>
      </c>
      <c r="W2227" t="str">
        <f>IF(V2227=U2227, "Yes"," No")</f>
        <v>Yes</v>
      </c>
    </row>
    <row r="2228" spans="1:23" ht="43.2" x14ac:dyDescent="0.3">
      <c r="A2228">
        <v>2226</v>
      </c>
      <c r="B2228" s="1" t="s">
        <v>4533</v>
      </c>
      <c r="C2228" s="1" t="s">
        <v>4534</v>
      </c>
      <c r="D2228">
        <v>18000</v>
      </c>
      <c r="E2228">
        <v>19523.310000000001</v>
      </c>
      <c r="F2228" t="s">
        <v>16</v>
      </c>
      <c r="G2228" t="s">
        <v>17</v>
      </c>
      <c r="H2228" t="s">
        <v>18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4444</v>
      </c>
      <c r="O2228" s="7">
        <f>(E2228/D2228)*100</f>
        <v>108.46283333333334</v>
      </c>
      <c r="P2228" s="5">
        <f>IFERROR((E2228/L2228),0)</f>
        <v>60.820280373831778</v>
      </c>
      <c r="Q2228" s="5" t="str">
        <f>LEFT(N2228,SEARCH("/", N2228)-1)</f>
        <v>games</v>
      </c>
      <c r="R2228" s="5" t="str">
        <f>RIGHT(N2228,LEN(N2228)-SEARCH("/",N2228))</f>
        <v>tabletop games</v>
      </c>
      <c r="S2228" s="11">
        <f>(((J2228/60)/60)/24)+DATE(1970,1,1)</f>
        <v>42381.79886574074</v>
      </c>
      <c r="T2228" s="11">
        <f>(((I2228/60)/60)/24)+DATE(1970,1,1)</f>
        <v>42412.207638888889</v>
      </c>
      <c r="U2228">
        <f>YEAR(S2228)</f>
        <v>2016</v>
      </c>
      <c r="V2228">
        <f>YEAR(T2228)</f>
        <v>2016</v>
      </c>
      <c r="W2228" t="str">
        <f>IF(V2228=U2228, "Yes"," No")</f>
        <v>Yes</v>
      </c>
    </row>
    <row r="2229" spans="1:23" ht="43.2" x14ac:dyDescent="0.3">
      <c r="A2229">
        <v>2227</v>
      </c>
      <c r="B2229" s="1" t="s">
        <v>4535</v>
      </c>
      <c r="C2229" s="1" t="s">
        <v>4536</v>
      </c>
      <c r="D2229">
        <v>13000</v>
      </c>
      <c r="E2229">
        <v>20459</v>
      </c>
      <c r="F2229" t="s">
        <v>16</v>
      </c>
      <c r="G2229" t="s">
        <v>24</v>
      </c>
      <c r="H2229" t="s">
        <v>25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4444</v>
      </c>
      <c r="O2229" s="7">
        <f>(E2229/D2229)*100</f>
        <v>157.37692307692308</v>
      </c>
      <c r="P2229" s="5">
        <f>IFERROR((E2229/L2229),0)</f>
        <v>67.970099667774093</v>
      </c>
      <c r="Q2229" s="5" t="str">
        <f>LEFT(N2229,SEARCH("/", N2229)-1)</f>
        <v>games</v>
      </c>
      <c r="R2229" s="5" t="str">
        <f>RIGHT(N2229,LEN(N2229)-SEARCH("/",N2229))</f>
        <v>tabletop games</v>
      </c>
      <c r="S2229" s="11">
        <f>(((J2229/60)/60)/24)+DATE(1970,1,1)</f>
        <v>41561.807349537034</v>
      </c>
      <c r="T2229" s="11">
        <f>(((I2229/60)/60)/24)+DATE(1970,1,1)</f>
        <v>41591.849016203705</v>
      </c>
      <c r="U2229">
        <f>YEAR(S2229)</f>
        <v>2013</v>
      </c>
      <c r="V2229">
        <f>YEAR(T2229)</f>
        <v>2013</v>
      </c>
      <c r="W2229" t="str">
        <f>IF(V2229=U2229, "Yes"," No")</f>
        <v>Yes</v>
      </c>
    </row>
    <row r="2230" spans="1:23" ht="57.6" x14ac:dyDescent="0.3">
      <c r="A2230">
        <v>2228</v>
      </c>
      <c r="B2230" s="1" t="s">
        <v>4537</v>
      </c>
      <c r="C2230" s="1" t="s">
        <v>4538</v>
      </c>
      <c r="D2230">
        <v>1000</v>
      </c>
      <c r="E2230">
        <v>11744.9</v>
      </c>
      <c r="F2230" t="s">
        <v>16</v>
      </c>
      <c r="G2230" t="s">
        <v>502</v>
      </c>
      <c r="H2230" t="s">
        <v>55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4444</v>
      </c>
      <c r="O2230" s="7">
        <f>(E2230/D2230)*100</f>
        <v>1174.49</v>
      </c>
      <c r="P2230" s="5">
        <f>IFERROR((E2230/L2230),0)</f>
        <v>81.561805555555551</v>
      </c>
      <c r="Q2230" s="5" t="str">
        <f>LEFT(N2230,SEARCH("/", N2230)-1)</f>
        <v>games</v>
      </c>
      <c r="R2230" s="5" t="str">
        <f>RIGHT(N2230,LEN(N2230)-SEARCH("/",N2230))</f>
        <v>tabletop games</v>
      </c>
      <c r="S2230" s="11">
        <f>(((J2230/60)/60)/24)+DATE(1970,1,1)</f>
        <v>42202.278194444443</v>
      </c>
      <c r="T2230" s="11">
        <f>(((I2230/60)/60)/24)+DATE(1970,1,1)</f>
        <v>42232.278194444443</v>
      </c>
      <c r="U2230">
        <f>YEAR(S2230)</f>
        <v>2015</v>
      </c>
      <c r="V2230">
        <f>YEAR(T2230)</f>
        <v>2015</v>
      </c>
      <c r="W2230" t="str">
        <f>IF(V2230=U2230, "Yes"," No")</f>
        <v>Yes</v>
      </c>
    </row>
    <row r="2231" spans="1:23" ht="57.6" x14ac:dyDescent="0.3">
      <c r="A2231">
        <v>2229</v>
      </c>
      <c r="B2231" s="1" t="s">
        <v>4539</v>
      </c>
      <c r="C2231" s="1" t="s">
        <v>4540</v>
      </c>
      <c r="D2231">
        <v>8012</v>
      </c>
      <c r="E2231">
        <v>13704.33</v>
      </c>
      <c r="F2231" t="s">
        <v>16</v>
      </c>
      <c r="G2231" t="s">
        <v>17</v>
      </c>
      <c r="H2231" t="s">
        <v>18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4444</v>
      </c>
      <c r="O2231" s="7">
        <f>(E2231/D2231)*100</f>
        <v>171.04755366949576</v>
      </c>
      <c r="P2231" s="5">
        <f>IFERROR((E2231/L2231),0)</f>
        <v>25.42547309833024</v>
      </c>
      <c r="Q2231" s="5" t="str">
        <f>LEFT(N2231,SEARCH("/", N2231)-1)</f>
        <v>games</v>
      </c>
      <c r="R2231" s="5" t="str">
        <f>RIGHT(N2231,LEN(N2231)-SEARCH("/",N2231))</f>
        <v>tabletop games</v>
      </c>
      <c r="S2231" s="11">
        <f>(((J2231/60)/60)/24)+DATE(1970,1,1)</f>
        <v>41484.664247685185</v>
      </c>
      <c r="T2231" s="11">
        <f>(((I2231/60)/60)/24)+DATE(1970,1,1)</f>
        <v>41520.166666666664</v>
      </c>
      <c r="U2231">
        <f>YEAR(S2231)</f>
        <v>2013</v>
      </c>
      <c r="V2231">
        <f>YEAR(T2231)</f>
        <v>2013</v>
      </c>
      <c r="W2231" t="str">
        <f>IF(V2231=U2231, "Yes"," No")</f>
        <v>Yes</v>
      </c>
    </row>
    <row r="2232" spans="1:23" ht="43.2" x14ac:dyDescent="0.3">
      <c r="A2232">
        <v>2230</v>
      </c>
      <c r="B2232" s="1" t="s">
        <v>4541</v>
      </c>
      <c r="C2232" s="1" t="s">
        <v>4542</v>
      </c>
      <c r="D2232">
        <v>8500</v>
      </c>
      <c r="E2232">
        <v>10706</v>
      </c>
      <c r="F2232" t="s">
        <v>16</v>
      </c>
      <c r="G2232" t="s">
        <v>17</v>
      </c>
      <c r="H2232" t="s">
        <v>18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4444</v>
      </c>
      <c r="O2232" s="7">
        <f>(E2232/D2232)*100</f>
        <v>125.95294117647057</v>
      </c>
      <c r="P2232" s="5">
        <f>IFERROR((E2232/L2232),0)</f>
        <v>21.497991967871485</v>
      </c>
      <c r="Q2232" s="5" t="str">
        <f>LEFT(N2232,SEARCH("/", N2232)-1)</f>
        <v>games</v>
      </c>
      <c r="R2232" s="5" t="str">
        <f>RIGHT(N2232,LEN(N2232)-SEARCH("/",N2232))</f>
        <v>tabletop games</v>
      </c>
      <c r="S2232" s="11">
        <f>(((J2232/60)/60)/24)+DATE(1970,1,1)</f>
        <v>41724.881099537037</v>
      </c>
      <c r="T2232" s="11">
        <f>(((I2232/60)/60)/24)+DATE(1970,1,1)</f>
        <v>41754.881099537037</v>
      </c>
      <c r="U2232">
        <f>YEAR(S2232)</f>
        <v>2014</v>
      </c>
      <c r="V2232">
        <f>YEAR(T2232)</f>
        <v>2014</v>
      </c>
      <c r="W2232" t="str">
        <f>IF(V2232=U2232, "Yes"," No")</f>
        <v>Yes</v>
      </c>
    </row>
    <row r="2233" spans="1:23" ht="43.2" x14ac:dyDescent="0.3">
      <c r="A2233">
        <v>2231</v>
      </c>
      <c r="B2233" s="1" t="s">
        <v>4543</v>
      </c>
      <c r="C2233" s="1" t="s">
        <v>4544</v>
      </c>
      <c r="D2233">
        <v>2500</v>
      </c>
      <c r="E2233">
        <v>30303.24</v>
      </c>
      <c r="F2233" t="s">
        <v>16</v>
      </c>
      <c r="G2233" t="s">
        <v>17</v>
      </c>
      <c r="H2233" t="s">
        <v>18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4444</v>
      </c>
      <c r="O2233" s="7">
        <f>(E2233/D2233)*100</f>
        <v>1212.1296000000002</v>
      </c>
      <c r="P2233" s="5">
        <f>IFERROR((E2233/L2233),0)</f>
        <v>27.226630727762803</v>
      </c>
      <c r="Q2233" s="5" t="str">
        <f>LEFT(N2233,SEARCH("/", N2233)-1)</f>
        <v>games</v>
      </c>
      <c r="R2233" s="5" t="str">
        <f>RIGHT(N2233,LEN(N2233)-SEARCH("/",N2233))</f>
        <v>tabletop games</v>
      </c>
      <c r="S2233" s="11">
        <f>(((J2233/60)/60)/24)+DATE(1970,1,1)</f>
        <v>41423.910891203705</v>
      </c>
      <c r="T2233" s="11">
        <f>(((I2233/60)/60)/24)+DATE(1970,1,1)</f>
        <v>41450.208333333336</v>
      </c>
      <c r="U2233">
        <f>YEAR(S2233)</f>
        <v>2013</v>
      </c>
      <c r="V2233">
        <f>YEAR(T2233)</f>
        <v>2013</v>
      </c>
      <c r="W2233" t="str">
        <f>IF(V2233=U2233, "Yes"," No")</f>
        <v>Yes</v>
      </c>
    </row>
    <row r="2234" spans="1:23" ht="43.2" x14ac:dyDescent="0.3">
      <c r="A2234">
        <v>2232</v>
      </c>
      <c r="B2234" s="1" t="s">
        <v>4545</v>
      </c>
      <c r="C2234" s="1" t="s">
        <v>4546</v>
      </c>
      <c r="D2234">
        <v>5000</v>
      </c>
      <c r="E2234">
        <v>24790</v>
      </c>
      <c r="F2234" t="s">
        <v>16</v>
      </c>
      <c r="G2234" t="s">
        <v>17</v>
      </c>
      <c r="H2234" t="s">
        <v>18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4444</v>
      </c>
      <c r="O2234" s="7">
        <f>(E2234/D2234)*100</f>
        <v>495.8</v>
      </c>
      <c r="P2234" s="5">
        <f>IFERROR((E2234/L2234),0)</f>
        <v>25.091093117408906</v>
      </c>
      <c r="Q2234" s="5" t="str">
        <f>LEFT(N2234,SEARCH("/", N2234)-1)</f>
        <v>games</v>
      </c>
      <c r="R2234" s="5" t="str">
        <f>RIGHT(N2234,LEN(N2234)-SEARCH("/",N2234))</f>
        <v>tabletop games</v>
      </c>
      <c r="S2234" s="11">
        <f>(((J2234/60)/60)/24)+DATE(1970,1,1)</f>
        <v>41806.794074074074</v>
      </c>
      <c r="T2234" s="11">
        <f>(((I2234/60)/60)/24)+DATE(1970,1,1)</f>
        <v>41839.125</v>
      </c>
      <c r="U2234">
        <f>YEAR(S2234)</f>
        <v>2014</v>
      </c>
      <c r="V2234">
        <f>YEAR(T2234)</f>
        <v>2014</v>
      </c>
      <c r="W2234" t="str">
        <f>IF(V2234=U2234, "Yes"," No")</f>
        <v>Yes</v>
      </c>
    </row>
    <row r="2235" spans="1:23" ht="43.2" x14ac:dyDescent="0.3">
      <c r="A2235">
        <v>2233</v>
      </c>
      <c r="B2235" s="1" t="s">
        <v>4547</v>
      </c>
      <c r="C2235" s="1" t="s">
        <v>4548</v>
      </c>
      <c r="D2235">
        <v>2500</v>
      </c>
      <c r="E2235">
        <v>8301</v>
      </c>
      <c r="F2235" t="s">
        <v>16</v>
      </c>
      <c r="G2235" t="s">
        <v>24</v>
      </c>
      <c r="H2235" t="s">
        <v>25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4444</v>
      </c>
      <c r="O2235" s="7">
        <f>(E2235/D2235)*100</f>
        <v>332.03999999999996</v>
      </c>
      <c r="P2235" s="5">
        <f>IFERROR((E2235/L2235),0)</f>
        <v>21.230179028132991</v>
      </c>
      <c r="Q2235" s="5" t="str">
        <f>LEFT(N2235,SEARCH("/", N2235)-1)</f>
        <v>games</v>
      </c>
      <c r="R2235" s="5" t="str">
        <f>RIGHT(N2235,LEN(N2235)-SEARCH("/",N2235))</f>
        <v>tabletop games</v>
      </c>
      <c r="S2235" s="11">
        <f>(((J2235/60)/60)/24)+DATE(1970,1,1)</f>
        <v>42331.378923611104</v>
      </c>
      <c r="T2235" s="11">
        <f>(((I2235/60)/60)/24)+DATE(1970,1,1)</f>
        <v>42352</v>
      </c>
      <c r="U2235">
        <f>YEAR(S2235)</f>
        <v>2015</v>
      </c>
      <c r="V2235">
        <f>YEAR(T2235)</f>
        <v>2015</v>
      </c>
      <c r="W2235" t="str">
        <f>IF(V2235=U2235, "Yes"," No")</f>
        <v>Yes</v>
      </c>
    </row>
    <row r="2236" spans="1:23" ht="43.2" x14ac:dyDescent="0.3">
      <c r="A2236">
        <v>2234</v>
      </c>
      <c r="B2236" s="1" t="s">
        <v>4549</v>
      </c>
      <c r="C2236" s="1" t="s">
        <v>4550</v>
      </c>
      <c r="D2236">
        <v>100</v>
      </c>
      <c r="E2236">
        <v>1165</v>
      </c>
      <c r="F2236" t="s">
        <v>16</v>
      </c>
      <c r="G2236" t="s">
        <v>17</v>
      </c>
      <c r="H2236" t="s">
        <v>18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4444</v>
      </c>
      <c r="O2236" s="7">
        <f>(E2236/D2236)*100</f>
        <v>1165</v>
      </c>
      <c r="P2236" s="5">
        <f>IFERROR((E2236/L2236),0)</f>
        <v>41.607142857142854</v>
      </c>
      <c r="Q2236" s="5" t="str">
        <f>LEFT(N2236,SEARCH("/", N2236)-1)</f>
        <v>games</v>
      </c>
      <c r="R2236" s="5" t="str">
        <f>RIGHT(N2236,LEN(N2236)-SEARCH("/",N2236))</f>
        <v>tabletop games</v>
      </c>
      <c r="S2236" s="11">
        <f>(((J2236/60)/60)/24)+DATE(1970,1,1)</f>
        <v>42710.824618055558</v>
      </c>
      <c r="T2236" s="11">
        <f>(((I2236/60)/60)/24)+DATE(1970,1,1)</f>
        <v>42740.824618055558</v>
      </c>
      <c r="U2236">
        <f>YEAR(S2236)</f>
        <v>2016</v>
      </c>
      <c r="V2236">
        <f>YEAR(T2236)</f>
        <v>2017</v>
      </c>
      <c r="W2236" t="str">
        <f>IF(V2236=U2236, "Yes"," No")</f>
        <v xml:space="preserve"> No</v>
      </c>
    </row>
    <row r="2237" spans="1:23" ht="43.2" x14ac:dyDescent="0.3">
      <c r="A2237">
        <v>2235</v>
      </c>
      <c r="B2237" s="1" t="s">
        <v>4551</v>
      </c>
      <c r="C2237" s="1" t="s">
        <v>4552</v>
      </c>
      <c r="D2237">
        <v>13000</v>
      </c>
      <c r="E2237">
        <v>19931</v>
      </c>
      <c r="F2237" t="s">
        <v>16</v>
      </c>
      <c r="G2237" t="s">
        <v>159</v>
      </c>
      <c r="H2237" t="s">
        <v>160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4444</v>
      </c>
      <c r="O2237" s="7">
        <f>(E2237/D2237)*100</f>
        <v>153.3153846153846</v>
      </c>
      <c r="P2237" s="5">
        <f>IFERROR((E2237/L2237),0)</f>
        <v>135.58503401360545</v>
      </c>
      <c r="Q2237" s="5" t="str">
        <f>LEFT(N2237,SEARCH("/", N2237)-1)</f>
        <v>games</v>
      </c>
      <c r="R2237" s="5" t="str">
        <f>RIGHT(N2237,LEN(N2237)-SEARCH("/",N2237))</f>
        <v>tabletop games</v>
      </c>
      <c r="S2237" s="11">
        <f>(((J2237/60)/60)/24)+DATE(1970,1,1)</f>
        <v>42062.022118055553</v>
      </c>
      <c r="T2237" s="11">
        <f>(((I2237/60)/60)/24)+DATE(1970,1,1)</f>
        <v>42091.980451388896</v>
      </c>
      <c r="U2237">
        <f>YEAR(S2237)</f>
        <v>2015</v>
      </c>
      <c r="V2237">
        <f>YEAR(T2237)</f>
        <v>2015</v>
      </c>
      <c r="W2237" t="str">
        <f>IF(V2237=U2237, "Yes"," No")</f>
        <v>Yes</v>
      </c>
    </row>
    <row r="2238" spans="1:23" ht="43.2" x14ac:dyDescent="0.3">
      <c r="A2238">
        <v>2236</v>
      </c>
      <c r="B2238" s="1" t="s">
        <v>4553</v>
      </c>
      <c r="C2238" s="1" t="s">
        <v>4554</v>
      </c>
      <c r="D2238">
        <v>2800</v>
      </c>
      <c r="E2238">
        <v>15039</v>
      </c>
      <c r="F2238" t="s">
        <v>16</v>
      </c>
      <c r="G2238" t="s">
        <v>17</v>
      </c>
      <c r="H2238" t="s">
        <v>18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4444</v>
      </c>
      <c r="O2238" s="7">
        <f>(E2238/D2238)*100</f>
        <v>537.10714285714289</v>
      </c>
      <c r="P2238" s="5">
        <f>IFERROR((E2238/L2238),0)</f>
        <v>22.116176470588236</v>
      </c>
      <c r="Q2238" s="5" t="str">
        <f>LEFT(N2238,SEARCH("/", N2238)-1)</f>
        <v>games</v>
      </c>
      <c r="R2238" s="5" t="str">
        <f>RIGHT(N2238,LEN(N2238)-SEARCH("/",N2238))</f>
        <v>tabletop games</v>
      </c>
      <c r="S2238" s="11">
        <f>(((J2238/60)/60)/24)+DATE(1970,1,1)</f>
        <v>42371.617164351846</v>
      </c>
      <c r="T2238" s="11">
        <f>(((I2238/60)/60)/24)+DATE(1970,1,1)</f>
        <v>42401.617164351846</v>
      </c>
      <c r="U2238">
        <f>YEAR(S2238)</f>
        <v>2016</v>
      </c>
      <c r="V2238">
        <f>YEAR(T2238)</f>
        <v>2016</v>
      </c>
      <c r="W2238" t="str">
        <f>IF(V2238=U2238, "Yes"," No")</f>
        <v>Yes</v>
      </c>
    </row>
    <row r="2239" spans="1:23" ht="43.2" x14ac:dyDescent="0.3">
      <c r="A2239">
        <v>2237</v>
      </c>
      <c r="B2239" s="1" t="s">
        <v>4555</v>
      </c>
      <c r="C2239" s="1" t="s">
        <v>4556</v>
      </c>
      <c r="D2239">
        <v>18000</v>
      </c>
      <c r="E2239">
        <v>63527</v>
      </c>
      <c r="F2239" t="s">
        <v>16</v>
      </c>
      <c r="G2239" t="s">
        <v>17</v>
      </c>
      <c r="H2239" t="s">
        <v>18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4444</v>
      </c>
      <c r="O2239" s="7">
        <f>(E2239/D2239)*100</f>
        <v>352.92777777777775</v>
      </c>
      <c r="P2239" s="5">
        <f>IFERROR((E2239/L2239),0)</f>
        <v>64.625635808748726</v>
      </c>
      <c r="Q2239" s="5" t="str">
        <f>LEFT(N2239,SEARCH("/", N2239)-1)</f>
        <v>games</v>
      </c>
      <c r="R2239" s="5" t="str">
        <f>RIGHT(N2239,LEN(N2239)-SEARCH("/",N2239))</f>
        <v>tabletop games</v>
      </c>
      <c r="S2239" s="11">
        <f>(((J2239/60)/60)/24)+DATE(1970,1,1)</f>
        <v>41915.003275462965</v>
      </c>
      <c r="T2239" s="11">
        <f>(((I2239/60)/60)/24)+DATE(1970,1,1)</f>
        <v>41955.332638888889</v>
      </c>
      <c r="U2239">
        <f>YEAR(S2239)</f>
        <v>2014</v>
      </c>
      <c r="V2239">
        <f>YEAR(T2239)</f>
        <v>2014</v>
      </c>
      <c r="W2239" t="str">
        <f>IF(V2239=U2239, "Yes"," No")</f>
        <v>Yes</v>
      </c>
    </row>
    <row r="2240" spans="1:23" ht="28.8" x14ac:dyDescent="0.3">
      <c r="A2240">
        <v>2238</v>
      </c>
      <c r="B2240" s="1" t="s">
        <v>4557</v>
      </c>
      <c r="C2240" s="1" t="s">
        <v>4558</v>
      </c>
      <c r="D2240">
        <v>4000</v>
      </c>
      <c r="E2240">
        <v>5496</v>
      </c>
      <c r="F2240" t="s">
        <v>16</v>
      </c>
      <c r="G2240" t="s">
        <v>502</v>
      </c>
      <c r="H2240" t="s">
        <v>55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4444</v>
      </c>
      <c r="O2240" s="7">
        <f>(E2240/D2240)*100</f>
        <v>137.4</v>
      </c>
      <c r="P2240" s="5">
        <f>IFERROR((E2240/L2240),0)</f>
        <v>69.569620253164558</v>
      </c>
      <c r="Q2240" s="5" t="str">
        <f>LEFT(N2240,SEARCH("/", N2240)-1)</f>
        <v>games</v>
      </c>
      <c r="R2240" s="5" t="str">
        <f>RIGHT(N2240,LEN(N2240)-SEARCH("/",N2240))</f>
        <v>tabletop games</v>
      </c>
      <c r="S2240" s="11">
        <f>(((J2240/60)/60)/24)+DATE(1970,1,1)</f>
        <v>42774.621712962966</v>
      </c>
      <c r="T2240" s="11">
        <f>(((I2240/60)/60)/24)+DATE(1970,1,1)</f>
        <v>42804.621712962966</v>
      </c>
      <c r="U2240">
        <f>YEAR(S2240)</f>
        <v>2017</v>
      </c>
      <c r="V2240">
        <f>YEAR(T2240)</f>
        <v>2017</v>
      </c>
      <c r="W2240" t="str">
        <f>IF(V2240=U2240, "Yes"," No")</f>
        <v>Yes</v>
      </c>
    </row>
    <row r="2241" spans="1:23" ht="28.8" x14ac:dyDescent="0.3">
      <c r="A2241">
        <v>2239</v>
      </c>
      <c r="B2241" s="1" t="s">
        <v>4559</v>
      </c>
      <c r="C2241" s="1" t="s">
        <v>4560</v>
      </c>
      <c r="D2241">
        <v>25000</v>
      </c>
      <c r="E2241">
        <v>32006.67</v>
      </c>
      <c r="F2241" t="s">
        <v>16</v>
      </c>
      <c r="G2241" t="s">
        <v>17</v>
      </c>
      <c r="H2241" t="s">
        <v>18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4444</v>
      </c>
      <c r="O2241" s="7">
        <f>(E2241/D2241)*100</f>
        <v>128.02668</v>
      </c>
      <c r="P2241" s="5">
        <f>IFERROR((E2241/L2241),0)</f>
        <v>75.133028169014082</v>
      </c>
      <c r="Q2241" s="5" t="str">
        <f>LEFT(N2241,SEARCH("/", N2241)-1)</f>
        <v>games</v>
      </c>
      <c r="R2241" s="5" t="str">
        <f>RIGHT(N2241,LEN(N2241)-SEARCH("/",N2241))</f>
        <v>tabletop games</v>
      </c>
      <c r="S2241" s="11">
        <f>(((J2241/60)/60)/24)+DATE(1970,1,1)</f>
        <v>41572.958495370374</v>
      </c>
      <c r="T2241" s="11">
        <f>(((I2241/60)/60)/24)+DATE(1970,1,1)</f>
        <v>41609.168055555558</v>
      </c>
      <c r="U2241">
        <f>YEAR(S2241)</f>
        <v>2013</v>
      </c>
      <c r="V2241">
        <f>YEAR(T2241)</f>
        <v>2013</v>
      </c>
      <c r="W2241" t="str">
        <f>IF(V2241=U2241, "Yes"," No")</f>
        <v>Yes</v>
      </c>
    </row>
    <row r="2242" spans="1:23" ht="43.2" x14ac:dyDescent="0.3">
      <c r="A2242">
        <v>2240</v>
      </c>
      <c r="B2242" s="1" t="s">
        <v>4561</v>
      </c>
      <c r="C2242" s="1" t="s">
        <v>4562</v>
      </c>
      <c r="D2242">
        <v>5000</v>
      </c>
      <c r="E2242">
        <v>13534</v>
      </c>
      <c r="F2242" t="s">
        <v>16</v>
      </c>
      <c r="G2242" t="s">
        <v>17</v>
      </c>
      <c r="H2242" t="s">
        <v>18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4444</v>
      </c>
      <c r="O2242" s="7">
        <f>(E2242/D2242)*100</f>
        <v>270.68</v>
      </c>
      <c r="P2242" s="5">
        <f>IFERROR((E2242/L2242),0)</f>
        <v>140.97916666666666</v>
      </c>
      <c r="Q2242" s="5" t="str">
        <f>LEFT(N2242,SEARCH("/", N2242)-1)</f>
        <v>games</v>
      </c>
      <c r="R2242" s="5" t="str">
        <f>RIGHT(N2242,LEN(N2242)-SEARCH("/",N2242))</f>
        <v>tabletop games</v>
      </c>
      <c r="S2242" s="11">
        <f>(((J2242/60)/60)/24)+DATE(1970,1,1)</f>
        <v>42452.825740740736</v>
      </c>
      <c r="T2242" s="11">
        <f>(((I2242/60)/60)/24)+DATE(1970,1,1)</f>
        <v>42482.825740740736</v>
      </c>
      <c r="U2242">
        <f>YEAR(S2242)</f>
        <v>2016</v>
      </c>
      <c r="V2242">
        <f>YEAR(T2242)</f>
        <v>2016</v>
      </c>
      <c r="W2242" t="str">
        <f>IF(V2242=U2242, "Yes"," No")</f>
        <v>Yes</v>
      </c>
    </row>
    <row r="2243" spans="1:23" ht="43.2" x14ac:dyDescent="0.3">
      <c r="A2243">
        <v>2241</v>
      </c>
      <c r="B2243" s="1" t="s">
        <v>4563</v>
      </c>
      <c r="C2243" s="1" t="s">
        <v>4564</v>
      </c>
      <c r="D2243">
        <v>1000</v>
      </c>
      <c r="E2243">
        <v>8064</v>
      </c>
      <c r="F2243" t="s">
        <v>16</v>
      </c>
      <c r="G2243" t="s">
        <v>24</v>
      </c>
      <c r="H2243" t="s">
        <v>25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4444</v>
      </c>
      <c r="O2243" s="7">
        <f>(E2243/D2243)*100</f>
        <v>806.4</v>
      </c>
      <c r="P2243" s="5">
        <f>IFERROR((E2243/L2243),0)</f>
        <v>49.472392638036808</v>
      </c>
      <c r="Q2243" s="5" t="str">
        <f>LEFT(N2243,SEARCH("/", N2243)-1)</f>
        <v>games</v>
      </c>
      <c r="R2243" s="5" t="str">
        <f>RIGHT(N2243,LEN(N2243)-SEARCH("/",N2243))</f>
        <v>tabletop games</v>
      </c>
      <c r="S2243" s="11">
        <f>(((J2243/60)/60)/24)+DATE(1970,1,1)</f>
        <v>42766.827546296292</v>
      </c>
      <c r="T2243" s="11">
        <f>(((I2243/60)/60)/24)+DATE(1970,1,1)</f>
        <v>42796.827546296292</v>
      </c>
      <c r="U2243">
        <f>YEAR(S2243)</f>
        <v>2017</v>
      </c>
      <c r="V2243">
        <f>YEAR(T2243)</f>
        <v>2017</v>
      </c>
      <c r="W2243" t="str">
        <f>IF(V2243=U2243, "Yes"," No")</f>
        <v>Yes</v>
      </c>
    </row>
    <row r="2244" spans="1:23" ht="28.8" x14ac:dyDescent="0.3">
      <c r="A2244">
        <v>2242</v>
      </c>
      <c r="B2244" s="1" t="s">
        <v>4565</v>
      </c>
      <c r="C2244" s="1" t="s">
        <v>4566</v>
      </c>
      <c r="D2244">
        <v>10000</v>
      </c>
      <c r="E2244">
        <v>136009.76</v>
      </c>
      <c r="F2244" t="s">
        <v>16</v>
      </c>
      <c r="G2244" t="s">
        <v>17</v>
      </c>
      <c r="H2244" t="s">
        <v>18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4444</v>
      </c>
      <c r="O2244" s="7">
        <f>(E2244/D2244)*100</f>
        <v>1360.0976000000001</v>
      </c>
      <c r="P2244" s="5">
        <f>IFERROR((E2244/L2244),0)</f>
        <v>53.865251485148519</v>
      </c>
      <c r="Q2244" s="5" t="str">
        <f>LEFT(N2244,SEARCH("/", N2244)-1)</f>
        <v>games</v>
      </c>
      <c r="R2244" s="5" t="str">
        <f>RIGHT(N2244,LEN(N2244)-SEARCH("/",N2244))</f>
        <v>tabletop games</v>
      </c>
      <c r="S2244" s="11">
        <f>(((J2244/60)/60)/24)+DATE(1970,1,1)</f>
        <v>41569.575613425928</v>
      </c>
      <c r="T2244" s="11">
        <f>(((I2244/60)/60)/24)+DATE(1970,1,1)</f>
        <v>41605.126388888886</v>
      </c>
      <c r="U2244">
        <f>YEAR(S2244)</f>
        <v>2013</v>
      </c>
      <c r="V2244">
        <f>YEAR(T2244)</f>
        <v>2013</v>
      </c>
      <c r="W2244" t="str">
        <f>IF(V2244=U2244, "Yes"," No")</f>
        <v>Yes</v>
      </c>
    </row>
    <row r="2245" spans="1:23" ht="43.2" x14ac:dyDescent="0.3">
      <c r="A2245">
        <v>2243</v>
      </c>
      <c r="B2245" s="1" t="s">
        <v>4567</v>
      </c>
      <c r="C2245" s="1" t="s">
        <v>4568</v>
      </c>
      <c r="D2245">
        <v>1</v>
      </c>
      <c r="E2245">
        <v>9302.5</v>
      </c>
      <c r="F2245" t="s">
        <v>16</v>
      </c>
      <c r="G2245" t="s">
        <v>17</v>
      </c>
      <c r="H2245" t="s">
        <v>18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4444</v>
      </c>
      <c r="O2245" s="7">
        <f>(E2245/D2245)*100</f>
        <v>930250</v>
      </c>
      <c r="P2245" s="5">
        <f>IFERROR((E2245/L2245),0)</f>
        <v>4.5712530712530715</v>
      </c>
      <c r="Q2245" s="5" t="str">
        <f>LEFT(N2245,SEARCH("/", N2245)-1)</f>
        <v>games</v>
      </c>
      <c r="R2245" s="5" t="str">
        <f>RIGHT(N2245,LEN(N2245)-SEARCH("/",N2245))</f>
        <v>tabletop games</v>
      </c>
      <c r="S2245" s="11">
        <f>(((J2245/60)/60)/24)+DATE(1970,1,1)</f>
        <v>42800.751041666663</v>
      </c>
      <c r="T2245" s="11">
        <f>(((I2245/60)/60)/24)+DATE(1970,1,1)</f>
        <v>42807.125</v>
      </c>
      <c r="U2245">
        <f>YEAR(S2245)</f>
        <v>2017</v>
      </c>
      <c r="V2245">
        <f>YEAR(T2245)</f>
        <v>2017</v>
      </c>
      <c r="W2245" t="str">
        <f>IF(V2245=U2245, "Yes"," No")</f>
        <v>Yes</v>
      </c>
    </row>
    <row r="2246" spans="1:23" ht="43.2" x14ac:dyDescent="0.3">
      <c r="A2246">
        <v>2244</v>
      </c>
      <c r="B2246" s="1" t="s">
        <v>4569</v>
      </c>
      <c r="C2246" s="1" t="s">
        <v>4570</v>
      </c>
      <c r="D2246">
        <v>5000</v>
      </c>
      <c r="E2246">
        <v>18851</v>
      </c>
      <c r="F2246" t="s">
        <v>16</v>
      </c>
      <c r="G2246" t="s">
        <v>17</v>
      </c>
      <c r="H2246" t="s">
        <v>18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4444</v>
      </c>
      <c r="O2246" s="7">
        <f>(E2246/D2246)*100</f>
        <v>377.02</v>
      </c>
      <c r="P2246" s="5">
        <f>IFERROR((E2246/L2246),0)</f>
        <v>65.00344827586207</v>
      </c>
      <c r="Q2246" s="5" t="str">
        <f>LEFT(N2246,SEARCH("/", N2246)-1)</f>
        <v>games</v>
      </c>
      <c r="R2246" s="5" t="str">
        <f>RIGHT(N2246,LEN(N2246)-SEARCH("/",N2246))</f>
        <v>tabletop games</v>
      </c>
      <c r="S2246" s="11">
        <f>(((J2246/60)/60)/24)+DATE(1970,1,1)</f>
        <v>42647.818819444445</v>
      </c>
      <c r="T2246" s="11">
        <f>(((I2246/60)/60)/24)+DATE(1970,1,1)</f>
        <v>42659.854166666672</v>
      </c>
      <c r="U2246">
        <f>YEAR(S2246)</f>
        <v>2016</v>
      </c>
      <c r="V2246">
        <f>YEAR(T2246)</f>
        <v>2016</v>
      </c>
      <c r="W2246" t="str">
        <f>IF(V2246=U2246, "Yes"," No")</f>
        <v>Yes</v>
      </c>
    </row>
    <row r="2247" spans="1:23" ht="43.2" x14ac:dyDescent="0.3">
      <c r="A2247">
        <v>2245</v>
      </c>
      <c r="B2247" s="1" t="s">
        <v>4571</v>
      </c>
      <c r="C2247" s="1" t="s">
        <v>4572</v>
      </c>
      <c r="D2247">
        <v>4000</v>
      </c>
      <c r="E2247">
        <v>105881</v>
      </c>
      <c r="F2247" t="s">
        <v>16</v>
      </c>
      <c r="G2247" t="s">
        <v>17</v>
      </c>
      <c r="H2247" t="s">
        <v>18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4444</v>
      </c>
      <c r="O2247" s="7">
        <f>(E2247/D2247)*100</f>
        <v>2647.0250000000001</v>
      </c>
      <c r="P2247" s="5">
        <f>IFERROR((E2247/L2247),0)</f>
        <v>53.475252525252522</v>
      </c>
      <c r="Q2247" s="5" t="str">
        <f>LEFT(N2247,SEARCH("/", N2247)-1)</f>
        <v>games</v>
      </c>
      <c r="R2247" s="5" t="str">
        <f>RIGHT(N2247,LEN(N2247)-SEARCH("/",N2247))</f>
        <v>tabletop games</v>
      </c>
      <c r="S2247" s="11">
        <f>(((J2247/60)/60)/24)+DATE(1970,1,1)</f>
        <v>41660.708530092597</v>
      </c>
      <c r="T2247" s="11">
        <f>(((I2247/60)/60)/24)+DATE(1970,1,1)</f>
        <v>41691.75</v>
      </c>
      <c r="U2247">
        <f>YEAR(S2247)</f>
        <v>2014</v>
      </c>
      <c r="V2247">
        <f>YEAR(T2247)</f>
        <v>2014</v>
      </c>
      <c r="W2247" t="str">
        <f>IF(V2247=U2247, "Yes"," No")</f>
        <v>Yes</v>
      </c>
    </row>
    <row r="2248" spans="1:23" ht="43.2" x14ac:dyDescent="0.3">
      <c r="A2248">
        <v>2246</v>
      </c>
      <c r="B2248" s="1" t="s">
        <v>4573</v>
      </c>
      <c r="C2248" s="1" t="s">
        <v>4574</v>
      </c>
      <c r="D2248">
        <v>2500</v>
      </c>
      <c r="E2248">
        <v>2503</v>
      </c>
      <c r="F2248" t="s">
        <v>16</v>
      </c>
      <c r="G2248" t="s">
        <v>24</v>
      </c>
      <c r="H2248" t="s">
        <v>25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4444</v>
      </c>
      <c r="O2248" s="7">
        <f>(E2248/D2248)*100</f>
        <v>100.12</v>
      </c>
      <c r="P2248" s="5">
        <f>IFERROR((E2248/L2248),0)</f>
        <v>43.912280701754383</v>
      </c>
      <c r="Q2248" s="5" t="str">
        <f>LEFT(N2248,SEARCH("/", N2248)-1)</f>
        <v>games</v>
      </c>
      <c r="R2248" s="5" t="str">
        <f>RIGHT(N2248,LEN(N2248)-SEARCH("/",N2248))</f>
        <v>tabletop games</v>
      </c>
      <c r="S2248" s="11">
        <f>(((J2248/60)/60)/24)+DATE(1970,1,1)</f>
        <v>42221.79178240741</v>
      </c>
      <c r="T2248" s="11">
        <f>(((I2248/60)/60)/24)+DATE(1970,1,1)</f>
        <v>42251.79178240741</v>
      </c>
      <c r="U2248">
        <f>YEAR(S2248)</f>
        <v>2015</v>
      </c>
      <c r="V2248">
        <f>YEAR(T2248)</f>
        <v>2015</v>
      </c>
      <c r="W2248" t="str">
        <f>IF(V2248=U2248, "Yes"," No")</f>
        <v>Yes</v>
      </c>
    </row>
    <row r="2249" spans="1:23" ht="28.8" x14ac:dyDescent="0.3">
      <c r="A2249">
        <v>2247</v>
      </c>
      <c r="B2249" s="1" t="s">
        <v>4575</v>
      </c>
      <c r="C2249" s="1" t="s">
        <v>4576</v>
      </c>
      <c r="D2249">
        <v>18500</v>
      </c>
      <c r="E2249">
        <v>19324</v>
      </c>
      <c r="F2249" t="s">
        <v>16</v>
      </c>
      <c r="G2249" t="s">
        <v>17</v>
      </c>
      <c r="H2249" t="s">
        <v>18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4444</v>
      </c>
      <c r="O2249" s="7">
        <f>(E2249/D2249)*100</f>
        <v>104.45405405405405</v>
      </c>
      <c r="P2249" s="5">
        <f>IFERROR((E2249/L2249),0)</f>
        <v>50.852631578947367</v>
      </c>
      <c r="Q2249" s="5" t="str">
        <f>LEFT(N2249,SEARCH("/", N2249)-1)</f>
        <v>games</v>
      </c>
      <c r="R2249" s="5" t="str">
        <f>RIGHT(N2249,LEN(N2249)-SEARCH("/",N2249))</f>
        <v>tabletop games</v>
      </c>
      <c r="S2249" s="11">
        <f>(((J2249/60)/60)/24)+DATE(1970,1,1)</f>
        <v>42200.666261574079</v>
      </c>
      <c r="T2249" s="11">
        <f>(((I2249/60)/60)/24)+DATE(1970,1,1)</f>
        <v>42214.666261574079</v>
      </c>
      <c r="U2249">
        <f>YEAR(S2249)</f>
        <v>2015</v>
      </c>
      <c r="V2249">
        <f>YEAR(T2249)</f>
        <v>2015</v>
      </c>
      <c r="W2249" t="str">
        <f>IF(V2249=U2249, "Yes"," No")</f>
        <v>Yes</v>
      </c>
    </row>
    <row r="2250" spans="1:23" ht="43.2" x14ac:dyDescent="0.3">
      <c r="A2250">
        <v>2248</v>
      </c>
      <c r="B2250" s="1" t="s">
        <v>4577</v>
      </c>
      <c r="C2250" s="1" t="s">
        <v>4578</v>
      </c>
      <c r="D2250">
        <v>7000</v>
      </c>
      <c r="E2250">
        <v>7505</v>
      </c>
      <c r="F2250" t="s">
        <v>16</v>
      </c>
      <c r="G2250" t="s">
        <v>24</v>
      </c>
      <c r="H2250" t="s">
        <v>25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4444</v>
      </c>
      <c r="O2250" s="7">
        <f>(E2250/D2250)*100</f>
        <v>107.21428571428571</v>
      </c>
      <c r="P2250" s="5">
        <f>IFERROR((E2250/L2250),0)</f>
        <v>58.6328125</v>
      </c>
      <c r="Q2250" s="5" t="str">
        <f>LEFT(N2250,SEARCH("/", N2250)-1)</f>
        <v>games</v>
      </c>
      <c r="R2250" s="5" t="str">
        <f>RIGHT(N2250,LEN(N2250)-SEARCH("/",N2250))</f>
        <v>tabletop games</v>
      </c>
      <c r="S2250" s="11">
        <f>(((J2250/60)/60)/24)+DATE(1970,1,1)</f>
        <v>42688.875902777778</v>
      </c>
      <c r="T2250" s="11">
        <f>(((I2250/60)/60)/24)+DATE(1970,1,1)</f>
        <v>42718.875902777778</v>
      </c>
      <c r="U2250">
        <f>YEAR(S2250)</f>
        <v>2016</v>
      </c>
      <c r="V2250">
        <f>YEAR(T2250)</f>
        <v>2016</v>
      </c>
      <c r="W2250" t="str">
        <f>IF(V2250=U2250, "Yes"," No")</f>
        <v>Yes</v>
      </c>
    </row>
    <row r="2251" spans="1:23" ht="43.2" x14ac:dyDescent="0.3">
      <c r="A2251">
        <v>2249</v>
      </c>
      <c r="B2251" s="1" t="s">
        <v>4579</v>
      </c>
      <c r="C2251" s="1" t="s">
        <v>4580</v>
      </c>
      <c r="D2251">
        <v>3500</v>
      </c>
      <c r="E2251">
        <v>5907</v>
      </c>
      <c r="F2251" t="s">
        <v>16</v>
      </c>
      <c r="G2251" t="s">
        <v>17</v>
      </c>
      <c r="H2251" t="s">
        <v>18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4444</v>
      </c>
      <c r="O2251" s="7">
        <f>(E2251/D2251)*100</f>
        <v>168.77142857142857</v>
      </c>
      <c r="P2251" s="5">
        <f>IFERROR((E2251/L2251),0)</f>
        <v>32.81666666666667</v>
      </c>
      <c r="Q2251" s="5" t="str">
        <f>LEFT(N2251,SEARCH("/", N2251)-1)</f>
        <v>games</v>
      </c>
      <c r="R2251" s="5" t="str">
        <f>RIGHT(N2251,LEN(N2251)-SEARCH("/",N2251))</f>
        <v>tabletop games</v>
      </c>
      <c r="S2251" s="11">
        <f>(((J2251/60)/60)/24)+DATE(1970,1,1)</f>
        <v>41336.703298611108</v>
      </c>
      <c r="T2251" s="11">
        <f>(((I2251/60)/60)/24)+DATE(1970,1,1)</f>
        <v>41366.661631944444</v>
      </c>
      <c r="U2251">
        <f>YEAR(S2251)</f>
        <v>2013</v>
      </c>
      <c r="V2251">
        <f>YEAR(T2251)</f>
        <v>2013</v>
      </c>
      <c r="W2251" t="str">
        <f>IF(V2251=U2251, "Yes"," No")</f>
        <v>Yes</v>
      </c>
    </row>
    <row r="2252" spans="1:23" ht="43.2" x14ac:dyDescent="0.3">
      <c r="A2252">
        <v>2250</v>
      </c>
      <c r="B2252" s="1" t="s">
        <v>4581</v>
      </c>
      <c r="C2252" s="1" t="s">
        <v>4582</v>
      </c>
      <c r="D2252">
        <v>25000</v>
      </c>
      <c r="E2252">
        <v>243778</v>
      </c>
      <c r="F2252" t="s">
        <v>16</v>
      </c>
      <c r="G2252" t="s">
        <v>17</v>
      </c>
      <c r="H2252" t="s">
        <v>18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4444</v>
      </c>
      <c r="O2252" s="7">
        <f>(E2252/D2252)*100</f>
        <v>975.11200000000008</v>
      </c>
      <c r="P2252" s="5">
        <f>IFERROR((E2252/L2252),0)</f>
        <v>426.93169877408059</v>
      </c>
      <c r="Q2252" s="5" t="str">
        <f>LEFT(N2252,SEARCH("/", N2252)-1)</f>
        <v>games</v>
      </c>
      <c r="R2252" s="5" t="str">
        <f>RIGHT(N2252,LEN(N2252)-SEARCH("/",N2252))</f>
        <v>tabletop games</v>
      </c>
      <c r="S2252" s="11">
        <f>(((J2252/60)/60)/24)+DATE(1970,1,1)</f>
        <v>42677.005474537036</v>
      </c>
      <c r="T2252" s="11">
        <f>(((I2252/60)/60)/24)+DATE(1970,1,1)</f>
        <v>42707.0471412037</v>
      </c>
      <c r="U2252">
        <f>YEAR(S2252)</f>
        <v>2016</v>
      </c>
      <c r="V2252">
        <f>YEAR(T2252)</f>
        <v>2016</v>
      </c>
      <c r="W2252" t="str">
        <f>IF(V2252=U2252, "Yes"," No")</f>
        <v>Yes</v>
      </c>
    </row>
    <row r="2253" spans="1:23" ht="43.2" x14ac:dyDescent="0.3">
      <c r="A2253">
        <v>2251</v>
      </c>
      <c r="B2253" s="1" t="s">
        <v>4583</v>
      </c>
      <c r="C2253" s="1" t="s">
        <v>4584</v>
      </c>
      <c r="D2253">
        <v>8500</v>
      </c>
      <c r="E2253">
        <v>11428.19</v>
      </c>
      <c r="F2253" t="s">
        <v>16</v>
      </c>
      <c r="G2253" t="s">
        <v>17</v>
      </c>
      <c r="H2253" t="s">
        <v>18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4444</v>
      </c>
      <c r="O2253" s="7">
        <f>(E2253/D2253)*100</f>
        <v>134.44929411764704</v>
      </c>
      <c r="P2253" s="5">
        <f>IFERROR((E2253/L2253),0)</f>
        <v>23.808729166666669</v>
      </c>
      <c r="Q2253" s="5" t="str">
        <f>LEFT(N2253,SEARCH("/", N2253)-1)</f>
        <v>games</v>
      </c>
      <c r="R2253" s="5" t="str">
        <f>RIGHT(N2253,LEN(N2253)-SEARCH("/",N2253))</f>
        <v>tabletop games</v>
      </c>
      <c r="S2253" s="11">
        <f>(((J2253/60)/60)/24)+DATE(1970,1,1)</f>
        <v>41846.34579861111</v>
      </c>
      <c r="T2253" s="11">
        <f>(((I2253/60)/60)/24)+DATE(1970,1,1)</f>
        <v>41867.34579861111</v>
      </c>
      <c r="U2253">
        <f>YEAR(S2253)</f>
        <v>2014</v>
      </c>
      <c r="V2253">
        <f>YEAR(T2253)</f>
        <v>2014</v>
      </c>
      <c r="W2253" t="str">
        <f>IF(V2253=U2253, "Yes"," No")</f>
        <v>Yes</v>
      </c>
    </row>
    <row r="2254" spans="1:23" ht="43.2" x14ac:dyDescent="0.3">
      <c r="A2254">
        <v>2252</v>
      </c>
      <c r="B2254" s="1" t="s">
        <v>4585</v>
      </c>
      <c r="C2254" s="1" t="s">
        <v>4586</v>
      </c>
      <c r="D2254">
        <v>9000</v>
      </c>
      <c r="E2254">
        <v>24505</v>
      </c>
      <c r="F2254" t="s">
        <v>16</v>
      </c>
      <c r="G2254" t="s">
        <v>54</v>
      </c>
      <c r="H2254" t="s">
        <v>55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4444</v>
      </c>
      <c r="O2254" s="7">
        <f>(E2254/D2254)*100</f>
        <v>272.27777777777777</v>
      </c>
      <c r="P2254" s="5">
        <f>IFERROR((E2254/L2254),0)</f>
        <v>98.413654618473899</v>
      </c>
      <c r="Q2254" s="5" t="str">
        <f>LEFT(N2254,SEARCH("/", N2254)-1)</f>
        <v>games</v>
      </c>
      <c r="R2254" s="5" t="str">
        <f>RIGHT(N2254,LEN(N2254)-SEARCH("/",N2254))</f>
        <v>tabletop games</v>
      </c>
      <c r="S2254" s="11">
        <f>(((J2254/60)/60)/24)+DATE(1970,1,1)</f>
        <v>42573.327986111108</v>
      </c>
      <c r="T2254" s="11">
        <f>(((I2254/60)/60)/24)+DATE(1970,1,1)</f>
        <v>42588.327986111108</v>
      </c>
      <c r="U2254">
        <f>YEAR(S2254)</f>
        <v>2016</v>
      </c>
      <c r="V2254">
        <f>YEAR(T2254)</f>
        <v>2016</v>
      </c>
      <c r="W2254" t="str">
        <f>IF(V2254=U2254, "Yes"," No")</f>
        <v>Yes</v>
      </c>
    </row>
    <row r="2255" spans="1:23" ht="43.2" x14ac:dyDescent="0.3">
      <c r="A2255">
        <v>2253</v>
      </c>
      <c r="B2255" s="1" t="s">
        <v>4587</v>
      </c>
      <c r="C2255" s="1" t="s">
        <v>4588</v>
      </c>
      <c r="D2255">
        <v>8000</v>
      </c>
      <c r="E2255">
        <v>9015</v>
      </c>
      <c r="F2255" t="s">
        <v>16</v>
      </c>
      <c r="G2255" t="s">
        <v>17</v>
      </c>
      <c r="H2255" t="s">
        <v>18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4444</v>
      </c>
      <c r="O2255" s="7">
        <f>(E2255/D2255)*100</f>
        <v>112.6875</v>
      </c>
      <c r="P2255" s="5">
        <f>IFERROR((E2255/L2255),0)</f>
        <v>107.32142857142857</v>
      </c>
      <c r="Q2255" s="5" t="str">
        <f>LEFT(N2255,SEARCH("/", N2255)-1)</f>
        <v>games</v>
      </c>
      <c r="R2255" s="5" t="str">
        <f>RIGHT(N2255,LEN(N2255)-SEARCH("/",N2255))</f>
        <v>tabletop games</v>
      </c>
      <c r="S2255" s="11">
        <f>(((J2255/60)/60)/24)+DATE(1970,1,1)</f>
        <v>42296.631331018521</v>
      </c>
      <c r="T2255" s="11">
        <f>(((I2255/60)/60)/24)+DATE(1970,1,1)</f>
        <v>42326.672997685186</v>
      </c>
      <c r="U2255">
        <f>YEAR(S2255)</f>
        <v>2015</v>
      </c>
      <c r="V2255">
        <f>YEAR(T2255)</f>
        <v>2015</v>
      </c>
      <c r="W2255" t="str">
        <f>IF(V2255=U2255, "Yes"," No")</f>
        <v>Yes</v>
      </c>
    </row>
    <row r="2256" spans="1:23" ht="43.2" x14ac:dyDescent="0.3">
      <c r="A2256">
        <v>2254</v>
      </c>
      <c r="B2256" s="1" t="s">
        <v>4589</v>
      </c>
      <c r="C2256" s="1" t="s">
        <v>4590</v>
      </c>
      <c r="D2256">
        <v>500</v>
      </c>
      <c r="E2256">
        <v>2299</v>
      </c>
      <c r="F2256" t="s">
        <v>16</v>
      </c>
      <c r="G2256" t="s">
        <v>17</v>
      </c>
      <c r="H2256" t="s">
        <v>18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4444</v>
      </c>
      <c r="O2256" s="7">
        <f>(E2256/D2256)*100</f>
        <v>459.8</v>
      </c>
      <c r="P2256" s="5">
        <f>IFERROR((E2256/L2256),0)</f>
        <v>11.67005076142132</v>
      </c>
      <c r="Q2256" s="5" t="str">
        <f>LEFT(N2256,SEARCH("/", N2256)-1)</f>
        <v>games</v>
      </c>
      <c r="R2256" s="5" t="str">
        <f>RIGHT(N2256,LEN(N2256)-SEARCH("/",N2256))</f>
        <v>tabletop games</v>
      </c>
      <c r="S2256" s="11">
        <f>(((J2256/60)/60)/24)+DATE(1970,1,1)</f>
        <v>42752.647777777776</v>
      </c>
      <c r="T2256" s="11">
        <f>(((I2256/60)/60)/24)+DATE(1970,1,1)</f>
        <v>42759.647777777776</v>
      </c>
      <c r="U2256">
        <f>YEAR(S2256)</f>
        <v>2017</v>
      </c>
      <c r="V2256">
        <f>YEAR(T2256)</f>
        <v>2017</v>
      </c>
      <c r="W2256" t="str">
        <f>IF(V2256=U2256, "Yes"," No")</f>
        <v>Yes</v>
      </c>
    </row>
    <row r="2257" spans="1:23" ht="28.8" x14ac:dyDescent="0.3">
      <c r="A2257">
        <v>2255</v>
      </c>
      <c r="B2257" s="1" t="s">
        <v>4591</v>
      </c>
      <c r="C2257" s="1" t="s">
        <v>4592</v>
      </c>
      <c r="D2257">
        <v>3950</v>
      </c>
      <c r="E2257">
        <v>11323</v>
      </c>
      <c r="F2257" t="s">
        <v>16</v>
      </c>
      <c r="G2257" t="s">
        <v>17</v>
      </c>
      <c r="H2257" t="s">
        <v>18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4444</v>
      </c>
      <c r="O2257" s="7">
        <f>(E2257/D2257)*100</f>
        <v>286.65822784810126</v>
      </c>
      <c r="P2257" s="5">
        <f>IFERROR((E2257/L2257),0)</f>
        <v>41.782287822878232</v>
      </c>
      <c r="Q2257" s="5" t="str">
        <f>LEFT(N2257,SEARCH("/", N2257)-1)</f>
        <v>games</v>
      </c>
      <c r="R2257" s="5" t="str">
        <f>RIGHT(N2257,LEN(N2257)-SEARCH("/",N2257))</f>
        <v>tabletop games</v>
      </c>
      <c r="S2257" s="11">
        <f>(((J2257/60)/60)/24)+DATE(1970,1,1)</f>
        <v>42467.951979166668</v>
      </c>
      <c r="T2257" s="11">
        <f>(((I2257/60)/60)/24)+DATE(1970,1,1)</f>
        <v>42497.951979166668</v>
      </c>
      <c r="U2257">
        <f>YEAR(S2257)</f>
        <v>2016</v>
      </c>
      <c r="V2257">
        <f>YEAR(T2257)</f>
        <v>2016</v>
      </c>
      <c r="W2257" t="str">
        <f>IF(V2257=U2257, "Yes"," No")</f>
        <v>Yes</v>
      </c>
    </row>
    <row r="2258" spans="1:23" ht="43.2" x14ac:dyDescent="0.3">
      <c r="A2258">
        <v>2256</v>
      </c>
      <c r="B2258" s="1" t="s">
        <v>4593</v>
      </c>
      <c r="C2258" s="1" t="s">
        <v>4594</v>
      </c>
      <c r="D2258">
        <v>480</v>
      </c>
      <c r="E2258">
        <v>1069</v>
      </c>
      <c r="F2258" t="s">
        <v>16</v>
      </c>
      <c r="G2258" t="s">
        <v>24</v>
      </c>
      <c r="H2258" t="s">
        <v>25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4444</v>
      </c>
      <c r="O2258" s="7">
        <f>(E2258/D2258)*100</f>
        <v>222.70833333333334</v>
      </c>
      <c r="P2258" s="5">
        <f>IFERROR((E2258/L2258),0)</f>
        <v>21.38</v>
      </c>
      <c r="Q2258" s="5" t="str">
        <f>LEFT(N2258,SEARCH("/", N2258)-1)</f>
        <v>games</v>
      </c>
      <c r="R2258" s="5" t="str">
        <f>RIGHT(N2258,LEN(N2258)-SEARCH("/",N2258))</f>
        <v>tabletop games</v>
      </c>
      <c r="S2258" s="11">
        <f>(((J2258/60)/60)/24)+DATE(1970,1,1)</f>
        <v>42682.451921296291</v>
      </c>
      <c r="T2258" s="11">
        <f>(((I2258/60)/60)/24)+DATE(1970,1,1)</f>
        <v>42696.451921296291</v>
      </c>
      <c r="U2258">
        <f>YEAR(S2258)</f>
        <v>2016</v>
      </c>
      <c r="V2258">
        <f>YEAR(T2258)</f>
        <v>2016</v>
      </c>
      <c r="W2258" t="str">
        <f>IF(V2258=U2258, "Yes"," No")</f>
        <v>Yes</v>
      </c>
    </row>
    <row r="2259" spans="1:23" ht="57.6" x14ac:dyDescent="0.3">
      <c r="A2259">
        <v>2257</v>
      </c>
      <c r="B2259" s="1" t="s">
        <v>4595</v>
      </c>
      <c r="C2259" s="1" t="s">
        <v>4596</v>
      </c>
      <c r="D2259">
        <v>2500</v>
      </c>
      <c r="E2259">
        <v>15903.5</v>
      </c>
      <c r="F2259" t="s">
        <v>16</v>
      </c>
      <c r="G2259" t="s">
        <v>24</v>
      </c>
      <c r="H2259" t="s">
        <v>25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4444</v>
      </c>
      <c r="O2259" s="7">
        <f>(E2259/D2259)*100</f>
        <v>636.14</v>
      </c>
      <c r="P2259" s="5">
        <f>IFERROR((E2259/L2259),0)</f>
        <v>94.103550295857985</v>
      </c>
      <c r="Q2259" s="5" t="str">
        <f>LEFT(N2259,SEARCH("/", N2259)-1)</f>
        <v>games</v>
      </c>
      <c r="R2259" s="5" t="str">
        <f>RIGHT(N2259,LEN(N2259)-SEARCH("/",N2259))</f>
        <v>tabletop games</v>
      </c>
      <c r="S2259" s="11">
        <f>(((J2259/60)/60)/24)+DATE(1970,1,1)</f>
        <v>42505.936678240745</v>
      </c>
      <c r="T2259" s="11">
        <f>(((I2259/60)/60)/24)+DATE(1970,1,1)</f>
        <v>42540.958333333328</v>
      </c>
      <c r="U2259">
        <f>YEAR(S2259)</f>
        <v>2016</v>
      </c>
      <c r="V2259">
        <f>YEAR(T2259)</f>
        <v>2016</v>
      </c>
      <c r="W2259" t="str">
        <f>IF(V2259=U2259, "Yes"," No")</f>
        <v>Yes</v>
      </c>
    </row>
    <row r="2260" spans="1:23" ht="28.8" x14ac:dyDescent="0.3">
      <c r="A2260">
        <v>2258</v>
      </c>
      <c r="B2260" s="1" t="s">
        <v>4597</v>
      </c>
      <c r="C2260" s="1" t="s">
        <v>4598</v>
      </c>
      <c r="D2260">
        <v>2200</v>
      </c>
      <c r="E2260">
        <v>3223</v>
      </c>
      <c r="F2260" t="s">
        <v>16</v>
      </c>
      <c r="G2260" t="s">
        <v>17</v>
      </c>
      <c r="H2260" t="s">
        <v>18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4444</v>
      </c>
      <c r="O2260" s="7">
        <f>(E2260/D2260)*100</f>
        <v>146.5</v>
      </c>
      <c r="P2260" s="5">
        <f>IFERROR((E2260/L2260),0)</f>
        <v>15.721951219512196</v>
      </c>
      <c r="Q2260" s="5" t="str">
        <f>LEFT(N2260,SEARCH("/", N2260)-1)</f>
        <v>games</v>
      </c>
      <c r="R2260" s="5" t="str">
        <f>RIGHT(N2260,LEN(N2260)-SEARCH("/",N2260))</f>
        <v>tabletop games</v>
      </c>
      <c r="S2260" s="11">
        <f>(((J2260/60)/60)/24)+DATE(1970,1,1)</f>
        <v>42136.75100694444</v>
      </c>
      <c r="T2260" s="11">
        <f>(((I2260/60)/60)/24)+DATE(1970,1,1)</f>
        <v>42166.75100694444</v>
      </c>
      <c r="U2260">
        <f>YEAR(S2260)</f>
        <v>2015</v>
      </c>
      <c r="V2260">
        <f>YEAR(T2260)</f>
        <v>2015</v>
      </c>
      <c r="W2260" t="str">
        <f>IF(V2260=U2260, "Yes"," No")</f>
        <v>Yes</v>
      </c>
    </row>
    <row r="2261" spans="1:23" ht="43.2" x14ac:dyDescent="0.3">
      <c r="A2261">
        <v>2259</v>
      </c>
      <c r="B2261" s="1" t="s">
        <v>4599</v>
      </c>
      <c r="C2261" s="1" t="s">
        <v>4600</v>
      </c>
      <c r="D2261">
        <v>1000</v>
      </c>
      <c r="E2261">
        <v>18671</v>
      </c>
      <c r="F2261" t="s">
        <v>16</v>
      </c>
      <c r="G2261" t="s">
        <v>24</v>
      </c>
      <c r="H2261" t="s">
        <v>25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4444</v>
      </c>
      <c r="O2261" s="7">
        <f>(E2261/D2261)*100</f>
        <v>1867.1</v>
      </c>
      <c r="P2261" s="5">
        <f>IFERROR((E2261/L2261),0)</f>
        <v>90.635922330097088</v>
      </c>
      <c r="Q2261" s="5" t="str">
        <f>LEFT(N2261,SEARCH("/", N2261)-1)</f>
        <v>games</v>
      </c>
      <c r="R2261" s="5" t="str">
        <f>RIGHT(N2261,LEN(N2261)-SEARCH("/",N2261))</f>
        <v>tabletop games</v>
      </c>
      <c r="S2261" s="11">
        <f>(((J2261/60)/60)/24)+DATE(1970,1,1)</f>
        <v>42702.804814814815</v>
      </c>
      <c r="T2261" s="11">
        <f>(((I2261/60)/60)/24)+DATE(1970,1,1)</f>
        <v>42712.804814814815</v>
      </c>
      <c r="U2261">
        <f>YEAR(S2261)</f>
        <v>2016</v>
      </c>
      <c r="V2261">
        <f>YEAR(T2261)</f>
        <v>2016</v>
      </c>
      <c r="W2261" t="str">
        <f>IF(V2261=U2261, "Yes"," No")</f>
        <v>Yes</v>
      </c>
    </row>
    <row r="2262" spans="1:23" ht="43.2" x14ac:dyDescent="0.3">
      <c r="A2262">
        <v>2260</v>
      </c>
      <c r="B2262" s="1" t="s">
        <v>4601</v>
      </c>
      <c r="C2262" s="1" t="s">
        <v>4602</v>
      </c>
      <c r="D2262">
        <v>2500</v>
      </c>
      <c r="E2262">
        <v>8173</v>
      </c>
      <c r="F2262" t="s">
        <v>16</v>
      </c>
      <c r="G2262" t="s">
        <v>17</v>
      </c>
      <c r="H2262" t="s">
        <v>18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4444</v>
      </c>
      <c r="O2262" s="7">
        <f>(E2262/D2262)*100</f>
        <v>326.92</v>
      </c>
      <c r="P2262" s="5">
        <f>IFERROR((E2262/L2262),0)</f>
        <v>97.297619047619051</v>
      </c>
      <c r="Q2262" s="5" t="str">
        <f>LEFT(N2262,SEARCH("/", N2262)-1)</f>
        <v>games</v>
      </c>
      <c r="R2262" s="5" t="str">
        <f>RIGHT(N2262,LEN(N2262)-SEARCH("/",N2262))</f>
        <v>tabletop games</v>
      </c>
      <c r="S2262" s="11">
        <f>(((J2262/60)/60)/24)+DATE(1970,1,1)</f>
        <v>41695.016782407409</v>
      </c>
      <c r="T2262" s="11">
        <f>(((I2262/60)/60)/24)+DATE(1970,1,1)</f>
        <v>41724.975115740745</v>
      </c>
      <c r="U2262">
        <f>YEAR(S2262)</f>
        <v>2014</v>
      </c>
      <c r="V2262">
        <f>YEAR(T2262)</f>
        <v>2014</v>
      </c>
      <c r="W2262" t="str">
        <f>IF(V2262=U2262, "Yes"," No")</f>
        <v>Yes</v>
      </c>
    </row>
    <row r="2263" spans="1:23" ht="43.2" x14ac:dyDescent="0.3">
      <c r="A2263">
        <v>2261</v>
      </c>
      <c r="B2263" s="1" t="s">
        <v>4603</v>
      </c>
      <c r="C2263" s="1" t="s">
        <v>4604</v>
      </c>
      <c r="D2263">
        <v>1000</v>
      </c>
      <c r="E2263">
        <v>7795</v>
      </c>
      <c r="F2263" t="s">
        <v>16</v>
      </c>
      <c r="G2263" t="s">
        <v>50</v>
      </c>
      <c r="H2263" t="s">
        <v>51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4444</v>
      </c>
      <c r="O2263" s="7">
        <f>(E2263/D2263)*100</f>
        <v>779.5</v>
      </c>
      <c r="P2263" s="5">
        <f>IFERROR((E2263/L2263),0)</f>
        <v>37.11904761904762</v>
      </c>
      <c r="Q2263" s="5" t="str">
        <f>LEFT(N2263,SEARCH("/", N2263)-1)</f>
        <v>games</v>
      </c>
      <c r="R2263" s="5" t="str">
        <f>RIGHT(N2263,LEN(N2263)-SEARCH("/",N2263))</f>
        <v>tabletop games</v>
      </c>
      <c r="S2263" s="11">
        <f>(((J2263/60)/60)/24)+DATE(1970,1,1)</f>
        <v>42759.724768518514</v>
      </c>
      <c r="T2263" s="11">
        <f>(((I2263/60)/60)/24)+DATE(1970,1,1)</f>
        <v>42780.724768518514</v>
      </c>
      <c r="U2263">
        <f>YEAR(S2263)</f>
        <v>2017</v>
      </c>
      <c r="V2263">
        <f>YEAR(T2263)</f>
        <v>2017</v>
      </c>
      <c r="W2263" t="str">
        <f>IF(V2263=U2263, "Yes"," No")</f>
        <v>Yes</v>
      </c>
    </row>
    <row r="2264" spans="1:23" ht="43.2" x14ac:dyDescent="0.3">
      <c r="A2264">
        <v>2262</v>
      </c>
      <c r="B2264" s="1" t="s">
        <v>4605</v>
      </c>
      <c r="C2264" s="1" t="s">
        <v>4606</v>
      </c>
      <c r="D2264">
        <v>3300</v>
      </c>
      <c r="E2264">
        <v>5087</v>
      </c>
      <c r="F2264" t="s">
        <v>16</v>
      </c>
      <c r="G2264" t="s">
        <v>17</v>
      </c>
      <c r="H2264" t="s">
        <v>18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4444</v>
      </c>
      <c r="O2264" s="7">
        <f>(E2264/D2264)*100</f>
        <v>154.15151515151516</v>
      </c>
      <c r="P2264" s="5">
        <f>IFERROR((E2264/L2264),0)</f>
        <v>28.104972375690608</v>
      </c>
      <c r="Q2264" s="5" t="str">
        <f>LEFT(N2264,SEARCH("/", N2264)-1)</f>
        <v>games</v>
      </c>
      <c r="R2264" s="5" t="str">
        <f>RIGHT(N2264,LEN(N2264)-SEARCH("/",N2264))</f>
        <v>tabletop games</v>
      </c>
      <c r="S2264" s="11">
        <f>(((J2264/60)/60)/24)+DATE(1970,1,1)</f>
        <v>41926.585162037038</v>
      </c>
      <c r="T2264" s="11">
        <f>(((I2264/60)/60)/24)+DATE(1970,1,1)</f>
        <v>41961</v>
      </c>
      <c r="U2264">
        <f>YEAR(S2264)</f>
        <v>2014</v>
      </c>
      <c r="V2264">
        <f>YEAR(T2264)</f>
        <v>2014</v>
      </c>
      <c r="W2264" t="str">
        <f>IF(V2264=U2264, "Yes"," No")</f>
        <v>Yes</v>
      </c>
    </row>
    <row r="2265" spans="1:23" ht="43.2" x14ac:dyDescent="0.3">
      <c r="A2265">
        <v>2263</v>
      </c>
      <c r="B2265" s="1" t="s">
        <v>4607</v>
      </c>
      <c r="C2265" s="1" t="s">
        <v>4608</v>
      </c>
      <c r="D2265">
        <v>7500</v>
      </c>
      <c r="E2265">
        <v>8666</v>
      </c>
      <c r="F2265" t="s">
        <v>16</v>
      </c>
      <c r="G2265" t="s">
        <v>476</v>
      </c>
      <c r="H2265" t="s">
        <v>477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4444</v>
      </c>
      <c r="O2265" s="7">
        <f>(E2265/D2265)*100</f>
        <v>115.54666666666667</v>
      </c>
      <c r="P2265" s="5">
        <f>IFERROR((E2265/L2265),0)</f>
        <v>144.43333333333334</v>
      </c>
      <c r="Q2265" s="5" t="str">
        <f>LEFT(N2265,SEARCH("/", N2265)-1)</f>
        <v>games</v>
      </c>
      <c r="R2265" s="5" t="str">
        <f>RIGHT(N2265,LEN(N2265)-SEARCH("/",N2265))</f>
        <v>tabletop games</v>
      </c>
      <c r="S2265" s="11">
        <f>(((J2265/60)/60)/24)+DATE(1970,1,1)</f>
        <v>42014.832326388889</v>
      </c>
      <c r="T2265" s="11">
        <f>(((I2265/60)/60)/24)+DATE(1970,1,1)</f>
        <v>42035.832326388889</v>
      </c>
      <c r="U2265">
        <f>YEAR(S2265)</f>
        <v>2015</v>
      </c>
      <c r="V2265">
        <f>YEAR(T2265)</f>
        <v>2015</v>
      </c>
      <c r="W2265" t="str">
        <f>IF(V2265=U2265, "Yes"," No")</f>
        <v>Yes</v>
      </c>
    </row>
    <row r="2266" spans="1:23" ht="57.6" x14ac:dyDescent="0.3">
      <c r="A2266">
        <v>2264</v>
      </c>
      <c r="B2266" s="1" t="s">
        <v>4609</v>
      </c>
      <c r="C2266" s="1" t="s">
        <v>4610</v>
      </c>
      <c r="D2266">
        <v>6000</v>
      </c>
      <c r="E2266">
        <v>10802</v>
      </c>
      <c r="F2266" t="s">
        <v>16</v>
      </c>
      <c r="G2266" t="s">
        <v>17</v>
      </c>
      <c r="H2266" t="s">
        <v>18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4444</v>
      </c>
      <c r="O2266" s="7">
        <f>(E2266/D2266)*100</f>
        <v>180.03333333333333</v>
      </c>
      <c r="P2266" s="5">
        <f>IFERROR((E2266/L2266),0)</f>
        <v>24.274157303370785</v>
      </c>
      <c r="Q2266" s="5" t="str">
        <f>LEFT(N2266,SEARCH("/", N2266)-1)</f>
        <v>games</v>
      </c>
      <c r="R2266" s="5" t="str">
        <f>RIGHT(N2266,LEN(N2266)-SEARCH("/",N2266))</f>
        <v>tabletop games</v>
      </c>
      <c r="S2266" s="11">
        <f>(((J2266/60)/60)/24)+DATE(1970,1,1)</f>
        <v>42496.582337962958</v>
      </c>
      <c r="T2266" s="11">
        <f>(((I2266/60)/60)/24)+DATE(1970,1,1)</f>
        <v>42513.125</v>
      </c>
      <c r="U2266">
        <f>YEAR(S2266)</f>
        <v>2016</v>
      </c>
      <c r="V2266">
        <f>YEAR(T2266)</f>
        <v>2016</v>
      </c>
      <c r="W2266" t="str">
        <f>IF(V2266=U2266, "Yes"," No")</f>
        <v>Yes</v>
      </c>
    </row>
    <row r="2267" spans="1:23" ht="43.2" x14ac:dyDescent="0.3">
      <c r="A2267">
        <v>2265</v>
      </c>
      <c r="B2267" s="1" t="s">
        <v>4611</v>
      </c>
      <c r="C2267" s="1" t="s">
        <v>4612</v>
      </c>
      <c r="D2267">
        <v>200</v>
      </c>
      <c r="E2267">
        <v>597</v>
      </c>
      <c r="F2267" t="s">
        <v>16</v>
      </c>
      <c r="G2267" t="s">
        <v>24</v>
      </c>
      <c r="H2267" t="s">
        <v>25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4444</v>
      </c>
      <c r="O2267" s="7">
        <f>(E2267/D2267)*100</f>
        <v>298.5</v>
      </c>
      <c r="P2267" s="5">
        <f>IFERROR((E2267/L2267),0)</f>
        <v>35.117647058823529</v>
      </c>
      <c r="Q2267" s="5" t="str">
        <f>LEFT(N2267,SEARCH("/", N2267)-1)</f>
        <v>games</v>
      </c>
      <c r="R2267" s="5" t="str">
        <f>RIGHT(N2267,LEN(N2267)-SEARCH("/",N2267))</f>
        <v>tabletop games</v>
      </c>
      <c r="S2267" s="11">
        <f>(((J2267/60)/60)/24)+DATE(1970,1,1)</f>
        <v>42689.853090277778</v>
      </c>
      <c r="T2267" s="11">
        <f>(((I2267/60)/60)/24)+DATE(1970,1,1)</f>
        <v>42696.853090277778</v>
      </c>
      <c r="U2267">
        <f>YEAR(S2267)</f>
        <v>2016</v>
      </c>
      <c r="V2267">
        <f>YEAR(T2267)</f>
        <v>2016</v>
      </c>
      <c r="W2267" t="str">
        <f>IF(V2267=U2267, "Yes"," No")</f>
        <v>Yes</v>
      </c>
    </row>
    <row r="2268" spans="1:23" ht="43.2" x14ac:dyDescent="0.3">
      <c r="A2268">
        <v>2266</v>
      </c>
      <c r="B2268" s="1" t="s">
        <v>4613</v>
      </c>
      <c r="C2268" s="1" t="s">
        <v>4614</v>
      </c>
      <c r="D2268">
        <v>1500</v>
      </c>
      <c r="E2268">
        <v>4804</v>
      </c>
      <c r="F2268" t="s">
        <v>16</v>
      </c>
      <c r="G2268" t="s">
        <v>17</v>
      </c>
      <c r="H2268" t="s">
        <v>18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4444</v>
      </c>
      <c r="O2268" s="7">
        <f>(E2268/D2268)*100</f>
        <v>320.26666666666665</v>
      </c>
      <c r="P2268" s="5">
        <f>IFERROR((E2268/L2268),0)</f>
        <v>24.762886597938145</v>
      </c>
      <c r="Q2268" s="5" t="str">
        <f>LEFT(N2268,SEARCH("/", N2268)-1)</f>
        <v>games</v>
      </c>
      <c r="R2268" s="5" t="str">
        <f>RIGHT(N2268,LEN(N2268)-SEARCH("/",N2268))</f>
        <v>tabletop games</v>
      </c>
      <c r="S2268" s="11">
        <f>(((J2268/60)/60)/24)+DATE(1970,1,1)</f>
        <v>42469.874907407408</v>
      </c>
      <c r="T2268" s="11">
        <f>(((I2268/60)/60)/24)+DATE(1970,1,1)</f>
        <v>42487.083333333328</v>
      </c>
      <c r="U2268">
        <f>YEAR(S2268)</f>
        <v>2016</v>
      </c>
      <c r="V2268">
        <f>YEAR(T2268)</f>
        <v>2016</v>
      </c>
      <c r="W2268" t="str">
        <f>IF(V2268=U2268, "Yes"," No")</f>
        <v>Yes</v>
      </c>
    </row>
    <row r="2269" spans="1:23" ht="57.6" x14ac:dyDescent="0.3">
      <c r="A2269">
        <v>2267</v>
      </c>
      <c r="B2269" s="1" t="s">
        <v>4615</v>
      </c>
      <c r="C2269" s="1" t="s">
        <v>4616</v>
      </c>
      <c r="D2269">
        <v>20000</v>
      </c>
      <c r="E2269">
        <v>76105</v>
      </c>
      <c r="F2269" t="s">
        <v>16</v>
      </c>
      <c r="G2269" t="s">
        <v>17</v>
      </c>
      <c r="H2269" t="s">
        <v>18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4444</v>
      </c>
      <c r="O2269" s="7">
        <f>(E2269/D2269)*100</f>
        <v>380.52499999999998</v>
      </c>
      <c r="P2269" s="5">
        <f>IFERROR((E2269/L2269),0)</f>
        <v>188.37871287128712</v>
      </c>
      <c r="Q2269" s="5" t="str">
        <f>LEFT(N2269,SEARCH("/", N2269)-1)</f>
        <v>games</v>
      </c>
      <c r="R2269" s="5" t="str">
        <f>RIGHT(N2269,LEN(N2269)-SEARCH("/",N2269))</f>
        <v>tabletop games</v>
      </c>
      <c r="S2269" s="11">
        <f>(((J2269/60)/60)/24)+DATE(1970,1,1)</f>
        <v>41968.829826388886</v>
      </c>
      <c r="T2269" s="11">
        <f>(((I2269/60)/60)/24)+DATE(1970,1,1)</f>
        <v>41994.041666666672</v>
      </c>
      <c r="U2269">
        <f>YEAR(S2269)</f>
        <v>2014</v>
      </c>
      <c r="V2269">
        <f>YEAR(T2269)</f>
        <v>2014</v>
      </c>
      <c r="W2269" t="str">
        <f>IF(V2269=U2269, "Yes"," No")</f>
        <v>Yes</v>
      </c>
    </row>
    <row r="2270" spans="1:23" ht="43.2" x14ac:dyDescent="0.3">
      <c r="A2270">
        <v>2268</v>
      </c>
      <c r="B2270" s="1" t="s">
        <v>4617</v>
      </c>
      <c r="C2270" s="1" t="s">
        <v>4618</v>
      </c>
      <c r="D2270">
        <v>28000</v>
      </c>
      <c r="E2270">
        <v>28728</v>
      </c>
      <c r="F2270" t="s">
        <v>16</v>
      </c>
      <c r="G2270" t="s">
        <v>17</v>
      </c>
      <c r="H2270" t="s">
        <v>18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4444</v>
      </c>
      <c r="O2270" s="7">
        <f>(E2270/D2270)*100</f>
        <v>102.60000000000001</v>
      </c>
      <c r="P2270" s="5">
        <f>IFERROR((E2270/L2270),0)</f>
        <v>148.08247422680412</v>
      </c>
      <c r="Q2270" s="5" t="str">
        <f>LEFT(N2270,SEARCH("/", N2270)-1)</f>
        <v>games</v>
      </c>
      <c r="R2270" s="5" t="str">
        <f>RIGHT(N2270,LEN(N2270)-SEARCH("/",N2270))</f>
        <v>tabletop games</v>
      </c>
      <c r="S2270" s="11">
        <f>(((J2270/60)/60)/24)+DATE(1970,1,1)</f>
        <v>42776.082349537035</v>
      </c>
      <c r="T2270" s="11">
        <f>(((I2270/60)/60)/24)+DATE(1970,1,1)</f>
        <v>42806.082349537035</v>
      </c>
      <c r="U2270">
        <f>YEAR(S2270)</f>
        <v>2017</v>
      </c>
      <c r="V2270">
        <f>YEAR(T2270)</f>
        <v>2017</v>
      </c>
      <c r="W2270" t="str">
        <f>IF(V2270=U2270, "Yes"," No")</f>
        <v>Yes</v>
      </c>
    </row>
    <row r="2271" spans="1:23" ht="43.2" x14ac:dyDescent="0.3">
      <c r="A2271">
        <v>2269</v>
      </c>
      <c r="B2271" s="1" t="s">
        <v>4619</v>
      </c>
      <c r="C2271" s="1" t="s">
        <v>4620</v>
      </c>
      <c r="D2271">
        <v>2500</v>
      </c>
      <c r="E2271">
        <v>45041</v>
      </c>
      <c r="F2271" t="s">
        <v>16</v>
      </c>
      <c r="G2271" t="s">
        <v>17</v>
      </c>
      <c r="H2271" t="s">
        <v>18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4444</v>
      </c>
      <c r="O2271" s="7">
        <f>(E2271/D2271)*100</f>
        <v>1801.64</v>
      </c>
      <c r="P2271" s="5">
        <f>IFERROR((E2271/L2271),0)</f>
        <v>49.934589800443462</v>
      </c>
      <c r="Q2271" s="5" t="str">
        <f>LEFT(N2271,SEARCH("/", N2271)-1)</f>
        <v>games</v>
      </c>
      <c r="R2271" s="5" t="str">
        <f>RIGHT(N2271,LEN(N2271)-SEARCH("/",N2271))</f>
        <v>tabletop games</v>
      </c>
      <c r="S2271" s="11">
        <f>(((J2271/60)/60)/24)+DATE(1970,1,1)</f>
        <v>42776.704432870371</v>
      </c>
      <c r="T2271" s="11">
        <f>(((I2271/60)/60)/24)+DATE(1970,1,1)</f>
        <v>42801.208333333328</v>
      </c>
      <c r="U2271">
        <f>YEAR(S2271)</f>
        <v>2017</v>
      </c>
      <c r="V2271">
        <f>YEAR(T2271)</f>
        <v>2017</v>
      </c>
      <c r="W2271" t="str">
        <f>IF(V2271=U2271, "Yes"," No")</f>
        <v>Yes</v>
      </c>
    </row>
    <row r="2272" spans="1:23" ht="43.2" x14ac:dyDescent="0.3">
      <c r="A2272">
        <v>2270</v>
      </c>
      <c r="B2272" s="1" t="s">
        <v>4621</v>
      </c>
      <c r="C2272" s="1" t="s">
        <v>4622</v>
      </c>
      <c r="D2272">
        <v>25000</v>
      </c>
      <c r="E2272">
        <v>180062</v>
      </c>
      <c r="F2272" t="s">
        <v>16</v>
      </c>
      <c r="G2272" t="s">
        <v>17</v>
      </c>
      <c r="H2272" t="s">
        <v>18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4444</v>
      </c>
      <c r="O2272" s="7">
        <f>(E2272/D2272)*100</f>
        <v>720.24800000000005</v>
      </c>
      <c r="P2272" s="5">
        <f>IFERROR((E2272/L2272),0)</f>
        <v>107.82155688622754</v>
      </c>
      <c r="Q2272" s="5" t="str">
        <f>LEFT(N2272,SEARCH("/", N2272)-1)</f>
        <v>games</v>
      </c>
      <c r="R2272" s="5" t="str">
        <f>RIGHT(N2272,LEN(N2272)-SEARCH("/",N2272))</f>
        <v>tabletop games</v>
      </c>
      <c r="S2272" s="11">
        <f>(((J2272/60)/60)/24)+DATE(1970,1,1)</f>
        <v>42725.869363425925</v>
      </c>
      <c r="T2272" s="11">
        <f>(((I2272/60)/60)/24)+DATE(1970,1,1)</f>
        <v>42745.915972222225</v>
      </c>
      <c r="U2272">
        <f>YEAR(S2272)</f>
        <v>2016</v>
      </c>
      <c r="V2272">
        <f>YEAR(T2272)</f>
        <v>2017</v>
      </c>
      <c r="W2272" t="str">
        <f>IF(V2272=U2272, "Yes"," No")</f>
        <v xml:space="preserve"> No</v>
      </c>
    </row>
    <row r="2273" spans="1:23" ht="43.2" x14ac:dyDescent="0.3">
      <c r="A2273">
        <v>2271</v>
      </c>
      <c r="B2273" s="1" t="s">
        <v>4623</v>
      </c>
      <c r="C2273" s="1" t="s">
        <v>4624</v>
      </c>
      <c r="D2273">
        <v>20000</v>
      </c>
      <c r="E2273">
        <v>56618</v>
      </c>
      <c r="F2273" t="s">
        <v>16</v>
      </c>
      <c r="G2273" t="s">
        <v>17</v>
      </c>
      <c r="H2273" t="s">
        <v>18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4444</v>
      </c>
      <c r="O2273" s="7">
        <f>(E2273/D2273)*100</f>
        <v>283.09000000000003</v>
      </c>
      <c r="P2273" s="5">
        <f>IFERROR((E2273/L2273),0)</f>
        <v>42.63403614457831</v>
      </c>
      <c r="Q2273" s="5" t="str">
        <f>LEFT(N2273,SEARCH("/", N2273)-1)</f>
        <v>games</v>
      </c>
      <c r="R2273" s="5" t="str">
        <f>RIGHT(N2273,LEN(N2273)-SEARCH("/",N2273))</f>
        <v>tabletop games</v>
      </c>
      <c r="S2273" s="11">
        <f>(((J2273/60)/60)/24)+DATE(1970,1,1)</f>
        <v>42684.000046296293</v>
      </c>
      <c r="T2273" s="11">
        <f>(((I2273/60)/60)/24)+DATE(1970,1,1)</f>
        <v>42714.000046296293</v>
      </c>
      <c r="U2273">
        <f>YEAR(S2273)</f>
        <v>2016</v>
      </c>
      <c r="V2273">
        <f>YEAR(T2273)</f>
        <v>2016</v>
      </c>
      <c r="W2273" t="str">
        <f>IF(V2273=U2273, "Yes"," No")</f>
        <v>Yes</v>
      </c>
    </row>
    <row r="2274" spans="1:23" ht="43.2" x14ac:dyDescent="0.3">
      <c r="A2274">
        <v>2272</v>
      </c>
      <c r="B2274" s="1" t="s">
        <v>4625</v>
      </c>
      <c r="C2274" s="1" t="s">
        <v>4626</v>
      </c>
      <c r="D2274">
        <v>1000</v>
      </c>
      <c r="E2274">
        <v>13566</v>
      </c>
      <c r="F2274" t="s">
        <v>16</v>
      </c>
      <c r="G2274" t="s">
        <v>17</v>
      </c>
      <c r="H2274" t="s">
        <v>18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4444</v>
      </c>
      <c r="O2274" s="7">
        <f>(E2274/D2274)*100</f>
        <v>1356.6000000000001</v>
      </c>
      <c r="P2274" s="5">
        <f>IFERROR((E2274/L2274),0)</f>
        <v>14.370762711864407</v>
      </c>
      <c r="Q2274" s="5" t="str">
        <f>LEFT(N2274,SEARCH("/", N2274)-1)</f>
        <v>games</v>
      </c>
      <c r="R2274" s="5" t="str">
        <f>RIGHT(N2274,LEN(N2274)-SEARCH("/",N2274))</f>
        <v>tabletop games</v>
      </c>
      <c r="S2274" s="11">
        <f>(((J2274/60)/60)/24)+DATE(1970,1,1)</f>
        <v>42315.699490740735</v>
      </c>
      <c r="T2274" s="11">
        <f>(((I2274/60)/60)/24)+DATE(1970,1,1)</f>
        <v>42345.699490740735</v>
      </c>
      <c r="U2274">
        <f>YEAR(S2274)</f>
        <v>2015</v>
      </c>
      <c r="V2274">
        <f>YEAR(T2274)</f>
        <v>2015</v>
      </c>
      <c r="W2274" t="str">
        <f>IF(V2274=U2274, "Yes"," No")</f>
        <v>Yes</v>
      </c>
    </row>
    <row r="2275" spans="1:23" ht="43.2" x14ac:dyDescent="0.3">
      <c r="A2275">
        <v>2273</v>
      </c>
      <c r="B2275" s="1" t="s">
        <v>4627</v>
      </c>
      <c r="C2275" s="1" t="s">
        <v>4628</v>
      </c>
      <c r="D2275">
        <v>2500</v>
      </c>
      <c r="E2275">
        <v>5509</v>
      </c>
      <c r="F2275" t="s">
        <v>16</v>
      </c>
      <c r="G2275" t="s">
        <v>159</v>
      </c>
      <c r="H2275" t="s">
        <v>160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4444</v>
      </c>
      <c r="O2275" s="7">
        <f>(E2275/D2275)*100</f>
        <v>220.35999999999999</v>
      </c>
      <c r="P2275" s="5">
        <f>IFERROR((E2275/L2275),0)</f>
        <v>37.476190476190474</v>
      </c>
      <c r="Q2275" s="5" t="str">
        <f>LEFT(N2275,SEARCH("/", N2275)-1)</f>
        <v>games</v>
      </c>
      <c r="R2275" s="5" t="str">
        <f>RIGHT(N2275,LEN(N2275)-SEARCH("/",N2275))</f>
        <v>tabletop games</v>
      </c>
      <c r="S2275" s="11">
        <f>(((J2275/60)/60)/24)+DATE(1970,1,1)</f>
        <v>42781.549097222218</v>
      </c>
      <c r="T2275" s="11">
        <f>(((I2275/60)/60)/24)+DATE(1970,1,1)</f>
        <v>42806.507430555561</v>
      </c>
      <c r="U2275">
        <f>YEAR(S2275)</f>
        <v>2017</v>
      </c>
      <c r="V2275">
        <f>YEAR(T2275)</f>
        <v>2017</v>
      </c>
      <c r="W2275" t="str">
        <f>IF(V2275=U2275, "Yes"," No")</f>
        <v>Yes</v>
      </c>
    </row>
    <row r="2276" spans="1:23" ht="57.6" x14ac:dyDescent="0.3">
      <c r="A2276">
        <v>2274</v>
      </c>
      <c r="B2276" s="1" t="s">
        <v>4629</v>
      </c>
      <c r="C2276" s="1" t="s">
        <v>4630</v>
      </c>
      <c r="D2276">
        <v>2500</v>
      </c>
      <c r="E2276">
        <v>2990</v>
      </c>
      <c r="F2276" t="s">
        <v>16</v>
      </c>
      <c r="G2276" t="s">
        <v>17</v>
      </c>
      <c r="H2276" t="s">
        <v>18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4444</v>
      </c>
      <c r="O2276" s="7">
        <f>(E2276/D2276)*100</f>
        <v>119.6</v>
      </c>
      <c r="P2276" s="5">
        <f>IFERROR((E2276/L2276),0)</f>
        <v>30.202020202020201</v>
      </c>
      <c r="Q2276" s="5" t="str">
        <f>LEFT(N2276,SEARCH("/", N2276)-1)</f>
        <v>games</v>
      </c>
      <c r="R2276" s="5" t="str">
        <f>RIGHT(N2276,LEN(N2276)-SEARCH("/",N2276))</f>
        <v>tabletop games</v>
      </c>
      <c r="S2276" s="11">
        <f>(((J2276/60)/60)/24)+DATE(1970,1,1)</f>
        <v>41663.500659722224</v>
      </c>
      <c r="T2276" s="11">
        <f>(((I2276/60)/60)/24)+DATE(1970,1,1)</f>
        <v>41693.500659722224</v>
      </c>
      <c r="U2276">
        <f>YEAR(S2276)</f>
        <v>2014</v>
      </c>
      <c r="V2276">
        <f>YEAR(T2276)</f>
        <v>2014</v>
      </c>
      <c r="W2276" t="str">
        <f>IF(V2276=U2276, "Yes"," No")</f>
        <v>Yes</v>
      </c>
    </row>
    <row r="2277" spans="1:23" ht="43.2" x14ac:dyDescent="0.3">
      <c r="A2277">
        <v>2275</v>
      </c>
      <c r="B2277" s="1" t="s">
        <v>4631</v>
      </c>
      <c r="C2277" s="1" t="s">
        <v>4632</v>
      </c>
      <c r="D2277">
        <v>650</v>
      </c>
      <c r="E2277">
        <v>2650.5</v>
      </c>
      <c r="F2277" t="s">
        <v>16</v>
      </c>
      <c r="G2277" t="s">
        <v>24</v>
      </c>
      <c r="H2277" t="s">
        <v>25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4444</v>
      </c>
      <c r="O2277" s="7">
        <f>(E2277/D2277)*100</f>
        <v>407.76923076923077</v>
      </c>
      <c r="P2277" s="5">
        <f>IFERROR((E2277/L2277),0)</f>
        <v>33.550632911392405</v>
      </c>
      <c r="Q2277" s="5" t="str">
        <f>LEFT(N2277,SEARCH("/", N2277)-1)</f>
        <v>games</v>
      </c>
      <c r="R2277" s="5" t="str">
        <f>RIGHT(N2277,LEN(N2277)-SEARCH("/",N2277))</f>
        <v>tabletop games</v>
      </c>
      <c r="S2277" s="11">
        <f>(((J2277/60)/60)/24)+DATE(1970,1,1)</f>
        <v>41965.616655092599</v>
      </c>
      <c r="T2277" s="11">
        <f>(((I2277/60)/60)/24)+DATE(1970,1,1)</f>
        <v>41995.616655092599</v>
      </c>
      <c r="U2277">
        <f>YEAR(S2277)</f>
        <v>2014</v>
      </c>
      <c r="V2277">
        <f>YEAR(T2277)</f>
        <v>2014</v>
      </c>
      <c r="W2277" t="str">
        <f>IF(V2277=U2277, "Yes"," No")</f>
        <v>Yes</v>
      </c>
    </row>
    <row r="2278" spans="1:23" ht="57.6" x14ac:dyDescent="0.3">
      <c r="A2278">
        <v>2276</v>
      </c>
      <c r="B2278" s="1" t="s">
        <v>4633</v>
      </c>
      <c r="C2278" s="1" t="s">
        <v>4634</v>
      </c>
      <c r="D2278">
        <v>4589</v>
      </c>
      <c r="E2278">
        <v>4856</v>
      </c>
      <c r="F2278" t="s">
        <v>16</v>
      </c>
      <c r="G2278" t="s">
        <v>17</v>
      </c>
      <c r="H2278" t="s">
        <v>18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4444</v>
      </c>
      <c r="O2278" s="7">
        <f>(E2278/D2278)*100</f>
        <v>105.81826105905425</v>
      </c>
      <c r="P2278" s="5">
        <f>IFERROR((E2278/L2278),0)</f>
        <v>64.74666666666667</v>
      </c>
      <c r="Q2278" s="5" t="str">
        <f>LEFT(N2278,SEARCH("/", N2278)-1)</f>
        <v>games</v>
      </c>
      <c r="R2278" s="5" t="str">
        <f>RIGHT(N2278,LEN(N2278)-SEARCH("/",N2278))</f>
        <v>tabletop games</v>
      </c>
      <c r="S2278" s="11">
        <f>(((J2278/60)/60)/24)+DATE(1970,1,1)</f>
        <v>41614.651493055557</v>
      </c>
      <c r="T2278" s="11">
        <f>(((I2278/60)/60)/24)+DATE(1970,1,1)</f>
        <v>41644.651493055557</v>
      </c>
      <c r="U2278">
        <f>YEAR(S2278)</f>
        <v>2013</v>
      </c>
      <c r="V2278">
        <f>YEAR(T2278)</f>
        <v>2014</v>
      </c>
      <c r="W2278" t="str">
        <f>IF(V2278=U2278, "Yes"," No")</f>
        <v xml:space="preserve"> No</v>
      </c>
    </row>
    <row r="2279" spans="1:23" ht="43.2" x14ac:dyDescent="0.3">
      <c r="A2279">
        <v>2277</v>
      </c>
      <c r="B2279" s="1" t="s">
        <v>4635</v>
      </c>
      <c r="C2279" s="1" t="s">
        <v>4636</v>
      </c>
      <c r="D2279">
        <v>8500</v>
      </c>
      <c r="E2279">
        <v>11992</v>
      </c>
      <c r="F2279" t="s">
        <v>16</v>
      </c>
      <c r="G2279" t="s">
        <v>17</v>
      </c>
      <c r="H2279" t="s">
        <v>18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4444</v>
      </c>
      <c r="O2279" s="7">
        <f>(E2279/D2279)*100</f>
        <v>141.08235294117648</v>
      </c>
      <c r="P2279" s="5">
        <f>IFERROR((E2279/L2279),0)</f>
        <v>57.932367149758456</v>
      </c>
      <c r="Q2279" s="5" t="str">
        <f>LEFT(N2279,SEARCH("/", N2279)-1)</f>
        <v>games</v>
      </c>
      <c r="R2279" s="5" t="str">
        <f>RIGHT(N2279,LEN(N2279)-SEARCH("/",N2279))</f>
        <v>tabletop games</v>
      </c>
      <c r="S2279" s="11">
        <f>(((J2279/60)/60)/24)+DATE(1970,1,1)</f>
        <v>40936.678506944445</v>
      </c>
      <c r="T2279" s="11">
        <f>(((I2279/60)/60)/24)+DATE(1970,1,1)</f>
        <v>40966.678506944445</v>
      </c>
      <c r="U2279">
        <f>YEAR(S2279)</f>
        <v>2012</v>
      </c>
      <c r="V2279">
        <f>YEAR(T2279)</f>
        <v>2012</v>
      </c>
      <c r="W2279" t="str">
        <f>IF(V2279=U2279, "Yes"," No")</f>
        <v>Yes</v>
      </c>
    </row>
    <row r="2280" spans="1:23" ht="28.8" x14ac:dyDescent="0.3">
      <c r="A2280">
        <v>2278</v>
      </c>
      <c r="B2280" s="1" t="s">
        <v>4637</v>
      </c>
      <c r="C2280" s="1" t="s">
        <v>4638</v>
      </c>
      <c r="D2280">
        <v>2000</v>
      </c>
      <c r="E2280">
        <v>5414</v>
      </c>
      <c r="F2280" t="s">
        <v>16</v>
      </c>
      <c r="G2280" t="s">
        <v>1224</v>
      </c>
      <c r="H2280" t="s">
        <v>55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4444</v>
      </c>
      <c r="O2280" s="7">
        <f>(E2280/D2280)*100</f>
        <v>270.7</v>
      </c>
      <c r="P2280" s="5">
        <f>IFERROR((E2280/L2280),0)</f>
        <v>53.078431372549019</v>
      </c>
      <c r="Q2280" s="5" t="str">
        <f>LEFT(N2280,SEARCH("/", N2280)-1)</f>
        <v>games</v>
      </c>
      <c r="R2280" s="5" t="str">
        <f>RIGHT(N2280,LEN(N2280)-SEARCH("/",N2280))</f>
        <v>tabletop games</v>
      </c>
      <c r="S2280" s="11">
        <f>(((J2280/60)/60)/24)+DATE(1970,1,1)</f>
        <v>42338.709108796291</v>
      </c>
      <c r="T2280" s="11">
        <f>(((I2280/60)/60)/24)+DATE(1970,1,1)</f>
        <v>42372.957638888889</v>
      </c>
      <c r="U2280">
        <f>YEAR(S2280)</f>
        <v>2015</v>
      </c>
      <c r="V2280">
        <f>YEAR(T2280)</f>
        <v>2016</v>
      </c>
      <c r="W2280" t="str">
        <f>IF(V2280=U2280, "Yes"," No")</f>
        <v xml:space="preserve"> No</v>
      </c>
    </row>
    <row r="2281" spans="1:23" ht="57.6" x14ac:dyDescent="0.3">
      <c r="A2281">
        <v>2279</v>
      </c>
      <c r="B2281" s="1" t="s">
        <v>4639</v>
      </c>
      <c r="C2281" s="1" t="s">
        <v>4640</v>
      </c>
      <c r="D2281">
        <v>1000</v>
      </c>
      <c r="E2281">
        <v>1538</v>
      </c>
      <c r="F2281" t="s">
        <v>16</v>
      </c>
      <c r="G2281" t="s">
        <v>17</v>
      </c>
      <c r="H2281" t="s">
        <v>18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4444</v>
      </c>
      <c r="O2281" s="7">
        <f>(E2281/D2281)*100</f>
        <v>153.80000000000001</v>
      </c>
      <c r="P2281" s="5">
        <f>IFERROR((E2281/L2281),0)</f>
        <v>48.0625</v>
      </c>
      <c r="Q2281" s="5" t="str">
        <f>LEFT(N2281,SEARCH("/", N2281)-1)</f>
        <v>games</v>
      </c>
      <c r="R2281" s="5" t="str">
        <f>RIGHT(N2281,LEN(N2281)-SEARCH("/",N2281))</f>
        <v>tabletop games</v>
      </c>
      <c r="S2281" s="11">
        <f>(((J2281/60)/60)/24)+DATE(1970,1,1)</f>
        <v>42020.806701388887</v>
      </c>
      <c r="T2281" s="11">
        <f>(((I2281/60)/60)/24)+DATE(1970,1,1)</f>
        <v>42039.166666666672</v>
      </c>
      <c r="U2281">
        <f>YEAR(S2281)</f>
        <v>2015</v>
      </c>
      <c r="V2281">
        <f>YEAR(T2281)</f>
        <v>2015</v>
      </c>
      <c r="W2281" t="str">
        <f>IF(V2281=U2281, "Yes"," No")</f>
        <v>Yes</v>
      </c>
    </row>
    <row r="2282" spans="1:23" ht="57.6" x14ac:dyDescent="0.3">
      <c r="A2282">
        <v>2280</v>
      </c>
      <c r="B2282" s="1" t="s">
        <v>4641</v>
      </c>
      <c r="C2282" s="1" t="s">
        <v>4642</v>
      </c>
      <c r="D2282">
        <v>9800</v>
      </c>
      <c r="E2282">
        <v>39550.5</v>
      </c>
      <c r="F2282" t="s">
        <v>16</v>
      </c>
      <c r="G2282" t="s">
        <v>17</v>
      </c>
      <c r="H2282" t="s">
        <v>18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4444</v>
      </c>
      <c r="O2282" s="7">
        <f>(E2282/D2282)*100</f>
        <v>403.57653061224488</v>
      </c>
      <c r="P2282" s="5">
        <f>IFERROR((E2282/L2282),0)</f>
        <v>82.396874999999994</v>
      </c>
      <c r="Q2282" s="5" t="str">
        <f>LEFT(N2282,SEARCH("/", N2282)-1)</f>
        <v>games</v>
      </c>
      <c r="R2282" s="5" t="str">
        <f>RIGHT(N2282,LEN(N2282)-SEARCH("/",N2282))</f>
        <v>tabletop games</v>
      </c>
      <c r="S2282" s="11">
        <f>(((J2282/60)/60)/24)+DATE(1970,1,1)</f>
        <v>42234.624895833331</v>
      </c>
      <c r="T2282" s="11">
        <f>(((I2282/60)/60)/24)+DATE(1970,1,1)</f>
        <v>42264.624895833331</v>
      </c>
      <c r="U2282">
        <f>YEAR(S2282)</f>
        <v>2015</v>
      </c>
      <c r="V2282">
        <f>YEAR(T2282)</f>
        <v>2015</v>
      </c>
      <c r="W2282" t="str">
        <f>IF(V2282=U2282, "Yes"," No")</f>
        <v>Yes</v>
      </c>
    </row>
    <row r="2283" spans="1:23" ht="43.2" x14ac:dyDescent="0.3">
      <c r="A2283">
        <v>2281</v>
      </c>
      <c r="B2283" s="1" t="s">
        <v>4643</v>
      </c>
      <c r="C2283" s="1" t="s">
        <v>4644</v>
      </c>
      <c r="D2283">
        <v>300</v>
      </c>
      <c r="E2283">
        <v>555</v>
      </c>
      <c r="F2283" t="s">
        <v>16</v>
      </c>
      <c r="G2283" t="s">
        <v>17</v>
      </c>
      <c r="H2283" t="s">
        <v>18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1614</v>
      </c>
      <c r="O2283" s="7">
        <f>(E2283/D2283)*100</f>
        <v>185</v>
      </c>
      <c r="P2283" s="5">
        <f>IFERROR((E2283/L2283),0)</f>
        <v>50.454545454545453</v>
      </c>
      <c r="Q2283" s="5" t="str">
        <f>LEFT(N2283,SEARCH("/", N2283)-1)</f>
        <v>music</v>
      </c>
      <c r="R2283" s="5" t="str">
        <f>RIGHT(N2283,LEN(N2283)-SEARCH("/",N2283))</f>
        <v>rock</v>
      </c>
      <c r="S2283" s="11">
        <f>(((J2283/60)/60)/24)+DATE(1970,1,1)</f>
        <v>40687.285844907405</v>
      </c>
      <c r="T2283" s="11">
        <f>(((I2283/60)/60)/24)+DATE(1970,1,1)</f>
        <v>40749.284722222219</v>
      </c>
      <c r="U2283">
        <f>YEAR(S2283)</f>
        <v>2011</v>
      </c>
      <c r="V2283">
        <f>YEAR(T2283)</f>
        <v>2011</v>
      </c>
      <c r="W2283" t="str">
        <f>IF(V2283=U2283, "Yes"," No")</f>
        <v>Yes</v>
      </c>
    </row>
    <row r="2284" spans="1:23" ht="28.8" x14ac:dyDescent="0.3">
      <c r="A2284">
        <v>2282</v>
      </c>
      <c r="B2284" s="1" t="s">
        <v>4645</v>
      </c>
      <c r="C2284" s="1" t="s">
        <v>4646</v>
      </c>
      <c r="D2284">
        <v>750</v>
      </c>
      <c r="E2284">
        <v>1390</v>
      </c>
      <c r="F2284" t="s">
        <v>16</v>
      </c>
      <c r="G2284" t="s">
        <v>17</v>
      </c>
      <c r="H2284" t="s">
        <v>18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1614</v>
      </c>
      <c r="O2284" s="7">
        <f>(E2284/D2284)*100</f>
        <v>185.33333333333331</v>
      </c>
      <c r="P2284" s="5">
        <f>IFERROR((E2284/L2284),0)</f>
        <v>115.83333333333333</v>
      </c>
      <c r="Q2284" s="5" t="str">
        <f>LEFT(N2284,SEARCH("/", N2284)-1)</f>
        <v>music</v>
      </c>
      <c r="R2284" s="5" t="str">
        <f>RIGHT(N2284,LEN(N2284)-SEARCH("/",N2284))</f>
        <v>rock</v>
      </c>
      <c r="S2284" s="11">
        <f>(((J2284/60)/60)/24)+DATE(1970,1,1)</f>
        <v>42323.17460648148</v>
      </c>
      <c r="T2284" s="11">
        <f>(((I2284/60)/60)/24)+DATE(1970,1,1)</f>
        <v>42383.17460648148</v>
      </c>
      <c r="U2284">
        <f>YEAR(S2284)</f>
        <v>2015</v>
      </c>
      <c r="V2284">
        <f>YEAR(T2284)</f>
        <v>2016</v>
      </c>
      <c r="W2284" t="str">
        <f>IF(V2284=U2284, "Yes"," No")</f>
        <v xml:space="preserve"> No</v>
      </c>
    </row>
    <row r="2285" spans="1:23" ht="43.2" x14ac:dyDescent="0.3">
      <c r="A2285">
        <v>2283</v>
      </c>
      <c r="B2285" s="1" t="s">
        <v>4647</v>
      </c>
      <c r="C2285" s="1" t="s">
        <v>4648</v>
      </c>
      <c r="D2285">
        <v>3000</v>
      </c>
      <c r="E2285">
        <v>3025.66</v>
      </c>
      <c r="F2285" t="s">
        <v>16</v>
      </c>
      <c r="G2285" t="s">
        <v>17</v>
      </c>
      <c r="H2285" t="s">
        <v>18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1614</v>
      </c>
      <c r="O2285" s="7">
        <f>(E2285/D2285)*100</f>
        <v>100.85533333333332</v>
      </c>
      <c r="P2285" s="5">
        <f>IFERROR((E2285/L2285),0)</f>
        <v>63.03458333333333</v>
      </c>
      <c r="Q2285" s="5" t="str">
        <f>LEFT(N2285,SEARCH("/", N2285)-1)</f>
        <v>music</v>
      </c>
      <c r="R2285" s="5" t="str">
        <f>RIGHT(N2285,LEN(N2285)-SEARCH("/",N2285))</f>
        <v>rock</v>
      </c>
      <c r="S2285" s="11">
        <f>(((J2285/60)/60)/24)+DATE(1970,1,1)</f>
        <v>40978.125046296293</v>
      </c>
      <c r="T2285" s="11">
        <f>(((I2285/60)/60)/24)+DATE(1970,1,1)</f>
        <v>41038.083379629628</v>
      </c>
      <c r="U2285">
        <f>YEAR(S2285)</f>
        <v>2012</v>
      </c>
      <c r="V2285">
        <f>YEAR(T2285)</f>
        <v>2012</v>
      </c>
      <c r="W2285" t="str">
        <f>IF(V2285=U2285, "Yes"," No")</f>
        <v>Yes</v>
      </c>
    </row>
    <row r="2286" spans="1:23" ht="28.8" x14ac:dyDescent="0.3">
      <c r="A2286">
        <v>2284</v>
      </c>
      <c r="B2286" s="1" t="s">
        <v>4649</v>
      </c>
      <c r="C2286" s="1" t="s">
        <v>4650</v>
      </c>
      <c r="D2286">
        <v>6000</v>
      </c>
      <c r="E2286">
        <v>6373.27</v>
      </c>
      <c r="F2286" t="s">
        <v>16</v>
      </c>
      <c r="G2286" t="s">
        <v>17</v>
      </c>
      <c r="H2286" t="s">
        <v>18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1614</v>
      </c>
      <c r="O2286" s="7">
        <f>(E2286/D2286)*100</f>
        <v>106.22116666666668</v>
      </c>
      <c r="P2286" s="5">
        <f>IFERROR((E2286/L2286),0)</f>
        <v>108.02152542372882</v>
      </c>
      <c r="Q2286" s="5" t="str">
        <f>LEFT(N2286,SEARCH("/", N2286)-1)</f>
        <v>music</v>
      </c>
      <c r="R2286" s="5" t="str">
        <f>RIGHT(N2286,LEN(N2286)-SEARCH("/",N2286))</f>
        <v>rock</v>
      </c>
      <c r="S2286" s="11">
        <f>(((J2286/60)/60)/24)+DATE(1970,1,1)</f>
        <v>40585.796817129631</v>
      </c>
      <c r="T2286" s="11">
        <f>(((I2286/60)/60)/24)+DATE(1970,1,1)</f>
        <v>40614.166666666664</v>
      </c>
      <c r="U2286">
        <f>YEAR(S2286)</f>
        <v>2011</v>
      </c>
      <c r="V2286">
        <f>YEAR(T2286)</f>
        <v>2011</v>
      </c>
      <c r="W2286" t="str">
        <f>IF(V2286=U2286, "Yes"," No")</f>
        <v>Yes</v>
      </c>
    </row>
    <row r="2287" spans="1:23" ht="43.2" x14ac:dyDescent="0.3">
      <c r="A2287">
        <v>2285</v>
      </c>
      <c r="B2287" s="1" t="s">
        <v>4651</v>
      </c>
      <c r="C2287" s="1" t="s">
        <v>4652</v>
      </c>
      <c r="D2287">
        <v>3000</v>
      </c>
      <c r="E2287">
        <v>3641</v>
      </c>
      <c r="F2287" t="s">
        <v>16</v>
      </c>
      <c r="G2287" t="s">
        <v>17</v>
      </c>
      <c r="H2287" t="s">
        <v>18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1614</v>
      </c>
      <c r="O2287" s="7">
        <f>(E2287/D2287)*100</f>
        <v>121.36666666666667</v>
      </c>
      <c r="P2287" s="5">
        <f>IFERROR((E2287/L2287),0)</f>
        <v>46.088607594936711</v>
      </c>
      <c r="Q2287" s="5" t="str">
        <f>LEFT(N2287,SEARCH("/", N2287)-1)</f>
        <v>music</v>
      </c>
      <c r="R2287" s="5" t="str">
        <f>RIGHT(N2287,LEN(N2287)-SEARCH("/",N2287))</f>
        <v>rock</v>
      </c>
      <c r="S2287" s="11">
        <f>(((J2287/60)/60)/24)+DATE(1970,1,1)</f>
        <v>41059.185682870368</v>
      </c>
      <c r="T2287" s="11">
        <f>(((I2287/60)/60)/24)+DATE(1970,1,1)</f>
        <v>41089.185682870368</v>
      </c>
      <c r="U2287">
        <f>YEAR(S2287)</f>
        <v>2012</v>
      </c>
      <c r="V2287">
        <f>YEAR(T2287)</f>
        <v>2012</v>
      </c>
      <c r="W2287" t="str">
        <f>IF(V2287=U2287, "Yes"," No")</f>
        <v>Yes</v>
      </c>
    </row>
    <row r="2288" spans="1:23" ht="43.2" x14ac:dyDescent="0.3">
      <c r="A2288">
        <v>2286</v>
      </c>
      <c r="B2288" s="1" t="s">
        <v>4653</v>
      </c>
      <c r="C2288" s="1" t="s">
        <v>4654</v>
      </c>
      <c r="D2288">
        <v>1500</v>
      </c>
      <c r="E2288">
        <v>1501</v>
      </c>
      <c r="F2288" t="s">
        <v>16</v>
      </c>
      <c r="G2288" t="s">
        <v>17</v>
      </c>
      <c r="H2288" t="s">
        <v>18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1614</v>
      </c>
      <c r="O2288" s="7">
        <f>(E2288/D2288)*100</f>
        <v>100.06666666666666</v>
      </c>
      <c r="P2288" s="5">
        <f>IFERROR((E2288/L2288),0)</f>
        <v>107.21428571428571</v>
      </c>
      <c r="Q2288" s="5" t="str">
        <f>LEFT(N2288,SEARCH("/", N2288)-1)</f>
        <v>music</v>
      </c>
      <c r="R2288" s="5" t="str">
        <f>RIGHT(N2288,LEN(N2288)-SEARCH("/",N2288))</f>
        <v>rock</v>
      </c>
      <c r="S2288" s="11">
        <f>(((J2288/60)/60)/24)+DATE(1970,1,1)</f>
        <v>41494.963587962964</v>
      </c>
      <c r="T2288" s="11">
        <f>(((I2288/60)/60)/24)+DATE(1970,1,1)</f>
        <v>41523.165972222225</v>
      </c>
      <c r="U2288">
        <f>YEAR(S2288)</f>
        <v>2013</v>
      </c>
      <c r="V2288">
        <f>YEAR(T2288)</f>
        <v>2013</v>
      </c>
      <c r="W2288" t="str">
        <f>IF(V2288=U2288, "Yes"," No")</f>
        <v>Yes</v>
      </c>
    </row>
    <row r="2289" spans="1:23" ht="43.2" x14ac:dyDescent="0.3">
      <c r="A2289">
        <v>2287</v>
      </c>
      <c r="B2289" s="1" t="s">
        <v>4655</v>
      </c>
      <c r="C2289" s="1" t="s">
        <v>4656</v>
      </c>
      <c r="D2289">
        <v>4500</v>
      </c>
      <c r="E2289">
        <v>5398.99</v>
      </c>
      <c r="F2289" t="s">
        <v>16</v>
      </c>
      <c r="G2289" t="s">
        <v>17</v>
      </c>
      <c r="H2289" t="s">
        <v>18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1614</v>
      </c>
      <c r="O2289" s="7">
        <f>(E2289/D2289)*100</f>
        <v>119.97755555555555</v>
      </c>
      <c r="P2289" s="5">
        <f>IFERROR((E2289/L2289),0)</f>
        <v>50.9338679245283</v>
      </c>
      <c r="Q2289" s="5" t="str">
        <f>LEFT(N2289,SEARCH("/", N2289)-1)</f>
        <v>music</v>
      </c>
      <c r="R2289" s="5" t="str">
        <f>RIGHT(N2289,LEN(N2289)-SEARCH("/",N2289))</f>
        <v>rock</v>
      </c>
      <c r="S2289" s="11">
        <f>(((J2289/60)/60)/24)+DATE(1970,1,1)</f>
        <v>41792.667361111111</v>
      </c>
      <c r="T2289" s="11">
        <f>(((I2289/60)/60)/24)+DATE(1970,1,1)</f>
        <v>41813.667361111111</v>
      </c>
      <c r="U2289">
        <f>YEAR(S2289)</f>
        <v>2014</v>
      </c>
      <c r="V2289">
        <f>YEAR(T2289)</f>
        <v>2014</v>
      </c>
      <c r="W2289" t="str">
        <f>IF(V2289=U2289, "Yes"," No")</f>
        <v>Yes</v>
      </c>
    </row>
    <row r="2290" spans="1:23" ht="43.2" x14ac:dyDescent="0.3">
      <c r="A2290">
        <v>2288</v>
      </c>
      <c r="B2290" s="1" t="s">
        <v>4657</v>
      </c>
      <c r="C2290" s="1" t="s">
        <v>4658</v>
      </c>
      <c r="D2290">
        <v>1000</v>
      </c>
      <c r="E2290">
        <v>1001</v>
      </c>
      <c r="F2290" t="s">
        <v>16</v>
      </c>
      <c r="G2290" t="s">
        <v>17</v>
      </c>
      <c r="H2290" t="s">
        <v>18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1614</v>
      </c>
      <c r="O2290" s="7">
        <f>(E2290/D2290)*100</f>
        <v>100.1</v>
      </c>
      <c r="P2290" s="5">
        <f>IFERROR((E2290/L2290),0)</f>
        <v>40.04</v>
      </c>
      <c r="Q2290" s="5" t="str">
        <f>LEFT(N2290,SEARCH("/", N2290)-1)</f>
        <v>music</v>
      </c>
      <c r="R2290" s="5" t="str">
        <f>RIGHT(N2290,LEN(N2290)-SEARCH("/",N2290))</f>
        <v>rock</v>
      </c>
      <c r="S2290" s="11">
        <f>(((J2290/60)/60)/24)+DATE(1970,1,1)</f>
        <v>41067.827418981484</v>
      </c>
      <c r="T2290" s="11">
        <f>(((I2290/60)/60)/24)+DATE(1970,1,1)</f>
        <v>41086.75</v>
      </c>
      <c r="U2290">
        <f>YEAR(S2290)</f>
        <v>2012</v>
      </c>
      <c r="V2290">
        <f>YEAR(T2290)</f>
        <v>2012</v>
      </c>
      <c r="W2290" t="str">
        <f>IF(V2290=U2290, "Yes"," No")</f>
        <v>Yes</v>
      </c>
    </row>
    <row r="2291" spans="1:23" ht="43.2" x14ac:dyDescent="0.3">
      <c r="A2291">
        <v>2289</v>
      </c>
      <c r="B2291" s="1" t="s">
        <v>4659</v>
      </c>
      <c r="C2291" s="1" t="s">
        <v>4660</v>
      </c>
      <c r="D2291">
        <v>1500</v>
      </c>
      <c r="E2291">
        <v>1611</v>
      </c>
      <c r="F2291" t="s">
        <v>16</v>
      </c>
      <c r="G2291" t="s">
        <v>17</v>
      </c>
      <c r="H2291" t="s">
        <v>18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1614</v>
      </c>
      <c r="O2291" s="7">
        <f>(E2291/D2291)*100</f>
        <v>107.4</v>
      </c>
      <c r="P2291" s="5">
        <f>IFERROR((E2291/L2291),0)</f>
        <v>64.44</v>
      </c>
      <c r="Q2291" s="5" t="str">
        <f>LEFT(N2291,SEARCH("/", N2291)-1)</f>
        <v>music</v>
      </c>
      <c r="R2291" s="5" t="str">
        <f>RIGHT(N2291,LEN(N2291)-SEARCH("/",N2291))</f>
        <v>rock</v>
      </c>
      <c r="S2291" s="11">
        <f>(((J2291/60)/60)/24)+DATE(1970,1,1)</f>
        <v>41571.998379629629</v>
      </c>
      <c r="T2291" s="11">
        <f>(((I2291/60)/60)/24)+DATE(1970,1,1)</f>
        <v>41614.973611111112</v>
      </c>
      <c r="U2291">
        <f>YEAR(S2291)</f>
        <v>2013</v>
      </c>
      <c r="V2291">
        <f>YEAR(T2291)</f>
        <v>2013</v>
      </c>
      <c r="W2291" t="str">
        <f>IF(V2291=U2291, "Yes"," No")</f>
        <v>Yes</v>
      </c>
    </row>
    <row r="2292" spans="1:23" ht="43.2" x14ac:dyDescent="0.3">
      <c r="A2292">
        <v>2290</v>
      </c>
      <c r="B2292" s="1" t="s">
        <v>4661</v>
      </c>
      <c r="C2292" s="1" t="s">
        <v>4662</v>
      </c>
      <c r="D2292">
        <v>1500</v>
      </c>
      <c r="E2292">
        <v>1561</v>
      </c>
      <c r="F2292" t="s">
        <v>16</v>
      </c>
      <c r="G2292" t="s">
        <v>17</v>
      </c>
      <c r="H2292" t="s">
        <v>18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1614</v>
      </c>
      <c r="O2292" s="7">
        <f>(E2292/D2292)*100</f>
        <v>104.06666666666666</v>
      </c>
      <c r="P2292" s="5">
        <f>IFERROR((E2292/L2292),0)</f>
        <v>53.827586206896555</v>
      </c>
      <c r="Q2292" s="5" t="str">
        <f>LEFT(N2292,SEARCH("/", N2292)-1)</f>
        <v>music</v>
      </c>
      <c r="R2292" s="5" t="str">
        <f>RIGHT(N2292,LEN(N2292)-SEARCH("/",N2292))</f>
        <v>rock</v>
      </c>
      <c r="S2292" s="11">
        <f>(((J2292/60)/60)/24)+DATE(1970,1,1)</f>
        <v>40070.253819444442</v>
      </c>
      <c r="T2292" s="11">
        <f>(((I2292/60)/60)/24)+DATE(1970,1,1)</f>
        <v>40148.708333333336</v>
      </c>
      <c r="U2292">
        <f>YEAR(S2292)</f>
        <v>2009</v>
      </c>
      <c r="V2292">
        <f>YEAR(T2292)</f>
        <v>2009</v>
      </c>
      <c r="W2292" t="str">
        <f>IF(V2292=U2292, "Yes"," No")</f>
        <v>Yes</v>
      </c>
    </row>
    <row r="2293" spans="1:23" ht="43.2" x14ac:dyDescent="0.3">
      <c r="A2293">
        <v>2291</v>
      </c>
      <c r="B2293" s="1" t="s">
        <v>4663</v>
      </c>
      <c r="C2293" s="1" t="s">
        <v>4664</v>
      </c>
      <c r="D2293">
        <v>2500</v>
      </c>
      <c r="E2293">
        <v>4320</v>
      </c>
      <c r="F2293" t="s">
        <v>16</v>
      </c>
      <c r="G2293" t="s">
        <v>17</v>
      </c>
      <c r="H2293" t="s">
        <v>18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1614</v>
      </c>
      <c r="O2293" s="7">
        <f>(E2293/D2293)*100</f>
        <v>172.8</v>
      </c>
      <c r="P2293" s="5">
        <f>IFERROR((E2293/L2293),0)</f>
        <v>100.46511627906976</v>
      </c>
      <c r="Q2293" s="5" t="str">
        <f>LEFT(N2293,SEARCH("/", N2293)-1)</f>
        <v>music</v>
      </c>
      <c r="R2293" s="5" t="str">
        <f>RIGHT(N2293,LEN(N2293)-SEARCH("/",N2293))</f>
        <v>rock</v>
      </c>
      <c r="S2293" s="11">
        <f>(((J2293/60)/60)/24)+DATE(1970,1,1)</f>
        <v>40987.977060185185</v>
      </c>
      <c r="T2293" s="11">
        <f>(((I2293/60)/60)/24)+DATE(1970,1,1)</f>
        <v>41022.166666666664</v>
      </c>
      <c r="U2293">
        <f>YEAR(S2293)</f>
        <v>2012</v>
      </c>
      <c r="V2293">
        <f>YEAR(T2293)</f>
        <v>2012</v>
      </c>
      <c r="W2293" t="str">
        <f>IF(V2293=U2293, "Yes"," No")</f>
        <v>Yes</v>
      </c>
    </row>
    <row r="2294" spans="1:23" ht="43.2" x14ac:dyDescent="0.3">
      <c r="A2294">
        <v>2292</v>
      </c>
      <c r="B2294" s="1" t="s">
        <v>4665</v>
      </c>
      <c r="C2294" s="1" t="s">
        <v>4666</v>
      </c>
      <c r="D2294">
        <v>2000</v>
      </c>
      <c r="E2294">
        <v>2145.0100000000002</v>
      </c>
      <c r="F2294" t="s">
        <v>16</v>
      </c>
      <c r="G2294" t="s">
        <v>17</v>
      </c>
      <c r="H2294" t="s">
        <v>18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1614</v>
      </c>
      <c r="O2294" s="7">
        <f>(E2294/D2294)*100</f>
        <v>107.2505</v>
      </c>
      <c r="P2294" s="5">
        <f>IFERROR((E2294/L2294),0)</f>
        <v>46.630652173913049</v>
      </c>
      <c r="Q2294" s="5" t="str">
        <f>LEFT(N2294,SEARCH("/", N2294)-1)</f>
        <v>music</v>
      </c>
      <c r="R2294" s="5" t="str">
        <f>RIGHT(N2294,LEN(N2294)-SEARCH("/",N2294))</f>
        <v>rock</v>
      </c>
      <c r="S2294" s="11">
        <f>(((J2294/60)/60)/24)+DATE(1970,1,1)</f>
        <v>40987.697638888887</v>
      </c>
      <c r="T2294" s="11">
        <f>(((I2294/60)/60)/24)+DATE(1970,1,1)</f>
        <v>41017.697638888887</v>
      </c>
      <c r="U2294">
        <f>YEAR(S2294)</f>
        <v>2012</v>
      </c>
      <c r="V2294">
        <f>YEAR(T2294)</f>
        <v>2012</v>
      </c>
      <c r="W2294" t="str">
        <f>IF(V2294=U2294, "Yes"," No")</f>
        <v>Yes</v>
      </c>
    </row>
    <row r="2295" spans="1:23" ht="28.8" x14ac:dyDescent="0.3">
      <c r="A2295">
        <v>2293</v>
      </c>
      <c r="B2295" s="1" t="s">
        <v>4667</v>
      </c>
      <c r="C2295" s="1" t="s">
        <v>4668</v>
      </c>
      <c r="D2295">
        <v>850</v>
      </c>
      <c r="E2295">
        <v>920</v>
      </c>
      <c r="F2295" t="s">
        <v>16</v>
      </c>
      <c r="G2295" t="s">
        <v>17</v>
      </c>
      <c r="H2295" t="s">
        <v>18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1614</v>
      </c>
      <c r="O2295" s="7">
        <f>(E2295/D2295)*100</f>
        <v>108.23529411764706</v>
      </c>
      <c r="P2295" s="5">
        <f>IFERROR((E2295/L2295),0)</f>
        <v>34.074074074074076</v>
      </c>
      <c r="Q2295" s="5" t="str">
        <f>LEFT(N2295,SEARCH("/", N2295)-1)</f>
        <v>music</v>
      </c>
      <c r="R2295" s="5" t="str">
        <f>RIGHT(N2295,LEN(N2295)-SEARCH("/",N2295))</f>
        <v>rock</v>
      </c>
      <c r="S2295" s="11">
        <f>(((J2295/60)/60)/24)+DATE(1970,1,1)</f>
        <v>41151.708321759259</v>
      </c>
      <c r="T2295" s="11">
        <f>(((I2295/60)/60)/24)+DATE(1970,1,1)</f>
        <v>41177.165972222225</v>
      </c>
      <c r="U2295">
        <f>YEAR(S2295)</f>
        <v>2012</v>
      </c>
      <c r="V2295">
        <f>YEAR(T2295)</f>
        <v>2012</v>
      </c>
      <c r="W2295" t="str">
        <f>IF(V2295=U2295, "Yes"," No")</f>
        <v>Yes</v>
      </c>
    </row>
    <row r="2296" spans="1:23" ht="57.6" x14ac:dyDescent="0.3">
      <c r="A2296">
        <v>2294</v>
      </c>
      <c r="B2296" s="1" t="s">
        <v>4669</v>
      </c>
      <c r="C2296" s="1" t="s">
        <v>4670</v>
      </c>
      <c r="D2296">
        <v>5000</v>
      </c>
      <c r="E2296">
        <v>7304.04</v>
      </c>
      <c r="F2296" t="s">
        <v>16</v>
      </c>
      <c r="G2296" t="s">
        <v>17</v>
      </c>
      <c r="H2296" t="s">
        <v>18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1614</v>
      </c>
      <c r="O2296" s="7">
        <f>(E2296/D2296)*100</f>
        <v>146.08079999999998</v>
      </c>
      <c r="P2296" s="5">
        <f>IFERROR((E2296/L2296),0)</f>
        <v>65.214642857142863</v>
      </c>
      <c r="Q2296" s="5" t="str">
        <f>LEFT(N2296,SEARCH("/", N2296)-1)</f>
        <v>music</v>
      </c>
      <c r="R2296" s="5" t="str">
        <f>RIGHT(N2296,LEN(N2296)-SEARCH("/",N2296))</f>
        <v>rock</v>
      </c>
      <c r="S2296" s="11">
        <f>(((J2296/60)/60)/24)+DATE(1970,1,1)</f>
        <v>41264.72314814815</v>
      </c>
      <c r="T2296" s="11">
        <f>(((I2296/60)/60)/24)+DATE(1970,1,1)</f>
        <v>41294.72314814815</v>
      </c>
      <c r="U2296">
        <f>YEAR(S2296)</f>
        <v>2012</v>
      </c>
      <c r="V2296">
        <f>YEAR(T2296)</f>
        <v>2013</v>
      </c>
      <c r="W2296" t="str">
        <f>IF(V2296=U2296, "Yes"," No")</f>
        <v xml:space="preserve"> No</v>
      </c>
    </row>
    <row r="2297" spans="1:23" ht="57.6" x14ac:dyDescent="0.3">
      <c r="A2297">
        <v>2295</v>
      </c>
      <c r="B2297" s="1" t="s">
        <v>4671</v>
      </c>
      <c r="C2297" s="1" t="s">
        <v>4672</v>
      </c>
      <c r="D2297">
        <v>1200</v>
      </c>
      <c r="E2297">
        <v>1503</v>
      </c>
      <c r="F2297" t="s">
        <v>16</v>
      </c>
      <c r="G2297" t="s">
        <v>17</v>
      </c>
      <c r="H2297" t="s">
        <v>18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1614</v>
      </c>
      <c r="O2297" s="7">
        <f>(E2297/D2297)*100</f>
        <v>125.25</v>
      </c>
      <c r="P2297" s="5">
        <f>IFERROR((E2297/L2297),0)</f>
        <v>44.205882352941174</v>
      </c>
      <c r="Q2297" s="5" t="str">
        <f>LEFT(N2297,SEARCH("/", N2297)-1)</f>
        <v>music</v>
      </c>
      <c r="R2297" s="5" t="str">
        <f>RIGHT(N2297,LEN(N2297)-SEARCH("/",N2297))</f>
        <v>rock</v>
      </c>
      <c r="S2297" s="11">
        <f>(((J2297/60)/60)/24)+DATE(1970,1,1)</f>
        <v>41270.954351851848</v>
      </c>
      <c r="T2297" s="11">
        <f>(((I2297/60)/60)/24)+DATE(1970,1,1)</f>
        <v>41300.954351851848</v>
      </c>
      <c r="U2297">
        <f>YEAR(S2297)</f>
        <v>2012</v>
      </c>
      <c r="V2297">
        <f>YEAR(T2297)</f>
        <v>2013</v>
      </c>
      <c r="W2297" t="str">
        <f>IF(V2297=U2297, "Yes"," No")</f>
        <v xml:space="preserve"> No</v>
      </c>
    </row>
    <row r="2298" spans="1:23" ht="43.2" x14ac:dyDescent="0.3">
      <c r="A2298">
        <v>2296</v>
      </c>
      <c r="B2298" s="1" t="s">
        <v>4673</v>
      </c>
      <c r="C2298" s="1" t="s">
        <v>4674</v>
      </c>
      <c r="D2298">
        <v>7000</v>
      </c>
      <c r="E2298">
        <v>10435</v>
      </c>
      <c r="F2298" t="s">
        <v>16</v>
      </c>
      <c r="G2298" t="s">
        <v>17</v>
      </c>
      <c r="H2298" t="s">
        <v>18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1614</v>
      </c>
      <c r="O2298" s="7">
        <f>(E2298/D2298)*100</f>
        <v>149.07142857142856</v>
      </c>
      <c r="P2298" s="5">
        <f>IFERROR((E2298/L2298),0)</f>
        <v>71.965517241379317</v>
      </c>
      <c r="Q2298" s="5" t="str">
        <f>LEFT(N2298,SEARCH("/", N2298)-1)</f>
        <v>music</v>
      </c>
      <c r="R2298" s="5" t="str">
        <f>RIGHT(N2298,LEN(N2298)-SEARCH("/",N2298))</f>
        <v>rock</v>
      </c>
      <c r="S2298" s="11">
        <f>(((J2298/60)/60)/24)+DATE(1970,1,1)</f>
        <v>40927.731782407405</v>
      </c>
      <c r="T2298" s="11">
        <f>(((I2298/60)/60)/24)+DATE(1970,1,1)</f>
        <v>40962.731782407405</v>
      </c>
      <c r="U2298">
        <f>YEAR(S2298)</f>
        <v>2012</v>
      </c>
      <c r="V2298">
        <f>YEAR(T2298)</f>
        <v>2012</v>
      </c>
      <c r="W2298" t="str">
        <f>IF(V2298=U2298, "Yes"," No")</f>
        <v>Yes</v>
      </c>
    </row>
    <row r="2299" spans="1:23" ht="28.8" x14ac:dyDescent="0.3">
      <c r="A2299">
        <v>2297</v>
      </c>
      <c r="B2299" s="1" t="s">
        <v>4675</v>
      </c>
      <c r="C2299" s="1" t="s">
        <v>4676</v>
      </c>
      <c r="D2299">
        <v>1000</v>
      </c>
      <c r="E2299">
        <v>1006</v>
      </c>
      <c r="F2299" t="s">
        <v>16</v>
      </c>
      <c r="G2299" t="s">
        <v>17</v>
      </c>
      <c r="H2299" t="s">
        <v>18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1614</v>
      </c>
      <c r="O2299" s="7">
        <f>(E2299/D2299)*100</f>
        <v>100.6</v>
      </c>
      <c r="P2299" s="5">
        <f>IFERROR((E2299/L2299),0)</f>
        <v>52.94736842105263</v>
      </c>
      <c r="Q2299" s="5" t="str">
        <f>LEFT(N2299,SEARCH("/", N2299)-1)</f>
        <v>music</v>
      </c>
      <c r="R2299" s="5" t="str">
        <f>RIGHT(N2299,LEN(N2299)-SEARCH("/",N2299))</f>
        <v>rock</v>
      </c>
      <c r="S2299" s="11">
        <f>(((J2299/60)/60)/24)+DATE(1970,1,1)</f>
        <v>40948.042233796295</v>
      </c>
      <c r="T2299" s="11">
        <f>(((I2299/60)/60)/24)+DATE(1970,1,1)</f>
        <v>40982.165972222225</v>
      </c>
      <c r="U2299">
        <f>YEAR(S2299)</f>
        <v>2012</v>
      </c>
      <c r="V2299">
        <f>YEAR(T2299)</f>
        <v>2012</v>
      </c>
      <c r="W2299" t="str">
        <f>IF(V2299=U2299, "Yes"," No")</f>
        <v>Yes</v>
      </c>
    </row>
    <row r="2300" spans="1:23" ht="43.2" x14ac:dyDescent="0.3">
      <c r="A2300">
        <v>2298</v>
      </c>
      <c r="B2300" s="1" t="s">
        <v>4677</v>
      </c>
      <c r="C2300" s="1" t="s">
        <v>4678</v>
      </c>
      <c r="D2300">
        <v>30000</v>
      </c>
      <c r="E2300">
        <v>31522</v>
      </c>
      <c r="F2300" t="s">
        <v>16</v>
      </c>
      <c r="G2300" t="s">
        <v>17</v>
      </c>
      <c r="H2300" t="s">
        <v>18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1614</v>
      </c>
      <c r="O2300" s="7">
        <f>(E2300/D2300)*100</f>
        <v>105.07333333333332</v>
      </c>
      <c r="P2300" s="5">
        <f>IFERROR((E2300/L2300),0)</f>
        <v>109.45138888888889</v>
      </c>
      <c r="Q2300" s="5" t="str">
        <f>LEFT(N2300,SEARCH("/", N2300)-1)</f>
        <v>music</v>
      </c>
      <c r="R2300" s="5" t="str">
        <f>RIGHT(N2300,LEN(N2300)-SEARCH("/",N2300))</f>
        <v>rock</v>
      </c>
      <c r="S2300" s="11">
        <f>(((J2300/60)/60)/24)+DATE(1970,1,1)</f>
        <v>41694.84065972222</v>
      </c>
      <c r="T2300" s="11">
        <f>(((I2300/60)/60)/24)+DATE(1970,1,1)</f>
        <v>41724.798993055556</v>
      </c>
      <c r="U2300">
        <f>YEAR(S2300)</f>
        <v>2014</v>
      </c>
      <c r="V2300">
        <f>YEAR(T2300)</f>
        <v>2014</v>
      </c>
      <c r="W2300" t="str">
        <f>IF(V2300=U2300, "Yes"," No")</f>
        <v>Yes</v>
      </c>
    </row>
    <row r="2301" spans="1:23" ht="43.2" x14ac:dyDescent="0.3">
      <c r="A2301">
        <v>2299</v>
      </c>
      <c r="B2301" s="1" t="s">
        <v>4679</v>
      </c>
      <c r="C2301" s="1" t="s">
        <v>4680</v>
      </c>
      <c r="D2301">
        <v>300</v>
      </c>
      <c r="E2301">
        <v>1050.5</v>
      </c>
      <c r="F2301" t="s">
        <v>16</v>
      </c>
      <c r="G2301" t="s">
        <v>17</v>
      </c>
      <c r="H2301" t="s">
        <v>18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1614</v>
      </c>
      <c r="O2301" s="7">
        <f>(E2301/D2301)*100</f>
        <v>350.16666666666663</v>
      </c>
      <c r="P2301" s="5">
        <f>IFERROR((E2301/L2301),0)</f>
        <v>75.035714285714292</v>
      </c>
      <c r="Q2301" s="5" t="str">
        <f>LEFT(N2301,SEARCH("/", N2301)-1)</f>
        <v>music</v>
      </c>
      <c r="R2301" s="5" t="str">
        <f>RIGHT(N2301,LEN(N2301)-SEARCH("/",N2301))</f>
        <v>rock</v>
      </c>
      <c r="S2301" s="11">
        <f>(((J2301/60)/60)/24)+DATE(1970,1,1)</f>
        <v>40565.032511574071</v>
      </c>
      <c r="T2301" s="11">
        <f>(((I2301/60)/60)/24)+DATE(1970,1,1)</f>
        <v>40580.032511574071</v>
      </c>
      <c r="U2301">
        <f>YEAR(S2301)</f>
        <v>2011</v>
      </c>
      <c r="V2301">
        <f>YEAR(T2301)</f>
        <v>2011</v>
      </c>
      <c r="W2301" t="str">
        <f>IF(V2301=U2301, "Yes"," No")</f>
        <v>Yes</v>
      </c>
    </row>
    <row r="2302" spans="1:23" ht="43.2" x14ac:dyDescent="0.3">
      <c r="A2302">
        <v>2300</v>
      </c>
      <c r="B2302" s="1" t="s">
        <v>4681</v>
      </c>
      <c r="C2302" s="1" t="s">
        <v>4682</v>
      </c>
      <c r="D2302">
        <v>800</v>
      </c>
      <c r="E2302">
        <v>810</v>
      </c>
      <c r="F2302" t="s">
        <v>16</v>
      </c>
      <c r="G2302" t="s">
        <v>17</v>
      </c>
      <c r="H2302" t="s">
        <v>18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1614</v>
      </c>
      <c r="O2302" s="7">
        <f>(E2302/D2302)*100</f>
        <v>101.25</v>
      </c>
      <c r="P2302" s="5">
        <f>IFERROR((E2302/L2302),0)</f>
        <v>115.71428571428571</v>
      </c>
      <c r="Q2302" s="5" t="str">
        <f>LEFT(N2302,SEARCH("/", N2302)-1)</f>
        <v>music</v>
      </c>
      <c r="R2302" s="5" t="str">
        <f>RIGHT(N2302,LEN(N2302)-SEARCH("/",N2302))</f>
        <v>rock</v>
      </c>
      <c r="S2302" s="11">
        <f>(((J2302/60)/60)/24)+DATE(1970,1,1)</f>
        <v>41074.727037037039</v>
      </c>
      <c r="T2302" s="11">
        <f>(((I2302/60)/60)/24)+DATE(1970,1,1)</f>
        <v>41088.727037037039</v>
      </c>
      <c r="U2302">
        <f>YEAR(S2302)</f>
        <v>2012</v>
      </c>
      <c r="V2302">
        <f>YEAR(T2302)</f>
        <v>2012</v>
      </c>
      <c r="W2302" t="str">
        <f>IF(V2302=U2302, "Yes"," No")</f>
        <v>Yes</v>
      </c>
    </row>
    <row r="2303" spans="1:23" ht="28.8" x14ac:dyDescent="0.3">
      <c r="A2303">
        <v>2301</v>
      </c>
      <c r="B2303" s="1" t="s">
        <v>4683</v>
      </c>
      <c r="C2303" s="1" t="s">
        <v>4684</v>
      </c>
      <c r="D2303">
        <v>5000</v>
      </c>
      <c r="E2303">
        <v>6680.22</v>
      </c>
      <c r="F2303" t="s">
        <v>16</v>
      </c>
      <c r="G2303" t="s">
        <v>17</v>
      </c>
      <c r="H2303" t="s">
        <v>18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1817</v>
      </c>
      <c r="O2303" s="7">
        <f>(E2303/D2303)*100</f>
        <v>133.6044</v>
      </c>
      <c r="P2303" s="5">
        <f>IFERROR((E2303/L2303),0)</f>
        <v>31.659810426540286</v>
      </c>
      <c r="Q2303" s="5" t="str">
        <f>LEFT(N2303,SEARCH("/", N2303)-1)</f>
        <v>music</v>
      </c>
      <c r="R2303" s="5" t="str">
        <f>RIGHT(N2303,LEN(N2303)-SEARCH("/",N2303))</f>
        <v>indie rock</v>
      </c>
      <c r="S2303" s="11">
        <f>(((J2303/60)/60)/24)+DATE(1970,1,1)</f>
        <v>41416.146944444445</v>
      </c>
      <c r="T2303" s="11">
        <f>(((I2303/60)/60)/24)+DATE(1970,1,1)</f>
        <v>41446.146944444445</v>
      </c>
      <c r="U2303">
        <f>YEAR(S2303)</f>
        <v>2013</v>
      </c>
      <c r="V2303">
        <f>YEAR(T2303)</f>
        <v>2013</v>
      </c>
      <c r="W2303" t="str">
        <f>IF(V2303=U2303, "Yes"," No")</f>
        <v>Yes</v>
      </c>
    </row>
    <row r="2304" spans="1:23" ht="43.2" x14ac:dyDescent="0.3">
      <c r="A2304">
        <v>2302</v>
      </c>
      <c r="B2304" s="1" t="s">
        <v>4685</v>
      </c>
      <c r="C2304" s="1" t="s">
        <v>4686</v>
      </c>
      <c r="D2304">
        <v>2300</v>
      </c>
      <c r="E2304">
        <v>3925</v>
      </c>
      <c r="F2304" t="s">
        <v>16</v>
      </c>
      <c r="G2304" t="s">
        <v>17</v>
      </c>
      <c r="H2304" t="s">
        <v>18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1817</v>
      </c>
      <c r="O2304" s="7">
        <f>(E2304/D2304)*100</f>
        <v>170.65217391304347</v>
      </c>
      <c r="P2304" s="5">
        <f>IFERROR((E2304/L2304),0)</f>
        <v>46.176470588235297</v>
      </c>
      <c r="Q2304" s="5" t="str">
        <f>LEFT(N2304,SEARCH("/", N2304)-1)</f>
        <v>music</v>
      </c>
      <c r="R2304" s="5" t="str">
        <f>RIGHT(N2304,LEN(N2304)-SEARCH("/",N2304))</f>
        <v>indie rock</v>
      </c>
      <c r="S2304" s="11">
        <f>(((J2304/60)/60)/24)+DATE(1970,1,1)</f>
        <v>41605.868449074071</v>
      </c>
      <c r="T2304" s="11">
        <f>(((I2304/60)/60)/24)+DATE(1970,1,1)</f>
        <v>41639.291666666664</v>
      </c>
      <c r="U2304">
        <f>YEAR(S2304)</f>
        <v>2013</v>
      </c>
      <c r="V2304">
        <f>YEAR(T2304)</f>
        <v>2013</v>
      </c>
      <c r="W2304" t="str">
        <f>IF(V2304=U2304, "Yes"," No")</f>
        <v>Yes</v>
      </c>
    </row>
    <row r="2305" spans="1:23" ht="57.6" x14ac:dyDescent="0.3">
      <c r="A2305">
        <v>2303</v>
      </c>
      <c r="B2305" s="1" t="s">
        <v>4687</v>
      </c>
      <c r="C2305" s="1" t="s">
        <v>4688</v>
      </c>
      <c r="D2305">
        <v>6450</v>
      </c>
      <c r="E2305">
        <v>7053.61</v>
      </c>
      <c r="F2305" t="s">
        <v>16</v>
      </c>
      <c r="G2305" t="s">
        <v>17</v>
      </c>
      <c r="H2305" t="s">
        <v>18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1817</v>
      </c>
      <c r="O2305" s="7">
        <f>(E2305/D2305)*100</f>
        <v>109.35829457364341</v>
      </c>
      <c r="P2305" s="5">
        <f>IFERROR((E2305/L2305),0)</f>
        <v>68.481650485436887</v>
      </c>
      <c r="Q2305" s="5" t="str">
        <f>LEFT(N2305,SEARCH("/", N2305)-1)</f>
        <v>music</v>
      </c>
      <c r="R2305" s="5" t="str">
        <f>RIGHT(N2305,LEN(N2305)-SEARCH("/",N2305))</f>
        <v>indie rock</v>
      </c>
      <c r="S2305" s="11">
        <f>(((J2305/60)/60)/24)+DATE(1970,1,1)</f>
        <v>40850.111064814817</v>
      </c>
      <c r="T2305" s="11">
        <f>(((I2305/60)/60)/24)+DATE(1970,1,1)</f>
        <v>40890.152731481481</v>
      </c>
      <c r="U2305">
        <f>YEAR(S2305)</f>
        <v>2011</v>
      </c>
      <c r="V2305">
        <f>YEAR(T2305)</f>
        <v>2011</v>
      </c>
      <c r="W2305" t="str">
        <f>IF(V2305=U2305, "Yes"," No")</f>
        <v>Yes</v>
      </c>
    </row>
    <row r="2306" spans="1:23" ht="43.2" x14ac:dyDescent="0.3">
      <c r="A2306">
        <v>2304</v>
      </c>
      <c r="B2306" s="1" t="s">
        <v>4689</v>
      </c>
      <c r="C2306" s="1" t="s">
        <v>4690</v>
      </c>
      <c r="D2306">
        <v>6000</v>
      </c>
      <c r="E2306">
        <v>6042.02</v>
      </c>
      <c r="F2306" t="s">
        <v>16</v>
      </c>
      <c r="G2306" t="s">
        <v>17</v>
      </c>
      <c r="H2306" t="s">
        <v>18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1817</v>
      </c>
      <c r="O2306" s="7">
        <f>(E2306/D2306)*100</f>
        <v>100.70033333333335</v>
      </c>
      <c r="P2306" s="5">
        <f>IFERROR((E2306/L2306),0)</f>
        <v>53.469203539823013</v>
      </c>
      <c r="Q2306" s="5" t="str">
        <f>LEFT(N2306,SEARCH("/", N2306)-1)</f>
        <v>music</v>
      </c>
      <c r="R2306" s="5" t="str">
        <f>RIGHT(N2306,LEN(N2306)-SEARCH("/",N2306))</f>
        <v>indie rock</v>
      </c>
      <c r="S2306" s="11">
        <f>(((J2306/60)/60)/24)+DATE(1970,1,1)</f>
        <v>40502.815868055557</v>
      </c>
      <c r="T2306" s="11">
        <f>(((I2306/60)/60)/24)+DATE(1970,1,1)</f>
        <v>40544.207638888889</v>
      </c>
      <c r="U2306">
        <f>YEAR(S2306)</f>
        <v>2010</v>
      </c>
      <c r="V2306">
        <f>YEAR(T2306)</f>
        <v>2011</v>
      </c>
      <c r="W2306" t="str">
        <f>IF(V2306=U2306, "Yes"," No")</f>
        <v xml:space="preserve"> No</v>
      </c>
    </row>
    <row r="2307" spans="1:23" ht="43.2" x14ac:dyDescent="0.3">
      <c r="A2307">
        <v>2305</v>
      </c>
      <c r="B2307" s="1" t="s">
        <v>4691</v>
      </c>
      <c r="C2307" s="1" t="s">
        <v>4692</v>
      </c>
      <c r="D2307">
        <v>18000</v>
      </c>
      <c r="E2307">
        <v>18221</v>
      </c>
      <c r="F2307" t="s">
        <v>16</v>
      </c>
      <c r="G2307" t="s">
        <v>17</v>
      </c>
      <c r="H2307" t="s">
        <v>18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1817</v>
      </c>
      <c r="O2307" s="7">
        <f>(E2307/D2307)*100</f>
        <v>101.22777777777779</v>
      </c>
      <c r="P2307" s="5">
        <f>IFERROR((E2307/L2307),0)</f>
        <v>109.10778443113773</v>
      </c>
      <c r="Q2307" s="5" t="str">
        <f>LEFT(N2307,SEARCH("/", N2307)-1)</f>
        <v>music</v>
      </c>
      <c r="R2307" s="5" t="str">
        <f>RIGHT(N2307,LEN(N2307)-SEARCH("/",N2307))</f>
        <v>indie rock</v>
      </c>
      <c r="S2307" s="11">
        <f>(((J2307/60)/60)/24)+DATE(1970,1,1)</f>
        <v>41834.695277777777</v>
      </c>
      <c r="T2307" s="11">
        <f>(((I2307/60)/60)/24)+DATE(1970,1,1)</f>
        <v>41859.75</v>
      </c>
      <c r="U2307">
        <f>YEAR(S2307)</f>
        <v>2014</v>
      </c>
      <c r="V2307">
        <f>YEAR(T2307)</f>
        <v>2014</v>
      </c>
      <c r="W2307" t="str">
        <f>IF(V2307=U2307, "Yes"," No")</f>
        <v>Yes</v>
      </c>
    </row>
    <row r="2308" spans="1:23" ht="43.2" x14ac:dyDescent="0.3">
      <c r="A2308">
        <v>2306</v>
      </c>
      <c r="B2308" s="1" t="s">
        <v>4693</v>
      </c>
      <c r="C2308" s="1" t="s">
        <v>4694</v>
      </c>
      <c r="D2308">
        <v>3500</v>
      </c>
      <c r="E2308">
        <v>3736.55</v>
      </c>
      <c r="F2308" t="s">
        <v>16</v>
      </c>
      <c r="G2308" t="s">
        <v>17</v>
      </c>
      <c r="H2308" t="s">
        <v>18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1817</v>
      </c>
      <c r="O2308" s="7">
        <f>(E2308/D2308)*100</f>
        <v>106.75857142857143</v>
      </c>
      <c r="P2308" s="5">
        <f>IFERROR((E2308/L2308),0)</f>
        <v>51.185616438356163</v>
      </c>
      <c r="Q2308" s="5" t="str">
        <f>LEFT(N2308,SEARCH("/", N2308)-1)</f>
        <v>music</v>
      </c>
      <c r="R2308" s="5" t="str">
        <f>RIGHT(N2308,LEN(N2308)-SEARCH("/",N2308))</f>
        <v>indie rock</v>
      </c>
      <c r="S2308" s="11">
        <f>(((J2308/60)/60)/24)+DATE(1970,1,1)</f>
        <v>40948.16815972222</v>
      </c>
      <c r="T2308" s="11">
        <f>(((I2308/60)/60)/24)+DATE(1970,1,1)</f>
        <v>40978.16815972222</v>
      </c>
      <c r="U2308">
        <f>YEAR(S2308)</f>
        <v>2012</v>
      </c>
      <c r="V2308">
        <f>YEAR(T2308)</f>
        <v>2012</v>
      </c>
      <c r="W2308" t="str">
        <f>IF(V2308=U2308, "Yes"," No")</f>
        <v>Yes</v>
      </c>
    </row>
    <row r="2309" spans="1:23" ht="43.2" x14ac:dyDescent="0.3">
      <c r="A2309">
        <v>2307</v>
      </c>
      <c r="B2309" s="1" t="s">
        <v>4695</v>
      </c>
      <c r="C2309" s="1" t="s">
        <v>4696</v>
      </c>
      <c r="D2309">
        <v>1964.47</v>
      </c>
      <c r="E2309">
        <v>2095.2600000000002</v>
      </c>
      <c r="F2309" t="s">
        <v>16</v>
      </c>
      <c r="G2309" t="s">
        <v>17</v>
      </c>
      <c r="H2309" t="s">
        <v>18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1817</v>
      </c>
      <c r="O2309" s="7">
        <f>(E2309/D2309)*100</f>
        <v>106.65777537961894</v>
      </c>
      <c r="P2309" s="5">
        <f>IFERROR((E2309/L2309),0)</f>
        <v>27.936800000000002</v>
      </c>
      <c r="Q2309" s="5" t="str">
        <f>LEFT(N2309,SEARCH("/", N2309)-1)</f>
        <v>music</v>
      </c>
      <c r="R2309" s="5" t="str">
        <f>RIGHT(N2309,LEN(N2309)-SEARCH("/",N2309))</f>
        <v>indie rock</v>
      </c>
      <c r="S2309" s="11">
        <f>(((J2309/60)/60)/24)+DATE(1970,1,1)</f>
        <v>41004.802465277775</v>
      </c>
      <c r="T2309" s="11">
        <f>(((I2309/60)/60)/24)+DATE(1970,1,1)</f>
        <v>41034.802407407406</v>
      </c>
      <c r="U2309">
        <f>YEAR(S2309)</f>
        <v>2012</v>
      </c>
      <c r="V2309">
        <f>YEAR(T2309)</f>
        <v>2012</v>
      </c>
      <c r="W2309" t="str">
        <f>IF(V2309=U2309, "Yes"," No")</f>
        <v>Yes</v>
      </c>
    </row>
    <row r="2310" spans="1:23" ht="43.2" x14ac:dyDescent="0.3">
      <c r="A2310">
        <v>2308</v>
      </c>
      <c r="B2310" s="1" t="s">
        <v>4697</v>
      </c>
      <c r="C2310" s="1" t="s">
        <v>4698</v>
      </c>
      <c r="D2310">
        <v>50000</v>
      </c>
      <c r="E2310">
        <v>50653.11</v>
      </c>
      <c r="F2310" t="s">
        <v>16</v>
      </c>
      <c r="G2310" t="s">
        <v>17</v>
      </c>
      <c r="H2310" t="s">
        <v>18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1817</v>
      </c>
      <c r="O2310" s="7">
        <f>(E2310/D2310)*100</f>
        <v>101.30622</v>
      </c>
      <c r="P2310" s="5">
        <f>IFERROR((E2310/L2310),0)</f>
        <v>82.496921824104234</v>
      </c>
      <c r="Q2310" s="5" t="str">
        <f>LEFT(N2310,SEARCH("/", N2310)-1)</f>
        <v>music</v>
      </c>
      <c r="R2310" s="5" t="str">
        <f>RIGHT(N2310,LEN(N2310)-SEARCH("/",N2310))</f>
        <v>indie rock</v>
      </c>
      <c r="S2310" s="11">
        <f>(((J2310/60)/60)/24)+DATE(1970,1,1)</f>
        <v>41851.962916666671</v>
      </c>
      <c r="T2310" s="11">
        <f>(((I2310/60)/60)/24)+DATE(1970,1,1)</f>
        <v>41880.041666666664</v>
      </c>
      <c r="U2310">
        <f>YEAR(S2310)</f>
        <v>2014</v>
      </c>
      <c r="V2310">
        <f>YEAR(T2310)</f>
        <v>2014</v>
      </c>
      <c r="W2310" t="str">
        <f>IF(V2310=U2310, "Yes"," No")</f>
        <v>Yes</v>
      </c>
    </row>
    <row r="2311" spans="1:23" ht="43.2" x14ac:dyDescent="0.3">
      <c r="A2311">
        <v>2309</v>
      </c>
      <c r="B2311" s="1" t="s">
        <v>4699</v>
      </c>
      <c r="C2311" s="1" t="s">
        <v>4700</v>
      </c>
      <c r="D2311">
        <v>6000</v>
      </c>
      <c r="E2311">
        <v>6400.47</v>
      </c>
      <c r="F2311" t="s">
        <v>16</v>
      </c>
      <c r="G2311" t="s">
        <v>17</v>
      </c>
      <c r="H2311" t="s">
        <v>18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1817</v>
      </c>
      <c r="O2311" s="7">
        <f>(E2311/D2311)*100</f>
        <v>106.67450000000001</v>
      </c>
      <c r="P2311" s="5">
        <f>IFERROR((E2311/L2311),0)</f>
        <v>59.817476635514019</v>
      </c>
      <c r="Q2311" s="5" t="str">
        <f>LEFT(N2311,SEARCH("/", N2311)-1)</f>
        <v>music</v>
      </c>
      <c r="R2311" s="5" t="str">
        <f>RIGHT(N2311,LEN(N2311)-SEARCH("/",N2311))</f>
        <v>indie rock</v>
      </c>
      <c r="S2311" s="11">
        <f>(((J2311/60)/60)/24)+DATE(1970,1,1)</f>
        <v>41307.987696759257</v>
      </c>
      <c r="T2311" s="11">
        <f>(((I2311/60)/60)/24)+DATE(1970,1,1)</f>
        <v>41342.987696759257</v>
      </c>
      <c r="U2311">
        <f>YEAR(S2311)</f>
        <v>2013</v>
      </c>
      <c r="V2311">
        <f>YEAR(T2311)</f>
        <v>2013</v>
      </c>
      <c r="W2311" t="str">
        <f>IF(V2311=U2311, "Yes"," No")</f>
        <v>Yes</v>
      </c>
    </row>
    <row r="2312" spans="1:23" ht="57.6" x14ac:dyDescent="0.3">
      <c r="A2312">
        <v>2310</v>
      </c>
      <c r="B2312" s="1" t="s">
        <v>4701</v>
      </c>
      <c r="C2312" s="1" t="s">
        <v>4702</v>
      </c>
      <c r="D2312">
        <v>18500</v>
      </c>
      <c r="E2312">
        <v>79335.360000000001</v>
      </c>
      <c r="F2312" t="s">
        <v>16</v>
      </c>
      <c r="G2312" t="s">
        <v>17</v>
      </c>
      <c r="H2312" t="s">
        <v>18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1817</v>
      </c>
      <c r="O2312" s="7">
        <f>(E2312/D2312)*100</f>
        <v>428.83978378378379</v>
      </c>
      <c r="P2312" s="5">
        <f>IFERROR((E2312/L2312),0)</f>
        <v>64.816470588235291</v>
      </c>
      <c r="Q2312" s="5" t="str">
        <f>LEFT(N2312,SEARCH("/", N2312)-1)</f>
        <v>music</v>
      </c>
      <c r="R2312" s="5" t="str">
        <f>RIGHT(N2312,LEN(N2312)-SEARCH("/",N2312))</f>
        <v>indie rock</v>
      </c>
      <c r="S2312" s="11">
        <f>(((J2312/60)/60)/24)+DATE(1970,1,1)</f>
        <v>41324.79415509259</v>
      </c>
      <c r="T2312" s="11">
        <f>(((I2312/60)/60)/24)+DATE(1970,1,1)</f>
        <v>41354.752488425926</v>
      </c>
      <c r="U2312">
        <f>YEAR(S2312)</f>
        <v>2013</v>
      </c>
      <c r="V2312">
        <f>YEAR(T2312)</f>
        <v>2013</v>
      </c>
      <c r="W2312" t="str">
        <f>IF(V2312=U2312, "Yes"," No")</f>
        <v>Yes</v>
      </c>
    </row>
    <row r="2313" spans="1:23" ht="43.2" x14ac:dyDescent="0.3">
      <c r="A2313">
        <v>2311</v>
      </c>
      <c r="B2313" s="1" t="s">
        <v>4703</v>
      </c>
      <c r="C2313" s="1" t="s">
        <v>4704</v>
      </c>
      <c r="D2313">
        <v>9000</v>
      </c>
      <c r="E2313">
        <v>9370</v>
      </c>
      <c r="F2313" t="s">
        <v>16</v>
      </c>
      <c r="G2313" t="s">
        <v>17</v>
      </c>
      <c r="H2313" t="s">
        <v>18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1817</v>
      </c>
      <c r="O2313" s="7">
        <f>(E2313/D2313)*100</f>
        <v>104.11111111111111</v>
      </c>
      <c r="P2313" s="5">
        <f>IFERROR((E2313/L2313),0)</f>
        <v>90.09615384615384</v>
      </c>
      <c r="Q2313" s="5" t="str">
        <f>LEFT(N2313,SEARCH("/", N2313)-1)</f>
        <v>music</v>
      </c>
      <c r="R2313" s="5" t="str">
        <f>RIGHT(N2313,LEN(N2313)-SEARCH("/",N2313))</f>
        <v>indie rock</v>
      </c>
      <c r="S2313" s="11">
        <f>(((J2313/60)/60)/24)+DATE(1970,1,1)</f>
        <v>41736.004502314812</v>
      </c>
      <c r="T2313" s="11">
        <f>(((I2313/60)/60)/24)+DATE(1970,1,1)</f>
        <v>41766.004502314812</v>
      </c>
      <c r="U2313">
        <f>YEAR(S2313)</f>
        <v>2014</v>
      </c>
      <c r="V2313">
        <f>YEAR(T2313)</f>
        <v>2014</v>
      </c>
      <c r="W2313" t="str">
        <f>IF(V2313=U2313, "Yes"," No")</f>
        <v>Yes</v>
      </c>
    </row>
    <row r="2314" spans="1:23" ht="43.2" x14ac:dyDescent="0.3">
      <c r="A2314">
        <v>2312</v>
      </c>
      <c r="B2314" s="1" t="s">
        <v>4705</v>
      </c>
      <c r="C2314" s="1" t="s">
        <v>4706</v>
      </c>
      <c r="D2314">
        <v>3000</v>
      </c>
      <c r="E2314">
        <v>3236</v>
      </c>
      <c r="F2314" t="s">
        <v>16</v>
      </c>
      <c r="G2314" t="s">
        <v>17</v>
      </c>
      <c r="H2314" t="s">
        <v>18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1817</v>
      </c>
      <c r="O2314" s="7">
        <f>(E2314/D2314)*100</f>
        <v>107.86666666666666</v>
      </c>
      <c r="P2314" s="5">
        <f>IFERROR((E2314/L2314),0)</f>
        <v>40.962025316455694</v>
      </c>
      <c r="Q2314" s="5" t="str">
        <f>LEFT(N2314,SEARCH("/", N2314)-1)</f>
        <v>music</v>
      </c>
      <c r="R2314" s="5" t="str">
        <f>RIGHT(N2314,LEN(N2314)-SEARCH("/",N2314))</f>
        <v>indie rock</v>
      </c>
      <c r="S2314" s="11">
        <f>(((J2314/60)/60)/24)+DATE(1970,1,1)</f>
        <v>41716.632847222223</v>
      </c>
      <c r="T2314" s="11">
        <f>(((I2314/60)/60)/24)+DATE(1970,1,1)</f>
        <v>41747.958333333336</v>
      </c>
      <c r="U2314">
        <f>YEAR(S2314)</f>
        <v>2014</v>
      </c>
      <c r="V2314">
        <f>YEAR(T2314)</f>
        <v>2014</v>
      </c>
      <c r="W2314" t="str">
        <f>IF(V2314=U2314, "Yes"," No")</f>
        <v>Yes</v>
      </c>
    </row>
    <row r="2315" spans="1:23" ht="28.8" x14ac:dyDescent="0.3">
      <c r="A2315">
        <v>2313</v>
      </c>
      <c r="B2315" s="1" t="s">
        <v>4707</v>
      </c>
      <c r="C2315" s="1" t="s">
        <v>4708</v>
      </c>
      <c r="D2315">
        <v>5000</v>
      </c>
      <c r="E2315">
        <v>8792.02</v>
      </c>
      <c r="F2315" t="s">
        <v>16</v>
      </c>
      <c r="G2315" t="s">
        <v>17</v>
      </c>
      <c r="H2315" t="s">
        <v>18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1817</v>
      </c>
      <c r="O2315" s="7">
        <f>(E2315/D2315)*100</f>
        <v>175.84040000000002</v>
      </c>
      <c r="P2315" s="5">
        <f>IFERROR((E2315/L2315),0)</f>
        <v>56.000127388535034</v>
      </c>
      <c r="Q2315" s="5" t="str">
        <f>LEFT(N2315,SEARCH("/", N2315)-1)</f>
        <v>music</v>
      </c>
      <c r="R2315" s="5" t="str">
        <f>RIGHT(N2315,LEN(N2315)-SEARCH("/",N2315))</f>
        <v>indie rock</v>
      </c>
      <c r="S2315" s="11">
        <f>(((J2315/60)/60)/24)+DATE(1970,1,1)</f>
        <v>41002.958634259259</v>
      </c>
      <c r="T2315" s="11">
        <f>(((I2315/60)/60)/24)+DATE(1970,1,1)</f>
        <v>41032.958634259259</v>
      </c>
      <c r="U2315">
        <f>YEAR(S2315)</f>
        <v>2012</v>
      </c>
      <c r="V2315">
        <f>YEAR(T2315)</f>
        <v>2012</v>
      </c>
      <c r="W2315" t="str">
        <f>IF(V2315=U2315, "Yes"," No")</f>
        <v>Yes</v>
      </c>
    </row>
    <row r="2316" spans="1:23" ht="43.2" x14ac:dyDescent="0.3">
      <c r="A2316">
        <v>2314</v>
      </c>
      <c r="B2316" s="1" t="s">
        <v>4709</v>
      </c>
      <c r="C2316" s="1" t="s">
        <v>4710</v>
      </c>
      <c r="D2316">
        <v>1200</v>
      </c>
      <c r="E2316">
        <v>1883.64</v>
      </c>
      <c r="F2316" t="s">
        <v>16</v>
      </c>
      <c r="G2316" t="s">
        <v>17</v>
      </c>
      <c r="H2316" t="s">
        <v>18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1817</v>
      </c>
      <c r="O2316" s="7">
        <f>(E2316/D2316)*100</f>
        <v>156.97</v>
      </c>
      <c r="P2316" s="5">
        <f>IFERROR((E2316/L2316),0)</f>
        <v>37.672800000000002</v>
      </c>
      <c r="Q2316" s="5" t="str">
        <f>LEFT(N2316,SEARCH("/", N2316)-1)</f>
        <v>music</v>
      </c>
      <c r="R2316" s="5" t="str">
        <f>RIGHT(N2316,LEN(N2316)-SEARCH("/",N2316))</f>
        <v>indie rock</v>
      </c>
      <c r="S2316" s="11">
        <f>(((J2316/60)/60)/24)+DATE(1970,1,1)</f>
        <v>41037.551585648151</v>
      </c>
      <c r="T2316" s="11">
        <f>(((I2316/60)/60)/24)+DATE(1970,1,1)</f>
        <v>41067.551585648151</v>
      </c>
      <c r="U2316">
        <f>YEAR(S2316)</f>
        <v>2012</v>
      </c>
      <c r="V2316">
        <f>YEAR(T2316)</f>
        <v>2012</v>
      </c>
      <c r="W2316" t="str">
        <f>IF(V2316=U2316, "Yes"," No")</f>
        <v>Yes</v>
      </c>
    </row>
    <row r="2317" spans="1:23" ht="43.2" x14ac:dyDescent="0.3">
      <c r="A2317">
        <v>2315</v>
      </c>
      <c r="B2317" s="1" t="s">
        <v>4711</v>
      </c>
      <c r="C2317" s="1" t="s">
        <v>4712</v>
      </c>
      <c r="D2317">
        <v>2500</v>
      </c>
      <c r="E2317">
        <v>2565</v>
      </c>
      <c r="F2317" t="s">
        <v>16</v>
      </c>
      <c r="G2317" t="s">
        <v>17</v>
      </c>
      <c r="H2317" t="s">
        <v>18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1817</v>
      </c>
      <c r="O2317" s="7">
        <f>(E2317/D2317)*100</f>
        <v>102.60000000000001</v>
      </c>
      <c r="P2317" s="5">
        <f>IFERROR((E2317/L2317),0)</f>
        <v>40.078125</v>
      </c>
      <c r="Q2317" s="5" t="str">
        <f>LEFT(N2317,SEARCH("/", N2317)-1)</f>
        <v>music</v>
      </c>
      <c r="R2317" s="5" t="str">
        <f>RIGHT(N2317,LEN(N2317)-SEARCH("/",N2317))</f>
        <v>indie rock</v>
      </c>
      <c r="S2317" s="11">
        <f>(((J2317/60)/60)/24)+DATE(1970,1,1)</f>
        <v>41004.72619212963</v>
      </c>
      <c r="T2317" s="11">
        <f>(((I2317/60)/60)/24)+DATE(1970,1,1)</f>
        <v>41034.72619212963</v>
      </c>
      <c r="U2317">
        <f>YEAR(S2317)</f>
        <v>2012</v>
      </c>
      <c r="V2317">
        <f>YEAR(T2317)</f>
        <v>2012</v>
      </c>
      <c r="W2317" t="str">
        <f>IF(V2317=U2317, "Yes"," No")</f>
        <v>Yes</v>
      </c>
    </row>
    <row r="2318" spans="1:23" ht="57.6" x14ac:dyDescent="0.3">
      <c r="A2318">
        <v>2316</v>
      </c>
      <c r="B2318" s="1" t="s">
        <v>4713</v>
      </c>
      <c r="C2318" s="1" t="s">
        <v>4714</v>
      </c>
      <c r="D2318">
        <v>15000</v>
      </c>
      <c r="E2318">
        <v>15606.4</v>
      </c>
      <c r="F2318" t="s">
        <v>16</v>
      </c>
      <c r="G2318" t="s">
        <v>17</v>
      </c>
      <c r="H2318" t="s">
        <v>18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1817</v>
      </c>
      <c r="O2318" s="7">
        <f>(E2318/D2318)*100</f>
        <v>104.04266666666666</v>
      </c>
      <c r="P2318" s="5">
        <f>IFERROR((E2318/L2318),0)</f>
        <v>78.031999999999996</v>
      </c>
      <c r="Q2318" s="5" t="str">
        <f>LEFT(N2318,SEARCH("/", N2318)-1)</f>
        <v>music</v>
      </c>
      <c r="R2318" s="5" t="str">
        <f>RIGHT(N2318,LEN(N2318)-SEARCH("/",N2318))</f>
        <v>indie rock</v>
      </c>
      <c r="S2318" s="11">
        <f>(((J2318/60)/60)/24)+DATE(1970,1,1)</f>
        <v>40079.725115740745</v>
      </c>
      <c r="T2318" s="11">
        <f>(((I2318/60)/60)/24)+DATE(1970,1,1)</f>
        <v>40156.76666666667</v>
      </c>
      <c r="U2318">
        <f>YEAR(S2318)</f>
        <v>2009</v>
      </c>
      <c r="V2318">
        <f>YEAR(T2318)</f>
        <v>2009</v>
      </c>
      <c r="W2318" t="str">
        <f>IF(V2318=U2318, "Yes"," No")</f>
        <v>Yes</v>
      </c>
    </row>
    <row r="2319" spans="1:23" ht="43.2" x14ac:dyDescent="0.3">
      <c r="A2319">
        <v>2317</v>
      </c>
      <c r="B2319" s="1" t="s">
        <v>4715</v>
      </c>
      <c r="C2319" s="1" t="s">
        <v>4716</v>
      </c>
      <c r="D2319">
        <v>400</v>
      </c>
      <c r="E2319">
        <v>416</v>
      </c>
      <c r="F2319" t="s">
        <v>16</v>
      </c>
      <c r="G2319" t="s">
        <v>17</v>
      </c>
      <c r="H2319" t="s">
        <v>18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1817</v>
      </c>
      <c r="O2319" s="7">
        <f>(E2319/D2319)*100</f>
        <v>104</v>
      </c>
      <c r="P2319" s="5">
        <f>IFERROR((E2319/L2319),0)</f>
        <v>18.90909090909091</v>
      </c>
      <c r="Q2319" s="5" t="str">
        <f>LEFT(N2319,SEARCH("/", N2319)-1)</f>
        <v>music</v>
      </c>
      <c r="R2319" s="5" t="str">
        <f>RIGHT(N2319,LEN(N2319)-SEARCH("/",N2319))</f>
        <v>indie rock</v>
      </c>
      <c r="S2319" s="11">
        <f>(((J2319/60)/60)/24)+DATE(1970,1,1)</f>
        <v>40192.542233796295</v>
      </c>
      <c r="T2319" s="11">
        <f>(((I2319/60)/60)/24)+DATE(1970,1,1)</f>
        <v>40224.208333333336</v>
      </c>
      <c r="U2319">
        <f>YEAR(S2319)</f>
        <v>2010</v>
      </c>
      <c r="V2319">
        <f>YEAR(T2319)</f>
        <v>2010</v>
      </c>
      <c r="W2319" t="str">
        <f>IF(V2319=U2319, "Yes"," No")</f>
        <v>Yes</v>
      </c>
    </row>
    <row r="2320" spans="1:23" ht="57.6" x14ac:dyDescent="0.3">
      <c r="A2320">
        <v>2318</v>
      </c>
      <c r="B2320" s="1" t="s">
        <v>4717</v>
      </c>
      <c r="C2320" s="1" t="s">
        <v>4718</v>
      </c>
      <c r="D2320">
        <v>5000</v>
      </c>
      <c r="E2320">
        <v>6053</v>
      </c>
      <c r="F2320" t="s">
        <v>16</v>
      </c>
      <c r="G2320" t="s">
        <v>17</v>
      </c>
      <c r="H2320" t="s">
        <v>18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1817</v>
      </c>
      <c r="O2320" s="7">
        <f>(E2320/D2320)*100</f>
        <v>121.05999999999999</v>
      </c>
      <c r="P2320" s="5">
        <f>IFERROR((E2320/L2320),0)</f>
        <v>37.134969325153371</v>
      </c>
      <c r="Q2320" s="5" t="str">
        <f>LEFT(N2320,SEARCH("/", N2320)-1)</f>
        <v>music</v>
      </c>
      <c r="R2320" s="5" t="str">
        <f>RIGHT(N2320,LEN(N2320)-SEARCH("/",N2320))</f>
        <v>indie rock</v>
      </c>
      <c r="S2320" s="11">
        <f>(((J2320/60)/60)/24)+DATE(1970,1,1)</f>
        <v>40050.643680555557</v>
      </c>
      <c r="T2320" s="11">
        <f>(((I2320/60)/60)/24)+DATE(1970,1,1)</f>
        <v>40082.165972222225</v>
      </c>
      <c r="U2320">
        <f>YEAR(S2320)</f>
        <v>2009</v>
      </c>
      <c r="V2320">
        <f>YEAR(T2320)</f>
        <v>2009</v>
      </c>
      <c r="W2320" t="str">
        <f>IF(V2320=U2320, "Yes"," No")</f>
        <v>Yes</v>
      </c>
    </row>
    <row r="2321" spans="1:23" ht="43.2" x14ac:dyDescent="0.3">
      <c r="A2321">
        <v>2319</v>
      </c>
      <c r="B2321" s="1" t="s">
        <v>4719</v>
      </c>
      <c r="C2321" s="1" t="s">
        <v>4720</v>
      </c>
      <c r="D2321">
        <v>3000</v>
      </c>
      <c r="E2321">
        <v>3231</v>
      </c>
      <c r="F2321" t="s">
        <v>16</v>
      </c>
      <c r="G2321" t="s">
        <v>17</v>
      </c>
      <c r="H2321" t="s">
        <v>18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1817</v>
      </c>
      <c r="O2321" s="7">
        <f>(E2321/D2321)*100</f>
        <v>107.69999999999999</v>
      </c>
      <c r="P2321" s="5">
        <f>IFERROR((E2321/L2321),0)</f>
        <v>41.961038961038959</v>
      </c>
      <c r="Q2321" s="5" t="str">
        <f>LEFT(N2321,SEARCH("/", N2321)-1)</f>
        <v>music</v>
      </c>
      <c r="R2321" s="5" t="str">
        <f>RIGHT(N2321,LEN(N2321)-SEARCH("/",N2321))</f>
        <v>indie rock</v>
      </c>
      <c r="S2321" s="11">
        <f>(((J2321/60)/60)/24)+DATE(1970,1,1)</f>
        <v>41593.082002314812</v>
      </c>
      <c r="T2321" s="11">
        <f>(((I2321/60)/60)/24)+DATE(1970,1,1)</f>
        <v>41623.082002314812</v>
      </c>
      <c r="U2321">
        <f>YEAR(S2321)</f>
        <v>2013</v>
      </c>
      <c r="V2321">
        <f>YEAR(T2321)</f>
        <v>2013</v>
      </c>
      <c r="W2321" t="str">
        <f>IF(V2321=U2321, "Yes"," No")</f>
        <v>Yes</v>
      </c>
    </row>
    <row r="2322" spans="1:23" ht="57.6" x14ac:dyDescent="0.3">
      <c r="A2322">
        <v>2320</v>
      </c>
      <c r="B2322" s="1" t="s">
        <v>4721</v>
      </c>
      <c r="C2322" s="1" t="s">
        <v>4722</v>
      </c>
      <c r="D2322">
        <v>5000</v>
      </c>
      <c r="E2322">
        <v>5433</v>
      </c>
      <c r="F2322" t="s">
        <v>16</v>
      </c>
      <c r="G2322" t="s">
        <v>17</v>
      </c>
      <c r="H2322" t="s">
        <v>18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1817</v>
      </c>
      <c r="O2322" s="7">
        <f>(E2322/D2322)*100</f>
        <v>108.66</v>
      </c>
      <c r="P2322" s="5">
        <f>IFERROR((E2322/L2322),0)</f>
        <v>61.044943820224717</v>
      </c>
      <c r="Q2322" s="5" t="str">
        <f>LEFT(N2322,SEARCH("/", N2322)-1)</f>
        <v>music</v>
      </c>
      <c r="R2322" s="5" t="str">
        <f>RIGHT(N2322,LEN(N2322)-SEARCH("/",N2322))</f>
        <v>indie rock</v>
      </c>
      <c r="S2322" s="11">
        <f>(((J2322/60)/60)/24)+DATE(1970,1,1)</f>
        <v>41696.817129629628</v>
      </c>
      <c r="T2322" s="11">
        <f>(((I2322/60)/60)/24)+DATE(1970,1,1)</f>
        <v>41731.775462962964</v>
      </c>
      <c r="U2322">
        <f>YEAR(S2322)</f>
        <v>2014</v>
      </c>
      <c r="V2322">
        <f>YEAR(T2322)</f>
        <v>2014</v>
      </c>
      <c r="W2322" t="str">
        <f>IF(V2322=U2322, "Yes"," No")</f>
        <v>Yes</v>
      </c>
    </row>
    <row r="2323" spans="1:23" ht="43.2" x14ac:dyDescent="0.3">
      <c r="A2323">
        <v>2321</v>
      </c>
      <c r="B2323" s="1" t="s">
        <v>4723</v>
      </c>
      <c r="C2323" s="1" t="s">
        <v>4724</v>
      </c>
      <c r="D2323">
        <v>10557</v>
      </c>
      <c r="E2323">
        <v>4130</v>
      </c>
      <c r="F2323" t="s">
        <v>3438</v>
      </c>
      <c r="G2323" t="s">
        <v>2012</v>
      </c>
      <c r="H2323" t="s">
        <v>55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4725</v>
      </c>
      <c r="O2323" s="7">
        <f>(E2323/D2323)*100</f>
        <v>39.120962394619681</v>
      </c>
      <c r="P2323" s="5">
        <f>IFERROR((E2323/L2323),0)</f>
        <v>64.53125</v>
      </c>
      <c r="Q2323" s="5" t="str">
        <f>LEFT(N2323,SEARCH("/", N2323)-1)</f>
        <v>food</v>
      </c>
      <c r="R2323" s="5" t="str">
        <f>RIGHT(N2323,LEN(N2323)-SEARCH("/",N2323))</f>
        <v>small batch</v>
      </c>
      <c r="S2323" s="11">
        <f>(((J2323/60)/60)/24)+DATE(1970,1,1)</f>
        <v>42799.260428240741</v>
      </c>
      <c r="T2323" s="11">
        <f>(((I2323/60)/60)/24)+DATE(1970,1,1)</f>
        <v>42829.21876157407</v>
      </c>
      <c r="U2323">
        <f>YEAR(S2323)</f>
        <v>2017</v>
      </c>
      <c r="V2323">
        <f>YEAR(T2323)</f>
        <v>2017</v>
      </c>
      <c r="W2323" t="str">
        <f>IF(V2323=U2323, "Yes"," No")</f>
        <v>Yes</v>
      </c>
    </row>
    <row r="2324" spans="1:23" ht="43.2" x14ac:dyDescent="0.3">
      <c r="A2324">
        <v>2322</v>
      </c>
      <c r="B2324" s="1" t="s">
        <v>4726</v>
      </c>
      <c r="C2324" s="1" t="s">
        <v>4727</v>
      </c>
      <c r="D2324">
        <v>2700</v>
      </c>
      <c r="E2324">
        <v>85</v>
      </c>
      <c r="F2324" t="s">
        <v>3438</v>
      </c>
      <c r="G2324" t="s">
        <v>17</v>
      </c>
      <c r="H2324" t="s">
        <v>18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4725</v>
      </c>
      <c r="O2324" s="7">
        <f>(E2324/D2324)*100</f>
        <v>3.1481481481481479</v>
      </c>
      <c r="P2324" s="5">
        <f>IFERROR((E2324/L2324),0)</f>
        <v>21.25</v>
      </c>
      <c r="Q2324" s="5" t="str">
        <f>LEFT(N2324,SEARCH("/", N2324)-1)</f>
        <v>food</v>
      </c>
      <c r="R2324" s="5" t="str">
        <f>RIGHT(N2324,LEN(N2324)-SEARCH("/",N2324))</f>
        <v>small batch</v>
      </c>
      <c r="S2324" s="11">
        <f>(((J2324/60)/60)/24)+DATE(1970,1,1)</f>
        <v>42804.895474537043</v>
      </c>
      <c r="T2324" s="11">
        <f>(((I2324/60)/60)/24)+DATE(1970,1,1)</f>
        <v>42834.853807870371</v>
      </c>
      <c r="U2324">
        <f>YEAR(S2324)</f>
        <v>2017</v>
      </c>
      <c r="V2324">
        <f>YEAR(T2324)</f>
        <v>2017</v>
      </c>
      <c r="W2324" t="str">
        <f>IF(V2324=U2324, "Yes"," No")</f>
        <v>Yes</v>
      </c>
    </row>
    <row r="2325" spans="1:23" ht="43.2" x14ac:dyDescent="0.3">
      <c r="A2325">
        <v>2323</v>
      </c>
      <c r="B2325" s="1" t="s">
        <v>4728</v>
      </c>
      <c r="C2325" s="1" t="s">
        <v>4729</v>
      </c>
      <c r="D2325">
        <v>250</v>
      </c>
      <c r="E2325">
        <v>120</v>
      </c>
      <c r="F2325" t="s">
        <v>3438</v>
      </c>
      <c r="G2325" t="s">
        <v>17</v>
      </c>
      <c r="H2325" t="s">
        <v>18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4725</v>
      </c>
      <c r="O2325" s="7">
        <f>(E2325/D2325)*100</f>
        <v>48</v>
      </c>
      <c r="P2325" s="5">
        <f>IFERROR((E2325/L2325),0)</f>
        <v>30</v>
      </c>
      <c r="Q2325" s="5" t="str">
        <f>LEFT(N2325,SEARCH("/", N2325)-1)</f>
        <v>food</v>
      </c>
      <c r="R2325" s="5" t="str">
        <f>RIGHT(N2325,LEN(N2325)-SEARCH("/",N2325))</f>
        <v>small batch</v>
      </c>
      <c r="S2325" s="11">
        <f>(((J2325/60)/60)/24)+DATE(1970,1,1)</f>
        <v>42807.755173611105</v>
      </c>
      <c r="T2325" s="11">
        <f>(((I2325/60)/60)/24)+DATE(1970,1,1)</f>
        <v>42814.755173611105</v>
      </c>
      <c r="U2325">
        <f>YEAR(S2325)</f>
        <v>2017</v>
      </c>
      <c r="V2325">
        <f>YEAR(T2325)</f>
        <v>2017</v>
      </c>
      <c r="W2325" t="str">
        <f>IF(V2325=U2325, "Yes"," No")</f>
        <v>Yes</v>
      </c>
    </row>
    <row r="2326" spans="1:23" ht="43.2" x14ac:dyDescent="0.3">
      <c r="A2326">
        <v>2324</v>
      </c>
      <c r="B2326" s="1" t="s">
        <v>4730</v>
      </c>
      <c r="C2326" s="1" t="s">
        <v>4731</v>
      </c>
      <c r="D2326">
        <v>7500</v>
      </c>
      <c r="E2326">
        <v>1555</v>
      </c>
      <c r="F2326" t="s">
        <v>3438</v>
      </c>
      <c r="G2326" t="s">
        <v>24</v>
      </c>
      <c r="H2326" t="s">
        <v>25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4725</v>
      </c>
      <c r="O2326" s="7">
        <f>(E2326/D2326)*100</f>
        <v>20.733333333333334</v>
      </c>
      <c r="P2326" s="5">
        <f>IFERROR((E2326/L2326),0)</f>
        <v>25.491803278688526</v>
      </c>
      <c r="Q2326" s="5" t="str">
        <f>LEFT(N2326,SEARCH("/", N2326)-1)</f>
        <v>food</v>
      </c>
      <c r="R2326" s="5" t="str">
        <f>RIGHT(N2326,LEN(N2326)-SEARCH("/",N2326))</f>
        <v>small batch</v>
      </c>
      <c r="S2326" s="11">
        <f>(((J2326/60)/60)/24)+DATE(1970,1,1)</f>
        <v>42790.885243055556</v>
      </c>
      <c r="T2326" s="11">
        <f>(((I2326/60)/60)/24)+DATE(1970,1,1)</f>
        <v>42820.843576388885</v>
      </c>
      <c r="U2326">
        <f>YEAR(S2326)</f>
        <v>2017</v>
      </c>
      <c r="V2326">
        <f>YEAR(T2326)</f>
        <v>2017</v>
      </c>
      <c r="W2326" t="str">
        <f>IF(V2326=U2326, "Yes"," No")</f>
        <v>Yes</v>
      </c>
    </row>
    <row r="2327" spans="1:23" ht="43.2" x14ac:dyDescent="0.3">
      <c r="A2327">
        <v>2325</v>
      </c>
      <c r="B2327" s="1" t="s">
        <v>4732</v>
      </c>
      <c r="C2327" s="1" t="s">
        <v>4733</v>
      </c>
      <c r="D2327">
        <v>1000</v>
      </c>
      <c r="E2327">
        <v>80</v>
      </c>
      <c r="F2327" t="s">
        <v>3438</v>
      </c>
      <c r="G2327" t="s">
        <v>17</v>
      </c>
      <c r="H2327" t="s">
        <v>18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4725</v>
      </c>
      <c r="O2327" s="7">
        <f>(E2327/D2327)*100</f>
        <v>8</v>
      </c>
      <c r="P2327" s="5">
        <f>IFERROR((E2327/L2327),0)</f>
        <v>11.428571428571429</v>
      </c>
      <c r="Q2327" s="5" t="str">
        <f>LEFT(N2327,SEARCH("/", N2327)-1)</f>
        <v>food</v>
      </c>
      <c r="R2327" s="5" t="str">
        <f>RIGHT(N2327,LEN(N2327)-SEARCH("/",N2327))</f>
        <v>small batch</v>
      </c>
      <c r="S2327" s="11">
        <f>(((J2327/60)/60)/24)+DATE(1970,1,1)</f>
        <v>42794.022349537037</v>
      </c>
      <c r="T2327" s="11">
        <f>(((I2327/60)/60)/24)+DATE(1970,1,1)</f>
        <v>42823.980682870373</v>
      </c>
      <c r="U2327">
        <f>YEAR(S2327)</f>
        <v>2017</v>
      </c>
      <c r="V2327">
        <f>YEAR(T2327)</f>
        <v>2017</v>
      </c>
      <c r="W2327" t="str">
        <f>IF(V2327=U2327, "Yes"," No")</f>
        <v>Yes</v>
      </c>
    </row>
    <row r="2328" spans="1:23" ht="43.2" x14ac:dyDescent="0.3">
      <c r="A2328">
        <v>2326</v>
      </c>
      <c r="B2328" s="1" t="s">
        <v>4734</v>
      </c>
      <c r="C2328" s="1" t="s">
        <v>4735</v>
      </c>
      <c r="D2328">
        <v>15000</v>
      </c>
      <c r="E2328">
        <v>108</v>
      </c>
      <c r="F2328" t="s">
        <v>3438</v>
      </c>
      <c r="G2328" t="s">
        <v>17</v>
      </c>
      <c r="H2328" t="s">
        <v>18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4725</v>
      </c>
      <c r="O2328" s="7">
        <f>(E2328/D2328)*100</f>
        <v>0.72</v>
      </c>
      <c r="P2328" s="5">
        <f>IFERROR((E2328/L2328),0)</f>
        <v>108</v>
      </c>
      <c r="Q2328" s="5" t="str">
        <f>LEFT(N2328,SEARCH("/", N2328)-1)</f>
        <v>food</v>
      </c>
      <c r="R2328" s="5" t="str">
        <f>RIGHT(N2328,LEN(N2328)-SEARCH("/",N2328))</f>
        <v>small batch</v>
      </c>
      <c r="S2328" s="11">
        <f>(((J2328/60)/60)/24)+DATE(1970,1,1)</f>
        <v>42804.034120370372</v>
      </c>
      <c r="T2328" s="11">
        <f>(((I2328/60)/60)/24)+DATE(1970,1,1)</f>
        <v>42855.708333333328</v>
      </c>
      <c r="U2328">
        <f>YEAR(S2328)</f>
        <v>2017</v>
      </c>
      <c r="V2328">
        <f>YEAR(T2328)</f>
        <v>2017</v>
      </c>
      <c r="W2328" t="str">
        <f>IF(V2328=U2328, "Yes"," No")</f>
        <v>Yes</v>
      </c>
    </row>
    <row r="2329" spans="1:23" ht="28.8" x14ac:dyDescent="0.3">
      <c r="A2329">
        <v>2327</v>
      </c>
      <c r="B2329" s="1" t="s">
        <v>4736</v>
      </c>
      <c r="C2329" s="1" t="s">
        <v>4737</v>
      </c>
      <c r="D2329">
        <v>35000</v>
      </c>
      <c r="E2329">
        <v>184133.01</v>
      </c>
      <c r="F2329" t="s">
        <v>16</v>
      </c>
      <c r="G2329" t="s">
        <v>17</v>
      </c>
      <c r="H2329" t="s">
        <v>18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4725</v>
      </c>
      <c r="O2329" s="7">
        <f>(E2329/D2329)*100</f>
        <v>526.09431428571429</v>
      </c>
      <c r="P2329" s="5">
        <f>IFERROR((E2329/L2329),0)</f>
        <v>54.883162444113267</v>
      </c>
      <c r="Q2329" s="5" t="str">
        <f>LEFT(N2329,SEARCH("/", N2329)-1)</f>
        <v>food</v>
      </c>
      <c r="R2329" s="5" t="str">
        <f>RIGHT(N2329,LEN(N2329)-SEARCH("/",N2329))</f>
        <v>small batch</v>
      </c>
      <c r="S2329" s="11">
        <f>(((J2329/60)/60)/24)+DATE(1970,1,1)</f>
        <v>41842.917129629634</v>
      </c>
      <c r="T2329" s="11">
        <f>(((I2329/60)/60)/24)+DATE(1970,1,1)</f>
        <v>41877.917129629634</v>
      </c>
      <c r="U2329">
        <f>YEAR(S2329)</f>
        <v>2014</v>
      </c>
      <c r="V2329">
        <f>YEAR(T2329)</f>
        <v>2014</v>
      </c>
      <c r="W2329" t="str">
        <f>IF(V2329=U2329, "Yes"," No")</f>
        <v>Yes</v>
      </c>
    </row>
    <row r="2330" spans="1:23" ht="57.6" x14ac:dyDescent="0.3">
      <c r="A2330">
        <v>2328</v>
      </c>
      <c r="B2330" s="1" t="s">
        <v>4738</v>
      </c>
      <c r="C2330" s="1" t="s">
        <v>4739</v>
      </c>
      <c r="D2330">
        <v>10000</v>
      </c>
      <c r="E2330">
        <v>25445</v>
      </c>
      <c r="F2330" t="s">
        <v>16</v>
      </c>
      <c r="G2330" t="s">
        <v>17</v>
      </c>
      <c r="H2330" t="s">
        <v>18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4725</v>
      </c>
      <c r="O2330" s="7">
        <f>(E2330/D2330)*100</f>
        <v>254.45000000000002</v>
      </c>
      <c r="P2330" s="5">
        <f>IFERROR((E2330/L2330),0)</f>
        <v>47.383612662942269</v>
      </c>
      <c r="Q2330" s="5" t="str">
        <f>LEFT(N2330,SEARCH("/", N2330)-1)</f>
        <v>food</v>
      </c>
      <c r="R2330" s="5" t="str">
        <f>RIGHT(N2330,LEN(N2330)-SEARCH("/",N2330))</f>
        <v>small batch</v>
      </c>
      <c r="S2330" s="11">
        <f>(((J2330/60)/60)/24)+DATE(1970,1,1)</f>
        <v>42139.781678240746</v>
      </c>
      <c r="T2330" s="11">
        <f>(((I2330/60)/60)/24)+DATE(1970,1,1)</f>
        <v>42169.781678240746</v>
      </c>
      <c r="U2330">
        <f>YEAR(S2330)</f>
        <v>2015</v>
      </c>
      <c r="V2330">
        <f>YEAR(T2330)</f>
        <v>2015</v>
      </c>
      <c r="W2330" t="str">
        <f>IF(V2330=U2330, "Yes"," No")</f>
        <v>Yes</v>
      </c>
    </row>
    <row r="2331" spans="1:23" ht="43.2" x14ac:dyDescent="0.3">
      <c r="A2331">
        <v>2329</v>
      </c>
      <c r="B2331" s="1" t="s">
        <v>4740</v>
      </c>
      <c r="C2331" s="1" t="s">
        <v>4741</v>
      </c>
      <c r="D2331">
        <v>25000</v>
      </c>
      <c r="E2331">
        <v>26480</v>
      </c>
      <c r="F2331" t="s">
        <v>16</v>
      </c>
      <c r="G2331" t="s">
        <v>17</v>
      </c>
      <c r="H2331" t="s">
        <v>18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4725</v>
      </c>
      <c r="O2331" s="7">
        <f>(E2331/D2331)*100</f>
        <v>105.91999999999999</v>
      </c>
      <c r="P2331" s="5">
        <f>IFERROR((E2331/L2331),0)</f>
        <v>211.84</v>
      </c>
      <c r="Q2331" s="5" t="str">
        <f>LEFT(N2331,SEARCH("/", N2331)-1)</f>
        <v>food</v>
      </c>
      <c r="R2331" s="5" t="str">
        <f>RIGHT(N2331,LEN(N2331)-SEARCH("/",N2331))</f>
        <v>small batch</v>
      </c>
      <c r="S2331" s="11">
        <f>(((J2331/60)/60)/24)+DATE(1970,1,1)</f>
        <v>41807.624374999999</v>
      </c>
      <c r="T2331" s="11">
        <f>(((I2331/60)/60)/24)+DATE(1970,1,1)</f>
        <v>41837.624374999999</v>
      </c>
      <c r="U2331">
        <f>YEAR(S2331)</f>
        <v>2014</v>
      </c>
      <c r="V2331">
        <f>YEAR(T2331)</f>
        <v>2014</v>
      </c>
      <c r="W2331" t="str">
        <f>IF(V2331=U2331, "Yes"," No")</f>
        <v>Yes</v>
      </c>
    </row>
    <row r="2332" spans="1:23" ht="57.6" x14ac:dyDescent="0.3">
      <c r="A2332">
        <v>2330</v>
      </c>
      <c r="B2332" s="1" t="s">
        <v>4742</v>
      </c>
      <c r="C2332" s="1" t="s">
        <v>4743</v>
      </c>
      <c r="D2332">
        <v>35000</v>
      </c>
      <c r="E2332">
        <v>35848</v>
      </c>
      <c r="F2332" t="s">
        <v>16</v>
      </c>
      <c r="G2332" t="s">
        <v>17</v>
      </c>
      <c r="H2332" t="s">
        <v>18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4725</v>
      </c>
      <c r="O2332" s="7">
        <f>(E2332/D2332)*100</f>
        <v>102.42285714285715</v>
      </c>
      <c r="P2332" s="5">
        <f>IFERROR((E2332/L2332),0)</f>
        <v>219.92638036809817</v>
      </c>
      <c r="Q2332" s="5" t="str">
        <f>LEFT(N2332,SEARCH("/", N2332)-1)</f>
        <v>food</v>
      </c>
      <c r="R2332" s="5" t="str">
        <f>RIGHT(N2332,LEN(N2332)-SEARCH("/",N2332))</f>
        <v>small batch</v>
      </c>
      <c r="S2332" s="11">
        <f>(((J2332/60)/60)/24)+DATE(1970,1,1)</f>
        <v>42332.89980324074</v>
      </c>
      <c r="T2332" s="11">
        <f>(((I2332/60)/60)/24)+DATE(1970,1,1)</f>
        <v>42363</v>
      </c>
      <c r="U2332">
        <f>YEAR(S2332)</f>
        <v>2015</v>
      </c>
      <c r="V2332">
        <f>YEAR(T2332)</f>
        <v>2015</v>
      </c>
      <c r="W2332" t="str">
        <f>IF(V2332=U2332, "Yes"," No")</f>
        <v>Yes</v>
      </c>
    </row>
    <row r="2333" spans="1:23" ht="43.2" x14ac:dyDescent="0.3">
      <c r="A2333">
        <v>2331</v>
      </c>
      <c r="B2333" s="1" t="s">
        <v>4744</v>
      </c>
      <c r="C2333" s="1" t="s">
        <v>4745</v>
      </c>
      <c r="D2333">
        <v>8000</v>
      </c>
      <c r="E2333">
        <v>11545.1</v>
      </c>
      <c r="F2333" t="s">
        <v>16</v>
      </c>
      <c r="G2333" t="s">
        <v>17</v>
      </c>
      <c r="H2333" t="s">
        <v>18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4725</v>
      </c>
      <c r="O2333" s="7">
        <f>(E2333/D2333)*100</f>
        <v>144.31375</v>
      </c>
      <c r="P2333" s="5">
        <f>IFERROR((E2333/L2333),0)</f>
        <v>40.795406360424032</v>
      </c>
      <c r="Q2333" s="5" t="str">
        <f>LEFT(N2333,SEARCH("/", N2333)-1)</f>
        <v>food</v>
      </c>
      <c r="R2333" s="5" t="str">
        <f>RIGHT(N2333,LEN(N2333)-SEARCH("/",N2333))</f>
        <v>small batch</v>
      </c>
      <c r="S2333" s="11">
        <f>(((J2333/60)/60)/24)+DATE(1970,1,1)</f>
        <v>41839.005671296298</v>
      </c>
      <c r="T2333" s="11">
        <f>(((I2333/60)/60)/24)+DATE(1970,1,1)</f>
        <v>41869.005671296298</v>
      </c>
      <c r="U2333">
        <f>YEAR(S2333)</f>
        <v>2014</v>
      </c>
      <c r="V2333">
        <f>YEAR(T2333)</f>
        <v>2014</v>
      </c>
      <c r="W2333" t="str">
        <f>IF(V2333=U2333, "Yes"," No")</f>
        <v>Yes</v>
      </c>
    </row>
    <row r="2334" spans="1:23" ht="43.2" x14ac:dyDescent="0.3">
      <c r="A2334">
        <v>2332</v>
      </c>
      <c r="B2334" s="1" t="s">
        <v>4746</v>
      </c>
      <c r="C2334" s="1" t="s">
        <v>4747</v>
      </c>
      <c r="D2334">
        <v>25000</v>
      </c>
      <c r="E2334">
        <v>26577</v>
      </c>
      <c r="F2334" t="s">
        <v>16</v>
      </c>
      <c r="G2334" t="s">
        <v>17</v>
      </c>
      <c r="H2334" t="s">
        <v>18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4725</v>
      </c>
      <c r="O2334" s="7">
        <f>(E2334/D2334)*100</f>
        <v>106.30800000000001</v>
      </c>
      <c r="P2334" s="5">
        <f>IFERROR((E2334/L2334),0)</f>
        <v>75.502840909090907</v>
      </c>
      <c r="Q2334" s="5" t="str">
        <f>LEFT(N2334,SEARCH("/", N2334)-1)</f>
        <v>food</v>
      </c>
      <c r="R2334" s="5" t="str">
        <f>RIGHT(N2334,LEN(N2334)-SEARCH("/",N2334))</f>
        <v>small batch</v>
      </c>
      <c r="S2334" s="11">
        <f>(((J2334/60)/60)/24)+DATE(1970,1,1)</f>
        <v>42011.628136574072</v>
      </c>
      <c r="T2334" s="11">
        <f>(((I2334/60)/60)/24)+DATE(1970,1,1)</f>
        <v>42041.628136574072</v>
      </c>
      <c r="U2334">
        <f>YEAR(S2334)</f>
        <v>2015</v>
      </c>
      <c r="V2334">
        <f>YEAR(T2334)</f>
        <v>2015</v>
      </c>
      <c r="W2334" t="str">
        <f>IF(V2334=U2334, "Yes"," No")</f>
        <v>Yes</v>
      </c>
    </row>
    <row r="2335" spans="1:23" ht="57.6" x14ac:dyDescent="0.3">
      <c r="A2335">
        <v>2333</v>
      </c>
      <c r="B2335" s="1" t="s">
        <v>4748</v>
      </c>
      <c r="C2335" s="1" t="s">
        <v>4749</v>
      </c>
      <c r="D2335">
        <v>600</v>
      </c>
      <c r="E2335">
        <v>1273</v>
      </c>
      <c r="F2335" t="s">
        <v>16</v>
      </c>
      <c r="G2335" t="s">
        <v>17</v>
      </c>
      <c r="H2335" t="s">
        <v>18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4725</v>
      </c>
      <c r="O2335" s="7">
        <f>(E2335/D2335)*100</f>
        <v>212.16666666666666</v>
      </c>
      <c r="P2335" s="5">
        <f>IFERROR((E2335/L2335),0)</f>
        <v>13.542553191489361</v>
      </c>
      <c r="Q2335" s="5" t="str">
        <f>LEFT(N2335,SEARCH("/", N2335)-1)</f>
        <v>food</v>
      </c>
      <c r="R2335" s="5" t="str">
        <f>RIGHT(N2335,LEN(N2335)-SEARCH("/",N2335))</f>
        <v>small batch</v>
      </c>
      <c r="S2335" s="11">
        <f>(((J2335/60)/60)/24)+DATE(1970,1,1)</f>
        <v>41767.650347222225</v>
      </c>
      <c r="T2335" s="11">
        <f>(((I2335/60)/60)/24)+DATE(1970,1,1)</f>
        <v>41788.743055555555</v>
      </c>
      <c r="U2335">
        <f>YEAR(S2335)</f>
        <v>2014</v>
      </c>
      <c r="V2335">
        <f>YEAR(T2335)</f>
        <v>2014</v>
      </c>
      <c r="W2335" t="str">
        <f>IF(V2335=U2335, "Yes"," No")</f>
        <v>Yes</v>
      </c>
    </row>
    <row r="2336" spans="1:23" ht="43.2" x14ac:dyDescent="0.3">
      <c r="A2336">
        <v>2334</v>
      </c>
      <c r="B2336" s="1" t="s">
        <v>4750</v>
      </c>
      <c r="C2336" s="1" t="s">
        <v>4751</v>
      </c>
      <c r="D2336">
        <v>4000</v>
      </c>
      <c r="E2336">
        <v>4078</v>
      </c>
      <c r="F2336" t="s">
        <v>16</v>
      </c>
      <c r="G2336" t="s">
        <v>17</v>
      </c>
      <c r="H2336" t="s">
        <v>18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4725</v>
      </c>
      <c r="O2336" s="7">
        <f>(E2336/D2336)*100</f>
        <v>101.95</v>
      </c>
      <c r="P2336" s="5">
        <f>IFERROR((E2336/L2336),0)</f>
        <v>60.865671641791046</v>
      </c>
      <c r="Q2336" s="5" t="str">
        <f>LEFT(N2336,SEARCH("/", N2336)-1)</f>
        <v>food</v>
      </c>
      <c r="R2336" s="5" t="str">
        <f>RIGHT(N2336,LEN(N2336)-SEARCH("/",N2336))</f>
        <v>small batch</v>
      </c>
      <c r="S2336" s="11">
        <f>(((J2336/60)/60)/24)+DATE(1970,1,1)</f>
        <v>41918.670115740737</v>
      </c>
      <c r="T2336" s="11">
        <f>(((I2336/60)/60)/24)+DATE(1970,1,1)</f>
        <v>41948.731944444444</v>
      </c>
      <c r="U2336">
        <f>YEAR(S2336)</f>
        <v>2014</v>
      </c>
      <c r="V2336">
        <f>YEAR(T2336)</f>
        <v>2014</v>
      </c>
      <c r="W2336" t="str">
        <f>IF(V2336=U2336, "Yes"," No")</f>
        <v>Yes</v>
      </c>
    </row>
    <row r="2337" spans="1:23" ht="43.2" x14ac:dyDescent="0.3">
      <c r="A2337">
        <v>2335</v>
      </c>
      <c r="B2337" s="1" t="s">
        <v>4752</v>
      </c>
      <c r="C2337" s="1" t="s">
        <v>4753</v>
      </c>
      <c r="D2337">
        <v>25000</v>
      </c>
      <c r="E2337">
        <v>25568</v>
      </c>
      <c r="F2337" t="s">
        <v>16</v>
      </c>
      <c r="G2337" t="s">
        <v>17</v>
      </c>
      <c r="H2337" t="s">
        <v>18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4725</v>
      </c>
      <c r="O2337" s="7">
        <f>(E2337/D2337)*100</f>
        <v>102.27200000000001</v>
      </c>
      <c r="P2337" s="5">
        <f>IFERROR((E2337/L2337),0)</f>
        <v>115.69230769230769</v>
      </c>
      <c r="Q2337" s="5" t="str">
        <f>LEFT(N2337,SEARCH("/", N2337)-1)</f>
        <v>food</v>
      </c>
      <c r="R2337" s="5" t="str">
        <f>RIGHT(N2337,LEN(N2337)-SEARCH("/",N2337))</f>
        <v>small batch</v>
      </c>
      <c r="S2337" s="11">
        <f>(((J2337/60)/60)/24)+DATE(1970,1,1)</f>
        <v>41771.572256944448</v>
      </c>
      <c r="T2337" s="11">
        <f>(((I2337/60)/60)/24)+DATE(1970,1,1)</f>
        <v>41801.572256944448</v>
      </c>
      <c r="U2337">
        <f>YEAR(S2337)</f>
        <v>2014</v>
      </c>
      <c r="V2337">
        <f>YEAR(T2337)</f>
        <v>2014</v>
      </c>
      <c r="W2337" t="str">
        <f>IF(V2337=U2337, "Yes"," No")</f>
        <v>Yes</v>
      </c>
    </row>
    <row r="2338" spans="1:23" ht="43.2" x14ac:dyDescent="0.3">
      <c r="A2338">
        <v>2336</v>
      </c>
      <c r="B2338" s="1" t="s">
        <v>4754</v>
      </c>
      <c r="C2338" s="1" t="s">
        <v>4755</v>
      </c>
      <c r="D2338">
        <v>20000</v>
      </c>
      <c r="E2338">
        <v>104146.51</v>
      </c>
      <c r="F2338" t="s">
        <v>16</v>
      </c>
      <c r="G2338" t="s">
        <v>17</v>
      </c>
      <c r="H2338" t="s">
        <v>18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4725</v>
      </c>
      <c r="O2338" s="7">
        <f>(E2338/D2338)*100</f>
        <v>520.73254999999995</v>
      </c>
      <c r="P2338" s="5">
        <f>IFERROR((E2338/L2338),0)</f>
        <v>48.104623556581984</v>
      </c>
      <c r="Q2338" s="5" t="str">
        <f>LEFT(N2338,SEARCH("/", N2338)-1)</f>
        <v>food</v>
      </c>
      <c r="R2338" s="5" t="str">
        <f>RIGHT(N2338,LEN(N2338)-SEARCH("/",N2338))</f>
        <v>small batch</v>
      </c>
      <c r="S2338" s="11">
        <f>(((J2338/60)/60)/24)+DATE(1970,1,1)</f>
        <v>41666.924710648149</v>
      </c>
      <c r="T2338" s="11">
        <f>(((I2338/60)/60)/24)+DATE(1970,1,1)</f>
        <v>41706.924710648149</v>
      </c>
      <c r="U2338">
        <f>YEAR(S2338)</f>
        <v>2014</v>
      </c>
      <c r="V2338">
        <f>YEAR(T2338)</f>
        <v>2014</v>
      </c>
      <c r="W2338" t="str">
        <f>IF(V2338=U2338, "Yes"," No")</f>
        <v>Yes</v>
      </c>
    </row>
    <row r="2339" spans="1:23" ht="28.8" x14ac:dyDescent="0.3">
      <c r="A2339">
        <v>2337</v>
      </c>
      <c r="B2339" s="1" t="s">
        <v>4756</v>
      </c>
      <c r="C2339" s="1" t="s">
        <v>4757</v>
      </c>
      <c r="D2339">
        <v>12000</v>
      </c>
      <c r="E2339">
        <v>13279</v>
      </c>
      <c r="F2339" t="s">
        <v>16</v>
      </c>
      <c r="G2339" t="s">
        <v>17</v>
      </c>
      <c r="H2339" t="s">
        <v>18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4725</v>
      </c>
      <c r="O2339" s="7">
        <f>(E2339/D2339)*100</f>
        <v>110.65833333333333</v>
      </c>
      <c r="P2339" s="5">
        <f>IFERROR((E2339/L2339),0)</f>
        <v>74.184357541899445</v>
      </c>
      <c r="Q2339" s="5" t="str">
        <f>LEFT(N2339,SEARCH("/", N2339)-1)</f>
        <v>food</v>
      </c>
      <c r="R2339" s="5" t="str">
        <f>RIGHT(N2339,LEN(N2339)-SEARCH("/",N2339))</f>
        <v>small batch</v>
      </c>
      <c r="S2339" s="11">
        <f>(((J2339/60)/60)/24)+DATE(1970,1,1)</f>
        <v>41786.640543981484</v>
      </c>
      <c r="T2339" s="11">
        <f>(((I2339/60)/60)/24)+DATE(1970,1,1)</f>
        <v>41816.640543981484</v>
      </c>
      <c r="U2339">
        <f>YEAR(S2339)</f>
        <v>2014</v>
      </c>
      <c r="V2339">
        <f>YEAR(T2339)</f>
        <v>2014</v>
      </c>
      <c r="W2339" t="str">
        <f>IF(V2339=U2339, "Yes"," No")</f>
        <v>Yes</v>
      </c>
    </row>
    <row r="2340" spans="1:23" ht="43.2" x14ac:dyDescent="0.3">
      <c r="A2340">
        <v>2338</v>
      </c>
      <c r="B2340" s="1" t="s">
        <v>4758</v>
      </c>
      <c r="C2340" s="1" t="s">
        <v>4759</v>
      </c>
      <c r="D2340">
        <v>15000</v>
      </c>
      <c r="E2340">
        <v>15171.5</v>
      </c>
      <c r="F2340" t="s">
        <v>16</v>
      </c>
      <c r="G2340" t="s">
        <v>17</v>
      </c>
      <c r="H2340" t="s">
        <v>18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4725</v>
      </c>
      <c r="O2340" s="7">
        <f>(E2340/D2340)*100</f>
        <v>101.14333333333335</v>
      </c>
      <c r="P2340" s="5">
        <f>IFERROR((E2340/L2340),0)</f>
        <v>123.34552845528455</v>
      </c>
      <c r="Q2340" s="5" t="str">
        <f>LEFT(N2340,SEARCH("/", N2340)-1)</f>
        <v>food</v>
      </c>
      <c r="R2340" s="5" t="str">
        <f>RIGHT(N2340,LEN(N2340)-SEARCH("/",N2340))</f>
        <v>small batch</v>
      </c>
      <c r="S2340" s="11">
        <f>(((J2340/60)/60)/24)+DATE(1970,1,1)</f>
        <v>41789.896805555552</v>
      </c>
      <c r="T2340" s="11">
        <f>(((I2340/60)/60)/24)+DATE(1970,1,1)</f>
        <v>41819.896805555552</v>
      </c>
      <c r="U2340">
        <f>YEAR(S2340)</f>
        <v>2014</v>
      </c>
      <c r="V2340">
        <f>YEAR(T2340)</f>
        <v>2014</v>
      </c>
      <c r="W2340" t="str">
        <f>IF(V2340=U2340, "Yes"," No")</f>
        <v>Yes</v>
      </c>
    </row>
    <row r="2341" spans="1:23" ht="43.2" x14ac:dyDescent="0.3">
      <c r="A2341">
        <v>2339</v>
      </c>
      <c r="B2341" s="1" t="s">
        <v>4760</v>
      </c>
      <c r="C2341" s="1" t="s">
        <v>4761</v>
      </c>
      <c r="D2341">
        <v>25000</v>
      </c>
      <c r="E2341">
        <v>73552</v>
      </c>
      <c r="F2341" t="s">
        <v>16</v>
      </c>
      <c r="G2341" t="s">
        <v>17</v>
      </c>
      <c r="H2341" t="s">
        <v>18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4725</v>
      </c>
      <c r="O2341" s="7">
        <f>(E2341/D2341)*100</f>
        <v>294.20799999999997</v>
      </c>
      <c r="P2341" s="5">
        <f>IFERROR((E2341/L2341),0)</f>
        <v>66.623188405797094</v>
      </c>
      <c r="Q2341" s="5" t="str">
        <f>LEFT(N2341,SEARCH("/", N2341)-1)</f>
        <v>food</v>
      </c>
      <c r="R2341" s="5" t="str">
        <f>RIGHT(N2341,LEN(N2341)-SEARCH("/",N2341))</f>
        <v>small batch</v>
      </c>
      <c r="S2341" s="11">
        <f>(((J2341/60)/60)/24)+DATE(1970,1,1)</f>
        <v>42692.79987268518</v>
      </c>
      <c r="T2341" s="11">
        <f>(((I2341/60)/60)/24)+DATE(1970,1,1)</f>
        <v>42723.332638888889</v>
      </c>
      <c r="U2341">
        <f>YEAR(S2341)</f>
        <v>2016</v>
      </c>
      <c r="V2341">
        <f>YEAR(T2341)</f>
        <v>2016</v>
      </c>
      <c r="W2341" t="str">
        <f>IF(V2341=U2341, "Yes"," No")</f>
        <v>Yes</v>
      </c>
    </row>
    <row r="2342" spans="1:23" ht="43.2" x14ac:dyDescent="0.3">
      <c r="A2342">
        <v>2340</v>
      </c>
      <c r="B2342" s="1" t="s">
        <v>4762</v>
      </c>
      <c r="C2342" s="1" t="s">
        <v>4763</v>
      </c>
      <c r="D2342">
        <v>40000</v>
      </c>
      <c r="E2342">
        <v>42311</v>
      </c>
      <c r="F2342" t="s">
        <v>16</v>
      </c>
      <c r="G2342" t="s">
        <v>17</v>
      </c>
      <c r="H2342" t="s">
        <v>18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4725</v>
      </c>
      <c r="O2342" s="7">
        <f>(E2342/D2342)*100</f>
        <v>105.77749999999999</v>
      </c>
      <c r="P2342" s="5">
        <f>IFERROR((E2342/L2342),0)</f>
        <v>104.99007444168734</v>
      </c>
      <c r="Q2342" s="5" t="str">
        <f>LEFT(N2342,SEARCH("/", N2342)-1)</f>
        <v>food</v>
      </c>
      <c r="R2342" s="5" t="str">
        <f>RIGHT(N2342,LEN(N2342)-SEARCH("/",N2342))</f>
        <v>small batch</v>
      </c>
      <c r="S2342" s="11">
        <f>(((J2342/60)/60)/24)+DATE(1970,1,1)</f>
        <v>42643.642800925925</v>
      </c>
      <c r="T2342" s="11">
        <f>(((I2342/60)/60)/24)+DATE(1970,1,1)</f>
        <v>42673.642800925925</v>
      </c>
      <c r="U2342">
        <f>YEAR(S2342)</f>
        <v>2016</v>
      </c>
      <c r="V2342">
        <f>YEAR(T2342)</f>
        <v>2016</v>
      </c>
      <c r="W2342" t="str">
        <f>IF(V2342=U2342, "Yes"," No")</f>
        <v>Yes</v>
      </c>
    </row>
    <row r="2343" spans="1:23" ht="43.2" x14ac:dyDescent="0.3">
      <c r="A2343">
        <v>2341</v>
      </c>
      <c r="B2343" s="1" t="s">
        <v>4764</v>
      </c>
      <c r="C2343" s="1" t="s">
        <v>4765</v>
      </c>
      <c r="D2343">
        <v>5000</v>
      </c>
      <c r="E2343">
        <v>0</v>
      </c>
      <c r="F2343" t="s">
        <v>272</v>
      </c>
      <c r="G2343" t="s">
        <v>17</v>
      </c>
      <c r="H2343" t="s">
        <v>18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1127</v>
      </c>
      <c r="O2343" s="7">
        <f>(E2343/D2343)*100</f>
        <v>0</v>
      </c>
      <c r="P2343" s="5">
        <f>IFERROR((E2343/L2343),0)</f>
        <v>0</v>
      </c>
      <c r="Q2343" s="5" t="str">
        <f>LEFT(N2343,SEARCH("/", N2343)-1)</f>
        <v>technology</v>
      </c>
      <c r="R2343" s="5" t="str">
        <f>RIGHT(N2343,LEN(N2343)-SEARCH("/",N2343))</f>
        <v>web</v>
      </c>
      <c r="S2343" s="11">
        <f>(((J2343/60)/60)/24)+DATE(1970,1,1)</f>
        <v>42167.813703703709</v>
      </c>
      <c r="T2343" s="11">
        <f>(((I2343/60)/60)/24)+DATE(1970,1,1)</f>
        <v>42197.813703703709</v>
      </c>
      <c r="U2343">
        <f>YEAR(S2343)</f>
        <v>2015</v>
      </c>
      <c r="V2343">
        <f>YEAR(T2343)</f>
        <v>2015</v>
      </c>
      <c r="W2343" t="str">
        <f>IF(V2343=U2343, "Yes"," No")</f>
        <v>Yes</v>
      </c>
    </row>
    <row r="2344" spans="1:23" ht="43.2" x14ac:dyDescent="0.3">
      <c r="A2344">
        <v>2342</v>
      </c>
      <c r="B2344" s="1" t="s">
        <v>4766</v>
      </c>
      <c r="C2344" s="1" t="s">
        <v>4767</v>
      </c>
      <c r="D2344">
        <v>5500</v>
      </c>
      <c r="E2344">
        <v>0</v>
      </c>
      <c r="F2344" t="s">
        <v>272</v>
      </c>
      <c r="G2344" t="s">
        <v>17</v>
      </c>
      <c r="H2344" t="s">
        <v>18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1127</v>
      </c>
      <c r="O2344" s="7">
        <f>(E2344/D2344)*100</f>
        <v>0</v>
      </c>
      <c r="P2344" s="5">
        <f>IFERROR((E2344/L2344),0)</f>
        <v>0</v>
      </c>
      <c r="Q2344" s="5" t="str">
        <f>LEFT(N2344,SEARCH("/", N2344)-1)</f>
        <v>technology</v>
      </c>
      <c r="R2344" s="5" t="str">
        <f>RIGHT(N2344,LEN(N2344)-SEARCH("/",N2344))</f>
        <v>web</v>
      </c>
      <c r="S2344" s="11">
        <f>(((J2344/60)/60)/24)+DATE(1970,1,1)</f>
        <v>41897.702199074076</v>
      </c>
      <c r="T2344" s="11">
        <f>(((I2344/60)/60)/24)+DATE(1970,1,1)</f>
        <v>41918.208333333336</v>
      </c>
      <c r="U2344">
        <f>YEAR(S2344)</f>
        <v>2014</v>
      </c>
      <c r="V2344">
        <f>YEAR(T2344)</f>
        <v>2014</v>
      </c>
      <c r="W2344" t="str">
        <f>IF(V2344=U2344, "Yes"," No")</f>
        <v>Yes</v>
      </c>
    </row>
    <row r="2345" spans="1:23" ht="43.2" x14ac:dyDescent="0.3">
      <c r="A2345">
        <v>2343</v>
      </c>
      <c r="B2345" s="1" t="s">
        <v>4768</v>
      </c>
      <c r="C2345" s="1" t="s">
        <v>4769</v>
      </c>
      <c r="D2345">
        <v>10000</v>
      </c>
      <c r="E2345">
        <v>300</v>
      </c>
      <c r="F2345" t="s">
        <v>272</v>
      </c>
      <c r="G2345" t="s">
        <v>17</v>
      </c>
      <c r="H2345" t="s">
        <v>18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1127</v>
      </c>
      <c r="O2345" s="7">
        <f>(E2345/D2345)*100</f>
        <v>3</v>
      </c>
      <c r="P2345" s="5">
        <f>IFERROR((E2345/L2345),0)</f>
        <v>300</v>
      </c>
      <c r="Q2345" s="5" t="str">
        <f>LEFT(N2345,SEARCH("/", N2345)-1)</f>
        <v>technology</v>
      </c>
      <c r="R2345" s="5" t="str">
        <f>RIGHT(N2345,LEN(N2345)-SEARCH("/",N2345))</f>
        <v>web</v>
      </c>
      <c r="S2345" s="11">
        <f>(((J2345/60)/60)/24)+DATE(1970,1,1)</f>
        <v>42327.825289351851</v>
      </c>
      <c r="T2345" s="11">
        <f>(((I2345/60)/60)/24)+DATE(1970,1,1)</f>
        <v>42377.82430555555</v>
      </c>
      <c r="U2345">
        <f>YEAR(S2345)</f>
        <v>2015</v>
      </c>
      <c r="V2345">
        <f>YEAR(T2345)</f>
        <v>2016</v>
      </c>
      <c r="W2345" t="str">
        <f>IF(V2345=U2345, "Yes"," No")</f>
        <v xml:space="preserve"> No</v>
      </c>
    </row>
    <row r="2346" spans="1:23" ht="57.6" x14ac:dyDescent="0.3">
      <c r="A2346">
        <v>2344</v>
      </c>
      <c r="B2346" s="1" t="s">
        <v>4770</v>
      </c>
      <c r="C2346" s="1" t="s">
        <v>4771</v>
      </c>
      <c r="D2346">
        <v>1000</v>
      </c>
      <c r="E2346">
        <v>1</v>
      </c>
      <c r="F2346" t="s">
        <v>272</v>
      </c>
      <c r="G2346" t="s">
        <v>159</v>
      </c>
      <c r="H2346" t="s">
        <v>160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1127</v>
      </c>
      <c r="O2346" s="7">
        <f>(E2346/D2346)*100</f>
        <v>0.1</v>
      </c>
      <c r="P2346" s="5">
        <f>IFERROR((E2346/L2346),0)</f>
        <v>1</v>
      </c>
      <c r="Q2346" s="5" t="str">
        <f>LEFT(N2346,SEARCH("/", N2346)-1)</f>
        <v>technology</v>
      </c>
      <c r="R2346" s="5" t="str">
        <f>RIGHT(N2346,LEN(N2346)-SEARCH("/",N2346))</f>
        <v>web</v>
      </c>
      <c r="S2346" s="11">
        <f>(((J2346/60)/60)/24)+DATE(1970,1,1)</f>
        <v>42515.727650462963</v>
      </c>
      <c r="T2346" s="11">
        <f>(((I2346/60)/60)/24)+DATE(1970,1,1)</f>
        <v>42545.727650462963</v>
      </c>
      <c r="U2346">
        <f>YEAR(S2346)</f>
        <v>2016</v>
      </c>
      <c r="V2346">
        <f>YEAR(T2346)</f>
        <v>2016</v>
      </c>
      <c r="W2346" t="str">
        <f>IF(V2346=U2346, "Yes"," No")</f>
        <v>Yes</v>
      </c>
    </row>
    <row r="2347" spans="1:23" ht="43.2" x14ac:dyDescent="0.3">
      <c r="A2347">
        <v>2345</v>
      </c>
      <c r="B2347" s="1" t="s">
        <v>4772</v>
      </c>
      <c r="C2347" s="1" t="s">
        <v>4773</v>
      </c>
      <c r="D2347">
        <v>3000</v>
      </c>
      <c r="E2347">
        <v>0</v>
      </c>
      <c r="F2347" t="s">
        <v>272</v>
      </c>
      <c r="G2347" t="s">
        <v>17</v>
      </c>
      <c r="H2347" t="s">
        <v>18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1127</v>
      </c>
      <c r="O2347" s="7">
        <f>(E2347/D2347)*100</f>
        <v>0</v>
      </c>
      <c r="P2347" s="5">
        <f>IFERROR((E2347/L2347),0)</f>
        <v>0</v>
      </c>
      <c r="Q2347" s="5" t="str">
        <f>LEFT(N2347,SEARCH("/", N2347)-1)</f>
        <v>technology</v>
      </c>
      <c r="R2347" s="5" t="str">
        <f>RIGHT(N2347,LEN(N2347)-SEARCH("/",N2347))</f>
        <v>web</v>
      </c>
      <c r="S2347" s="11">
        <f>(((J2347/60)/60)/24)+DATE(1970,1,1)</f>
        <v>42060.001805555556</v>
      </c>
      <c r="T2347" s="11">
        <f>(((I2347/60)/60)/24)+DATE(1970,1,1)</f>
        <v>42094.985416666663</v>
      </c>
      <c r="U2347">
        <f>YEAR(S2347)</f>
        <v>2015</v>
      </c>
      <c r="V2347">
        <f>YEAR(T2347)</f>
        <v>2015</v>
      </c>
      <c r="W2347" t="str">
        <f>IF(V2347=U2347, "Yes"," No")</f>
        <v>Yes</v>
      </c>
    </row>
    <row r="2348" spans="1:23" ht="43.2" x14ac:dyDescent="0.3">
      <c r="A2348">
        <v>2346</v>
      </c>
      <c r="B2348" s="1" t="s">
        <v>4774</v>
      </c>
      <c r="C2348" s="1" t="s">
        <v>4775</v>
      </c>
      <c r="D2348">
        <v>60000</v>
      </c>
      <c r="E2348">
        <v>39</v>
      </c>
      <c r="F2348" t="s">
        <v>272</v>
      </c>
      <c r="G2348" t="s">
        <v>17</v>
      </c>
      <c r="H2348" t="s">
        <v>18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1127</v>
      </c>
      <c r="O2348" s="7">
        <f>(E2348/D2348)*100</f>
        <v>6.5000000000000002E-2</v>
      </c>
      <c r="P2348" s="5">
        <f>IFERROR((E2348/L2348),0)</f>
        <v>13</v>
      </c>
      <c r="Q2348" s="5" t="str">
        <f>LEFT(N2348,SEARCH("/", N2348)-1)</f>
        <v>technology</v>
      </c>
      <c r="R2348" s="5" t="str">
        <f>RIGHT(N2348,LEN(N2348)-SEARCH("/",N2348))</f>
        <v>web</v>
      </c>
      <c r="S2348" s="11">
        <f>(((J2348/60)/60)/24)+DATE(1970,1,1)</f>
        <v>42615.79896990741</v>
      </c>
      <c r="T2348" s="11">
        <f>(((I2348/60)/60)/24)+DATE(1970,1,1)</f>
        <v>42660.79896990741</v>
      </c>
      <c r="U2348">
        <f>YEAR(S2348)</f>
        <v>2016</v>
      </c>
      <c r="V2348">
        <f>YEAR(T2348)</f>
        <v>2016</v>
      </c>
      <c r="W2348" t="str">
        <f>IF(V2348=U2348, "Yes"," No")</f>
        <v>Yes</v>
      </c>
    </row>
    <row r="2349" spans="1:23" ht="43.2" x14ac:dyDescent="0.3">
      <c r="A2349">
        <v>2347</v>
      </c>
      <c r="B2349" s="1" t="s">
        <v>4776</v>
      </c>
      <c r="C2349" s="1" t="s">
        <v>4777</v>
      </c>
      <c r="D2349">
        <v>1000</v>
      </c>
      <c r="E2349">
        <v>15</v>
      </c>
      <c r="F2349" t="s">
        <v>272</v>
      </c>
      <c r="G2349" t="s">
        <v>17</v>
      </c>
      <c r="H2349" t="s">
        <v>18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1127</v>
      </c>
      <c r="O2349" s="7">
        <f>(E2349/D2349)*100</f>
        <v>1.5</v>
      </c>
      <c r="P2349" s="5">
        <f>IFERROR((E2349/L2349),0)</f>
        <v>15</v>
      </c>
      <c r="Q2349" s="5" t="str">
        <f>LEFT(N2349,SEARCH("/", N2349)-1)</f>
        <v>technology</v>
      </c>
      <c r="R2349" s="5" t="str">
        <f>RIGHT(N2349,LEN(N2349)-SEARCH("/",N2349))</f>
        <v>web</v>
      </c>
      <c r="S2349" s="11">
        <f>(((J2349/60)/60)/24)+DATE(1970,1,1)</f>
        <v>42577.607361111113</v>
      </c>
      <c r="T2349" s="11">
        <f>(((I2349/60)/60)/24)+DATE(1970,1,1)</f>
        <v>42607.607361111113</v>
      </c>
      <c r="U2349">
        <f>YEAR(S2349)</f>
        <v>2016</v>
      </c>
      <c r="V2349">
        <f>YEAR(T2349)</f>
        <v>2016</v>
      </c>
      <c r="W2349" t="str">
        <f>IF(V2349=U2349, "Yes"," No")</f>
        <v>Yes</v>
      </c>
    </row>
    <row r="2350" spans="1:23" ht="43.2" x14ac:dyDescent="0.3">
      <c r="A2350">
        <v>2348</v>
      </c>
      <c r="B2350" s="1" t="s">
        <v>4778</v>
      </c>
      <c r="C2350" s="1" t="s">
        <v>4779</v>
      </c>
      <c r="D2350">
        <v>70000</v>
      </c>
      <c r="E2350">
        <v>270</v>
      </c>
      <c r="F2350" t="s">
        <v>272</v>
      </c>
      <c r="G2350" t="s">
        <v>17</v>
      </c>
      <c r="H2350" t="s">
        <v>18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1127</v>
      </c>
      <c r="O2350" s="7">
        <f>(E2350/D2350)*100</f>
        <v>0.38571428571428573</v>
      </c>
      <c r="P2350" s="5">
        <f>IFERROR((E2350/L2350),0)</f>
        <v>54</v>
      </c>
      <c r="Q2350" s="5" t="str">
        <f>LEFT(N2350,SEARCH("/", N2350)-1)</f>
        <v>technology</v>
      </c>
      <c r="R2350" s="5" t="str">
        <f>RIGHT(N2350,LEN(N2350)-SEARCH("/",N2350))</f>
        <v>web</v>
      </c>
      <c r="S2350" s="11">
        <f>(((J2350/60)/60)/24)+DATE(1970,1,1)</f>
        <v>42360.932152777779</v>
      </c>
      <c r="T2350" s="11">
        <f>(((I2350/60)/60)/24)+DATE(1970,1,1)</f>
        <v>42420.932152777779</v>
      </c>
      <c r="U2350">
        <f>YEAR(S2350)</f>
        <v>2015</v>
      </c>
      <c r="V2350">
        <f>YEAR(T2350)</f>
        <v>2016</v>
      </c>
      <c r="W2350" t="str">
        <f>IF(V2350=U2350, "Yes"," No")</f>
        <v xml:space="preserve"> No</v>
      </c>
    </row>
    <row r="2351" spans="1:23" ht="43.2" x14ac:dyDescent="0.3">
      <c r="A2351">
        <v>2349</v>
      </c>
      <c r="B2351" s="1" t="s">
        <v>4780</v>
      </c>
      <c r="C2351" s="1" t="s">
        <v>4781</v>
      </c>
      <c r="D2351">
        <v>474900</v>
      </c>
      <c r="E2351">
        <v>0</v>
      </c>
      <c r="F2351" t="s">
        <v>272</v>
      </c>
      <c r="G2351" t="s">
        <v>476</v>
      </c>
      <c r="H2351" t="s">
        <v>477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1127</v>
      </c>
      <c r="O2351" s="7">
        <f>(E2351/D2351)*100</f>
        <v>0</v>
      </c>
      <c r="P2351" s="5">
        <f>IFERROR((E2351/L2351),0)</f>
        <v>0</v>
      </c>
      <c r="Q2351" s="5" t="str">
        <f>LEFT(N2351,SEARCH("/", N2351)-1)</f>
        <v>technology</v>
      </c>
      <c r="R2351" s="5" t="str">
        <f>RIGHT(N2351,LEN(N2351)-SEARCH("/",N2351))</f>
        <v>web</v>
      </c>
      <c r="S2351" s="11">
        <f>(((J2351/60)/60)/24)+DATE(1970,1,1)</f>
        <v>42198.775787037041</v>
      </c>
      <c r="T2351" s="11">
        <f>(((I2351/60)/60)/24)+DATE(1970,1,1)</f>
        <v>42227.775787037041</v>
      </c>
      <c r="U2351">
        <f>YEAR(S2351)</f>
        <v>2015</v>
      </c>
      <c r="V2351">
        <f>YEAR(T2351)</f>
        <v>2015</v>
      </c>
      <c r="W2351" t="str">
        <f>IF(V2351=U2351, "Yes"," No")</f>
        <v>Yes</v>
      </c>
    </row>
    <row r="2352" spans="1:23" ht="43.2" x14ac:dyDescent="0.3">
      <c r="A2352">
        <v>2350</v>
      </c>
      <c r="B2352" s="1" t="s">
        <v>4782</v>
      </c>
      <c r="C2352" s="1" t="s">
        <v>4783</v>
      </c>
      <c r="D2352">
        <v>50000</v>
      </c>
      <c r="E2352">
        <v>0</v>
      </c>
      <c r="F2352" t="s">
        <v>272</v>
      </c>
      <c r="G2352" t="s">
        <v>2455</v>
      </c>
      <c r="H2352" t="s">
        <v>55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1127</v>
      </c>
      <c r="O2352" s="7">
        <f>(E2352/D2352)*100</f>
        <v>0</v>
      </c>
      <c r="P2352" s="5">
        <f>IFERROR((E2352/L2352),0)</f>
        <v>0</v>
      </c>
      <c r="Q2352" s="5" t="str">
        <f>LEFT(N2352,SEARCH("/", N2352)-1)</f>
        <v>technology</v>
      </c>
      <c r="R2352" s="5" t="str">
        <f>RIGHT(N2352,LEN(N2352)-SEARCH("/",N2352))</f>
        <v>web</v>
      </c>
      <c r="S2352" s="11">
        <f>(((J2352/60)/60)/24)+DATE(1970,1,1)</f>
        <v>42708.842245370368</v>
      </c>
      <c r="T2352" s="11">
        <f>(((I2352/60)/60)/24)+DATE(1970,1,1)</f>
        <v>42738.842245370368</v>
      </c>
      <c r="U2352">
        <f>YEAR(S2352)</f>
        <v>2016</v>
      </c>
      <c r="V2352">
        <f>YEAR(T2352)</f>
        <v>2017</v>
      </c>
      <c r="W2352" t="str">
        <f>IF(V2352=U2352, "Yes"," No")</f>
        <v xml:space="preserve"> No</v>
      </c>
    </row>
    <row r="2353" spans="1:23" ht="28.8" x14ac:dyDescent="0.3">
      <c r="A2353">
        <v>2351</v>
      </c>
      <c r="B2353" s="1" t="s">
        <v>4784</v>
      </c>
      <c r="C2353" s="1" t="s">
        <v>4785</v>
      </c>
      <c r="D2353">
        <v>18900</v>
      </c>
      <c r="E2353">
        <v>108</v>
      </c>
      <c r="F2353" t="s">
        <v>272</v>
      </c>
      <c r="G2353" t="s">
        <v>80</v>
      </c>
      <c r="H2353" t="s">
        <v>81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1127</v>
      </c>
      <c r="O2353" s="7">
        <f>(E2353/D2353)*100</f>
        <v>0.5714285714285714</v>
      </c>
      <c r="P2353" s="5">
        <f>IFERROR((E2353/L2353),0)</f>
        <v>15.428571428571429</v>
      </c>
      <c r="Q2353" s="5" t="str">
        <f>LEFT(N2353,SEARCH("/", N2353)-1)</f>
        <v>technology</v>
      </c>
      <c r="R2353" s="5" t="str">
        <f>RIGHT(N2353,LEN(N2353)-SEARCH("/",N2353))</f>
        <v>web</v>
      </c>
      <c r="S2353" s="11">
        <f>(((J2353/60)/60)/24)+DATE(1970,1,1)</f>
        <v>42094.101145833338</v>
      </c>
      <c r="T2353" s="11">
        <f>(((I2353/60)/60)/24)+DATE(1970,1,1)</f>
        <v>42124.101145833338</v>
      </c>
      <c r="U2353">
        <f>YEAR(S2353)</f>
        <v>2015</v>
      </c>
      <c r="V2353">
        <f>YEAR(T2353)</f>
        <v>2015</v>
      </c>
      <c r="W2353" t="str">
        <f>IF(V2353=U2353, "Yes"," No")</f>
        <v>Yes</v>
      </c>
    </row>
    <row r="2354" spans="1:23" ht="43.2" x14ac:dyDescent="0.3">
      <c r="A2354">
        <v>2352</v>
      </c>
      <c r="B2354" s="1" t="s">
        <v>4786</v>
      </c>
      <c r="C2354" s="1" t="s">
        <v>4787</v>
      </c>
      <c r="D2354">
        <v>2000</v>
      </c>
      <c r="E2354">
        <v>0</v>
      </c>
      <c r="F2354" t="s">
        <v>272</v>
      </c>
      <c r="G2354" t="s">
        <v>17</v>
      </c>
      <c r="H2354" t="s">
        <v>18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1127</v>
      </c>
      <c r="O2354" s="7">
        <f>(E2354/D2354)*100</f>
        <v>0</v>
      </c>
      <c r="P2354" s="5">
        <f>IFERROR((E2354/L2354),0)</f>
        <v>0</v>
      </c>
      <c r="Q2354" s="5" t="str">
        <f>LEFT(N2354,SEARCH("/", N2354)-1)</f>
        <v>technology</v>
      </c>
      <c r="R2354" s="5" t="str">
        <f>RIGHT(N2354,LEN(N2354)-SEARCH("/",N2354))</f>
        <v>web</v>
      </c>
      <c r="S2354" s="11">
        <f>(((J2354/60)/60)/24)+DATE(1970,1,1)</f>
        <v>42101.633703703701</v>
      </c>
      <c r="T2354" s="11">
        <f>(((I2354/60)/60)/24)+DATE(1970,1,1)</f>
        <v>42161.633703703701</v>
      </c>
      <c r="U2354">
        <f>YEAR(S2354)</f>
        <v>2015</v>
      </c>
      <c r="V2354">
        <f>YEAR(T2354)</f>
        <v>2015</v>
      </c>
      <c r="W2354" t="str">
        <f>IF(V2354=U2354, "Yes"," No")</f>
        <v>Yes</v>
      </c>
    </row>
    <row r="2355" spans="1:23" ht="43.2" x14ac:dyDescent="0.3">
      <c r="A2355">
        <v>2353</v>
      </c>
      <c r="B2355" s="1" t="s">
        <v>4788</v>
      </c>
      <c r="C2355" s="1" t="s">
        <v>4789</v>
      </c>
      <c r="D2355">
        <v>1000</v>
      </c>
      <c r="E2355">
        <v>0</v>
      </c>
      <c r="F2355" t="s">
        <v>272</v>
      </c>
      <c r="G2355" t="s">
        <v>17</v>
      </c>
      <c r="H2355" t="s">
        <v>18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1127</v>
      </c>
      <c r="O2355" s="7">
        <f>(E2355/D2355)*100</f>
        <v>0</v>
      </c>
      <c r="P2355" s="5">
        <f>IFERROR((E2355/L2355),0)</f>
        <v>0</v>
      </c>
      <c r="Q2355" s="5" t="str">
        <f>LEFT(N2355,SEARCH("/", N2355)-1)</f>
        <v>technology</v>
      </c>
      <c r="R2355" s="5" t="str">
        <f>RIGHT(N2355,LEN(N2355)-SEARCH("/",N2355))</f>
        <v>web</v>
      </c>
      <c r="S2355" s="11">
        <f>(((J2355/60)/60)/24)+DATE(1970,1,1)</f>
        <v>42103.676180555558</v>
      </c>
      <c r="T2355" s="11">
        <f>(((I2355/60)/60)/24)+DATE(1970,1,1)</f>
        <v>42115.676180555558</v>
      </c>
      <c r="U2355">
        <f>YEAR(S2355)</f>
        <v>2015</v>
      </c>
      <c r="V2355">
        <f>YEAR(T2355)</f>
        <v>2015</v>
      </c>
      <c r="W2355" t="str">
        <f>IF(V2355=U2355, "Yes"," No")</f>
        <v>Yes</v>
      </c>
    </row>
    <row r="2356" spans="1:23" ht="43.2" x14ac:dyDescent="0.3">
      <c r="A2356">
        <v>2354</v>
      </c>
      <c r="B2356" s="1" t="s">
        <v>4790</v>
      </c>
      <c r="C2356" s="1" t="s">
        <v>4791</v>
      </c>
      <c r="D2356">
        <v>35000</v>
      </c>
      <c r="E2356">
        <v>25</v>
      </c>
      <c r="F2356" t="s">
        <v>272</v>
      </c>
      <c r="G2356" t="s">
        <v>17</v>
      </c>
      <c r="H2356" t="s">
        <v>18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1127</v>
      </c>
      <c r="O2356" s="7">
        <f>(E2356/D2356)*100</f>
        <v>7.1428571428571425E-2</v>
      </c>
      <c r="P2356" s="5">
        <f>IFERROR((E2356/L2356),0)</f>
        <v>25</v>
      </c>
      <c r="Q2356" s="5" t="str">
        <f>LEFT(N2356,SEARCH("/", N2356)-1)</f>
        <v>technology</v>
      </c>
      <c r="R2356" s="5" t="str">
        <f>RIGHT(N2356,LEN(N2356)-SEARCH("/",N2356))</f>
        <v>web</v>
      </c>
      <c r="S2356" s="11">
        <f>(((J2356/60)/60)/24)+DATE(1970,1,1)</f>
        <v>41954.722916666666</v>
      </c>
      <c r="T2356" s="11">
        <f>(((I2356/60)/60)/24)+DATE(1970,1,1)</f>
        <v>42014.722916666666</v>
      </c>
      <c r="U2356">
        <f>YEAR(S2356)</f>
        <v>2014</v>
      </c>
      <c r="V2356">
        <f>YEAR(T2356)</f>
        <v>2015</v>
      </c>
      <c r="W2356" t="str">
        <f>IF(V2356=U2356, "Yes"," No")</f>
        <v xml:space="preserve"> No</v>
      </c>
    </row>
    <row r="2357" spans="1:23" ht="43.2" x14ac:dyDescent="0.3">
      <c r="A2357">
        <v>2355</v>
      </c>
      <c r="B2357" s="1" t="s">
        <v>4792</v>
      </c>
      <c r="C2357" s="1" t="s">
        <v>4793</v>
      </c>
      <c r="D2357">
        <v>8000</v>
      </c>
      <c r="E2357">
        <v>55</v>
      </c>
      <c r="F2357" t="s">
        <v>272</v>
      </c>
      <c r="G2357" t="s">
        <v>50</v>
      </c>
      <c r="H2357" t="s">
        <v>51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1127</v>
      </c>
      <c r="O2357" s="7">
        <f>(E2357/D2357)*100</f>
        <v>0.6875</v>
      </c>
      <c r="P2357" s="5">
        <f>IFERROR((E2357/L2357),0)</f>
        <v>27.5</v>
      </c>
      <c r="Q2357" s="5" t="str">
        <f>LEFT(N2357,SEARCH("/", N2357)-1)</f>
        <v>technology</v>
      </c>
      <c r="R2357" s="5" t="str">
        <f>RIGHT(N2357,LEN(N2357)-SEARCH("/",N2357))</f>
        <v>web</v>
      </c>
      <c r="S2357" s="11">
        <f>(((J2357/60)/60)/24)+DATE(1970,1,1)</f>
        <v>42096.918240740735</v>
      </c>
      <c r="T2357" s="11">
        <f>(((I2357/60)/60)/24)+DATE(1970,1,1)</f>
        <v>42126.918240740735</v>
      </c>
      <c r="U2357">
        <f>YEAR(S2357)</f>
        <v>2015</v>
      </c>
      <c r="V2357">
        <f>YEAR(T2357)</f>
        <v>2015</v>
      </c>
      <c r="W2357" t="str">
        <f>IF(V2357=U2357, "Yes"," No")</f>
        <v>Yes</v>
      </c>
    </row>
    <row r="2358" spans="1:23" ht="28.8" x14ac:dyDescent="0.3">
      <c r="A2358">
        <v>2356</v>
      </c>
      <c r="B2358" s="1" t="s">
        <v>4794</v>
      </c>
      <c r="C2358" s="1" t="s">
        <v>4795</v>
      </c>
      <c r="D2358">
        <v>10000</v>
      </c>
      <c r="E2358">
        <v>0</v>
      </c>
      <c r="F2358" t="s">
        <v>272</v>
      </c>
      <c r="G2358" t="s">
        <v>387</v>
      </c>
      <c r="H2358" t="s">
        <v>55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1127</v>
      </c>
      <c r="O2358" s="7">
        <f>(E2358/D2358)*100</f>
        <v>0</v>
      </c>
      <c r="P2358" s="5">
        <f>IFERROR((E2358/L2358),0)</f>
        <v>0</v>
      </c>
      <c r="Q2358" s="5" t="str">
        <f>LEFT(N2358,SEARCH("/", N2358)-1)</f>
        <v>technology</v>
      </c>
      <c r="R2358" s="5" t="str">
        <f>RIGHT(N2358,LEN(N2358)-SEARCH("/",N2358))</f>
        <v>web</v>
      </c>
      <c r="S2358" s="11">
        <f>(((J2358/60)/60)/24)+DATE(1970,1,1)</f>
        <v>42130.78361111111</v>
      </c>
      <c r="T2358" s="11">
        <f>(((I2358/60)/60)/24)+DATE(1970,1,1)</f>
        <v>42160.78361111111</v>
      </c>
      <c r="U2358">
        <f>YEAR(S2358)</f>
        <v>2015</v>
      </c>
      <c r="V2358">
        <f>YEAR(T2358)</f>
        <v>2015</v>
      </c>
      <c r="W2358" t="str">
        <f>IF(V2358=U2358, "Yes"," No")</f>
        <v>Yes</v>
      </c>
    </row>
    <row r="2359" spans="1:23" ht="43.2" x14ac:dyDescent="0.3">
      <c r="A2359">
        <v>2357</v>
      </c>
      <c r="B2359" s="1" t="s">
        <v>4796</v>
      </c>
      <c r="C2359" s="1" t="s">
        <v>4797</v>
      </c>
      <c r="D2359">
        <v>27000</v>
      </c>
      <c r="E2359">
        <v>0</v>
      </c>
      <c r="F2359" t="s">
        <v>272</v>
      </c>
      <c r="G2359" t="s">
        <v>24</v>
      </c>
      <c r="H2359" t="s">
        <v>25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1127</v>
      </c>
      <c r="O2359" s="7">
        <f>(E2359/D2359)*100</f>
        <v>0</v>
      </c>
      <c r="P2359" s="5">
        <f>IFERROR((E2359/L2359),0)</f>
        <v>0</v>
      </c>
      <c r="Q2359" s="5" t="str">
        <f>LEFT(N2359,SEARCH("/", N2359)-1)</f>
        <v>technology</v>
      </c>
      <c r="R2359" s="5" t="str">
        <f>RIGHT(N2359,LEN(N2359)-SEARCH("/",N2359))</f>
        <v>web</v>
      </c>
      <c r="S2359" s="11">
        <f>(((J2359/60)/60)/24)+DATE(1970,1,1)</f>
        <v>42264.620115740734</v>
      </c>
      <c r="T2359" s="11">
        <f>(((I2359/60)/60)/24)+DATE(1970,1,1)</f>
        <v>42294.620115740734</v>
      </c>
      <c r="U2359">
        <f>YEAR(S2359)</f>
        <v>2015</v>
      </c>
      <c r="V2359">
        <f>YEAR(T2359)</f>
        <v>2015</v>
      </c>
      <c r="W2359" t="str">
        <f>IF(V2359=U2359, "Yes"," No")</f>
        <v>Yes</v>
      </c>
    </row>
    <row r="2360" spans="1:23" ht="43.2" x14ac:dyDescent="0.3">
      <c r="A2360">
        <v>2358</v>
      </c>
      <c r="B2360" s="1" t="s">
        <v>4798</v>
      </c>
      <c r="C2360" s="1" t="s">
        <v>4799</v>
      </c>
      <c r="D2360">
        <v>1500</v>
      </c>
      <c r="E2360">
        <v>0</v>
      </c>
      <c r="F2360" t="s">
        <v>272</v>
      </c>
      <c r="G2360" t="s">
        <v>24</v>
      </c>
      <c r="H2360" t="s">
        <v>25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1127</v>
      </c>
      <c r="O2360" s="7">
        <f>(E2360/D2360)*100</f>
        <v>0</v>
      </c>
      <c r="P2360" s="5">
        <f>IFERROR((E2360/L2360),0)</f>
        <v>0</v>
      </c>
      <c r="Q2360" s="5" t="str">
        <f>LEFT(N2360,SEARCH("/", N2360)-1)</f>
        <v>technology</v>
      </c>
      <c r="R2360" s="5" t="str">
        <f>RIGHT(N2360,LEN(N2360)-SEARCH("/",N2360))</f>
        <v>web</v>
      </c>
      <c r="S2360" s="11">
        <f>(((J2360/60)/60)/24)+DATE(1970,1,1)</f>
        <v>41978.930972222224</v>
      </c>
      <c r="T2360" s="11">
        <f>(((I2360/60)/60)/24)+DATE(1970,1,1)</f>
        <v>42035.027083333334</v>
      </c>
      <c r="U2360">
        <f>YEAR(S2360)</f>
        <v>2014</v>
      </c>
      <c r="V2360">
        <f>YEAR(T2360)</f>
        <v>2015</v>
      </c>
      <c r="W2360" t="str">
        <f>IF(V2360=U2360, "Yes"," No")</f>
        <v xml:space="preserve"> No</v>
      </c>
    </row>
    <row r="2361" spans="1:23" ht="43.2" x14ac:dyDescent="0.3">
      <c r="A2361">
        <v>2359</v>
      </c>
      <c r="B2361" s="1" t="s">
        <v>4800</v>
      </c>
      <c r="C2361" s="1" t="s">
        <v>4801</v>
      </c>
      <c r="D2361">
        <v>7500</v>
      </c>
      <c r="E2361">
        <v>1101</v>
      </c>
      <c r="F2361" t="s">
        <v>272</v>
      </c>
      <c r="G2361" t="s">
        <v>17</v>
      </c>
      <c r="H2361" t="s">
        <v>18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1127</v>
      </c>
      <c r="O2361" s="7">
        <f>(E2361/D2361)*100</f>
        <v>14.680000000000001</v>
      </c>
      <c r="P2361" s="5">
        <f>IFERROR((E2361/L2361),0)</f>
        <v>367</v>
      </c>
      <c r="Q2361" s="5" t="str">
        <f>LEFT(N2361,SEARCH("/", N2361)-1)</f>
        <v>technology</v>
      </c>
      <c r="R2361" s="5" t="str">
        <f>RIGHT(N2361,LEN(N2361)-SEARCH("/",N2361))</f>
        <v>web</v>
      </c>
      <c r="S2361" s="11">
        <f>(((J2361/60)/60)/24)+DATE(1970,1,1)</f>
        <v>42159.649583333332</v>
      </c>
      <c r="T2361" s="11">
        <f>(((I2361/60)/60)/24)+DATE(1970,1,1)</f>
        <v>42219.649583333332</v>
      </c>
      <c r="U2361">
        <f>YEAR(S2361)</f>
        <v>2015</v>
      </c>
      <c r="V2361">
        <f>YEAR(T2361)</f>
        <v>2015</v>
      </c>
      <c r="W2361" t="str">
        <f>IF(V2361=U2361, "Yes"," No")</f>
        <v>Yes</v>
      </c>
    </row>
    <row r="2362" spans="1:23" ht="43.2" x14ac:dyDescent="0.3">
      <c r="A2362">
        <v>2360</v>
      </c>
      <c r="B2362" s="1" t="s">
        <v>4802</v>
      </c>
      <c r="C2362" s="1" t="s">
        <v>4803</v>
      </c>
      <c r="D2362">
        <v>5000</v>
      </c>
      <c r="E2362">
        <v>2</v>
      </c>
      <c r="F2362" t="s">
        <v>272</v>
      </c>
      <c r="G2362" t="s">
        <v>159</v>
      </c>
      <c r="H2362" t="s">
        <v>160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1127</v>
      </c>
      <c r="O2362" s="7">
        <f>(E2362/D2362)*100</f>
        <v>0.04</v>
      </c>
      <c r="P2362" s="5">
        <f>IFERROR((E2362/L2362),0)</f>
        <v>2</v>
      </c>
      <c r="Q2362" s="5" t="str">
        <f>LEFT(N2362,SEARCH("/", N2362)-1)</f>
        <v>technology</v>
      </c>
      <c r="R2362" s="5" t="str">
        <f>RIGHT(N2362,LEN(N2362)-SEARCH("/",N2362))</f>
        <v>web</v>
      </c>
      <c r="S2362" s="11">
        <f>(((J2362/60)/60)/24)+DATE(1970,1,1)</f>
        <v>42377.70694444445</v>
      </c>
      <c r="T2362" s="11">
        <f>(((I2362/60)/60)/24)+DATE(1970,1,1)</f>
        <v>42407.70694444445</v>
      </c>
      <c r="U2362">
        <f>YEAR(S2362)</f>
        <v>2016</v>
      </c>
      <c r="V2362">
        <f>YEAR(T2362)</f>
        <v>2016</v>
      </c>
      <c r="W2362" t="str">
        <f>IF(V2362=U2362, "Yes"," No")</f>
        <v>Yes</v>
      </c>
    </row>
    <row r="2363" spans="1:23" ht="57.6" x14ac:dyDescent="0.3">
      <c r="A2363">
        <v>2361</v>
      </c>
      <c r="B2363" s="1" t="s">
        <v>4804</v>
      </c>
      <c r="C2363" s="1" t="s">
        <v>4805</v>
      </c>
      <c r="D2363">
        <v>200</v>
      </c>
      <c r="E2363">
        <v>0</v>
      </c>
      <c r="F2363" t="s">
        <v>272</v>
      </c>
      <c r="G2363" t="s">
        <v>159</v>
      </c>
      <c r="H2363" t="s">
        <v>160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1127</v>
      </c>
      <c r="O2363" s="7">
        <f>(E2363/D2363)*100</f>
        <v>0</v>
      </c>
      <c r="P2363" s="5">
        <f>IFERROR((E2363/L2363),0)</f>
        <v>0</v>
      </c>
      <c r="Q2363" s="5" t="str">
        <f>LEFT(N2363,SEARCH("/", N2363)-1)</f>
        <v>technology</v>
      </c>
      <c r="R2363" s="5" t="str">
        <f>RIGHT(N2363,LEN(N2363)-SEARCH("/",N2363))</f>
        <v>web</v>
      </c>
      <c r="S2363" s="11">
        <f>(((J2363/60)/60)/24)+DATE(1970,1,1)</f>
        <v>42466.858888888892</v>
      </c>
      <c r="T2363" s="11">
        <f>(((I2363/60)/60)/24)+DATE(1970,1,1)</f>
        <v>42490.916666666672</v>
      </c>
      <c r="U2363">
        <f>YEAR(S2363)</f>
        <v>2016</v>
      </c>
      <c r="V2363">
        <f>YEAR(T2363)</f>
        <v>2016</v>
      </c>
      <c r="W2363" t="str">
        <f>IF(V2363=U2363, "Yes"," No")</f>
        <v>Yes</v>
      </c>
    </row>
    <row r="2364" spans="1:23" ht="43.2" x14ac:dyDescent="0.3">
      <c r="A2364">
        <v>2362</v>
      </c>
      <c r="B2364" s="1" t="s">
        <v>4806</v>
      </c>
      <c r="C2364" s="1" t="s">
        <v>4807</v>
      </c>
      <c r="D2364">
        <v>420</v>
      </c>
      <c r="E2364">
        <v>120</v>
      </c>
      <c r="F2364" t="s">
        <v>272</v>
      </c>
      <c r="G2364" t="s">
        <v>17</v>
      </c>
      <c r="H2364" t="s">
        <v>18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1127</v>
      </c>
      <c r="O2364" s="7">
        <f>(E2364/D2364)*100</f>
        <v>28.571428571428569</v>
      </c>
      <c r="P2364" s="5">
        <f>IFERROR((E2364/L2364),0)</f>
        <v>60</v>
      </c>
      <c r="Q2364" s="5" t="str">
        <f>LEFT(N2364,SEARCH("/", N2364)-1)</f>
        <v>technology</v>
      </c>
      <c r="R2364" s="5" t="str">
        <f>RIGHT(N2364,LEN(N2364)-SEARCH("/",N2364))</f>
        <v>web</v>
      </c>
      <c r="S2364" s="11">
        <f>(((J2364/60)/60)/24)+DATE(1970,1,1)</f>
        <v>41954.688310185185</v>
      </c>
      <c r="T2364" s="11">
        <f>(((I2364/60)/60)/24)+DATE(1970,1,1)</f>
        <v>41984.688310185185</v>
      </c>
      <c r="U2364">
        <f>YEAR(S2364)</f>
        <v>2014</v>
      </c>
      <c r="V2364">
        <f>YEAR(T2364)</f>
        <v>2014</v>
      </c>
      <c r="W2364" t="str">
        <f>IF(V2364=U2364, "Yes"," No")</f>
        <v>Yes</v>
      </c>
    </row>
    <row r="2365" spans="1:23" ht="43.2" x14ac:dyDescent="0.3">
      <c r="A2365">
        <v>2363</v>
      </c>
      <c r="B2365" s="1" t="s">
        <v>4808</v>
      </c>
      <c r="C2365" s="1" t="s">
        <v>4809</v>
      </c>
      <c r="D2365">
        <v>175000</v>
      </c>
      <c r="E2365">
        <v>0</v>
      </c>
      <c r="F2365" t="s">
        <v>272</v>
      </c>
      <c r="G2365" t="s">
        <v>17</v>
      </c>
      <c r="H2365" t="s">
        <v>18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1127</v>
      </c>
      <c r="O2365" s="7">
        <f>(E2365/D2365)*100</f>
        <v>0</v>
      </c>
      <c r="P2365" s="5">
        <f>IFERROR((E2365/L2365),0)</f>
        <v>0</v>
      </c>
      <c r="Q2365" s="5" t="str">
        <f>LEFT(N2365,SEARCH("/", N2365)-1)</f>
        <v>technology</v>
      </c>
      <c r="R2365" s="5" t="str">
        <f>RIGHT(N2365,LEN(N2365)-SEARCH("/",N2365))</f>
        <v>web</v>
      </c>
      <c r="S2365" s="11">
        <f>(((J2365/60)/60)/24)+DATE(1970,1,1)</f>
        <v>42322.011574074073</v>
      </c>
      <c r="T2365" s="11">
        <f>(((I2365/60)/60)/24)+DATE(1970,1,1)</f>
        <v>42367.011574074073</v>
      </c>
      <c r="U2365">
        <f>YEAR(S2365)</f>
        <v>2015</v>
      </c>
      <c r="V2365">
        <f>YEAR(T2365)</f>
        <v>2015</v>
      </c>
      <c r="W2365" t="str">
        <f>IF(V2365=U2365, "Yes"," No")</f>
        <v>Yes</v>
      </c>
    </row>
    <row r="2366" spans="1:23" ht="43.2" x14ac:dyDescent="0.3">
      <c r="A2366">
        <v>2364</v>
      </c>
      <c r="B2366" s="1" t="s">
        <v>4810</v>
      </c>
      <c r="C2366" s="1" t="s">
        <v>4811</v>
      </c>
      <c r="D2366">
        <v>128</v>
      </c>
      <c r="E2366">
        <v>0</v>
      </c>
      <c r="F2366" t="s">
        <v>272</v>
      </c>
      <c r="G2366" t="s">
        <v>17</v>
      </c>
      <c r="H2366" t="s">
        <v>18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1127</v>
      </c>
      <c r="O2366" s="7">
        <f>(E2366/D2366)*100</f>
        <v>0</v>
      </c>
      <c r="P2366" s="5">
        <f>IFERROR((E2366/L2366),0)</f>
        <v>0</v>
      </c>
      <c r="Q2366" s="5" t="str">
        <f>LEFT(N2366,SEARCH("/", N2366)-1)</f>
        <v>technology</v>
      </c>
      <c r="R2366" s="5" t="str">
        <f>RIGHT(N2366,LEN(N2366)-SEARCH("/",N2366))</f>
        <v>web</v>
      </c>
      <c r="S2366" s="11">
        <f>(((J2366/60)/60)/24)+DATE(1970,1,1)</f>
        <v>42248.934675925921</v>
      </c>
      <c r="T2366" s="11">
        <f>(((I2366/60)/60)/24)+DATE(1970,1,1)</f>
        <v>42303.934675925921</v>
      </c>
      <c r="U2366">
        <f>YEAR(S2366)</f>
        <v>2015</v>
      </c>
      <c r="V2366">
        <f>YEAR(T2366)</f>
        <v>2015</v>
      </c>
      <c r="W2366" t="str">
        <f>IF(V2366=U2366, "Yes"," No")</f>
        <v>Yes</v>
      </c>
    </row>
    <row r="2367" spans="1:23" ht="43.2" x14ac:dyDescent="0.3">
      <c r="A2367">
        <v>2365</v>
      </c>
      <c r="B2367" s="1" t="s">
        <v>4812</v>
      </c>
      <c r="C2367" s="1" t="s">
        <v>4813</v>
      </c>
      <c r="D2367">
        <v>1000</v>
      </c>
      <c r="E2367">
        <v>0</v>
      </c>
      <c r="F2367" t="s">
        <v>272</v>
      </c>
      <c r="G2367" t="s">
        <v>1224</v>
      </c>
      <c r="H2367" t="s">
        <v>55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1127</v>
      </c>
      <c r="O2367" s="7">
        <f>(E2367/D2367)*100</f>
        <v>0</v>
      </c>
      <c r="P2367" s="5">
        <f>IFERROR((E2367/L2367),0)</f>
        <v>0</v>
      </c>
      <c r="Q2367" s="5" t="str">
        <f>LEFT(N2367,SEARCH("/", N2367)-1)</f>
        <v>technology</v>
      </c>
      <c r="R2367" s="5" t="str">
        <f>RIGHT(N2367,LEN(N2367)-SEARCH("/",N2367))</f>
        <v>web</v>
      </c>
      <c r="S2367" s="11">
        <f>(((J2367/60)/60)/24)+DATE(1970,1,1)</f>
        <v>42346.736400462964</v>
      </c>
      <c r="T2367" s="11">
        <f>(((I2367/60)/60)/24)+DATE(1970,1,1)</f>
        <v>42386.958333333328</v>
      </c>
      <c r="U2367">
        <f>YEAR(S2367)</f>
        <v>2015</v>
      </c>
      <c r="V2367">
        <f>YEAR(T2367)</f>
        <v>2016</v>
      </c>
      <c r="W2367" t="str">
        <f>IF(V2367=U2367, "Yes"," No")</f>
        <v xml:space="preserve"> No</v>
      </c>
    </row>
    <row r="2368" spans="1:23" ht="43.2" x14ac:dyDescent="0.3">
      <c r="A2368">
        <v>2366</v>
      </c>
      <c r="B2368" s="1" t="s">
        <v>4814</v>
      </c>
      <c r="C2368" s="1" t="s">
        <v>4815</v>
      </c>
      <c r="D2368">
        <v>25000</v>
      </c>
      <c r="E2368">
        <v>2630</v>
      </c>
      <c r="F2368" t="s">
        <v>272</v>
      </c>
      <c r="G2368" t="s">
        <v>24</v>
      </c>
      <c r="H2368" t="s">
        <v>25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1127</v>
      </c>
      <c r="O2368" s="7">
        <f>(E2368/D2368)*100</f>
        <v>10.52</v>
      </c>
      <c r="P2368" s="5">
        <f>IFERROR((E2368/L2368),0)</f>
        <v>97.407407407407405</v>
      </c>
      <c r="Q2368" s="5" t="str">
        <f>LEFT(N2368,SEARCH("/", N2368)-1)</f>
        <v>technology</v>
      </c>
      <c r="R2368" s="5" t="str">
        <f>RIGHT(N2368,LEN(N2368)-SEARCH("/",N2368))</f>
        <v>web</v>
      </c>
      <c r="S2368" s="11">
        <f>(((J2368/60)/60)/24)+DATE(1970,1,1)</f>
        <v>42268.531631944439</v>
      </c>
      <c r="T2368" s="11">
        <f>(((I2368/60)/60)/24)+DATE(1970,1,1)</f>
        <v>42298.531631944439</v>
      </c>
      <c r="U2368">
        <f>YEAR(S2368)</f>
        <v>2015</v>
      </c>
      <c r="V2368">
        <f>YEAR(T2368)</f>
        <v>2015</v>
      </c>
      <c r="W2368" t="str">
        <f>IF(V2368=U2368, "Yes"," No")</f>
        <v>Yes</v>
      </c>
    </row>
    <row r="2369" spans="1:23" ht="43.2" x14ac:dyDescent="0.3">
      <c r="A2369">
        <v>2367</v>
      </c>
      <c r="B2369" s="1" t="s">
        <v>4816</v>
      </c>
      <c r="C2369" s="1" t="s">
        <v>4817</v>
      </c>
      <c r="D2369">
        <v>50000</v>
      </c>
      <c r="E2369">
        <v>670</v>
      </c>
      <c r="F2369" t="s">
        <v>272</v>
      </c>
      <c r="G2369" t="s">
        <v>17</v>
      </c>
      <c r="H2369" t="s">
        <v>18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1127</v>
      </c>
      <c r="O2369" s="7">
        <f>(E2369/D2369)*100</f>
        <v>1.34</v>
      </c>
      <c r="P2369" s="5">
        <f>IFERROR((E2369/L2369),0)</f>
        <v>47.857142857142854</v>
      </c>
      <c r="Q2369" s="5" t="str">
        <f>LEFT(N2369,SEARCH("/", N2369)-1)</f>
        <v>technology</v>
      </c>
      <c r="R2369" s="5" t="str">
        <f>RIGHT(N2369,LEN(N2369)-SEARCH("/",N2369))</f>
        <v>web</v>
      </c>
      <c r="S2369" s="11">
        <f>(((J2369/60)/60)/24)+DATE(1970,1,1)</f>
        <v>42425.970092592594</v>
      </c>
      <c r="T2369" s="11">
        <f>(((I2369/60)/60)/24)+DATE(1970,1,1)</f>
        <v>42485.928425925929</v>
      </c>
      <c r="U2369">
        <f>YEAR(S2369)</f>
        <v>2016</v>
      </c>
      <c r="V2369">
        <f>YEAR(T2369)</f>
        <v>2016</v>
      </c>
      <c r="W2369" t="str">
        <f>IF(V2369=U2369, "Yes"," No")</f>
        <v>Yes</v>
      </c>
    </row>
    <row r="2370" spans="1:23" ht="43.2" x14ac:dyDescent="0.3">
      <c r="A2370">
        <v>2368</v>
      </c>
      <c r="B2370" s="1" t="s">
        <v>4818</v>
      </c>
      <c r="C2370" s="1" t="s">
        <v>4819</v>
      </c>
      <c r="D2370">
        <v>40000</v>
      </c>
      <c r="E2370">
        <v>100</v>
      </c>
      <c r="F2370" t="s">
        <v>272</v>
      </c>
      <c r="G2370" t="s">
        <v>17</v>
      </c>
      <c r="H2370" t="s">
        <v>18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1127</v>
      </c>
      <c r="O2370" s="7">
        <f>(E2370/D2370)*100</f>
        <v>0.25</v>
      </c>
      <c r="P2370" s="5">
        <f>IFERROR((E2370/L2370),0)</f>
        <v>50</v>
      </c>
      <c r="Q2370" s="5" t="str">
        <f>LEFT(N2370,SEARCH("/", N2370)-1)</f>
        <v>technology</v>
      </c>
      <c r="R2370" s="5" t="str">
        <f>RIGHT(N2370,LEN(N2370)-SEARCH("/",N2370))</f>
        <v>web</v>
      </c>
      <c r="S2370" s="11">
        <f>(((J2370/60)/60)/24)+DATE(1970,1,1)</f>
        <v>42063.721817129626</v>
      </c>
      <c r="T2370" s="11">
        <f>(((I2370/60)/60)/24)+DATE(1970,1,1)</f>
        <v>42108.680150462969</v>
      </c>
      <c r="U2370">
        <f>YEAR(S2370)</f>
        <v>2015</v>
      </c>
      <c r="V2370">
        <f>YEAR(T2370)</f>
        <v>2015</v>
      </c>
      <c r="W2370" t="str">
        <f>IF(V2370=U2370, "Yes"," No")</f>
        <v>Yes</v>
      </c>
    </row>
    <row r="2371" spans="1:23" ht="43.2" x14ac:dyDescent="0.3">
      <c r="A2371">
        <v>2369</v>
      </c>
      <c r="B2371" s="1" t="s">
        <v>4820</v>
      </c>
      <c r="C2371" s="1" t="s">
        <v>4821</v>
      </c>
      <c r="D2371">
        <v>25000</v>
      </c>
      <c r="E2371">
        <v>0</v>
      </c>
      <c r="F2371" t="s">
        <v>272</v>
      </c>
      <c r="G2371" t="s">
        <v>17</v>
      </c>
      <c r="H2371" t="s">
        <v>18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1127</v>
      </c>
      <c r="O2371" s="7">
        <f>(E2371/D2371)*100</f>
        <v>0</v>
      </c>
      <c r="P2371" s="5">
        <f>IFERROR((E2371/L2371),0)</f>
        <v>0</v>
      </c>
      <c r="Q2371" s="5" t="str">
        <f>LEFT(N2371,SEARCH("/", N2371)-1)</f>
        <v>technology</v>
      </c>
      <c r="R2371" s="5" t="str">
        <f>RIGHT(N2371,LEN(N2371)-SEARCH("/",N2371))</f>
        <v>web</v>
      </c>
      <c r="S2371" s="11">
        <f>(((J2371/60)/60)/24)+DATE(1970,1,1)</f>
        <v>42380.812627314815</v>
      </c>
      <c r="T2371" s="11">
        <f>(((I2371/60)/60)/24)+DATE(1970,1,1)</f>
        <v>42410.812627314815</v>
      </c>
      <c r="U2371">
        <f>YEAR(S2371)</f>
        <v>2016</v>
      </c>
      <c r="V2371">
        <f>YEAR(T2371)</f>
        <v>2016</v>
      </c>
      <c r="W2371" t="str">
        <f>IF(V2371=U2371, "Yes"," No")</f>
        <v>Yes</v>
      </c>
    </row>
    <row r="2372" spans="1:23" ht="57.6" x14ac:dyDescent="0.3">
      <c r="A2372">
        <v>2370</v>
      </c>
      <c r="B2372" s="1" t="s">
        <v>4822</v>
      </c>
      <c r="C2372" s="1" t="s">
        <v>4823</v>
      </c>
      <c r="D2372">
        <v>25000</v>
      </c>
      <c r="E2372">
        <v>82</v>
      </c>
      <c r="F2372" t="s">
        <v>272</v>
      </c>
      <c r="G2372" t="s">
        <v>17</v>
      </c>
      <c r="H2372" t="s">
        <v>18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1127</v>
      </c>
      <c r="O2372" s="7">
        <f>(E2372/D2372)*100</f>
        <v>0.32800000000000001</v>
      </c>
      <c r="P2372" s="5">
        <f>IFERROR((E2372/L2372),0)</f>
        <v>20.5</v>
      </c>
      <c r="Q2372" s="5" t="str">
        <f>LEFT(N2372,SEARCH("/", N2372)-1)</f>
        <v>technology</v>
      </c>
      <c r="R2372" s="5" t="str">
        <f>RIGHT(N2372,LEN(N2372)-SEARCH("/",N2372))</f>
        <v>web</v>
      </c>
      <c r="S2372" s="11">
        <f>(((J2372/60)/60)/24)+DATE(1970,1,1)</f>
        <v>41961.18913194444</v>
      </c>
      <c r="T2372" s="11">
        <f>(((I2372/60)/60)/24)+DATE(1970,1,1)</f>
        <v>41991.18913194444</v>
      </c>
      <c r="U2372">
        <f>YEAR(S2372)</f>
        <v>2014</v>
      </c>
      <c r="V2372">
        <f>YEAR(T2372)</f>
        <v>2014</v>
      </c>
      <c r="W2372" t="str">
        <f>IF(V2372=U2372, "Yes"," No")</f>
        <v>Yes</v>
      </c>
    </row>
    <row r="2373" spans="1:23" ht="43.2" x14ac:dyDescent="0.3">
      <c r="A2373">
        <v>2371</v>
      </c>
      <c r="B2373" s="1" t="s">
        <v>4824</v>
      </c>
      <c r="C2373" s="1" t="s">
        <v>4825</v>
      </c>
      <c r="D2373">
        <v>2000</v>
      </c>
      <c r="E2373">
        <v>0</v>
      </c>
      <c r="F2373" t="s">
        <v>272</v>
      </c>
      <c r="G2373" t="s">
        <v>17</v>
      </c>
      <c r="H2373" t="s">
        <v>18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1127</v>
      </c>
      <c r="O2373" s="7">
        <f>(E2373/D2373)*100</f>
        <v>0</v>
      </c>
      <c r="P2373" s="5">
        <f>IFERROR((E2373/L2373),0)</f>
        <v>0</v>
      </c>
      <c r="Q2373" s="5" t="str">
        <f>LEFT(N2373,SEARCH("/", N2373)-1)</f>
        <v>technology</v>
      </c>
      <c r="R2373" s="5" t="str">
        <f>RIGHT(N2373,LEN(N2373)-SEARCH("/",N2373))</f>
        <v>web</v>
      </c>
      <c r="S2373" s="11">
        <f>(((J2373/60)/60)/24)+DATE(1970,1,1)</f>
        <v>42150.777731481481</v>
      </c>
      <c r="T2373" s="11">
        <f>(((I2373/60)/60)/24)+DATE(1970,1,1)</f>
        <v>42180.777731481481</v>
      </c>
      <c r="U2373">
        <f>YEAR(S2373)</f>
        <v>2015</v>
      </c>
      <c r="V2373">
        <f>YEAR(T2373)</f>
        <v>2015</v>
      </c>
      <c r="W2373" t="str">
        <f>IF(V2373=U2373, "Yes"," No")</f>
        <v>Yes</v>
      </c>
    </row>
    <row r="2374" spans="1:23" ht="43.2" x14ac:dyDescent="0.3">
      <c r="A2374">
        <v>2372</v>
      </c>
      <c r="B2374" s="1" t="s">
        <v>4826</v>
      </c>
      <c r="C2374" s="1" t="s">
        <v>4827</v>
      </c>
      <c r="D2374">
        <v>5500</v>
      </c>
      <c r="E2374">
        <v>180</v>
      </c>
      <c r="F2374" t="s">
        <v>272</v>
      </c>
      <c r="G2374" t="s">
        <v>50</v>
      </c>
      <c r="H2374" t="s">
        <v>51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1127</v>
      </c>
      <c r="O2374" s="7">
        <f>(E2374/D2374)*100</f>
        <v>3.2727272727272729</v>
      </c>
      <c r="P2374" s="5">
        <f>IFERROR((E2374/L2374),0)</f>
        <v>30</v>
      </c>
      <c r="Q2374" s="5" t="str">
        <f>LEFT(N2374,SEARCH("/", N2374)-1)</f>
        <v>technology</v>
      </c>
      <c r="R2374" s="5" t="str">
        <f>RIGHT(N2374,LEN(N2374)-SEARCH("/",N2374))</f>
        <v>web</v>
      </c>
      <c r="S2374" s="11">
        <f>(((J2374/60)/60)/24)+DATE(1970,1,1)</f>
        <v>42088.069108796291</v>
      </c>
      <c r="T2374" s="11">
        <f>(((I2374/60)/60)/24)+DATE(1970,1,1)</f>
        <v>42118.069108796291</v>
      </c>
      <c r="U2374">
        <f>YEAR(S2374)</f>
        <v>2015</v>
      </c>
      <c r="V2374">
        <f>YEAR(T2374)</f>
        <v>2015</v>
      </c>
      <c r="W2374" t="str">
        <f>IF(V2374=U2374, "Yes"," No")</f>
        <v>Yes</v>
      </c>
    </row>
    <row r="2375" spans="1:23" ht="28.8" x14ac:dyDescent="0.3">
      <c r="A2375">
        <v>2373</v>
      </c>
      <c r="B2375" s="1" t="s">
        <v>4828</v>
      </c>
      <c r="C2375" s="1" t="s">
        <v>4829</v>
      </c>
      <c r="D2375">
        <v>850000</v>
      </c>
      <c r="E2375">
        <v>50</v>
      </c>
      <c r="F2375" t="s">
        <v>272</v>
      </c>
      <c r="G2375" t="s">
        <v>476</v>
      </c>
      <c r="H2375" t="s">
        <v>477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1127</v>
      </c>
      <c r="O2375" s="7">
        <f>(E2375/D2375)*100</f>
        <v>5.8823529411764705E-3</v>
      </c>
      <c r="P2375" s="5">
        <f>IFERROR((E2375/L2375),0)</f>
        <v>50</v>
      </c>
      <c r="Q2375" s="5" t="str">
        <f>LEFT(N2375,SEARCH("/", N2375)-1)</f>
        <v>technology</v>
      </c>
      <c r="R2375" s="5" t="str">
        <f>RIGHT(N2375,LEN(N2375)-SEARCH("/",N2375))</f>
        <v>web</v>
      </c>
      <c r="S2375" s="11">
        <f>(((J2375/60)/60)/24)+DATE(1970,1,1)</f>
        <v>42215.662314814821</v>
      </c>
      <c r="T2375" s="11">
        <f>(((I2375/60)/60)/24)+DATE(1970,1,1)</f>
        <v>42245.662314814821</v>
      </c>
      <c r="U2375">
        <f>YEAR(S2375)</f>
        <v>2015</v>
      </c>
      <c r="V2375">
        <f>YEAR(T2375)</f>
        <v>2015</v>
      </c>
      <c r="W2375" t="str">
        <f>IF(V2375=U2375, "Yes"," No")</f>
        <v>Yes</v>
      </c>
    </row>
    <row r="2376" spans="1:23" ht="57.6" x14ac:dyDescent="0.3">
      <c r="A2376">
        <v>2374</v>
      </c>
      <c r="B2376" s="1" t="s">
        <v>4830</v>
      </c>
      <c r="C2376" s="1" t="s">
        <v>4831</v>
      </c>
      <c r="D2376">
        <v>22000</v>
      </c>
      <c r="E2376">
        <v>10</v>
      </c>
      <c r="F2376" t="s">
        <v>272</v>
      </c>
      <c r="G2376" t="s">
        <v>17</v>
      </c>
      <c r="H2376" t="s">
        <v>18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1127</v>
      </c>
      <c r="O2376" s="7">
        <f>(E2376/D2376)*100</f>
        <v>4.5454545454545456E-2</v>
      </c>
      <c r="P2376" s="5">
        <f>IFERROR((E2376/L2376),0)</f>
        <v>10</v>
      </c>
      <c r="Q2376" s="5" t="str">
        <f>LEFT(N2376,SEARCH("/", N2376)-1)</f>
        <v>technology</v>
      </c>
      <c r="R2376" s="5" t="str">
        <f>RIGHT(N2376,LEN(N2376)-SEARCH("/",N2376))</f>
        <v>web</v>
      </c>
      <c r="S2376" s="11">
        <f>(((J2376/60)/60)/24)+DATE(1970,1,1)</f>
        <v>42017.843287037031</v>
      </c>
      <c r="T2376" s="11">
        <f>(((I2376/60)/60)/24)+DATE(1970,1,1)</f>
        <v>42047.843287037031</v>
      </c>
      <c r="U2376">
        <f>YEAR(S2376)</f>
        <v>2015</v>
      </c>
      <c r="V2376">
        <f>YEAR(T2376)</f>
        <v>2015</v>
      </c>
      <c r="W2376" t="str">
        <f>IF(V2376=U2376, "Yes"," No")</f>
        <v>Yes</v>
      </c>
    </row>
    <row r="2377" spans="1:23" ht="43.2" x14ac:dyDescent="0.3">
      <c r="A2377">
        <v>2375</v>
      </c>
      <c r="B2377" s="1" t="s">
        <v>4832</v>
      </c>
      <c r="C2377" s="1" t="s">
        <v>4833</v>
      </c>
      <c r="D2377">
        <v>10000</v>
      </c>
      <c r="E2377">
        <v>0</v>
      </c>
      <c r="F2377" t="s">
        <v>272</v>
      </c>
      <c r="G2377" t="s">
        <v>17</v>
      </c>
      <c r="H2377" t="s">
        <v>18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1127</v>
      </c>
      <c r="O2377" s="7">
        <f>(E2377/D2377)*100</f>
        <v>0</v>
      </c>
      <c r="P2377" s="5">
        <f>IFERROR((E2377/L2377),0)</f>
        <v>0</v>
      </c>
      <c r="Q2377" s="5" t="str">
        <f>LEFT(N2377,SEARCH("/", N2377)-1)</f>
        <v>technology</v>
      </c>
      <c r="R2377" s="5" t="str">
        <f>RIGHT(N2377,LEN(N2377)-SEARCH("/",N2377))</f>
        <v>web</v>
      </c>
      <c r="S2377" s="11">
        <f>(((J2377/60)/60)/24)+DATE(1970,1,1)</f>
        <v>42592.836076388892</v>
      </c>
      <c r="T2377" s="11">
        <f>(((I2377/60)/60)/24)+DATE(1970,1,1)</f>
        <v>42622.836076388892</v>
      </c>
      <c r="U2377">
        <f>YEAR(S2377)</f>
        <v>2016</v>
      </c>
      <c r="V2377">
        <f>YEAR(T2377)</f>
        <v>2016</v>
      </c>
      <c r="W2377" t="str">
        <f>IF(V2377=U2377, "Yes"," No")</f>
        <v>Yes</v>
      </c>
    </row>
    <row r="2378" spans="1:23" ht="43.2" x14ac:dyDescent="0.3">
      <c r="A2378">
        <v>2376</v>
      </c>
      <c r="B2378" s="1" t="s">
        <v>4834</v>
      </c>
      <c r="C2378" s="1" t="s">
        <v>4835</v>
      </c>
      <c r="D2378">
        <v>3000</v>
      </c>
      <c r="E2378">
        <v>326.33</v>
      </c>
      <c r="F2378" t="s">
        <v>272</v>
      </c>
      <c r="G2378" t="s">
        <v>17</v>
      </c>
      <c r="H2378" t="s">
        <v>18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1127</v>
      </c>
      <c r="O2378" s="7">
        <f>(E2378/D2378)*100</f>
        <v>10.877666666666666</v>
      </c>
      <c r="P2378" s="5">
        <f>IFERROR((E2378/L2378),0)</f>
        <v>81.582499999999996</v>
      </c>
      <c r="Q2378" s="5" t="str">
        <f>LEFT(N2378,SEARCH("/", N2378)-1)</f>
        <v>technology</v>
      </c>
      <c r="R2378" s="5" t="str">
        <f>RIGHT(N2378,LEN(N2378)-SEARCH("/",N2378))</f>
        <v>web</v>
      </c>
      <c r="S2378" s="11">
        <f>(((J2378/60)/60)/24)+DATE(1970,1,1)</f>
        <v>42318.925532407404</v>
      </c>
      <c r="T2378" s="11">
        <f>(((I2378/60)/60)/24)+DATE(1970,1,1)</f>
        <v>42348.925532407404</v>
      </c>
      <c r="U2378">
        <f>YEAR(S2378)</f>
        <v>2015</v>
      </c>
      <c r="V2378">
        <f>YEAR(T2378)</f>
        <v>2015</v>
      </c>
      <c r="W2378" t="str">
        <f>IF(V2378=U2378, "Yes"," No")</f>
        <v>Yes</v>
      </c>
    </row>
    <row r="2379" spans="1:23" ht="43.2" x14ac:dyDescent="0.3">
      <c r="A2379">
        <v>2377</v>
      </c>
      <c r="B2379" s="1" t="s">
        <v>4836</v>
      </c>
      <c r="C2379" s="1" t="s">
        <v>4837</v>
      </c>
      <c r="D2379">
        <v>2500</v>
      </c>
      <c r="E2379">
        <v>0</v>
      </c>
      <c r="F2379" t="s">
        <v>272</v>
      </c>
      <c r="G2379" t="s">
        <v>159</v>
      </c>
      <c r="H2379" t="s">
        <v>160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1127</v>
      </c>
      <c r="O2379" s="7">
        <f>(E2379/D2379)*100</f>
        <v>0</v>
      </c>
      <c r="P2379" s="5">
        <f>IFERROR((E2379/L2379),0)</f>
        <v>0</v>
      </c>
      <c r="Q2379" s="5" t="str">
        <f>LEFT(N2379,SEARCH("/", N2379)-1)</f>
        <v>technology</v>
      </c>
      <c r="R2379" s="5" t="str">
        <f>RIGHT(N2379,LEN(N2379)-SEARCH("/",N2379))</f>
        <v>web</v>
      </c>
      <c r="S2379" s="11">
        <f>(((J2379/60)/60)/24)+DATE(1970,1,1)</f>
        <v>42669.870173611111</v>
      </c>
      <c r="T2379" s="11">
        <f>(((I2379/60)/60)/24)+DATE(1970,1,1)</f>
        <v>42699.911840277782</v>
      </c>
      <c r="U2379">
        <f>YEAR(S2379)</f>
        <v>2016</v>
      </c>
      <c r="V2379">
        <f>YEAR(T2379)</f>
        <v>2016</v>
      </c>
      <c r="W2379" t="str">
        <f>IF(V2379=U2379, "Yes"," No")</f>
        <v>Yes</v>
      </c>
    </row>
    <row r="2380" spans="1:23" ht="43.2" x14ac:dyDescent="0.3">
      <c r="A2380">
        <v>2378</v>
      </c>
      <c r="B2380" s="1" t="s">
        <v>4838</v>
      </c>
      <c r="C2380" s="1" t="s">
        <v>4839</v>
      </c>
      <c r="D2380">
        <v>110000</v>
      </c>
      <c r="E2380">
        <v>0</v>
      </c>
      <c r="F2380" t="s">
        <v>272</v>
      </c>
      <c r="G2380" t="s">
        <v>17</v>
      </c>
      <c r="H2380" t="s">
        <v>18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1127</v>
      </c>
      <c r="O2380" s="7">
        <f>(E2380/D2380)*100</f>
        <v>0</v>
      </c>
      <c r="P2380" s="5">
        <f>IFERROR((E2380/L2380),0)</f>
        <v>0</v>
      </c>
      <c r="Q2380" s="5" t="str">
        <f>LEFT(N2380,SEARCH("/", N2380)-1)</f>
        <v>technology</v>
      </c>
      <c r="R2380" s="5" t="str">
        <f>RIGHT(N2380,LEN(N2380)-SEARCH("/",N2380))</f>
        <v>web</v>
      </c>
      <c r="S2380" s="11">
        <f>(((J2380/60)/60)/24)+DATE(1970,1,1)</f>
        <v>42213.013078703705</v>
      </c>
      <c r="T2380" s="11">
        <f>(((I2380/60)/60)/24)+DATE(1970,1,1)</f>
        <v>42242.013078703705</v>
      </c>
      <c r="U2380">
        <f>YEAR(S2380)</f>
        <v>2015</v>
      </c>
      <c r="V2380">
        <f>YEAR(T2380)</f>
        <v>2015</v>
      </c>
      <c r="W2380" t="str">
        <f>IF(V2380=U2380, "Yes"," No")</f>
        <v>Yes</v>
      </c>
    </row>
    <row r="2381" spans="1:23" ht="28.8" x14ac:dyDescent="0.3">
      <c r="A2381">
        <v>2379</v>
      </c>
      <c r="B2381" s="1" t="s">
        <v>4840</v>
      </c>
      <c r="C2381" s="1" t="s">
        <v>4841</v>
      </c>
      <c r="D2381">
        <v>30000</v>
      </c>
      <c r="E2381">
        <v>0</v>
      </c>
      <c r="F2381" t="s">
        <v>272</v>
      </c>
      <c r="G2381" t="s">
        <v>17</v>
      </c>
      <c r="H2381" t="s">
        <v>18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1127</v>
      </c>
      <c r="O2381" s="7">
        <f>(E2381/D2381)*100</f>
        <v>0</v>
      </c>
      <c r="P2381" s="5">
        <f>IFERROR((E2381/L2381),0)</f>
        <v>0</v>
      </c>
      <c r="Q2381" s="5" t="str">
        <f>LEFT(N2381,SEARCH("/", N2381)-1)</f>
        <v>technology</v>
      </c>
      <c r="R2381" s="5" t="str">
        <f>RIGHT(N2381,LEN(N2381)-SEARCH("/",N2381))</f>
        <v>web</v>
      </c>
      <c r="S2381" s="11">
        <f>(((J2381/60)/60)/24)+DATE(1970,1,1)</f>
        <v>42237.016388888893</v>
      </c>
      <c r="T2381" s="11">
        <f>(((I2381/60)/60)/24)+DATE(1970,1,1)</f>
        <v>42282.016388888893</v>
      </c>
      <c r="U2381">
        <f>YEAR(S2381)</f>
        <v>2015</v>
      </c>
      <c r="V2381">
        <f>YEAR(T2381)</f>
        <v>2015</v>
      </c>
      <c r="W2381" t="str">
        <f>IF(V2381=U2381, "Yes"," No")</f>
        <v>Yes</v>
      </c>
    </row>
    <row r="2382" spans="1:23" ht="43.2" x14ac:dyDescent="0.3">
      <c r="A2382">
        <v>2380</v>
      </c>
      <c r="B2382" s="1" t="s">
        <v>4842</v>
      </c>
      <c r="C2382" s="1" t="s">
        <v>4843</v>
      </c>
      <c r="D2382">
        <v>15000</v>
      </c>
      <c r="E2382">
        <v>55</v>
      </c>
      <c r="F2382" t="s">
        <v>272</v>
      </c>
      <c r="G2382" t="s">
        <v>17</v>
      </c>
      <c r="H2382" t="s">
        <v>18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1127</v>
      </c>
      <c r="O2382" s="7">
        <f>(E2382/D2382)*100</f>
        <v>0.36666666666666664</v>
      </c>
      <c r="P2382" s="5">
        <f>IFERROR((E2382/L2382),0)</f>
        <v>18.333333333333332</v>
      </c>
      <c r="Q2382" s="5" t="str">
        <f>LEFT(N2382,SEARCH("/", N2382)-1)</f>
        <v>technology</v>
      </c>
      <c r="R2382" s="5" t="str">
        <f>RIGHT(N2382,LEN(N2382)-SEARCH("/",N2382))</f>
        <v>web</v>
      </c>
      <c r="S2382" s="11">
        <f>(((J2382/60)/60)/24)+DATE(1970,1,1)</f>
        <v>42248.793310185181</v>
      </c>
      <c r="T2382" s="11">
        <f>(((I2382/60)/60)/24)+DATE(1970,1,1)</f>
        <v>42278.793310185181</v>
      </c>
      <c r="U2382">
        <f>YEAR(S2382)</f>
        <v>2015</v>
      </c>
      <c r="V2382">
        <f>YEAR(T2382)</f>
        <v>2015</v>
      </c>
      <c r="W2382" t="str">
        <f>IF(V2382=U2382, "Yes"," No")</f>
        <v>Yes</v>
      </c>
    </row>
    <row r="2383" spans="1:23" ht="43.2" x14ac:dyDescent="0.3">
      <c r="A2383">
        <v>2381</v>
      </c>
      <c r="B2383" s="1" t="s">
        <v>4844</v>
      </c>
      <c r="C2383" s="1" t="s">
        <v>4845</v>
      </c>
      <c r="D2383">
        <v>86350</v>
      </c>
      <c r="E2383">
        <v>1571</v>
      </c>
      <c r="F2383" t="s">
        <v>272</v>
      </c>
      <c r="G2383" t="s">
        <v>17</v>
      </c>
      <c r="H2383" t="s">
        <v>18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1127</v>
      </c>
      <c r="O2383" s="7">
        <f>(E2383/D2383)*100</f>
        <v>1.8193398957730169</v>
      </c>
      <c r="P2383" s="5">
        <f>IFERROR((E2383/L2383),0)</f>
        <v>224.42857142857142</v>
      </c>
      <c r="Q2383" s="5" t="str">
        <f>LEFT(N2383,SEARCH("/", N2383)-1)</f>
        <v>technology</v>
      </c>
      <c r="R2383" s="5" t="str">
        <f>RIGHT(N2383,LEN(N2383)-SEARCH("/",N2383))</f>
        <v>web</v>
      </c>
      <c r="S2383" s="11">
        <f>(((J2383/60)/60)/24)+DATE(1970,1,1)</f>
        <v>42074.935740740737</v>
      </c>
      <c r="T2383" s="11">
        <f>(((I2383/60)/60)/24)+DATE(1970,1,1)</f>
        <v>42104.935740740737</v>
      </c>
      <c r="U2383">
        <f>YEAR(S2383)</f>
        <v>2015</v>
      </c>
      <c r="V2383">
        <f>YEAR(T2383)</f>
        <v>2015</v>
      </c>
      <c r="W2383" t="str">
        <f>IF(V2383=U2383, "Yes"," No")</f>
        <v>Yes</v>
      </c>
    </row>
    <row r="2384" spans="1:23" ht="57.6" x14ac:dyDescent="0.3">
      <c r="A2384">
        <v>2382</v>
      </c>
      <c r="B2384" s="1" t="s">
        <v>4846</v>
      </c>
      <c r="C2384" s="1" t="s">
        <v>4847</v>
      </c>
      <c r="D2384">
        <v>3000</v>
      </c>
      <c r="E2384">
        <v>75</v>
      </c>
      <c r="F2384" t="s">
        <v>272</v>
      </c>
      <c r="G2384" t="s">
        <v>17</v>
      </c>
      <c r="H2384" t="s">
        <v>18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1127</v>
      </c>
      <c r="O2384" s="7">
        <f>(E2384/D2384)*100</f>
        <v>2.5</v>
      </c>
      <c r="P2384" s="5">
        <f>IFERROR((E2384/L2384),0)</f>
        <v>37.5</v>
      </c>
      <c r="Q2384" s="5" t="str">
        <f>LEFT(N2384,SEARCH("/", N2384)-1)</f>
        <v>technology</v>
      </c>
      <c r="R2384" s="5" t="str">
        <f>RIGHT(N2384,LEN(N2384)-SEARCH("/",N2384))</f>
        <v>web</v>
      </c>
      <c r="S2384" s="11">
        <f>(((J2384/60)/60)/24)+DATE(1970,1,1)</f>
        <v>42195.187534722223</v>
      </c>
      <c r="T2384" s="11">
        <f>(((I2384/60)/60)/24)+DATE(1970,1,1)</f>
        <v>42220.187534722223</v>
      </c>
      <c r="U2384">
        <f>YEAR(S2384)</f>
        <v>2015</v>
      </c>
      <c r="V2384">
        <f>YEAR(T2384)</f>
        <v>2015</v>
      </c>
      <c r="W2384" t="str">
        <f>IF(V2384=U2384, "Yes"," No")</f>
        <v>Yes</v>
      </c>
    </row>
    <row r="2385" spans="1:23" ht="43.2" x14ac:dyDescent="0.3">
      <c r="A2385">
        <v>2383</v>
      </c>
      <c r="B2385" s="1" t="s">
        <v>4848</v>
      </c>
      <c r="C2385" s="1" t="s">
        <v>4849</v>
      </c>
      <c r="D2385">
        <v>10000</v>
      </c>
      <c r="E2385">
        <v>435</v>
      </c>
      <c r="F2385" t="s">
        <v>272</v>
      </c>
      <c r="G2385" t="s">
        <v>80</v>
      </c>
      <c r="H2385" t="s">
        <v>81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1127</v>
      </c>
      <c r="O2385" s="7">
        <f>(E2385/D2385)*100</f>
        <v>4.3499999999999996</v>
      </c>
      <c r="P2385" s="5">
        <f>IFERROR((E2385/L2385),0)</f>
        <v>145</v>
      </c>
      <c r="Q2385" s="5" t="str">
        <f>LEFT(N2385,SEARCH("/", N2385)-1)</f>
        <v>technology</v>
      </c>
      <c r="R2385" s="5" t="str">
        <f>RIGHT(N2385,LEN(N2385)-SEARCH("/",N2385))</f>
        <v>web</v>
      </c>
      <c r="S2385" s="11">
        <f>(((J2385/60)/60)/24)+DATE(1970,1,1)</f>
        <v>42027.056793981479</v>
      </c>
      <c r="T2385" s="11">
        <f>(((I2385/60)/60)/24)+DATE(1970,1,1)</f>
        <v>42057.056793981479</v>
      </c>
      <c r="U2385">
        <f>YEAR(S2385)</f>
        <v>2015</v>
      </c>
      <c r="V2385">
        <f>YEAR(T2385)</f>
        <v>2015</v>
      </c>
      <c r="W2385" t="str">
        <f>IF(V2385=U2385, "Yes"," No")</f>
        <v>Yes</v>
      </c>
    </row>
    <row r="2386" spans="1:23" ht="57.6" x14ac:dyDescent="0.3">
      <c r="A2386">
        <v>2384</v>
      </c>
      <c r="B2386" s="1" t="s">
        <v>4850</v>
      </c>
      <c r="C2386" s="1" t="s">
        <v>4851</v>
      </c>
      <c r="D2386">
        <v>1000</v>
      </c>
      <c r="E2386">
        <v>8</v>
      </c>
      <c r="F2386" t="s">
        <v>272</v>
      </c>
      <c r="G2386" t="s">
        <v>17</v>
      </c>
      <c r="H2386" t="s">
        <v>18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1127</v>
      </c>
      <c r="O2386" s="7">
        <f>(E2386/D2386)*100</f>
        <v>0.8</v>
      </c>
      <c r="P2386" s="5">
        <f>IFERROR((E2386/L2386),0)</f>
        <v>1</v>
      </c>
      <c r="Q2386" s="5" t="str">
        <f>LEFT(N2386,SEARCH("/", N2386)-1)</f>
        <v>technology</v>
      </c>
      <c r="R2386" s="5" t="str">
        <f>RIGHT(N2386,LEN(N2386)-SEARCH("/",N2386))</f>
        <v>web</v>
      </c>
      <c r="S2386" s="11">
        <f>(((J2386/60)/60)/24)+DATE(1970,1,1)</f>
        <v>41927.067627314813</v>
      </c>
      <c r="T2386" s="11">
        <f>(((I2386/60)/60)/24)+DATE(1970,1,1)</f>
        <v>41957.109293981484</v>
      </c>
      <c r="U2386">
        <f>YEAR(S2386)</f>
        <v>2014</v>
      </c>
      <c r="V2386">
        <f>YEAR(T2386)</f>
        <v>2014</v>
      </c>
      <c r="W2386" t="str">
        <f>IF(V2386=U2386, "Yes"," No")</f>
        <v>Yes</v>
      </c>
    </row>
    <row r="2387" spans="1:23" ht="43.2" x14ac:dyDescent="0.3">
      <c r="A2387">
        <v>2385</v>
      </c>
      <c r="B2387" s="1" t="s">
        <v>4852</v>
      </c>
      <c r="C2387" s="1" t="s">
        <v>4853</v>
      </c>
      <c r="D2387">
        <v>65000</v>
      </c>
      <c r="E2387">
        <v>788</v>
      </c>
      <c r="F2387" t="s">
        <v>272</v>
      </c>
      <c r="G2387" t="s">
        <v>17</v>
      </c>
      <c r="H2387" t="s">
        <v>18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1127</v>
      </c>
      <c r="O2387" s="7">
        <f>(E2387/D2387)*100</f>
        <v>1.2123076923076923</v>
      </c>
      <c r="P2387" s="5">
        <f>IFERROR((E2387/L2387),0)</f>
        <v>112.57142857142857</v>
      </c>
      <c r="Q2387" s="5" t="str">
        <f>LEFT(N2387,SEARCH("/", N2387)-1)</f>
        <v>technology</v>
      </c>
      <c r="R2387" s="5" t="str">
        <f>RIGHT(N2387,LEN(N2387)-SEARCH("/",N2387))</f>
        <v>web</v>
      </c>
      <c r="S2387" s="11">
        <f>(((J2387/60)/60)/24)+DATE(1970,1,1)</f>
        <v>42191.70175925926</v>
      </c>
      <c r="T2387" s="11">
        <f>(((I2387/60)/60)/24)+DATE(1970,1,1)</f>
        <v>42221.70175925926</v>
      </c>
      <c r="U2387">
        <f>YEAR(S2387)</f>
        <v>2015</v>
      </c>
      <c r="V2387">
        <f>YEAR(T2387)</f>
        <v>2015</v>
      </c>
      <c r="W2387" t="str">
        <f>IF(V2387=U2387, "Yes"," No")</f>
        <v>Yes</v>
      </c>
    </row>
    <row r="2388" spans="1:23" ht="43.2" x14ac:dyDescent="0.3">
      <c r="A2388">
        <v>2386</v>
      </c>
      <c r="B2388" s="1" t="s">
        <v>4854</v>
      </c>
      <c r="C2388" s="1" t="s">
        <v>4855</v>
      </c>
      <c r="D2388">
        <v>30000</v>
      </c>
      <c r="E2388">
        <v>0</v>
      </c>
      <c r="F2388" t="s">
        <v>272</v>
      </c>
      <c r="G2388" t="s">
        <v>159</v>
      </c>
      <c r="H2388" t="s">
        <v>160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1127</v>
      </c>
      <c r="O2388" s="7">
        <f>(E2388/D2388)*100</f>
        <v>0</v>
      </c>
      <c r="P2388" s="5">
        <f>IFERROR((E2388/L2388),0)</f>
        <v>0</v>
      </c>
      <c r="Q2388" s="5" t="str">
        <f>LEFT(N2388,SEARCH("/", N2388)-1)</f>
        <v>technology</v>
      </c>
      <c r="R2388" s="5" t="str">
        <f>RIGHT(N2388,LEN(N2388)-SEARCH("/",N2388))</f>
        <v>web</v>
      </c>
      <c r="S2388" s="11">
        <f>(((J2388/60)/60)/24)+DATE(1970,1,1)</f>
        <v>41954.838240740741</v>
      </c>
      <c r="T2388" s="11">
        <f>(((I2388/60)/60)/24)+DATE(1970,1,1)</f>
        <v>42014.838240740741</v>
      </c>
      <c r="U2388">
        <f>YEAR(S2388)</f>
        <v>2014</v>
      </c>
      <c r="V2388">
        <f>YEAR(T2388)</f>
        <v>2015</v>
      </c>
      <c r="W2388" t="str">
        <f>IF(V2388=U2388, "Yes"," No")</f>
        <v xml:space="preserve"> No</v>
      </c>
    </row>
    <row r="2389" spans="1:23" ht="57.6" x14ac:dyDescent="0.3">
      <c r="A2389">
        <v>2387</v>
      </c>
      <c r="B2389" s="1" t="s">
        <v>4856</v>
      </c>
      <c r="C2389" s="1" t="s">
        <v>4857</v>
      </c>
      <c r="D2389">
        <v>150000</v>
      </c>
      <c r="E2389">
        <v>1026</v>
      </c>
      <c r="F2389" t="s">
        <v>272</v>
      </c>
      <c r="G2389" t="s">
        <v>17</v>
      </c>
      <c r="H2389" t="s">
        <v>18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1127</v>
      </c>
      <c r="O2389" s="7">
        <f>(E2389/D2389)*100</f>
        <v>0.68399999999999994</v>
      </c>
      <c r="P2389" s="5">
        <f>IFERROR((E2389/L2389),0)</f>
        <v>342</v>
      </c>
      <c r="Q2389" s="5" t="str">
        <f>LEFT(N2389,SEARCH("/", N2389)-1)</f>
        <v>technology</v>
      </c>
      <c r="R2389" s="5" t="str">
        <f>RIGHT(N2389,LEN(N2389)-SEARCH("/",N2389))</f>
        <v>web</v>
      </c>
      <c r="S2389" s="11">
        <f>(((J2389/60)/60)/24)+DATE(1970,1,1)</f>
        <v>42528.626620370371</v>
      </c>
      <c r="T2389" s="11">
        <f>(((I2389/60)/60)/24)+DATE(1970,1,1)</f>
        <v>42573.626620370371</v>
      </c>
      <c r="U2389">
        <f>YEAR(S2389)</f>
        <v>2016</v>
      </c>
      <c r="V2389">
        <f>YEAR(T2389)</f>
        <v>2016</v>
      </c>
      <c r="W2389" t="str">
        <f>IF(V2389=U2389, "Yes"," No")</f>
        <v>Yes</v>
      </c>
    </row>
    <row r="2390" spans="1:23" ht="43.2" x14ac:dyDescent="0.3">
      <c r="A2390">
        <v>2388</v>
      </c>
      <c r="B2390" s="1" t="s">
        <v>4858</v>
      </c>
      <c r="C2390" s="1" t="s">
        <v>4859</v>
      </c>
      <c r="D2390">
        <v>37000</v>
      </c>
      <c r="E2390">
        <v>463</v>
      </c>
      <c r="F2390" t="s">
        <v>272</v>
      </c>
      <c r="G2390" t="s">
        <v>17</v>
      </c>
      <c r="H2390" t="s">
        <v>18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1127</v>
      </c>
      <c r="O2390" s="7">
        <f>(E2390/D2390)*100</f>
        <v>1.2513513513513512</v>
      </c>
      <c r="P2390" s="5">
        <f>IFERROR((E2390/L2390),0)</f>
        <v>57.875</v>
      </c>
      <c r="Q2390" s="5" t="str">
        <f>LEFT(N2390,SEARCH("/", N2390)-1)</f>
        <v>technology</v>
      </c>
      <c r="R2390" s="5" t="str">
        <f>RIGHT(N2390,LEN(N2390)-SEARCH("/",N2390))</f>
        <v>web</v>
      </c>
      <c r="S2390" s="11">
        <f>(((J2390/60)/60)/24)+DATE(1970,1,1)</f>
        <v>41989.853692129633</v>
      </c>
      <c r="T2390" s="11">
        <f>(((I2390/60)/60)/24)+DATE(1970,1,1)</f>
        <v>42019.811805555553</v>
      </c>
      <c r="U2390">
        <f>YEAR(S2390)</f>
        <v>2014</v>
      </c>
      <c r="V2390">
        <f>YEAR(T2390)</f>
        <v>2015</v>
      </c>
      <c r="W2390" t="str">
        <f>IF(V2390=U2390, "Yes"," No")</f>
        <v xml:space="preserve"> No</v>
      </c>
    </row>
    <row r="2391" spans="1:23" ht="57.6" x14ac:dyDescent="0.3">
      <c r="A2391">
        <v>2389</v>
      </c>
      <c r="B2391" s="1" t="s">
        <v>4860</v>
      </c>
      <c r="C2391" s="1" t="s">
        <v>4861</v>
      </c>
      <c r="D2391">
        <v>16000</v>
      </c>
      <c r="E2391">
        <v>30</v>
      </c>
      <c r="F2391" t="s">
        <v>272</v>
      </c>
      <c r="G2391" t="s">
        <v>179</v>
      </c>
      <c r="H2391" t="s">
        <v>55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1127</v>
      </c>
      <c r="O2391" s="7">
        <f>(E2391/D2391)*100</f>
        <v>0.1875</v>
      </c>
      <c r="P2391" s="5">
        <f>IFERROR((E2391/L2391),0)</f>
        <v>30</v>
      </c>
      <c r="Q2391" s="5" t="str">
        <f>LEFT(N2391,SEARCH("/", N2391)-1)</f>
        <v>technology</v>
      </c>
      <c r="R2391" s="5" t="str">
        <f>RIGHT(N2391,LEN(N2391)-SEARCH("/",N2391))</f>
        <v>web</v>
      </c>
      <c r="S2391" s="11">
        <f>(((J2391/60)/60)/24)+DATE(1970,1,1)</f>
        <v>42179.653379629628</v>
      </c>
      <c r="T2391" s="11">
        <f>(((I2391/60)/60)/24)+DATE(1970,1,1)</f>
        <v>42210.915972222225</v>
      </c>
      <c r="U2391">
        <f>YEAR(S2391)</f>
        <v>2015</v>
      </c>
      <c r="V2391">
        <f>YEAR(T2391)</f>
        <v>2015</v>
      </c>
      <c r="W2391" t="str">
        <f>IF(V2391=U2391, "Yes"," No")</f>
        <v>Yes</v>
      </c>
    </row>
    <row r="2392" spans="1:23" ht="43.2" x14ac:dyDescent="0.3">
      <c r="A2392">
        <v>2390</v>
      </c>
      <c r="B2392" s="1" t="s">
        <v>4862</v>
      </c>
      <c r="C2392" s="1" t="s">
        <v>4863</v>
      </c>
      <c r="D2392">
        <v>510000</v>
      </c>
      <c r="E2392">
        <v>0</v>
      </c>
      <c r="F2392" t="s">
        <v>272</v>
      </c>
      <c r="G2392" t="s">
        <v>50</v>
      </c>
      <c r="H2392" t="s">
        <v>51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1127</v>
      </c>
      <c r="O2392" s="7">
        <f>(E2392/D2392)*100</f>
        <v>0</v>
      </c>
      <c r="P2392" s="5">
        <f>IFERROR((E2392/L2392),0)</f>
        <v>0</v>
      </c>
      <c r="Q2392" s="5" t="str">
        <f>LEFT(N2392,SEARCH("/", N2392)-1)</f>
        <v>technology</v>
      </c>
      <c r="R2392" s="5" t="str">
        <f>RIGHT(N2392,LEN(N2392)-SEARCH("/",N2392))</f>
        <v>web</v>
      </c>
      <c r="S2392" s="11">
        <f>(((J2392/60)/60)/24)+DATE(1970,1,1)</f>
        <v>41968.262314814812</v>
      </c>
      <c r="T2392" s="11">
        <f>(((I2392/60)/60)/24)+DATE(1970,1,1)</f>
        <v>42008.262314814812</v>
      </c>
      <c r="U2392">
        <f>YEAR(S2392)</f>
        <v>2014</v>
      </c>
      <c r="V2392">
        <f>YEAR(T2392)</f>
        <v>2015</v>
      </c>
      <c r="W2392" t="str">
        <f>IF(V2392=U2392, "Yes"," No")</f>
        <v xml:space="preserve"> No</v>
      </c>
    </row>
    <row r="2393" spans="1:23" ht="43.2" x14ac:dyDescent="0.3">
      <c r="A2393">
        <v>2391</v>
      </c>
      <c r="B2393" s="1" t="s">
        <v>4864</v>
      </c>
      <c r="C2393" s="1" t="s">
        <v>4865</v>
      </c>
      <c r="D2393">
        <v>20000</v>
      </c>
      <c r="E2393">
        <v>25</v>
      </c>
      <c r="F2393" t="s">
        <v>272</v>
      </c>
      <c r="G2393" t="s">
        <v>17</v>
      </c>
      <c r="H2393" t="s">
        <v>18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1127</v>
      </c>
      <c r="O2393" s="7">
        <f>(E2393/D2393)*100</f>
        <v>0.125</v>
      </c>
      <c r="P2393" s="5">
        <f>IFERROR((E2393/L2393),0)</f>
        <v>25</v>
      </c>
      <c r="Q2393" s="5" t="str">
        <f>LEFT(N2393,SEARCH("/", N2393)-1)</f>
        <v>technology</v>
      </c>
      <c r="R2393" s="5" t="str">
        <f>RIGHT(N2393,LEN(N2393)-SEARCH("/",N2393))</f>
        <v>web</v>
      </c>
      <c r="S2393" s="11">
        <f>(((J2393/60)/60)/24)+DATE(1970,1,1)</f>
        <v>42064.794490740736</v>
      </c>
      <c r="T2393" s="11">
        <f>(((I2393/60)/60)/24)+DATE(1970,1,1)</f>
        <v>42094.752824074079</v>
      </c>
      <c r="U2393">
        <f>YEAR(S2393)</f>
        <v>2015</v>
      </c>
      <c r="V2393">
        <f>YEAR(T2393)</f>
        <v>2015</v>
      </c>
      <c r="W2393" t="str">
        <f>IF(V2393=U2393, "Yes"," No")</f>
        <v>Yes</v>
      </c>
    </row>
    <row r="2394" spans="1:23" ht="43.2" x14ac:dyDescent="0.3">
      <c r="A2394">
        <v>2392</v>
      </c>
      <c r="B2394" s="1" t="s">
        <v>4866</v>
      </c>
      <c r="C2394" s="1" t="s">
        <v>4867</v>
      </c>
      <c r="D2394">
        <v>4200</v>
      </c>
      <c r="E2394">
        <v>0</v>
      </c>
      <c r="F2394" t="s">
        <v>272</v>
      </c>
      <c r="G2394" t="s">
        <v>17</v>
      </c>
      <c r="H2394" t="s">
        <v>18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1127</v>
      </c>
      <c r="O2394" s="7">
        <f>(E2394/D2394)*100</f>
        <v>0</v>
      </c>
      <c r="P2394" s="5">
        <f>IFERROR((E2394/L2394),0)</f>
        <v>0</v>
      </c>
      <c r="Q2394" s="5" t="str">
        <f>LEFT(N2394,SEARCH("/", N2394)-1)</f>
        <v>technology</v>
      </c>
      <c r="R2394" s="5" t="str">
        <f>RIGHT(N2394,LEN(N2394)-SEARCH("/",N2394))</f>
        <v>web</v>
      </c>
      <c r="S2394" s="11">
        <f>(((J2394/60)/60)/24)+DATE(1970,1,1)</f>
        <v>42276.120636574073</v>
      </c>
      <c r="T2394" s="11">
        <f>(((I2394/60)/60)/24)+DATE(1970,1,1)</f>
        <v>42306.120636574073</v>
      </c>
      <c r="U2394">
        <f>YEAR(S2394)</f>
        <v>2015</v>
      </c>
      <c r="V2394">
        <f>YEAR(T2394)</f>
        <v>2015</v>
      </c>
      <c r="W2394" t="str">
        <f>IF(V2394=U2394, "Yes"," No")</f>
        <v>Yes</v>
      </c>
    </row>
    <row r="2395" spans="1:23" ht="43.2" x14ac:dyDescent="0.3">
      <c r="A2395">
        <v>2393</v>
      </c>
      <c r="B2395" s="1" t="s">
        <v>4868</v>
      </c>
      <c r="C2395" s="1" t="s">
        <v>4869</v>
      </c>
      <c r="D2395">
        <v>100000</v>
      </c>
      <c r="E2395">
        <v>50</v>
      </c>
      <c r="F2395" t="s">
        <v>272</v>
      </c>
      <c r="G2395" t="s">
        <v>17</v>
      </c>
      <c r="H2395" t="s">
        <v>18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1127</v>
      </c>
      <c r="O2395" s="7">
        <f>(E2395/D2395)*100</f>
        <v>0.05</v>
      </c>
      <c r="P2395" s="5">
        <f>IFERROR((E2395/L2395),0)</f>
        <v>50</v>
      </c>
      <c r="Q2395" s="5" t="str">
        <f>LEFT(N2395,SEARCH("/", N2395)-1)</f>
        <v>technology</v>
      </c>
      <c r="R2395" s="5" t="str">
        <f>RIGHT(N2395,LEN(N2395)-SEARCH("/",N2395))</f>
        <v>web</v>
      </c>
      <c r="S2395" s="11">
        <f>(((J2395/60)/60)/24)+DATE(1970,1,1)</f>
        <v>42194.648344907408</v>
      </c>
      <c r="T2395" s="11">
        <f>(((I2395/60)/60)/24)+DATE(1970,1,1)</f>
        <v>42224.648344907408</v>
      </c>
      <c r="U2395">
        <f>YEAR(S2395)</f>
        <v>2015</v>
      </c>
      <c r="V2395">
        <f>YEAR(T2395)</f>
        <v>2015</v>
      </c>
      <c r="W2395" t="str">
        <f>IF(V2395=U2395, "Yes"," No")</f>
        <v>Yes</v>
      </c>
    </row>
    <row r="2396" spans="1:23" ht="43.2" x14ac:dyDescent="0.3">
      <c r="A2396">
        <v>2394</v>
      </c>
      <c r="B2396" s="1" t="s">
        <v>4870</v>
      </c>
      <c r="C2396" s="1" t="s">
        <v>4871</v>
      </c>
      <c r="D2396">
        <v>5000</v>
      </c>
      <c r="E2396">
        <v>3</v>
      </c>
      <c r="F2396" t="s">
        <v>272</v>
      </c>
      <c r="G2396" t="s">
        <v>2455</v>
      </c>
      <c r="H2396" t="s">
        <v>55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1127</v>
      </c>
      <c r="O2396" s="7">
        <f>(E2396/D2396)*100</f>
        <v>0.06</v>
      </c>
      <c r="P2396" s="5">
        <f>IFERROR((E2396/L2396),0)</f>
        <v>1.5</v>
      </c>
      <c r="Q2396" s="5" t="str">
        <f>LEFT(N2396,SEARCH("/", N2396)-1)</f>
        <v>technology</v>
      </c>
      <c r="R2396" s="5" t="str">
        <f>RIGHT(N2396,LEN(N2396)-SEARCH("/",N2396))</f>
        <v>web</v>
      </c>
      <c r="S2396" s="11">
        <f>(((J2396/60)/60)/24)+DATE(1970,1,1)</f>
        <v>42031.362187499995</v>
      </c>
      <c r="T2396" s="11">
        <f>(((I2396/60)/60)/24)+DATE(1970,1,1)</f>
        <v>42061.362187499995</v>
      </c>
      <c r="U2396">
        <f>YEAR(S2396)</f>
        <v>2015</v>
      </c>
      <c r="V2396">
        <f>YEAR(T2396)</f>
        <v>2015</v>
      </c>
      <c r="W2396" t="str">
        <f>IF(V2396=U2396, "Yes"," No")</f>
        <v>Yes</v>
      </c>
    </row>
    <row r="2397" spans="1:23" ht="43.2" x14ac:dyDescent="0.3">
      <c r="A2397">
        <v>2395</v>
      </c>
      <c r="B2397" s="1" t="s">
        <v>4872</v>
      </c>
      <c r="C2397" s="1" t="s">
        <v>4873</v>
      </c>
      <c r="D2397">
        <v>33000</v>
      </c>
      <c r="E2397">
        <v>0</v>
      </c>
      <c r="F2397" t="s">
        <v>272</v>
      </c>
      <c r="G2397" t="s">
        <v>17</v>
      </c>
      <c r="H2397" t="s">
        <v>18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1127</v>
      </c>
      <c r="O2397" s="7">
        <f>(E2397/D2397)*100</f>
        <v>0</v>
      </c>
      <c r="P2397" s="5">
        <f>IFERROR((E2397/L2397),0)</f>
        <v>0</v>
      </c>
      <c r="Q2397" s="5" t="str">
        <f>LEFT(N2397,SEARCH("/", N2397)-1)</f>
        <v>technology</v>
      </c>
      <c r="R2397" s="5" t="str">
        <f>RIGHT(N2397,LEN(N2397)-SEARCH("/",N2397))</f>
        <v>web</v>
      </c>
      <c r="S2397" s="11">
        <f>(((J2397/60)/60)/24)+DATE(1970,1,1)</f>
        <v>42717.121377314819</v>
      </c>
      <c r="T2397" s="11">
        <f>(((I2397/60)/60)/24)+DATE(1970,1,1)</f>
        <v>42745.372916666667</v>
      </c>
      <c r="U2397">
        <f>YEAR(S2397)</f>
        <v>2016</v>
      </c>
      <c r="V2397">
        <f>YEAR(T2397)</f>
        <v>2017</v>
      </c>
      <c r="W2397" t="str">
        <f>IF(V2397=U2397, "Yes"," No")</f>
        <v xml:space="preserve"> No</v>
      </c>
    </row>
    <row r="2398" spans="1:23" ht="43.2" x14ac:dyDescent="0.3">
      <c r="A2398">
        <v>2396</v>
      </c>
      <c r="B2398" s="1" t="s">
        <v>4874</v>
      </c>
      <c r="C2398" s="1" t="s">
        <v>4875</v>
      </c>
      <c r="D2398">
        <v>5000</v>
      </c>
      <c r="E2398">
        <v>10</v>
      </c>
      <c r="F2398" t="s">
        <v>272</v>
      </c>
      <c r="G2398" t="s">
        <v>2089</v>
      </c>
      <c r="H2398" t="s">
        <v>2090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1127</v>
      </c>
      <c r="O2398" s="7">
        <f>(E2398/D2398)*100</f>
        <v>0.2</v>
      </c>
      <c r="P2398" s="5">
        <f>IFERROR((E2398/L2398),0)</f>
        <v>10</v>
      </c>
      <c r="Q2398" s="5" t="str">
        <f>LEFT(N2398,SEARCH("/", N2398)-1)</f>
        <v>technology</v>
      </c>
      <c r="R2398" s="5" t="str">
        <f>RIGHT(N2398,LEN(N2398)-SEARCH("/",N2398))</f>
        <v>web</v>
      </c>
      <c r="S2398" s="11">
        <f>(((J2398/60)/60)/24)+DATE(1970,1,1)</f>
        <v>42262.849050925928</v>
      </c>
      <c r="T2398" s="11">
        <f>(((I2398/60)/60)/24)+DATE(1970,1,1)</f>
        <v>42292.849050925928</v>
      </c>
      <c r="U2398">
        <f>YEAR(S2398)</f>
        <v>2015</v>
      </c>
      <c r="V2398">
        <f>YEAR(T2398)</f>
        <v>2015</v>
      </c>
      <c r="W2398" t="str">
        <f>IF(V2398=U2398, "Yes"," No")</f>
        <v>Yes</v>
      </c>
    </row>
    <row r="2399" spans="1:23" ht="43.2" x14ac:dyDescent="0.3">
      <c r="A2399">
        <v>2397</v>
      </c>
      <c r="B2399" s="1" t="s">
        <v>4876</v>
      </c>
      <c r="C2399" s="1" t="s">
        <v>4877</v>
      </c>
      <c r="D2399">
        <v>124000</v>
      </c>
      <c r="E2399">
        <v>0</v>
      </c>
      <c r="F2399" t="s">
        <v>272</v>
      </c>
      <c r="G2399" t="s">
        <v>17</v>
      </c>
      <c r="H2399" t="s">
        <v>18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1127</v>
      </c>
      <c r="O2399" s="7">
        <f>(E2399/D2399)*100</f>
        <v>0</v>
      </c>
      <c r="P2399" s="5">
        <f>IFERROR((E2399/L2399),0)</f>
        <v>0</v>
      </c>
      <c r="Q2399" s="5" t="str">
        <f>LEFT(N2399,SEARCH("/", N2399)-1)</f>
        <v>technology</v>
      </c>
      <c r="R2399" s="5" t="str">
        <f>RIGHT(N2399,LEN(N2399)-SEARCH("/",N2399))</f>
        <v>web</v>
      </c>
      <c r="S2399" s="11">
        <f>(((J2399/60)/60)/24)+DATE(1970,1,1)</f>
        <v>41976.88490740741</v>
      </c>
      <c r="T2399" s="11">
        <f>(((I2399/60)/60)/24)+DATE(1970,1,1)</f>
        <v>42006.88490740741</v>
      </c>
      <c r="U2399">
        <f>YEAR(S2399)</f>
        <v>2014</v>
      </c>
      <c r="V2399">
        <f>YEAR(T2399)</f>
        <v>2015</v>
      </c>
      <c r="W2399" t="str">
        <f>IF(V2399=U2399, "Yes"," No")</f>
        <v xml:space="preserve"> No</v>
      </c>
    </row>
    <row r="2400" spans="1:23" ht="43.2" x14ac:dyDescent="0.3">
      <c r="A2400">
        <v>2398</v>
      </c>
      <c r="B2400" s="1" t="s">
        <v>4878</v>
      </c>
      <c r="C2400" s="1" t="s">
        <v>4879</v>
      </c>
      <c r="D2400">
        <v>4000</v>
      </c>
      <c r="E2400">
        <v>0</v>
      </c>
      <c r="F2400" t="s">
        <v>272</v>
      </c>
      <c r="G2400" t="s">
        <v>17</v>
      </c>
      <c r="H2400" t="s">
        <v>18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1127</v>
      </c>
      <c r="O2400" s="7">
        <f>(E2400/D2400)*100</f>
        <v>0</v>
      </c>
      <c r="P2400" s="5">
        <f>IFERROR((E2400/L2400),0)</f>
        <v>0</v>
      </c>
      <c r="Q2400" s="5" t="str">
        <f>LEFT(N2400,SEARCH("/", N2400)-1)</f>
        <v>technology</v>
      </c>
      <c r="R2400" s="5" t="str">
        <f>RIGHT(N2400,LEN(N2400)-SEARCH("/",N2400))</f>
        <v>web</v>
      </c>
      <c r="S2400" s="11">
        <f>(((J2400/60)/60)/24)+DATE(1970,1,1)</f>
        <v>42157.916481481487</v>
      </c>
      <c r="T2400" s="11">
        <f>(((I2400/60)/60)/24)+DATE(1970,1,1)</f>
        <v>42187.916481481487</v>
      </c>
      <c r="U2400">
        <f>YEAR(S2400)</f>
        <v>2015</v>
      </c>
      <c r="V2400">
        <f>YEAR(T2400)</f>
        <v>2015</v>
      </c>
      <c r="W2400" t="str">
        <f>IF(V2400=U2400, "Yes"," No")</f>
        <v>Yes</v>
      </c>
    </row>
    <row r="2401" spans="1:23" ht="43.2" x14ac:dyDescent="0.3">
      <c r="A2401">
        <v>2399</v>
      </c>
      <c r="B2401" s="1" t="s">
        <v>4880</v>
      </c>
      <c r="C2401" s="1" t="s">
        <v>4881</v>
      </c>
      <c r="D2401">
        <v>13000</v>
      </c>
      <c r="E2401">
        <v>0</v>
      </c>
      <c r="F2401" t="s">
        <v>272</v>
      </c>
      <c r="G2401" t="s">
        <v>476</v>
      </c>
      <c r="H2401" t="s">
        <v>477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1127</v>
      </c>
      <c r="O2401" s="7">
        <f>(E2401/D2401)*100</f>
        <v>0</v>
      </c>
      <c r="P2401" s="5">
        <f>IFERROR((E2401/L2401),0)</f>
        <v>0</v>
      </c>
      <c r="Q2401" s="5" t="str">
        <f>LEFT(N2401,SEARCH("/", N2401)-1)</f>
        <v>technology</v>
      </c>
      <c r="R2401" s="5" t="str">
        <f>RIGHT(N2401,LEN(N2401)-SEARCH("/",N2401))</f>
        <v>web</v>
      </c>
      <c r="S2401" s="11">
        <f>(((J2401/60)/60)/24)+DATE(1970,1,1)</f>
        <v>41956.853078703702</v>
      </c>
      <c r="T2401" s="11">
        <f>(((I2401/60)/60)/24)+DATE(1970,1,1)</f>
        <v>41991.853078703702</v>
      </c>
      <c r="U2401">
        <f>YEAR(S2401)</f>
        <v>2014</v>
      </c>
      <c r="V2401">
        <f>YEAR(T2401)</f>
        <v>2014</v>
      </c>
      <c r="W2401" t="str">
        <f>IF(V2401=U2401, "Yes"," No")</f>
        <v>Yes</v>
      </c>
    </row>
    <row r="2402" spans="1:23" ht="43.2" x14ac:dyDescent="0.3">
      <c r="A2402">
        <v>2400</v>
      </c>
      <c r="B2402" s="1" t="s">
        <v>4882</v>
      </c>
      <c r="C2402" s="1" t="s">
        <v>4883</v>
      </c>
      <c r="D2402">
        <v>50000</v>
      </c>
      <c r="E2402">
        <v>0</v>
      </c>
      <c r="F2402" t="s">
        <v>272</v>
      </c>
      <c r="G2402" t="s">
        <v>50</v>
      </c>
      <c r="H2402" t="s">
        <v>51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1127</v>
      </c>
      <c r="O2402" s="7">
        <f>(E2402/D2402)*100</f>
        <v>0</v>
      </c>
      <c r="P2402" s="5">
        <f>IFERROR((E2402/L2402),0)</f>
        <v>0</v>
      </c>
      <c r="Q2402" s="5" t="str">
        <f>LEFT(N2402,SEARCH("/", N2402)-1)</f>
        <v>technology</v>
      </c>
      <c r="R2402" s="5" t="str">
        <f>RIGHT(N2402,LEN(N2402)-SEARCH("/",N2402))</f>
        <v>web</v>
      </c>
      <c r="S2402" s="11">
        <f>(((J2402/60)/60)/24)+DATE(1970,1,1)</f>
        <v>42444.268101851849</v>
      </c>
      <c r="T2402" s="11">
        <f>(((I2402/60)/60)/24)+DATE(1970,1,1)</f>
        <v>42474.268101851849</v>
      </c>
      <c r="U2402">
        <f>YEAR(S2402)</f>
        <v>2016</v>
      </c>
      <c r="V2402">
        <f>YEAR(T2402)</f>
        <v>2016</v>
      </c>
      <c r="W2402" t="str">
        <f>IF(V2402=U2402, "Yes"," No")</f>
        <v>Yes</v>
      </c>
    </row>
    <row r="2403" spans="1:23" ht="43.2" x14ac:dyDescent="0.3">
      <c r="A2403">
        <v>2401</v>
      </c>
      <c r="B2403" s="1" t="s">
        <v>4884</v>
      </c>
      <c r="C2403" s="1" t="s">
        <v>4885</v>
      </c>
      <c r="D2403">
        <v>28000</v>
      </c>
      <c r="E2403">
        <v>201</v>
      </c>
      <c r="F2403" t="s">
        <v>357</v>
      </c>
      <c r="G2403" t="s">
        <v>17</v>
      </c>
      <c r="H2403" t="s">
        <v>18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2353</v>
      </c>
      <c r="O2403" s="7">
        <f>(E2403/D2403)*100</f>
        <v>0.71785714285714286</v>
      </c>
      <c r="P2403" s="5">
        <f>IFERROR((E2403/L2403),0)</f>
        <v>22.333333333333332</v>
      </c>
      <c r="Q2403" s="5" t="str">
        <f>LEFT(N2403,SEARCH("/", N2403)-1)</f>
        <v>food</v>
      </c>
      <c r="R2403" s="5" t="str">
        <f>RIGHT(N2403,LEN(N2403)-SEARCH("/",N2403))</f>
        <v>food trucks</v>
      </c>
      <c r="S2403" s="11">
        <f>(((J2403/60)/60)/24)+DATE(1970,1,1)</f>
        <v>42374.822870370372</v>
      </c>
      <c r="T2403" s="11">
        <f>(((I2403/60)/60)/24)+DATE(1970,1,1)</f>
        <v>42434.822870370372</v>
      </c>
      <c r="U2403">
        <f>YEAR(S2403)</f>
        <v>2016</v>
      </c>
      <c r="V2403">
        <f>YEAR(T2403)</f>
        <v>2016</v>
      </c>
      <c r="W2403" t="str">
        <f>IF(V2403=U2403, "Yes"," No")</f>
        <v>Yes</v>
      </c>
    </row>
    <row r="2404" spans="1:23" x14ac:dyDescent="0.3">
      <c r="A2404">
        <v>2402</v>
      </c>
      <c r="B2404" s="1" t="s">
        <v>4886</v>
      </c>
      <c r="C2404" s="1" t="s">
        <v>4887</v>
      </c>
      <c r="D2404">
        <v>12000</v>
      </c>
      <c r="E2404">
        <v>52</v>
      </c>
      <c r="F2404" t="s">
        <v>357</v>
      </c>
      <c r="G2404" t="s">
        <v>17</v>
      </c>
      <c r="H2404" t="s">
        <v>18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2353</v>
      </c>
      <c r="O2404" s="7">
        <f>(E2404/D2404)*100</f>
        <v>0.43333333333333329</v>
      </c>
      <c r="P2404" s="5">
        <f>IFERROR((E2404/L2404),0)</f>
        <v>52</v>
      </c>
      <c r="Q2404" s="5" t="str">
        <f>LEFT(N2404,SEARCH("/", N2404)-1)</f>
        <v>food</v>
      </c>
      <c r="R2404" s="5" t="str">
        <f>RIGHT(N2404,LEN(N2404)-SEARCH("/",N2404))</f>
        <v>food trucks</v>
      </c>
      <c r="S2404" s="11">
        <f>(((J2404/60)/60)/24)+DATE(1970,1,1)</f>
        <v>42107.679756944446</v>
      </c>
      <c r="T2404" s="11">
        <f>(((I2404/60)/60)/24)+DATE(1970,1,1)</f>
        <v>42137.679756944446</v>
      </c>
      <c r="U2404">
        <f>YEAR(S2404)</f>
        <v>2015</v>
      </c>
      <c r="V2404">
        <f>YEAR(T2404)</f>
        <v>2015</v>
      </c>
      <c r="W2404" t="str">
        <f>IF(V2404=U2404, "Yes"," No")</f>
        <v>Yes</v>
      </c>
    </row>
    <row r="2405" spans="1:23" ht="43.2" x14ac:dyDescent="0.3">
      <c r="A2405">
        <v>2403</v>
      </c>
      <c r="B2405" s="1" t="s">
        <v>4888</v>
      </c>
      <c r="C2405" s="1" t="s">
        <v>4889</v>
      </c>
      <c r="D2405">
        <v>1200</v>
      </c>
      <c r="E2405">
        <v>202</v>
      </c>
      <c r="F2405" t="s">
        <v>357</v>
      </c>
      <c r="G2405" t="s">
        <v>24</v>
      </c>
      <c r="H2405" t="s">
        <v>25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2353</v>
      </c>
      <c r="O2405" s="7">
        <f>(E2405/D2405)*100</f>
        <v>16.833333333333332</v>
      </c>
      <c r="P2405" s="5">
        <f>IFERROR((E2405/L2405),0)</f>
        <v>16.833333333333332</v>
      </c>
      <c r="Q2405" s="5" t="str">
        <f>LEFT(N2405,SEARCH("/", N2405)-1)</f>
        <v>food</v>
      </c>
      <c r="R2405" s="5" t="str">
        <f>RIGHT(N2405,LEN(N2405)-SEARCH("/",N2405))</f>
        <v>food trucks</v>
      </c>
      <c r="S2405" s="11">
        <f>(((J2405/60)/60)/24)+DATE(1970,1,1)</f>
        <v>42399.882615740738</v>
      </c>
      <c r="T2405" s="11">
        <f>(((I2405/60)/60)/24)+DATE(1970,1,1)</f>
        <v>42459.840949074074</v>
      </c>
      <c r="U2405">
        <f>YEAR(S2405)</f>
        <v>2016</v>
      </c>
      <c r="V2405">
        <f>YEAR(T2405)</f>
        <v>2016</v>
      </c>
      <c r="W2405" t="str">
        <f>IF(V2405=U2405, "Yes"," No")</f>
        <v>Yes</v>
      </c>
    </row>
    <row r="2406" spans="1:23" ht="43.2" x14ac:dyDescent="0.3">
      <c r="A2406">
        <v>2404</v>
      </c>
      <c r="B2406" s="1" t="s">
        <v>4890</v>
      </c>
      <c r="C2406" s="1" t="s">
        <v>4891</v>
      </c>
      <c r="D2406">
        <v>15000</v>
      </c>
      <c r="E2406">
        <v>0</v>
      </c>
      <c r="F2406" t="s">
        <v>357</v>
      </c>
      <c r="G2406" t="s">
        <v>17</v>
      </c>
      <c r="H2406" t="s">
        <v>18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2353</v>
      </c>
      <c r="O2406" s="7">
        <f>(E2406/D2406)*100</f>
        <v>0</v>
      </c>
      <c r="P2406" s="5">
        <f>IFERROR((E2406/L2406),0)</f>
        <v>0</v>
      </c>
      <c r="Q2406" s="5" t="str">
        <f>LEFT(N2406,SEARCH("/", N2406)-1)</f>
        <v>food</v>
      </c>
      <c r="R2406" s="5" t="str">
        <f>RIGHT(N2406,LEN(N2406)-SEARCH("/",N2406))</f>
        <v>food trucks</v>
      </c>
      <c r="S2406" s="11">
        <f>(((J2406/60)/60)/24)+DATE(1970,1,1)</f>
        <v>42342.03943287037</v>
      </c>
      <c r="T2406" s="11">
        <f>(((I2406/60)/60)/24)+DATE(1970,1,1)</f>
        <v>42372.03943287037</v>
      </c>
      <c r="U2406">
        <f>YEAR(S2406)</f>
        <v>2015</v>
      </c>
      <c r="V2406">
        <f>YEAR(T2406)</f>
        <v>2016</v>
      </c>
      <c r="W2406" t="str">
        <f>IF(V2406=U2406, "Yes"," No")</f>
        <v xml:space="preserve"> No</v>
      </c>
    </row>
    <row r="2407" spans="1:23" ht="43.2" x14ac:dyDescent="0.3">
      <c r="A2407">
        <v>2405</v>
      </c>
      <c r="B2407" s="1" t="s">
        <v>4892</v>
      </c>
      <c r="C2407" s="1" t="s">
        <v>4893</v>
      </c>
      <c r="D2407">
        <v>5000</v>
      </c>
      <c r="E2407">
        <v>1126</v>
      </c>
      <c r="F2407" t="s">
        <v>357</v>
      </c>
      <c r="G2407" t="s">
        <v>17</v>
      </c>
      <c r="H2407" t="s">
        <v>18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2353</v>
      </c>
      <c r="O2407" s="7">
        <f>(E2407/D2407)*100</f>
        <v>22.52</v>
      </c>
      <c r="P2407" s="5">
        <f>IFERROR((E2407/L2407),0)</f>
        <v>56.3</v>
      </c>
      <c r="Q2407" s="5" t="str">
        <f>LEFT(N2407,SEARCH("/", N2407)-1)</f>
        <v>food</v>
      </c>
      <c r="R2407" s="5" t="str">
        <f>RIGHT(N2407,LEN(N2407)-SEARCH("/",N2407))</f>
        <v>food trucks</v>
      </c>
      <c r="S2407" s="11">
        <f>(((J2407/60)/60)/24)+DATE(1970,1,1)</f>
        <v>42595.585358796292</v>
      </c>
      <c r="T2407" s="11">
        <f>(((I2407/60)/60)/24)+DATE(1970,1,1)</f>
        <v>42616.585358796292</v>
      </c>
      <c r="U2407">
        <f>YEAR(S2407)</f>
        <v>2016</v>
      </c>
      <c r="V2407">
        <f>YEAR(T2407)</f>
        <v>2016</v>
      </c>
      <c r="W2407" t="str">
        <f>IF(V2407=U2407, "Yes"," No")</f>
        <v>Yes</v>
      </c>
    </row>
    <row r="2408" spans="1:23" ht="43.2" x14ac:dyDescent="0.3">
      <c r="A2408">
        <v>2406</v>
      </c>
      <c r="B2408" s="1" t="s">
        <v>4894</v>
      </c>
      <c r="C2408" s="1" t="s">
        <v>4895</v>
      </c>
      <c r="D2408">
        <v>3250</v>
      </c>
      <c r="E2408">
        <v>1345</v>
      </c>
      <c r="F2408" t="s">
        <v>357</v>
      </c>
      <c r="G2408" t="s">
        <v>17</v>
      </c>
      <c r="H2408" t="s">
        <v>18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2353</v>
      </c>
      <c r="O2408" s="7">
        <f>(E2408/D2408)*100</f>
        <v>41.384615384615387</v>
      </c>
      <c r="P2408" s="5">
        <f>IFERROR((E2408/L2408),0)</f>
        <v>84.0625</v>
      </c>
      <c r="Q2408" s="5" t="str">
        <f>LEFT(N2408,SEARCH("/", N2408)-1)</f>
        <v>food</v>
      </c>
      <c r="R2408" s="5" t="str">
        <f>RIGHT(N2408,LEN(N2408)-SEARCH("/",N2408))</f>
        <v>food trucks</v>
      </c>
      <c r="S2408" s="11">
        <f>(((J2408/60)/60)/24)+DATE(1970,1,1)</f>
        <v>41983.110995370371</v>
      </c>
      <c r="T2408" s="11">
        <f>(((I2408/60)/60)/24)+DATE(1970,1,1)</f>
        <v>42023.110995370371</v>
      </c>
      <c r="U2408">
        <f>YEAR(S2408)</f>
        <v>2014</v>
      </c>
      <c r="V2408">
        <f>YEAR(T2408)</f>
        <v>2015</v>
      </c>
      <c r="W2408" t="str">
        <f>IF(V2408=U2408, "Yes"," No")</f>
        <v xml:space="preserve"> No</v>
      </c>
    </row>
    <row r="2409" spans="1:23" ht="57.6" x14ac:dyDescent="0.3">
      <c r="A2409">
        <v>2407</v>
      </c>
      <c r="B2409" s="1" t="s">
        <v>4896</v>
      </c>
      <c r="C2409" s="1" t="s">
        <v>4897</v>
      </c>
      <c r="D2409">
        <v>22000</v>
      </c>
      <c r="E2409">
        <v>5557</v>
      </c>
      <c r="F2409" t="s">
        <v>357</v>
      </c>
      <c r="G2409" t="s">
        <v>17</v>
      </c>
      <c r="H2409" t="s">
        <v>18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2353</v>
      </c>
      <c r="O2409" s="7">
        <f>(E2409/D2409)*100</f>
        <v>25.259090909090908</v>
      </c>
      <c r="P2409" s="5">
        <f>IFERROR((E2409/L2409),0)</f>
        <v>168.39393939393941</v>
      </c>
      <c r="Q2409" s="5" t="str">
        <f>LEFT(N2409,SEARCH("/", N2409)-1)</f>
        <v>food</v>
      </c>
      <c r="R2409" s="5" t="str">
        <f>RIGHT(N2409,LEN(N2409)-SEARCH("/",N2409))</f>
        <v>food trucks</v>
      </c>
      <c r="S2409" s="11">
        <f>(((J2409/60)/60)/24)+DATE(1970,1,1)</f>
        <v>42082.575555555552</v>
      </c>
      <c r="T2409" s="11">
        <f>(((I2409/60)/60)/24)+DATE(1970,1,1)</f>
        <v>42105.25</v>
      </c>
      <c r="U2409">
        <f>YEAR(S2409)</f>
        <v>2015</v>
      </c>
      <c r="V2409">
        <f>YEAR(T2409)</f>
        <v>2015</v>
      </c>
      <c r="W2409" t="str">
        <f>IF(V2409=U2409, "Yes"," No")</f>
        <v>Yes</v>
      </c>
    </row>
    <row r="2410" spans="1:23" ht="43.2" x14ac:dyDescent="0.3">
      <c r="A2410">
        <v>2408</v>
      </c>
      <c r="B2410" s="1" t="s">
        <v>4898</v>
      </c>
      <c r="C2410" s="1" t="s">
        <v>4899</v>
      </c>
      <c r="D2410">
        <v>15000</v>
      </c>
      <c r="E2410">
        <v>30</v>
      </c>
      <c r="F2410" t="s">
        <v>357</v>
      </c>
      <c r="G2410" t="s">
        <v>17</v>
      </c>
      <c r="H2410" t="s">
        <v>18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2353</v>
      </c>
      <c r="O2410" s="7">
        <f>(E2410/D2410)*100</f>
        <v>0.2</v>
      </c>
      <c r="P2410" s="5">
        <f>IFERROR((E2410/L2410),0)</f>
        <v>15</v>
      </c>
      <c r="Q2410" s="5" t="str">
        <f>LEFT(N2410,SEARCH("/", N2410)-1)</f>
        <v>food</v>
      </c>
      <c r="R2410" s="5" t="str">
        <f>RIGHT(N2410,LEN(N2410)-SEARCH("/",N2410))</f>
        <v>food trucks</v>
      </c>
      <c r="S2410" s="11">
        <f>(((J2410/60)/60)/24)+DATE(1970,1,1)</f>
        <v>41919.140706018516</v>
      </c>
      <c r="T2410" s="11">
        <f>(((I2410/60)/60)/24)+DATE(1970,1,1)</f>
        <v>41949.182372685187</v>
      </c>
      <c r="U2410">
        <f>YEAR(S2410)</f>
        <v>2014</v>
      </c>
      <c r="V2410">
        <f>YEAR(T2410)</f>
        <v>2014</v>
      </c>
      <c r="W2410" t="str">
        <f>IF(V2410=U2410, "Yes"," No")</f>
        <v>Yes</v>
      </c>
    </row>
    <row r="2411" spans="1:23" ht="43.2" x14ac:dyDescent="0.3">
      <c r="A2411">
        <v>2409</v>
      </c>
      <c r="B2411" s="1" t="s">
        <v>4900</v>
      </c>
      <c r="C2411" s="1" t="s">
        <v>4901</v>
      </c>
      <c r="D2411">
        <v>25000</v>
      </c>
      <c r="E2411">
        <v>460</v>
      </c>
      <c r="F2411" t="s">
        <v>357</v>
      </c>
      <c r="G2411" t="s">
        <v>17</v>
      </c>
      <c r="H2411" t="s">
        <v>18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2353</v>
      </c>
      <c r="O2411" s="7">
        <f>(E2411/D2411)*100</f>
        <v>1.8399999999999999</v>
      </c>
      <c r="P2411" s="5">
        <f>IFERROR((E2411/L2411),0)</f>
        <v>76.666666666666671</v>
      </c>
      <c r="Q2411" s="5" t="str">
        <f>LEFT(N2411,SEARCH("/", N2411)-1)</f>
        <v>food</v>
      </c>
      <c r="R2411" s="5" t="str">
        <f>RIGHT(N2411,LEN(N2411)-SEARCH("/",N2411))</f>
        <v>food trucks</v>
      </c>
      <c r="S2411" s="11">
        <f>(((J2411/60)/60)/24)+DATE(1970,1,1)</f>
        <v>42204.875868055555</v>
      </c>
      <c r="T2411" s="11">
        <f>(((I2411/60)/60)/24)+DATE(1970,1,1)</f>
        <v>42234.875868055555</v>
      </c>
      <c r="U2411">
        <f>YEAR(S2411)</f>
        <v>2015</v>
      </c>
      <c r="V2411">
        <f>YEAR(T2411)</f>
        <v>2015</v>
      </c>
      <c r="W2411" t="str">
        <f>IF(V2411=U2411, "Yes"," No")</f>
        <v>Yes</v>
      </c>
    </row>
    <row r="2412" spans="1:23" ht="57.6" x14ac:dyDescent="0.3">
      <c r="A2412">
        <v>2410</v>
      </c>
      <c r="B2412" s="1" t="s">
        <v>4902</v>
      </c>
      <c r="C2412" s="1" t="s">
        <v>4903</v>
      </c>
      <c r="D2412">
        <v>15000</v>
      </c>
      <c r="E2412">
        <v>0</v>
      </c>
      <c r="F2412" t="s">
        <v>357</v>
      </c>
      <c r="G2412" t="s">
        <v>50</v>
      </c>
      <c r="H2412" t="s">
        <v>51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2353</v>
      </c>
      <c r="O2412" s="7">
        <f>(E2412/D2412)*100</f>
        <v>0</v>
      </c>
      <c r="P2412" s="5">
        <f>IFERROR((E2412/L2412),0)</f>
        <v>0</v>
      </c>
      <c r="Q2412" s="5" t="str">
        <f>LEFT(N2412,SEARCH("/", N2412)-1)</f>
        <v>food</v>
      </c>
      <c r="R2412" s="5" t="str">
        <f>RIGHT(N2412,LEN(N2412)-SEARCH("/",N2412))</f>
        <v>food trucks</v>
      </c>
      <c r="S2412" s="11">
        <f>(((J2412/60)/60)/24)+DATE(1970,1,1)</f>
        <v>42224.408275462964</v>
      </c>
      <c r="T2412" s="11">
        <f>(((I2412/60)/60)/24)+DATE(1970,1,1)</f>
        <v>42254.408275462964</v>
      </c>
      <c r="U2412">
        <f>YEAR(S2412)</f>
        <v>2015</v>
      </c>
      <c r="V2412">
        <f>YEAR(T2412)</f>
        <v>2015</v>
      </c>
      <c r="W2412" t="str">
        <f>IF(V2412=U2412, "Yes"," No")</f>
        <v>Yes</v>
      </c>
    </row>
    <row r="2413" spans="1:23" ht="57.6" x14ac:dyDescent="0.3">
      <c r="A2413">
        <v>2411</v>
      </c>
      <c r="B2413" s="1" t="s">
        <v>4904</v>
      </c>
      <c r="C2413" s="1" t="s">
        <v>4905</v>
      </c>
      <c r="D2413">
        <v>25000</v>
      </c>
      <c r="E2413">
        <v>151</v>
      </c>
      <c r="F2413" t="s">
        <v>357</v>
      </c>
      <c r="G2413" t="s">
        <v>17</v>
      </c>
      <c r="H2413" t="s">
        <v>18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2353</v>
      </c>
      <c r="O2413" s="7">
        <f>(E2413/D2413)*100</f>
        <v>0.60399999999999998</v>
      </c>
      <c r="P2413" s="5">
        <f>IFERROR((E2413/L2413),0)</f>
        <v>50.333333333333336</v>
      </c>
      <c r="Q2413" s="5" t="str">
        <f>LEFT(N2413,SEARCH("/", N2413)-1)</f>
        <v>food</v>
      </c>
      <c r="R2413" s="5" t="str">
        <f>RIGHT(N2413,LEN(N2413)-SEARCH("/",N2413))</f>
        <v>food trucks</v>
      </c>
      <c r="S2413" s="11">
        <f>(((J2413/60)/60)/24)+DATE(1970,1,1)</f>
        <v>42211.732430555552</v>
      </c>
      <c r="T2413" s="11">
        <f>(((I2413/60)/60)/24)+DATE(1970,1,1)</f>
        <v>42241.732430555552</v>
      </c>
      <c r="U2413">
        <f>YEAR(S2413)</f>
        <v>2015</v>
      </c>
      <c r="V2413">
        <f>YEAR(T2413)</f>
        <v>2015</v>
      </c>
      <c r="W2413" t="str">
        <f>IF(V2413=U2413, "Yes"," No")</f>
        <v>Yes</v>
      </c>
    </row>
    <row r="2414" spans="1:23" ht="57.6" x14ac:dyDescent="0.3">
      <c r="A2414">
        <v>2412</v>
      </c>
      <c r="B2414" s="1" t="s">
        <v>4906</v>
      </c>
      <c r="C2414" s="1" t="s">
        <v>4907</v>
      </c>
      <c r="D2414">
        <v>8000</v>
      </c>
      <c r="E2414">
        <v>0</v>
      </c>
      <c r="F2414" t="s">
        <v>357</v>
      </c>
      <c r="G2414" t="s">
        <v>179</v>
      </c>
      <c r="H2414" t="s">
        <v>55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2353</v>
      </c>
      <c r="O2414" s="7">
        <f>(E2414/D2414)*100</f>
        <v>0</v>
      </c>
      <c r="P2414" s="5">
        <f>IFERROR((E2414/L2414),0)</f>
        <v>0</v>
      </c>
      <c r="Q2414" s="5" t="str">
        <f>LEFT(N2414,SEARCH("/", N2414)-1)</f>
        <v>food</v>
      </c>
      <c r="R2414" s="5" t="str">
        <f>RIGHT(N2414,LEN(N2414)-SEARCH("/",N2414))</f>
        <v>food trucks</v>
      </c>
      <c r="S2414" s="11">
        <f>(((J2414/60)/60)/24)+DATE(1970,1,1)</f>
        <v>42655.736956018518</v>
      </c>
      <c r="T2414" s="11">
        <f>(((I2414/60)/60)/24)+DATE(1970,1,1)</f>
        <v>42700.778622685189</v>
      </c>
      <c r="U2414">
        <f>YEAR(S2414)</f>
        <v>2016</v>
      </c>
      <c r="V2414">
        <f>YEAR(T2414)</f>
        <v>2016</v>
      </c>
      <c r="W2414" t="str">
        <f>IF(V2414=U2414, "Yes"," No")</f>
        <v>Yes</v>
      </c>
    </row>
    <row r="2415" spans="1:23" ht="43.2" x14ac:dyDescent="0.3">
      <c r="A2415">
        <v>2413</v>
      </c>
      <c r="B2415" s="1" t="s">
        <v>4908</v>
      </c>
      <c r="C2415" s="1" t="s">
        <v>4909</v>
      </c>
      <c r="D2415">
        <v>3000</v>
      </c>
      <c r="E2415">
        <v>25</v>
      </c>
      <c r="F2415" t="s">
        <v>357</v>
      </c>
      <c r="G2415" t="s">
        <v>17</v>
      </c>
      <c r="H2415" t="s">
        <v>18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2353</v>
      </c>
      <c r="O2415" s="7">
        <f>(E2415/D2415)*100</f>
        <v>0.83333333333333337</v>
      </c>
      <c r="P2415" s="5">
        <f>IFERROR((E2415/L2415),0)</f>
        <v>8.3333333333333339</v>
      </c>
      <c r="Q2415" s="5" t="str">
        <f>LEFT(N2415,SEARCH("/", N2415)-1)</f>
        <v>food</v>
      </c>
      <c r="R2415" s="5" t="str">
        <f>RIGHT(N2415,LEN(N2415)-SEARCH("/",N2415))</f>
        <v>food trucks</v>
      </c>
      <c r="S2415" s="11">
        <f>(((J2415/60)/60)/24)+DATE(1970,1,1)</f>
        <v>41760.10974537037</v>
      </c>
      <c r="T2415" s="11">
        <f>(((I2415/60)/60)/24)+DATE(1970,1,1)</f>
        <v>41790.979166666664</v>
      </c>
      <c r="U2415">
        <f>YEAR(S2415)</f>
        <v>2014</v>
      </c>
      <c r="V2415">
        <f>YEAR(T2415)</f>
        <v>2014</v>
      </c>
      <c r="W2415" t="str">
        <f>IF(V2415=U2415, "Yes"," No")</f>
        <v>Yes</v>
      </c>
    </row>
    <row r="2416" spans="1:23" ht="43.2" x14ac:dyDescent="0.3">
      <c r="A2416">
        <v>2414</v>
      </c>
      <c r="B2416" s="1" t="s">
        <v>4910</v>
      </c>
      <c r="C2416" s="1" t="s">
        <v>4911</v>
      </c>
      <c r="D2416">
        <v>15000</v>
      </c>
      <c r="E2416">
        <v>460</v>
      </c>
      <c r="F2416" t="s">
        <v>357</v>
      </c>
      <c r="G2416" t="s">
        <v>17</v>
      </c>
      <c r="H2416" t="s">
        <v>18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2353</v>
      </c>
      <c r="O2416" s="7">
        <f>(E2416/D2416)*100</f>
        <v>3.0666666666666664</v>
      </c>
      <c r="P2416" s="5">
        <f>IFERROR((E2416/L2416),0)</f>
        <v>35.384615384615387</v>
      </c>
      <c r="Q2416" s="5" t="str">
        <f>LEFT(N2416,SEARCH("/", N2416)-1)</f>
        <v>food</v>
      </c>
      <c r="R2416" s="5" t="str">
        <f>RIGHT(N2416,LEN(N2416)-SEARCH("/",N2416))</f>
        <v>food trucks</v>
      </c>
      <c r="S2416" s="11">
        <f>(((J2416/60)/60)/24)+DATE(1970,1,1)</f>
        <v>42198.695138888885</v>
      </c>
      <c r="T2416" s="11">
        <f>(((I2416/60)/60)/24)+DATE(1970,1,1)</f>
        <v>42238.165972222225</v>
      </c>
      <c r="U2416">
        <f>YEAR(S2416)</f>
        <v>2015</v>
      </c>
      <c r="V2416">
        <f>YEAR(T2416)</f>
        <v>2015</v>
      </c>
      <c r="W2416" t="str">
        <f>IF(V2416=U2416, "Yes"," No")</f>
        <v>Yes</v>
      </c>
    </row>
    <row r="2417" spans="1:23" ht="43.2" x14ac:dyDescent="0.3">
      <c r="A2417">
        <v>2415</v>
      </c>
      <c r="B2417" s="1" t="s">
        <v>4912</v>
      </c>
      <c r="C2417" s="1" t="s">
        <v>4913</v>
      </c>
      <c r="D2417">
        <v>60000</v>
      </c>
      <c r="E2417">
        <v>335</v>
      </c>
      <c r="F2417" t="s">
        <v>357</v>
      </c>
      <c r="G2417" t="s">
        <v>17</v>
      </c>
      <c r="H2417" t="s">
        <v>18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2353</v>
      </c>
      <c r="O2417" s="7">
        <f>(E2417/D2417)*100</f>
        <v>0.55833333333333335</v>
      </c>
      <c r="P2417" s="5">
        <f>IFERROR((E2417/L2417),0)</f>
        <v>55.833333333333336</v>
      </c>
      <c r="Q2417" s="5" t="str">
        <f>LEFT(N2417,SEARCH("/", N2417)-1)</f>
        <v>food</v>
      </c>
      <c r="R2417" s="5" t="str">
        <f>RIGHT(N2417,LEN(N2417)-SEARCH("/",N2417))</f>
        <v>food trucks</v>
      </c>
      <c r="S2417" s="11">
        <f>(((J2417/60)/60)/24)+DATE(1970,1,1)</f>
        <v>42536.862800925926</v>
      </c>
      <c r="T2417" s="11">
        <f>(((I2417/60)/60)/24)+DATE(1970,1,1)</f>
        <v>42566.862800925926</v>
      </c>
      <c r="U2417">
        <f>YEAR(S2417)</f>
        <v>2016</v>
      </c>
      <c r="V2417">
        <f>YEAR(T2417)</f>
        <v>2016</v>
      </c>
      <c r="W2417" t="str">
        <f>IF(V2417=U2417, "Yes"," No")</f>
        <v>Yes</v>
      </c>
    </row>
    <row r="2418" spans="1:23" ht="43.2" x14ac:dyDescent="0.3">
      <c r="A2418">
        <v>2416</v>
      </c>
      <c r="B2418" s="1" t="s">
        <v>4914</v>
      </c>
      <c r="C2418" s="1" t="s">
        <v>4915</v>
      </c>
      <c r="D2418">
        <v>20000</v>
      </c>
      <c r="E2418">
        <v>5</v>
      </c>
      <c r="F2418" t="s">
        <v>357</v>
      </c>
      <c r="G2418" t="s">
        <v>17</v>
      </c>
      <c r="H2418" t="s">
        <v>18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2353</v>
      </c>
      <c r="O2418" s="7">
        <f>(E2418/D2418)*100</f>
        <v>2.5000000000000001E-2</v>
      </c>
      <c r="P2418" s="5">
        <f>IFERROR((E2418/L2418),0)</f>
        <v>5</v>
      </c>
      <c r="Q2418" s="5" t="str">
        <f>LEFT(N2418,SEARCH("/", N2418)-1)</f>
        <v>food</v>
      </c>
      <c r="R2418" s="5" t="str">
        <f>RIGHT(N2418,LEN(N2418)-SEARCH("/",N2418))</f>
        <v>food trucks</v>
      </c>
      <c r="S2418" s="11">
        <f>(((J2418/60)/60)/24)+DATE(1970,1,1)</f>
        <v>42019.737766203703</v>
      </c>
      <c r="T2418" s="11">
        <f>(((I2418/60)/60)/24)+DATE(1970,1,1)</f>
        <v>42077.625</v>
      </c>
      <c r="U2418">
        <f>YEAR(S2418)</f>
        <v>2015</v>
      </c>
      <c r="V2418">
        <f>YEAR(T2418)</f>
        <v>2015</v>
      </c>
      <c r="W2418" t="str">
        <f>IF(V2418=U2418, "Yes"," No")</f>
        <v>Yes</v>
      </c>
    </row>
    <row r="2419" spans="1:23" ht="43.2" x14ac:dyDescent="0.3">
      <c r="A2419">
        <v>2417</v>
      </c>
      <c r="B2419" s="1" t="s">
        <v>4916</v>
      </c>
      <c r="C2419" s="1" t="s">
        <v>4917</v>
      </c>
      <c r="D2419">
        <v>1000</v>
      </c>
      <c r="E2419">
        <v>0</v>
      </c>
      <c r="F2419" t="s">
        <v>357</v>
      </c>
      <c r="G2419" t="s">
        <v>17</v>
      </c>
      <c r="H2419" t="s">
        <v>18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2353</v>
      </c>
      <c r="O2419" s="7">
        <f>(E2419/D2419)*100</f>
        <v>0</v>
      </c>
      <c r="P2419" s="5">
        <f>IFERROR((E2419/L2419),0)</f>
        <v>0</v>
      </c>
      <c r="Q2419" s="5" t="str">
        <f>LEFT(N2419,SEARCH("/", N2419)-1)</f>
        <v>food</v>
      </c>
      <c r="R2419" s="5" t="str">
        <f>RIGHT(N2419,LEN(N2419)-SEARCH("/",N2419))</f>
        <v>food trucks</v>
      </c>
      <c r="S2419" s="11">
        <f>(((J2419/60)/60)/24)+DATE(1970,1,1)</f>
        <v>41831.884108796294</v>
      </c>
      <c r="T2419" s="11">
        <f>(((I2419/60)/60)/24)+DATE(1970,1,1)</f>
        <v>41861.884108796294</v>
      </c>
      <c r="U2419">
        <f>YEAR(S2419)</f>
        <v>2014</v>
      </c>
      <c r="V2419">
        <f>YEAR(T2419)</f>
        <v>2014</v>
      </c>
      <c r="W2419" t="str">
        <f>IF(V2419=U2419, "Yes"," No")</f>
        <v>Yes</v>
      </c>
    </row>
    <row r="2420" spans="1:23" x14ac:dyDescent="0.3">
      <c r="A2420">
        <v>2418</v>
      </c>
      <c r="B2420" s="1" t="s">
        <v>4918</v>
      </c>
      <c r="C2420" s="1" t="s">
        <v>4919</v>
      </c>
      <c r="D2420">
        <v>25000</v>
      </c>
      <c r="E2420">
        <v>5</v>
      </c>
      <c r="F2420" t="s">
        <v>357</v>
      </c>
      <c r="G2420" t="s">
        <v>17</v>
      </c>
      <c r="H2420" t="s">
        <v>18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2353</v>
      </c>
      <c r="O2420" s="7">
        <f>(E2420/D2420)*100</f>
        <v>0.02</v>
      </c>
      <c r="P2420" s="5">
        <f>IFERROR((E2420/L2420),0)</f>
        <v>1</v>
      </c>
      <c r="Q2420" s="5" t="str">
        <f>LEFT(N2420,SEARCH("/", N2420)-1)</f>
        <v>food</v>
      </c>
      <c r="R2420" s="5" t="str">
        <f>RIGHT(N2420,LEN(N2420)-SEARCH("/",N2420))</f>
        <v>food trucks</v>
      </c>
      <c r="S2420" s="11">
        <f>(((J2420/60)/60)/24)+DATE(1970,1,1)</f>
        <v>42027.856990740736</v>
      </c>
      <c r="T2420" s="11">
        <f>(((I2420/60)/60)/24)+DATE(1970,1,1)</f>
        <v>42087.815324074079</v>
      </c>
      <c r="U2420">
        <f>YEAR(S2420)</f>
        <v>2015</v>
      </c>
      <c r="V2420">
        <f>YEAR(T2420)</f>
        <v>2015</v>
      </c>
      <c r="W2420" t="str">
        <f>IF(V2420=U2420, "Yes"," No")</f>
        <v>Yes</v>
      </c>
    </row>
    <row r="2421" spans="1:23" ht="57.6" x14ac:dyDescent="0.3">
      <c r="A2421">
        <v>2419</v>
      </c>
      <c r="B2421" s="1" t="s">
        <v>4920</v>
      </c>
      <c r="C2421" s="1" t="s">
        <v>4921</v>
      </c>
      <c r="D2421">
        <v>3000</v>
      </c>
      <c r="E2421">
        <v>0</v>
      </c>
      <c r="F2421" t="s">
        <v>357</v>
      </c>
      <c r="G2421" t="s">
        <v>17</v>
      </c>
      <c r="H2421" t="s">
        <v>18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2353</v>
      </c>
      <c r="O2421" s="7">
        <f>(E2421/D2421)*100</f>
        <v>0</v>
      </c>
      <c r="P2421" s="5">
        <f>IFERROR((E2421/L2421),0)</f>
        <v>0</v>
      </c>
      <c r="Q2421" s="5" t="str">
        <f>LEFT(N2421,SEARCH("/", N2421)-1)</f>
        <v>food</v>
      </c>
      <c r="R2421" s="5" t="str">
        <f>RIGHT(N2421,LEN(N2421)-SEARCH("/",N2421))</f>
        <v>food trucks</v>
      </c>
      <c r="S2421" s="11">
        <f>(((J2421/60)/60)/24)+DATE(1970,1,1)</f>
        <v>41993.738298611104</v>
      </c>
      <c r="T2421" s="11">
        <f>(((I2421/60)/60)/24)+DATE(1970,1,1)</f>
        <v>42053.738298611104</v>
      </c>
      <c r="U2421">
        <f>YEAR(S2421)</f>
        <v>2014</v>
      </c>
      <c r="V2421">
        <f>YEAR(T2421)</f>
        <v>2015</v>
      </c>
      <c r="W2421" t="str">
        <f>IF(V2421=U2421, "Yes"," No")</f>
        <v xml:space="preserve"> No</v>
      </c>
    </row>
    <row r="2422" spans="1:23" ht="43.2" x14ac:dyDescent="0.3">
      <c r="A2422">
        <v>2420</v>
      </c>
      <c r="B2422" s="1" t="s">
        <v>4922</v>
      </c>
      <c r="C2422" s="1" t="s">
        <v>4923</v>
      </c>
      <c r="D2422">
        <v>16870</v>
      </c>
      <c r="E2422">
        <v>2501</v>
      </c>
      <c r="F2422" t="s">
        <v>357</v>
      </c>
      <c r="G2422" t="s">
        <v>17</v>
      </c>
      <c r="H2422" t="s">
        <v>18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2353</v>
      </c>
      <c r="O2422" s="7">
        <f>(E2422/D2422)*100</f>
        <v>14.825133372851216</v>
      </c>
      <c r="P2422" s="5">
        <f>IFERROR((E2422/L2422),0)</f>
        <v>69.472222222222229</v>
      </c>
      <c r="Q2422" s="5" t="str">
        <f>LEFT(N2422,SEARCH("/", N2422)-1)</f>
        <v>food</v>
      </c>
      <c r="R2422" s="5" t="str">
        <f>RIGHT(N2422,LEN(N2422)-SEARCH("/",N2422))</f>
        <v>food trucks</v>
      </c>
      <c r="S2422" s="11">
        <f>(((J2422/60)/60)/24)+DATE(1970,1,1)</f>
        <v>41893.028877314813</v>
      </c>
      <c r="T2422" s="11">
        <f>(((I2422/60)/60)/24)+DATE(1970,1,1)</f>
        <v>41953.070543981477</v>
      </c>
      <c r="U2422">
        <f>YEAR(S2422)</f>
        <v>2014</v>
      </c>
      <c r="V2422">
        <f>YEAR(T2422)</f>
        <v>2014</v>
      </c>
      <c r="W2422" t="str">
        <f>IF(V2422=U2422, "Yes"," No")</f>
        <v>Yes</v>
      </c>
    </row>
    <row r="2423" spans="1:23" ht="28.8" x14ac:dyDescent="0.3">
      <c r="A2423">
        <v>2421</v>
      </c>
      <c r="B2423" s="1" t="s">
        <v>4924</v>
      </c>
      <c r="C2423" s="1" t="s">
        <v>4925</v>
      </c>
      <c r="D2423">
        <v>6000</v>
      </c>
      <c r="E2423">
        <v>1</v>
      </c>
      <c r="F2423" t="s">
        <v>357</v>
      </c>
      <c r="G2423" t="s">
        <v>17</v>
      </c>
      <c r="H2423" t="s">
        <v>18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2353</v>
      </c>
      <c r="O2423" s="7">
        <f>(E2423/D2423)*100</f>
        <v>1.6666666666666666E-2</v>
      </c>
      <c r="P2423" s="5">
        <f>IFERROR((E2423/L2423),0)</f>
        <v>1</v>
      </c>
      <c r="Q2423" s="5" t="str">
        <f>LEFT(N2423,SEARCH("/", N2423)-1)</f>
        <v>food</v>
      </c>
      <c r="R2423" s="5" t="str">
        <f>RIGHT(N2423,LEN(N2423)-SEARCH("/",N2423))</f>
        <v>food trucks</v>
      </c>
      <c r="S2423" s="11">
        <f>(((J2423/60)/60)/24)+DATE(1970,1,1)</f>
        <v>42026.687453703707</v>
      </c>
      <c r="T2423" s="11">
        <f>(((I2423/60)/60)/24)+DATE(1970,1,1)</f>
        <v>42056.687453703707</v>
      </c>
      <c r="U2423">
        <f>YEAR(S2423)</f>
        <v>2015</v>
      </c>
      <c r="V2423">
        <f>YEAR(T2423)</f>
        <v>2015</v>
      </c>
      <c r="W2423" t="str">
        <f>IF(V2423=U2423, "Yes"," No")</f>
        <v>Yes</v>
      </c>
    </row>
    <row r="2424" spans="1:23" ht="28.8" x14ac:dyDescent="0.3">
      <c r="A2424">
        <v>2422</v>
      </c>
      <c r="B2424" s="1" t="s">
        <v>4926</v>
      </c>
      <c r="C2424" s="1" t="s">
        <v>4927</v>
      </c>
      <c r="D2424">
        <v>500</v>
      </c>
      <c r="E2424">
        <v>1</v>
      </c>
      <c r="F2424" t="s">
        <v>357</v>
      </c>
      <c r="G2424" t="s">
        <v>17</v>
      </c>
      <c r="H2424" t="s">
        <v>18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2353</v>
      </c>
      <c r="O2424" s="7">
        <f>(E2424/D2424)*100</f>
        <v>0.2</v>
      </c>
      <c r="P2424" s="5">
        <f>IFERROR((E2424/L2424),0)</f>
        <v>1</v>
      </c>
      <c r="Q2424" s="5" t="str">
        <f>LEFT(N2424,SEARCH("/", N2424)-1)</f>
        <v>food</v>
      </c>
      <c r="R2424" s="5" t="str">
        <f>RIGHT(N2424,LEN(N2424)-SEARCH("/",N2424))</f>
        <v>food trucks</v>
      </c>
      <c r="S2424" s="11">
        <f>(((J2424/60)/60)/24)+DATE(1970,1,1)</f>
        <v>42044.724953703699</v>
      </c>
      <c r="T2424" s="11">
        <f>(((I2424/60)/60)/24)+DATE(1970,1,1)</f>
        <v>42074.683287037042</v>
      </c>
      <c r="U2424">
        <f>YEAR(S2424)</f>
        <v>2015</v>
      </c>
      <c r="V2424">
        <f>YEAR(T2424)</f>
        <v>2015</v>
      </c>
      <c r="W2424" t="str">
        <f>IF(V2424=U2424, "Yes"," No")</f>
        <v>Yes</v>
      </c>
    </row>
    <row r="2425" spans="1:23" ht="43.2" x14ac:dyDescent="0.3">
      <c r="A2425">
        <v>2423</v>
      </c>
      <c r="B2425" s="1" t="s">
        <v>4928</v>
      </c>
      <c r="C2425" s="1" t="s">
        <v>4929</v>
      </c>
      <c r="D2425">
        <v>60000</v>
      </c>
      <c r="E2425">
        <v>8</v>
      </c>
      <c r="F2425" t="s">
        <v>357</v>
      </c>
      <c r="G2425" t="s">
        <v>17</v>
      </c>
      <c r="H2425" t="s">
        <v>18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2353</v>
      </c>
      <c r="O2425" s="7">
        <f>(E2425/D2425)*100</f>
        <v>1.3333333333333334E-2</v>
      </c>
      <c r="P2425" s="5">
        <f>IFERROR((E2425/L2425),0)</f>
        <v>8</v>
      </c>
      <c r="Q2425" s="5" t="str">
        <f>LEFT(N2425,SEARCH("/", N2425)-1)</f>
        <v>food</v>
      </c>
      <c r="R2425" s="5" t="str">
        <f>RIGHT(N2425,LEN(N2425)-SEARCH("/",N2425))</f>
        <v>food trucks</v>
      </c>
      <c r="S2425" s="11">
        <f>(((J2425/60)/60)/24)+DATE(1970,1,1)</f>
        <v>41974.704745370371</v>
      </c>
      <c r="T2425" s="11">
        <f>(((I2425/60)/60)/24)+DATE(1970,1,1)</f>
        <v>42004.704745370371</v>
      </c>
      <c r="U2425">
        <f>YEAR(S2425)</f>
        <v>2014</v>
      </c>
      <c r="V2425">
        <f>YEAR(T2425)</f>
        <v>2014</v>
      </c>
      <c r="W2425" t="str">
        <f>IF(V2425=U2425, "Yes"," No")</f>
        <v>Yes</v>
      </c>
    </row>
    <row r="2426" spans="1:23" ht="28.8" x14ac:dyDescent="0.3">
      <c r="A2426">
        <v>2424</v>
      </c>
      <c r="B2426" s="1" t="s">
        <v>4930</v>
      </c>
      <c r="C2426" s="1" t="s">
        <v>4931</v>
      </c>
      <c r="D2426">
        <v>25000</v>
      </c>
      <c r="E2426">
        <v>310</v>
      </c>
      <c r="F2426" t="s">
        <v>357</v>
      </c>
      <c r="G2426" t="s">
        <v>17</v>
      </c>
      <c r="H2426" t="s">
        <v>18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2353</v>
      </c>
      <c r="O2426" s="7">
        <f>(E2426/D2426)*100</f>
        <v>1.24</v>
      </c>
      <c r="P2426" s="5">
        <f>IFERROR((E2426/L2426),0)</f>
        <v>34.444444444444443</v>
      </c>
      <c r="Q2426" s="5" t="str">
        <f>LEFT(N2426,SEARCH("/", N2426)-1)</f>
        <v>food</v>
      </c>
      <c r="R2426" s="5" t="str">
        <f>RIGHT(N2426,LEN(N2426)-SEARCH("/",N2426))</f>
        <v>food trucks</v>
      </c>
      <c r="S2426" s="11">
        <f>(((J2426/60)/60)/24)+DATE(1970,1,1)</f>
        <v>41909.892453703702</v>
      </c>
      <c r="T2426" s="11">
        <f>(((I2426/60)/60)/24)+DATE(1970,1,1)</f>
        <v>41939.892453703702</v>
      </c>
      <c r="U2426">
        <f>YEAR(S2426)</f>
        <v>2014</v>
      </c>
      <c r="V2426">
        <f>YEAR(T2426)</f>
        <v>2014</v>
      </c>
      <c r="W2426" t="str">
        <f>IF(V2426=U2426, "Yes"," No")</f>
        <v>Yes</v>
      </c>
    </row>
    <row r="2427" spans="1:23" ht="57.6" x14ac:dyDescent="0.3">
      <c r="A2427">
        <v>2425</v>
      </c>
      <c r="B2427" s="1" t="s">
        <v>4932</v>
      </c>
      <c r="C2427" s="1" t="s">
        <v>4933</v>
      </c>
      <c r="D2427">
        <v>3500</v>
      </c>
      <c r="E2427">
        <v>1</v>
      </c>
      <c r="F2427" t="s">
        <v>357</v>
      </c>
      <c r="G2427" t="s">
        <v>17</v>
      </c>
      <c r="H2427" t="s">
        <v>18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2353</v>
      </c>
      <c r="O2427" s="7">
        <f>(E2427/D2427)*100</f>
        <v>2.8571428571428574E-2</v>
      </c>
      <c r="P2427" s="5">
        <f>IFERROR((E2427/L2427),0)</f>
        <v>1</v>
      </c>
      <c r="Q2427" s="5" t="str">
        <f>LEFT(N2427,SEARCH("/", N2427)-1)</f>
        <v>food</v>
      </c>
      <c r="R2427" s="5" t="str">
        <f>RIGHT(N2427,LEN(N2427)-SEARCH("/",N2427))</f>
        <v>food trucks</v>
      </c>
      <c r="S2427" s="11">
        <f>(((J2427/60)/60)/24)+DATE(1970,1,1)</f>
        <v>42502.913761574076</v>
      </c>
      <c r="T2427" s="11">
        <f>(((I2427/60)/60)/24)+DATE(1970,1,1)</f>
        <v>42517.919444444444</v>
      </c>
      <c r="U2427">
        <f>YEAR(S2427)</f>
        <v>2016</v>
      </c>
      <c r="V2427">
        <f>YEAR(T2427)</f>
        <v>2016</v>
      </c>
      <c r="W2427" t="str">
        <f>IF(V2427=U2427, "Yes"," No")</f>
        <v>Yes</v>
      </c>
    </row>
    <row r="2428" spans="1:23" ht="43.2" x14ac:dyDescent="0.3">
      <c r="A2428">
        <v>2426</v>
      </c>
      <c r="B2428" s="1" t="s">
        <v>4934</v>
      </c>
      <c r="C2428" s="1" t="s">
        <v>4935</v>
      </c>
      <c r="D2428">
        <v>20000</v>
      </c>
      <c r="E2428">
        <v>0</v>
      </c>
      <c r="F2428" t="s">
        <v>357</v>
      </c>
      <c r="G2428" t="s">
        <v>17</v>
      </c>
      <c r="H2428" t="s">
        <v>18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2353</v>
      </c>
      <c r="O2428" s="7">
        <f>(E2428/D2428)*100</f>
        <v>0</v>
      </c>
      <c r="P2428" s="5">
        <f>IFERROR((E2428/L2428),0)</f>
        <v>0</v>
      </c>
      <c r="Q2428" s="5" t="str">
        <f>LEFT(N2428,SEARCH("/", N2428)-1)</f>
        <v>food</v>
      </c>
      <c r="R2428" s="5" t="str">
        <f>RIGHT(N2428,LEN(N2428)-SEARCH("/",N2428))</f>
        <v>food trucks</v>
      </c>
      <c r="S2428" s="11">
        <f>(((J2428/60)/60)/24)+DATE(1970,1,1)</f>
        <v>42164.170046296291</v>
      </c>
      <c r="T2428" s="11">
        <f>(((I2428/60)/60)/24)+DATE(1970,1,1)</f>
        <v>42224.170046296291</v>
      </c>
      <c r="U2428">
        <f>YEAR(S2428)</f>
        <v>2015</v>
      </c>
      <c r="V2428">
        <f>YEAR(T2428)</f>
        <v>2015</v>
      </c>
      <c r="W2428" t="str">
        <f>IF(V2428=U2428, "Yes"," No")</f>
        <v>Yes</v>
      </c>
    </row>
    <row r="2429" spans="1:23" ht="28.8" x14ac:dyDescent="0.3">
      <c r="A2429">
        <v>2427</v>
      </c>
      <c r="B2429" s="1" t="s">
        <v>4936</v>
      </c>
      <c r="C2429" s="1" t="s">
        <v>4937</v>
      </c>
      <c r="D2429">
        <v>50000</v>
      </c>
      <c r="E2429">
        <v>1</v>
      </c>
      <c r="F2429" t="s">
        <v>357</v>
      </c>
      <c r="G2429" t="s">
        <v>17</v>
      </c>
      <c r="H2429" t="s">
        <v>18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2353</v>
      </c>
      <c r="O2429" s="7">
        <f>(E2429/D2429)*100</f>
        <v>2E-3</v>
      </c>
      <c r="P2429" s="5">
        <f>IFERROR((E2429/L2429),0)</f>
        <v>1</v>
      </c>
      <c r="Q2429" s="5" t="str">
        <f>LEFT(N2429,SEARCH("/", N2429)-1)</f>
        <v>food</v>
      </c>
      <c r="R2429" s="5" t="str">
        <f>RIGHT(N2429,LEN(N2429)-SEARCH("/",N2429))</f>
        <v>food trucks</v>
      </c>
      <c r="S2429" s="11">
        <f>(((J2429/60)/60)/24)+DATE(1970,1,1)</f>
        <v>42412.318668981476</v>
      </c>
      <c r="T2429" s="11">
        <f>(((I2429/60)/60)/24)+DATE(1970,1,1)</f>
        <v>42452.277002314819</v>
      </c>
      <c r="U2429">
        <f>YEAR(S2429)</f>
        <v>2016</v>
      </c>
      <c r="V2429">
        <f>YEAR(T2429)</f>
        <v>2016</v>
      </c>
      <c r="W2429" t="str">
        <f>IF(V2429=U2429, "Yes"," No")</f>
        <v>Yes</v>
      </c>
    </row>
    <row r="2430" spans="1:23" ht="28.8" x14ac:dyDescent="0.3">
      <c r="A2430">
        <v>2428</v>
      </c>
      <c r="B2430" s="1" t="s">
        <v>4938</v>
      </c>
      <c r="C2430" s="1" t="s">
        <v>4939</v>
      </c>
      <c r="D2430">
        <v>35000</v>
      </c>
      <c r="E2430">
        <v>1</v>
      </c>
      <c r="F2430" t="s">
        <v>357</v>
      </c>
      <c r="G2430" t="s">
        <v>17</v>
      </c>
      <c r="H2430" t="s">
        <v>18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2353</v>
      </c>
      <c r="O2430" s="7">
        <f>(E2430/D2430)*100</f>
        <v>2.8571428571428571E-3</v>
      </c>
      <c r="P2430" s="5">
        <f>IFERROR((E2430/L2430),0)</f>
        <v>1</v>
      </c>
      <c r="Q2430" s="5" t="str">
        <f>LEFT(N2430,SEARCH("/", N2430)-1)</f>
        <v>food</v>
      </c>
      <c r="R2430" s="5" t="str">
        <f>RIGHT(N2430,LEN(N2430)-SEARCH("/",N2430))</f>
        <v>food trucks</v>
      </c>
      <c r="S2430" s="11">
        <f>(((J2430/60)/60)/24)+DATE(1970,1,1)</f>
        <v>42045.784155092595</v>
      </c>
      <c r="T2430" s="11">
        <f>(((I2430/60)/60)/24)+DATE(1970,1,1)</f>
        <v>42075.742488425924</v>
      </c>
      <c r="U2430">
        <f>YEAR(S2430)</f>
        <v>2015</v>
      </c>
      <c r="V2430">
        <f>YEAR(T2430)</f>
        <v>2015</v>
      </c>
      <c r="W2430" t="str">
        <f>IF(V2430=U2430, "Yes"," No")</f>
        <v>Yes</v>
      </c>
    </row>
    <row r="2431" spans="1:23" ht="43.2" x14ac:dyDescent="0.3">
      <c r="A2431">
        <v>2429</v>
      </c>
      <c r="B2431" s="1" t="s">
        <v>4940</v>
      </c>
      <c r="C2431" s="1" t="s">
        <v>4941</v>
      </c>
      <c r="D2431">
        <v>140000</v>
      </c>
      <c r="E2431">
        <v>2005</v>
      </c>
      <c r="F2431" t="s">
        <v>357</v>
      </c>
      <c r="G2431" t="s">
        <v>410</v>
      </c>
      <c r="H2431" t="s">
        <v>411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2353</v>
      </c>
      <c r="O2431" s="7">
        <f>(E2431/D2431)*100</f>
        <v>1.4321428571428572</v>
      </c>
      <c r="P2431" s="5">
        <f>IFERROR((E2431/L2431),0)</f>
        <v>501.25</v>
      </c>
      <c r="Q2431" s="5" t="str">
        <f>LEFT(N2431,SEARCH("/", N2431)-1)</f>
        <v>food</v>
      </c>
      <c r="R2431" s="5" t="str">
        <f>RIGHT(N2431,LEN(N2431)-SEARCH("/",N2431))</f>
        <v>food trucks</v>
      </c>
      <c r="S2431" s="11">
        <f>(((J2431/60)/60)/24)+DATE(1970,1,1)</f>
        <v>42734.879236111112</v>
      </c>
      <c r="T2431" s="11">
        <f>(((I2431/60)/60)/24)+DATE(1970,1,1)</f>
        <v>42771.697222222225</v>
      </c>
      <c r="U2431">
        <f>YEAR(S2431)</f>
        <v>2016</v>
      </c>
      <c r="V2431">
        <f>YEAR(T2431)</f>
        <v>2017</v>
      </c>
      <c r="W2431" t="str">
        <f>IF(V2431=U2431, "Yes"," No")</f>
        <v xml:space="preserve"> No</v>
      </c>
    </row>
    <row r="2432" spans="1:23" ht="57.6" x14ac:dyDescent="0.3">
      <c r="A2432">
        <v>2430</v>
      </c>
      <c r="B2432" s="1" t="s">
        <v>4942</v>
      </c>
      <c r="C2432" s="1" t="s">
        <v>4943</v>
      </c>
      <c r="D2432">
        <v>3000</v>
      </c>
      <c r="E2432">
        <v>21</v>
      </c>
      <c r="F2432" t="s">
        <v>357</v>
      </c>
      <c r="G2432" t="s">
        <v>17</v>
      </c>
      <c r="H2432" t="s">
        <v>18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2353</v>
      </c>
      <c r="O2432" s="7">
        <f>(E2432/D2432)*100</f>
        <v>0.70000000000000007</v>
      </c>
      <c r="P2432" s="5">
        <f>IFERROR((E2432/L2432),0)</f>
        <v>10.5</v>
      </c>
      <c r="Q2432" s="5" t="str">
        <f>LEFT(N2432,SEARCH("/", N2432)-1)</f>
        <v>food</v>
      </c>
      <c r="R2432" s="5" t="str">
        <f>RIGHT(N2432,LEN(N2432)-SEARCH("/",N2432))</f>
        <v>food trucks</v>
      </c>
      <c r="S2432" s="11">
        <f>(((J2432/60)/60)/24)+DATE(1970,1,1)</f>
        <v>42382.130833333329</v>
      </c>
      <c r="T2432" s="11">
        <f>(((I2432/60)/60)/24)+DATE(1970,1,1)</f>
        <v>42412.130833333329</v>
      </c>
      <c r="U2432">
        <f>YEAR(S2432)</f>
        <v>2016</v>
      </c>
      <c r="V2432">
        <f>YEAR(T2432)</f>
        <v>2016</v>
      </c>
      <c r="W2432" t="str">
        <f>IF(V2432=U2432, "Yes"," No")</f>
        <v>Yes</v>
      </c>
    </row>
    <row r="2433" spans="1:23" ht="28.8" x14ac:dyDescent="0.3">
      <c r="A2433">
        <v>2431</v>
      </c>
      <c r="B2433" s="1" t="s">
        <v>4944</v>
      </c>
      <c r="C2433" s="1" t="s">
        <v>4945</v>
      </c>
      <c r="D2433">
        <v>100000</v>
      </c>
      <c r="E2433">
        <v>2</v>
      </c>
      <c r="F2433" t="s">
        <v>357</v>
      </c>
      <c r="G2433" t="s">
        <v>17</v>
      </c>
      <c r="H2433" t="s">
        <v>18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2353</v>
      </c>
      <c r="O2433" s="7">
        <f>(E2433/D2433)*100</f>
        <v>2E-3</v>
      </c>
      <c r="P2433" s="5">
        <f>IFERROR((E2433/L2433),0)</f>
        <v>1</v>
      </c>
      <c r="Q2433" s="5" t="str">
        <f>LEFT(N2433,SEARCH("/", N2433)-1)</f>
        <v>food</v>
      </c>
      <c r="R2433" s="5" t="str">
        <f>RIGHT(N2433,LEN(N2433)-SEARCH("/",N2433))</f>
        <v>food trucks</v>
      </c>
      <c r="S2433" s="11">
        <f>(((J2433/60)/60)/24)+DATE(1970,1,1)</f>
        <v>42489.099687499998</v>
      </c>
      <c r="T2433" s="11">
        <f>(((I2433/60)/60)/24)+DATE(1970,1,1)</f>
        <v>42549.099687499998</v>
      </c>
      <c r="U2433">
        <f>YEAR(S2433)</f>
        <v>2016</v>
      </c>
      <c r="V2433">
        <f>YEAR(T2433)</f>
        <v>2016</v>
      </c>
      <c r="W2433" t="str">
        <f>IF(V2433=U2433, "Yes"," No")</f>
        <v>Yes</v>
      </c>
    </row>
    <row r="2434" spans="1:23" ht="43.2" x14ac:dyDescent="0.3">
      <c r="A2434">
        <v>2432</v>
      </c>
      <c r="B2434" s="1" t="s">
        <v>4946</v>
      </c>
      <c r="C2434" s="1" t="s">
        <v>4947</v>
      </c>
      <c r="D2434">
        <v>14000</v>
      </c>
      <c r="E2434">
        <v>2</v>
      </c>
      <c r="F2434" t="s">
        <v>357</v>
      </c>
      <c r="G2434" t="s">
        <v>17</v>
      </c>
      <c r="H2434" t="s">
        <v>18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2353</v>
      </c>
      <c r="O2434" s="7">
        <f>(E2434/D2434)*100</f>
        <v>1.4285714285714287E-2</v>
      </c>
      <c r="P2434" s="5">
        <f>IFERROR((E2434/L2434),0)</f>
        <v>1</v>
      </c>
      <c r="Q2434" s="5" t="str">
        <f>LEFT(N2434,SEARCH("/", N2434)-1)</f>
        <v>food</v>
      </c>
      <c r="R2434" s="5" t="str">
        <f>RIGHT(N2434,LEN(N2434)-SEARCH("/",N2434))</f>
        <v>food trucks</v>
      </c>
      <c r="S2434" s="11">
        <f>(((J2434/60)/60)/24)+DATE(1970,1,1)</f>
        <v>42041.218715277777</v>
      </c>
      <c r="T2434" s="11">
        <f>(((I2434/60)/60)/24)+DATE(1970,1,1)</f>
        <v>42071.218715277777</v>
      </c>
      <c r="U2434">
        <f>YEAR(S2434)</f>
        <v>2015</v>
      </c>
      <c r="V2434">
        <f>YEAR(T2434)</f>
        <v>2015</v>
      </c>
      <c r="W2434" t="str">
        <f>IF(V2434=U2434, "Yes"," No")</f>
        <v>Yes</v>
      </c>
    </row>
    <row r="2435" spans="1:23" ht="57.6" x14ac:dyDescent="0.3">
      <c r="A2435">
        <v>2433</v>
      </c>
      <c r="B2435" s="1" t="s">
        <v>4948</v>
      </c>
      <c r="C2435" s="1" t="s">
        <v>4949</v>
      </c>
      <c r="D2435">
        <v>10000</v>
      </c>
      <c r="E2435">
        <v>0</v>
      </c>
      <c r="F2435" t="s">
        <v>357</v>
      </c>
      <c r="G2435" t="s">
        <v>17</v>
      </c>
      <c r="H2435" t="s">
        <v>18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2353</v>
      </c>
      <c r="O2435" s="7">
        <f>(E2435/D2435)*100</f>
        <v>0</v>
      </c>
      <c r="P2435" s="5">
        <f>IFERROR((E2435/L2435),0)</f>
        <v>0</v>
      </c>
      <c r="Q2435" s="5" t="str">
        <f>LEFT(N2435,SEARCH("/", N2435)-1)</f>
        <v>food</v>
      </c>
      <c r="R2435" s="5" t="str">
        <f>RIGHT(N2435,LEN(N2435)-SEARCH("/",N2435))</f>
        <v>food trucks</v>
      </c>
      <c r="S2435" s="11">
        <f>(((J2435/60)/60)/24)+DATE(1970,1,1)</f>
        <v>42397.89980324074</v>
      </c>
      <c r="T2435" s="11">
        <f>(((I2435/60)/60)/24)+DATE(1970,1,1)</f>
        <v>42427.89980324074</v>
      </c>
      <c r="U2435">
        <f>YEAR(S2435)</f>
        <v>2016</v>
      </c>
      <c r="V2435">
        <f>YEAR(T2435)</f>
        <v>2016</v>
      </c>
      <c r="W2435" t="str">
        <f>IF(V2435=U2435, "Yes"," No")</f>
        <v>Yes</v>
      </c>
    </row>
    <row r="2436" spans="1:23" ht="43.2" x14ac:dyDescent="0.3">
      <c r="A2436">
        <v>2434</v>
      </c>
      <c r="B2436" s="1" t="s">
        <v>4950</v>
      </c>
      <c r="C2436" s="1" t="s">
        <v>4951</v>
      </c>
      <c r="D2436">
        <v>20000</v>
      </c>
      <c r="E2436">
        <v>26</v>
      </c>
      <c r="F2436" t="s">
        <v>357</v>
      </c>
      <c r="G2436" t="s">
        <v>17</v>
      </c>
      <c r="H2436" t="s">
        <v>18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2353</v>
      </c>
      <c r="O2436" s="7">
        <f>(E2436/D2436)*100</f>
        <v>0.13</v>
      </c>
      <c r="P2436" s="5">
        <f>IFERROR((E2436/L2436),0)</f>
        <v>13</v>
      </c>
      <c r="Q2436" s="5" t="str">
        <f>LEFT(N2436,SEARCH("/", N2436)-1)</f>
        <v>food</v>
      </c>
      <c r="R2436" s="5" t="str">
        <f>RIGHT(N2436,LEN(N2436)-SEARCH("/",N2436))</f>
        <v>food trucks</v>
      </c>
      <c r="S2436" s="11">
        <f>(((J2436/60)/60)/24)+DATE(1970,1,1)</f>
        <v>42180.18604166666</v>
      </c>
      <c r="T2436" s="11">
        <f>(((I2436/60)/60)/24)+DATE(1970,1,1)</f>
        <v>42220.18604166666</v>
      </c>
      <c r="U2436">
        <f>YEAR(S2436)</f>
        <v>2015</v>
      </c>
      <c r="V2436">
        <f>YEAR(T2436)</f>
        <v>2015</v>
      </c>
      <c r="W2436" t="str">
        <f>IF(V2436=U2436, "Yes"," No")</f>
        <v>Yes</v>
      </c>
    </row>
    <row r="2437" spans="1:23" ht="43.2" x14ac:dyDescent="0.3">
      <c r="A2437">
        <v>2435</v>
      </c>
      <c r="B2437" s="1" t="s">
        <v>4952</v>
      </c>
      <c r="C2437" s="1" t="s">
        <v>4953</v>
      </c>
      <c r="D2437">
        <v>250000</v>
      </c>
      <c r="E2437">
        <v>1224</v>
      </c>
      <c r="F2437" t="s">
        <v>357</v>
      </c>
      <c r="G2437" t="s">
        <v>476</v>
      </c>
      <c r="H2437" t="s">
        <v>477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2353</v>
      </c>
      <c r="O2437" s="7">
        <f>(E2437/D2437)*100</f>
        <v>0.48960000000000004</v>
      </c>
      <c r="P2437" s="5">
        <f>IFERROR((E2437/L2437),0)</f>
        <v>306</v>
      </c>
      <c r="Q2437" s="5" t="str">
        <f>LEFT(N2437,SEARCH("/", N2437)-1)</f>
        <v>food</v>
      </c>
      <c r="R2437" s="5" t="str">
        <f>RIGHT(N2437,LEN(N2437)-SEARCH("/",N2437))</f>
        <v>food trucks</v>
      </c>
      <c r="S2437" s="11">
        <f>(((J2437/60)/60)/24)+DATE(1970,1,1)</f>
        <v>42252.277615740735</v>
      </c>
      <c r="T2437" s="11">
        <f>(((I2437/60)/60)/24)+DATE(1970,1,1)</f>
        <v>42282.277615740735</v>
      </c>
      <c r="U2437">
        <f>YEAR(S2437)</f>
        <v>2015</v>
      </c>
      <c r="V2437">
        <f>YEAR(T2437)</f>
        <v>2015</v>
      </c>
      <c r="W2437" t="str">
        <f>IF(V2437=U2437, "Yes"," No")</f>
        <v>Yes</v>
      </c>
    </row>
    <row r="2438" spans="1:23" ht="57.6" x14ac:dyDescent="0.3">
      <c r="A2438">
        <v>2436</v>
      </c>
      <c r="B2438" s="1" t="s">
        <v>4954</v>
      </c>
      <c r="C2438" s="1" t="s">
        <v>4955</v>
      </c>
      <c r="D2438">
        <v>117000</v>
      </c>
      <c r="E2438">
        <v>45</v>
      </c>
      <c r="F2438" t="s">
        <v>357</v>
      </c>
      <c r="G2438" t="s">
        <v>159</v>
      </c>
      <c r="H2438" t="s">
        <v>160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2353</v>
      </c>
      <c r="O2438" s="7">
        <f>(E2438/D2438)*100</f>
        <v>3.8461538461538464E-2</v>
      </c>
      <c r="P2438" s="5">
        <f>IFERROR((E2438/L2438),0)</f>
        <v>22.5</v>
      </c>
      <c r="Q2438" s="5" t="str">
        <f>LEFT(N2438,SEARCH("/", N2438)-1)</f>
        <v>food</v>
      </c>
      <c r="R2438" s="5" t="str">
        <f>RIGHT(N2438,LEN(N2438)-SEARCH("/",N2438))</f>
        <v>food trucks</v>
      </c>
      <c r="S2438" s="11">
        <f>(((J2438/60)/60)/24)+DATE(1970,1,1)</f>
        <v>42338.615393518514</v>
      </c>
      <c r="T2438" s="11">
        <f>(((I2438/60)/60)/24)+DATE(1970,1,1)</f>
        <v>42398.615393518514</v>
      </c>
      <c r="U2438">
        <f>YEAR(S2438)</f>
        <v>2015</v>
      </c>
      <c r="V2438">
        <f>YEAR(T2438)</f>
        <v>2016</v>
      </c>
      <c r="W2438" t="str">
        <f>IF(V2438=U2438, "Yes"," No")</f>
        <v xml:space="preserve"> No</v>
      </c>
    </row>
    <row r="2439" spans="1:23" ht="43.2" x14ac:dyDescent="0.3">
      <c r="A2439">
        <v>2437</v>
      </c>
      <c r="B2439" s="1" t="s">
        <v>4956</v>
      </c>
      <c r="C2439" s="1" t="s">
        <v>4957</v>
      </c>
      <c r="D2439">
        <v>8000</v>
      </c>
      <c r="E2439">
        <v>0</v>
      </c>
      <c r="F2439" t="s">
        <v>357</v>
      </c>
      <c r="G2439" t="s">
        <v>17</v>
      </c>
      <c r="H2439" t="s">
        <v>18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2353</v>
      </c>
      <c r="O2439" s="7">
        <f>(E2439/D2439)*100</f>
        <v>0</v>
      </c>
      <c r="P2439" s="5">
        <f>IFERROR((E2439/L2439),0)</f>
        <v>0</v>
      </c>
      <c r="Q2439" s="5" t="str">
        <f>LEFT(N2439,SEARCH("/", N2439)-1)</f>
        <v>food</v>
      </c>
      <c r="R2439" s="5" t="str">
        <f>RIGHT(N2439,LEN(N2439)-SEARCH("/",N2439))</f>
        <v>food trucks</v>
      </c>
      <c r="S2439" s="11">
        <f>(((J2439/60)/60)/24)+DATE(1970,1,1)</f>
        <v>42031.965138888889</v>
      </c>
      <c r="T2439" s="11">
        <f>(((I2439/60)/60)/24)+DATE(1970,1,1)</f>
        <v>42080.75</v>
      </c>
      <c r="U2439">
        <f>YEAR(S2439)</f>
        <v>2015</v>
      </c>
      <c r="V2439">
        <f>YEAR(T2439)</f>
        <v>2015</v>
      </c>
      <c r="W2439" t="str">
        <f>IF(V2439=U2439, "Yes"," No")</f>
        <v>Yes</v>
      </c>
    </row>
    <row r="2440" spans="1:23" ht="43.2" x14ac:dyDescent="0.3">
      <c r="A2440">
        <v>2438</v>
      </c>
      <c r="B2440" s="1" t="s">
        <v>4958</v>
      </c>
      <c r="C2440" s="1" t="s">
        <v>4959</v>
      </c>
      <c r="D2440">
        <v>15000</v>
      </c>
      <c r="E2440">
        <v>50</v>
      </c>
      <c r="F2440" t="s">
        <v>357</v>
      </c>
      <c r="G2440" t="s">
        <v>17</v>
      </c>
      <c r="H2440" t="s">
        <v>18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2353</v>
      </c>
      <c r="O2440" s="7">
        <f>(E2440/D2440)*100</f>
        <v>0.33333333333333337</v>
      </c>
      <c r="P2440" s="5">
        <f>IFERROR((E2440/L2440),0)</f>
        <v>50</v>
      </c>
      <c r="Q2440" s="5" t="str">
        <f>LEFT(N2440,SEARCH("/", N2440)-1)</f>
        <v>food</v>
      </c>
      <c r="R2440" s="5" t="str">
        <f>RIGHT(N2440,LEN(N2440)-SEARCH("/",N2440))</f>
        <v>food trucks</v>
      </c>
      <c r="S2440" s="11">
        <f>(((J2440/60)/60)/24)+DATE(1970,1,1)</f>
        <v>42285.91506944444</v>
      </c>
      <c r="T2440" s="11">
        <f>(((I2440/60)/60)/24)+DATE(1970,1,1)</f>
        <v>42345.956736111111</v>
      </c>
      <c r="U2440">
        <f>YEAR(S2440)</f>
        <v>2015</v>
      </c>
      <c r="V2440">
        <f>YEAR(T2440)</f>
        <v>2015</v>
      </c>
      <c r="W2440" t="str">
        <f>IF(V2440=U2440, "Yes"," No")</f>
        <v>Yes</v>
      </c>
    </row>
    <row r="2441" spans="1:23" ht="57.6" x14ac:dyDescent="0.3">
      <c r="A2441">
        <v>2439</v>
      </c>
      <c r="B2441" s="1" t="s">
        <v>4960</v>
      </c>
      <c r="C2441" s="1" t="s">
        <v>4961</v>
      </c>
      <c r="D2441">
        <v>10000</v>
      </c>
      <c r="E2441">
        <v>0</v>
      </c>
      <c r="F2441" t="s">
        <v>357</v>
      </c>
      <c r="G2441" t="s">
        <v>17</v>
      </c>
      <c r="H2441" t="s">
        <v>18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2353</v>
      </c>
      <c r="O2441" s="7">
        <f>(E2441/D2441)*100</f>
        <v>0</v>
      </c>
      <c r="P2441" s="5">
        <f>IFERROR((E2441/L2441),0)</f>
        <v>0</v>
      </c>
      <c r="Q2441" s="5" t="str">
        <f>LEFT(N2441,SEARCH("/", N2441)-1)</f>
        <v>food</v>
      </c>
      <c r="R2441" s="5" t="str">
        <f>RIGHT(N2441,LEN(N2441)-SEARCH("/",N2441))</f>
        <v>food trucks</v>
      </c>
      <c r="S2441" s="11">
        <f>(((J2441/60)/60)/24)+DATE(1970,1,1)</f>
        <v>42265.818622685183</v>
      </c>
      <c r="T2441" s="11">
        <f>(((I2441/60)/60)/24)+DATE(1970,1,1)</f>
        <v>42295.818622685183</v>
      </c>
      <c r="U2441">
        <f>YEAR(S2441)</f>
        <v>2015</v>
      </c>
      <c r="V2441">
        <f>YEAR(T2441)</f>
        <v>2015</v>
      </c>
      <c r="W2441" t="str">
        <f>IF(V2441=U2441, "Yes"," No")</f>
        <v>Yes</v>
      </c>
    </row>
    <row r="2442" spans="1:23" ht="28.8" x14ac:dyDescent="0.3">
      <c r="A2442">
        <v>2440</v>
      </c>
      <c r="B2442" s="1" t="s">
        <v>4962</v>
      </c>
      <c r="C2442" s="1" t="s">
        <v>4963</v>
      </c>
      <c r="D2442">
        <v>5000</v>
      </c>
      <c r="E2442">
        <v>10</v>
      </c>
      <c r="F2442" t="s">
        <v>357</v>
      </c>
      <c r="G2442" t="s">
        <v>3077</v>
      </c>
      <c r="H2442" t="s">
        <v>55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2353</v>
      </c>
      <c r="O2442" s="7">
        <f>(E2442/D2442)*100</f>
        <v>0.2</v>
      </c>
      <c r="P2442" s="5">
        <f>IFERROR((E2442/L2442),0)</f>
        <v>5</v>
      </c>
      <c r="Q2442" s="5" t="str">
        <f>LEFT(N2442,SEARCH("/", N2442)-1)</f>
        <v>food</v>
      </c>
      <c r="R2442" s="5" t="str">
        <f>RIGHT(N2442,LEN(N2442)-SEARCH("/",N2442))</f>
        <v>food trucks</v>
      </c>
      <c r="S2442" s="11">
        <f>(((J2442/60)/60)/24)+DATE(1970,1,1)</f>
        <v>42383.899456018517</v>
      </c>
      <c r="T2442" s="11">
        <f>(((I2442/60)/60)/24)+DATE(1970,1,1)</f>
        <v>42413.899456018517</v>
      </c>
      <c r="U2442">
        <f>YEAR(S2442)</f>
        <v>2016</v>
      </c>
      <c r="V2442">
        <f>YEAR(T2442)</f>
        <v>2016</v>
      </c>
      <c r="W2442" t="str">
        <f>IF(V2442=U2442, "Yes"," No")</f>
        <v>Yes</v>
      </c>
    </row>
    <row r="2443" spans="1:23" ht="28.8" x14ac:dyDescent="0.3">
      <c r="A2443">
        <v>2441</v>
      </c>
      <c r="B2443" s="1" t="s">
        <v>4964</v>
      </c>
      <c r="C2443" s="1" t="s">
        <v>4965</v>
      </c>
      <c r="D2443">
        <v>7500</v>
      </c>
      <c r="E2443">
        <v>8091</v>
      </c>
      <c r="F2443" t="s">
        <v>16</v>
      </c>
      <c r="G2443" t="s">
        <v>17</v>
      </c>
      <c r="H2443" t="s">
        <v>18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4725</v>
      </c>
      <c r="O2443" s="7">
        <f>(E2443/D2443)*100</f>
        <v>107.88</v>
      </c>
      <c r="P2443" s="5">
        <f>IFERROR((E2443/L2443),0)</f>
        <v>74.22935779816514</v>
      </c>
      <c r="Q2443" s="5" t="str">
        <f>LEFT(N2443,SEARCH("/", N2443)-1)</f>
        <v>food</v>
      </c>
      <c r="R2443" s="5" t="str">
        <f>RIGHT(N2443,LEN(N2443)-SEARCH("/",N2443))</f>
        <v>small batch</v>
      </c>
      <c r="S2443" s="11">
        <f>(((J2443/60)/60)/24)+DATE(1970,1,1)</f>
        <v>42187.125625000001</v>
      </c>
      <c r="T2443" s="11">
        <f>(((I2443/60)/60)/24)+DATE(1970,1,1)</f>
        <v>42208.207638888889</v>
      </c>
      <c r="U2443">
        <f>YEAR(S2443)</f>
        <v>2015</v>
      </c>
      <c r="V2443">
        <f>YEAR(T2443)</f>
        <v>2015</v>
      </c>
      <c r="W2443" t="str">
        <f>IF(V2443=U2443, "Yes"," No")</f>
        <v>Yes</v>
      </c>
    </row>
    <row r="2444" spans="1:23" ht="43.2" x14ac:dyDescent="0.3">
      <c r="A2444">
        <v>2442</v>
      </c>
      <c r="B2444" s="1" t="s">
        <v>4966</v>
      </c>
      <c r="C2444" s="1" t="s">
        <v>4967</v>
      </c>
      <c r="D2444">
        <v>24000</v>
      </c>
      <c r="E2444">
        <v>30226</v>
      </c>
      <c r="F2444" t="s">
        <v>16</v>
      </c>
      <c r="G2444" t="s">
        <v>17</v>
      </c>
      <c r="H2444" t="s">
        <v>18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4725</v>
      </c>
      <c r="O2444" s="7">
        <f>(E2444/D2444)*100</f>
        <v>125.94166666666666</v>
      </c>
      <c r="P2444" s="5">
        <f>IFERROR((E2444/L2444),0)</f>
        <v>81.252688172043008</v>
      </c>
      <c r="Q2444" s="5" t="str">
        <f>LEFT(N2444,SEARCH("/", N2444)-1)</f>
        <v>food</v>
      </c>
      <c r="R2444" s="5" t="str">
        <f>RIGHT(N2444,LEN(N2444)-SEARCH("/",N2444))</f>
        <v>small batch</v>
      </c>
      <c r="S2444" s="11">
        <f>(((J2444/60)/60)/24)+DATE(1970,1,1)</f>
        <v>42052.666990740734</v>
      </c>
      <c r="T2444" s="11">
        <f>(((I2444/60)/60)/24)+DATE(1970,1,1)</f>
        <v>42082.625324074077</v>
      </c>
      <c r="U2444">
        <f>YEAR(S2444)</f>
        <v>2015</v>
      </c>
      <c r="V2444">
        <f>YEAR(T2444)</f>
        <v>2015</v>
      </c>
      <c r="W2444" t="str">
        <f>IF(V2444=U2444, "Yes"," No")</f>
        <v>Yes</v>
      </c>
    </row>
    <row r="2445" spans="1:23" ht="57.6" x14ac:dyDescent="0.3">
      <c r="A2445">
        <v>2443</v>
      </c>
      <c r="B2445" s="1" t="s">
        <v>4968</v>
      </c>
      <c r="C2445" s="1" t="s">
        <v>4969</v>
      </c>
      <c r="D2445">
        <v>20000</v>
      </c>
      <c r="E2445">
        <v>40502.99</v>
      </c>
      <c r="F2445" t="s">
        <v>16</v>
      </c>
      <c r="G2445" t="s">
        <v>17</v>
      </c>
      <c r="H2445" t="s">
        <v>18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4725</v>
      </c>
      <c r="O2445" s="7">
        <f>(E2445/D2445)*100</f>
        <v>202.51495</v>
      </c>
      <c r="P2445" s="5">
        <f>IFERROR((E2445/L2445),0)</f>
        <v>130.23469453376205</v>
      </c>
      <c r="Q2445" s="5" t="str">
        <f>LEFT(N2445,SEARCH("/", N2445)-1)</f>
        <v>food</v>
      </c>
      <c r="R2445" s="5" t="str">
        <f>RIGHT(N2445,LEN(N2445)-SEARCH("/",N2445))</f>
        <v>small batch</v>
      </c>
      <c r="S2445" s="11">
        <f>(((J2445/60)/60)/24)+DATE(1970,1,1)</f>
        <v>41836.625254629631</v>
      </c>
      <c r="T2445" s="11">
        <f>(((I2445/60)/60)/24)+DATE(1970,1,1)</f>
        <v>41866.625254629631</v>
      </c>
      <c r="U2445">
        <f>YEAR(S2445)</f>
        <v>2014</v>
      </c>
      <c r="V2445">
        <f>YEAR(T2445)</f>
        <v>2014</v>
      </c>
      <c r="W2445" t="str">
        <f>IF(V2445=U2445, "Yes"," No")</f>
        <v>Yes</v>
      </c>
    </row>
    <row r="2446" spans="1:23" ht="43.2" x14ac:dyDescent="0.3">
      <c r="A2446">
        <v>2444</v>
      </c>
      <c r="B2446" s="1" t="s">
        <v>4970</v>
      </c>
      <c r="C2446" s="1" t="s">
        <v>4971</v>
      </c>
      <c r="D2446">
        <v>3000</v>
      </c>
      <c r="E2446">
        <v>3258</v>
      </c>
      <c r="F2446" t="s">
        <v>16</v>
      </c>
      <c r="G2446" t="s">
        <v>17</v>
      </c>
      <c r="H2446" t="s">
        <v>18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4725</v>
      </c>
      <c r="O2446" s="7">
        <f>(E2446/D2446)*100</f>
        <v>108.60000000000001</v>
      </c>
      <c r="P2446" s="5">
        <f>IFERROR((E2446/L2446),0)</f>
        <v>53.409836065573771</v>
      </c>
      <c r="Q2446" s="5" t="str">
        <f>LEFT(N2446,SEARCH("/", N2446)-1)</f>
        <v>food</v>
      </c>
      <c r="R2446" s="5" t="str">
        <f>RIGHT(N2446,LEN(N2446)-SEARCH("/",N2446))</f>
        <v>small batch</v>
      </c>
      <c r="S2446" s="11">
        <f>(((J2446/60)/60)/24)+DATE(1970,1,1)</f>
        <v>42485.754525462966</v>
      </c>
      <c r="T2446" s="11">
        <f>(((I2446/60)/60)/24)+DATE(1970,1,1)</f>
        <v>42515.754525462966</v>
      </c>
      <c r="U2446">
        <f>YEAR(S2446)</f>
        <v>2016</v>
      </c>
      <c r="V2446">
        <f>YEAR(T2446)</f>
        <v>2016</v>
      </c>
      <c r="W2446" t="str">
        <f>IF(V2446=U2446, "Yes"," No")</f>
        <v>Yes</v>
      </c>
    </row>
    <row r="2447" spans="1:23" ht="57.6" x14ac:dyDescent="0.3">
      <c r="A2447">
        <v>2445</v>
      </c>
      <c r="B2447" s="1" t="s">
        <v>4972</v>
      </c>
      <c r="C2447" s="1" t="s">
        <v>4973</v>
      </c>
      <c r="D2447">
        <v>5000</v>
      </c>
      <c r="E2447">
        <v>8640</v>
      </c>
      <c r="F2447" t="s">
        <v>16</v>
      </c>
      <c r="G2447" t="s">
        <v>17</v>
      </c>
      <c r="H2447" t="s">
        <v>18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4725</v>
      </c>
      <c r="O2447" s="7">
        <f>(E2447/D2447)*100</f>
        <v>172.8</v>
      </c>
      <c r="P2447" s="5">
        <f>IFERROR((E2447/L2447),0)</f>
        <v>75.130434782608702</v>
      </c>
      <c r="Q2447" s="5" t="str">
        <f>LEFT(N2447,SEARCH("/", N2447)-1)</f>
        <v>food</v>
      </c>
      <c r="R2447" s="5" t="str">
        <f>RIGHT(N2447,LEN(N2447)-SEARCH("/",N2447))</f>
        <v>small batch</v>
      </c>
      <c r="S2447" s="11">
        <f>(((J2447/60)/60)/24)+DATE(1970,1,1)</f>
        <v>42243.190057870372</v>
      </c>
      <c r="T2447" s="11">
        <f>(((I2447/60)/60)/24)+DATE(1970,1,1)</f>
        <v>42273.190057870372</v>
      </c>
      <c r="U2447">
        <f>YEAR(S2447)</f>
        <v>2015</v>
      </c>
      <c r="V2447">
        <f>YEAR(T2447)</f>
        <v>2015</v>
      </c>
      <c r="W2447" t="str">
        <f>IF(V2447=U2447, "Yes"," No")</f>
        <v>Yes</v>
      </c>
    </row>
    <row r="2448" spans="1:23" ht="57.6" x14ac:dyDescent="0.3">
      <c r="A2448">
        <v>2446</v>
      </c>
      <c r="B2448" s="1" t="s">
        <v>4974</v>
      </c>
      <c r="C2448" s="1" t="s">
        <v>4975</v>
      </c>
      <c r="D2448">
        <v>5000</v>
      </c>
      <c r="E2448">
        <v>8399</v>
      </c>
      <c r="F2448" t="s">
        <v>16</v>
      </c>
      <c r="G2448" t="s">
        <v>17</v>
      </c>
      <c r="H2448" t="s">
        <v>18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4725</v>
      </c>
      <c r="O2448" s="7">
        <f>(E2448/D2448)*100</f>
        <v>167.98</v>
      </c>
      <c r="P2448" s="5">
        <f>IFERROR((E2448/L2448),0)</f>
        <v>75.666666666666671</v>
      </c>
      <c r="Q2448" s="5" t="str">
        <f>LEFT(N2448,SEARCH("/", N2448)-1)</f>
        <v>food</v>
      </c>
      <c r="R2448" s="5" t="str">
        <f>RIGHT(N2448,LEN(N2448)-SEARCH("/",N2448))</f>
        <v>small batch</v>
      </c>
      <c r="S2448" s="11">
        <f>(((J2448/60)/60)/24)+DATE(1970,1,1)</f>
        <v>42670.602673611109</v>
      </c>
      <c r="T2448" s="11">
        <f>(((I2448/60)/60)/24)+DATE(1970,1,1)</f>
        <v>42700.64434027778</v>
      </c>
      <c r="U2448">
        <f>YEAR(S2448)</f>
        <v>2016</v>
      </c>
      <c r="V2448">
        <f>YEAR(T2448)</f>
        <v>2016</v>
      </c>
      <c r="W2448" t="str">
        <f>IF(V2448=U2448, "Yes"," No")</f>
        <v>Yes</v>
      </c>
    </row>
    <row r="2449" spans="1:23" ht="57.6" x14ac:dyDescent="0.3">
      <c r="A2449">
        <v>2447</v>
      </c>
      <c r="B2449" s="1" t="s">
        <v>4976</v>
      </c>
      <c r="C2449" s="1" t="s">
        <v>4977</v>
      </c>
      <c r="D2449">
        <v>2500</v>
      </c>
      <c r="E2449">
        <v>10680</v>
      </c>
      <c r="F2449" t="s">
        <v>16</v>
      </c>
      <c r="G2449" t="s">
        <v>17</v>
      </c>
      <c r="H2449" t="s">
        <v>18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4725</v>
      </c>
      <c r="O2449" s="7">
        <f>(E2449/D2449)*100</f>
        <v>427.20000000000005</v>
      </c>
      <c r="P2449" s="5">
        <f>IFERROR((E2449/L2449),0)</f>
        <v>31.691394658753708</v>
      </c>
      <c r="Q2449" s="5" t="str">
        <f>LEFT(N2449,SEARCH("/", N2449)-1)</f>
        <v>food</v>
      </c>
      <c r="R2449" s="5" t="str">
        <f>RIGHT(N2449,LEN(N2449)-SEARCH("/",N2449))</f>
        <v>small batch</v>
      </c>
      <c r="S2449" s="11">
        <f>(((J2449/60)/60)/24)+DATE(1970,1,1)</f>
        <v>42654.469826388886</v>
      </c>
      <c r="T2449" s="11">
        <f>(((I2449/60)/60)/24)+DATE(1970,1,1)</f>
        <v>42686.166666666672</v>
      </c>
      <c r="U2449">
        <f>YEAR(S2449)</f>
        <v>2016</v>
      </c>
      <c r="V2449">
        <f>YEAR(T2449)</f>
        <v>2016</v>
      </c>
      <c r="W2449" t="str">
        <f>IF(V2449=U2449, "Yes"," No")</f>
        <v>Yes</v>
      </c>
    </row>
    <row r="2450" spans="1:23" ht="43.2" x14ac:dyDescent="0.3">
      <c r="A2450">
        <v>2448</v>
      </c>
      <c r="B2450" s="1" t="s">
        <v>4978</v>
      </c>
      <c r="C2450" s="1" t="s">
        <v>4979</v>
      </c>
      <c r="D2450">
        <v>400</v>
      </c>
      <c r="E2450">
        <v>430</v>
      </c>
      <c r="F2450" t="s">
        <v>16</v>
      </c>
      <c r="G2450" t="s">
        <v>17</v>
      </c>
      <c r="H2450" t="s">
        <v>18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4725</v>
      </c>
      <c r="O2450" s="7">
        <f>(E2450/D2450)*100</f>
        <v>107.5</v>
      </c>
      <c r="P2450" s="5">
        <f>IFERROR((E2450/L2450),0)</f>
        <v>47.777777777777779</v>
      </c>
      <c r="Q2450" s="5" t="str">
        <f>LEFT(N2450,SEARCH("/", N2450)-1)</f>
        <v>food</v>
      </c>
      <c r="R2450" s="5" t="str">
        <f>RIGHT(N2450,LEN(N2450)-SEARCH("/",N2450))</f>
        <v>small batch</v>
      </c>
      <c r="S2450" s="11">
        <f>(((J2450/60)/60)/24)+DATE(1970,1,1)</f>
        <v>42607.316122685181</v>
      </c>
      <c r="T2450" s="11">
        <f>(((I2450/60)/60)/24)+DATE(1970,1,1)</f>
        <v>42613.233333333337</v>
      </c>
      <c r="U2450">
        <f>YEAR(S2450)</f>
        <v>2016</v>
      </c>
      <c r="V2450">
        <f>YEAR(T2450)</f>
        <v>2016</v>
      </c>
      <c r="W2450" t="str">
        <f>IF(V2450=U2450, "Yes"," No")</f>
        <v>Yes</v>
      </c>
    </row>
    <row r="2451" spans="1:23" ht="43.2" x14ac:dyDescent="0.3">
      <c r="A2451">
        <v>2449</v>
      </c>
      <c r="B2451" s="1" t="s">
        <v>4980</v>
      </c>
      <c r="C2451" s="1" t="s">
        <v>4981</v>
      </c>
      <c r="D2451">
        <v>10000</v>
      </c>
      <c r="E2451">
        <v>10800</v>
      </c>
      <c r="F2451" t="s">
        <v>16</v>
      </c>
      <c r="G2451" t="s">
        <v>17</v>
      </c>
      <c r="H2451" t="s">
        <v>18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4725</v>
      </c>
      <c r="O2451" s="7">
        <f>(E2451/D2451)*100</f>
        <v>108</v>
      </c>
      <c r="P2451" s="5">
        <f>IFERROR((E2451/L2451),0)</f>
        <v>90</v>
      </c>
      <c r="Q2451" s="5" t="str">
        <f>LEFT(N2451,SEARCH("/", N2451)-1)</f>
        <v>food</v>
      </c>
      <c r="R2451" s="5" t="str">
        <f>RIGHT(N2451,LEN(N2451)-SEARCH("/",N2451))</f>
        <v>small batch</v>
      </c>
      <c r="S2451" s="11">
        <f>(((J2451/60)/60)/24)+DATE(1970,1,1)</f>
        <v>41943.142534722225</v>
      </c>
      <c r="T2451" s="11">
        <f>(((I2451/60)/60)/24)+DATE(1970,1,1)</f>
        <v>41973.184201388889</v>
      </c>
      <c r="U2451">
        <f>YEAR(S2451)</f>
        <v>2014</v>
      </c>
      <c r="V2451">
        <f>YEAR(T2451)</f>
        <v>2014</v>
      </c>
      <c r="W2451" t="str">
        <f>IF(V2451=U2451, "Yes"," No")</f>
        <v>Yes</v>
      </c>
    </row>
    <row r="2452" spans="1:23" ht="43.2" x14ac:dyDescent="0.3">
      <c r="A2452">
        <v>2450</v>
      </c>
      <c r="B2452" s="1" t="s">
        <v>4982</v>
      </c>
      <c r="C2452" s="1" t="s">
        <v>4983</v>
      </c>
      <c r="D2452">
        <v>15000</v>
      </c>
      <c r="E2452">
        <v>15230.03</v>
      </c>
      <c r="F2452" t="s">
        <v>16</v>
      </c>
      <c r="G2452" t="s">
        <v>17</v>
      </c>
      <c r="H2452" t="s">
        <v>18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4725</v>
      </c>
      <c r="O2452" s="7">
        <f>(E2452/D2452)*100</f>
        <v>101.53353333333335</v>
      </c>
      <c r="P2452" s="5">
        <f>IFERROR((E2452/L2452),0)</f>
        <v>149.31401960784314</v>
      </c>
      <c r="Q2452" s="5" t="str">
        <f>LEFT(N2452,SEARCH("/", N2452)-1)</f>
        <v>food</v>
      </c>
      <c r="R2452" s="5" t="str">
        <f>RIGHT(N2452,LEN(N2452)-SEARCH("/",N2452))</f>
        <v>small batch</v>
      </c>
      <c r="S2452" s="11">
        <f>(((J2452/60)/60)/24)+DATE(1970,1,1)</f>
        <v>41902.07240740741</v>
      </c>
      <c r="T2452" s="11">
        <f>(((I2452/60)/60)/24)+DATE(1970,1,1)</f>
        <v>41940.132638888892</v>
      </c>
      <c r="U2452">
        <f>YEAR(S2452)</f>
        <v>2014</v>
      </c>
      <c r="V2452">
        <f>YEAR(T2452)</f>
        <v>2014</v>
      </c>
      <c r="W2452" t="str">
        <f>IF(V2452=U2452, "Yes"," No")</f>
        <v>Yes</v>
      </c>
    </row>
    <row r="2453" spans="1:23" ht="43.2" x14ac:dyDescent="0.3">
      <c r="A2453">
        <v>2451</v>
      </c>
      <c r="B2453" s="1" t="s">
        <v>4984</v>
      </c>
      <c r="C2453" s="1" t="s">
        <v>4985</v>
      </c>
      <c r="D2453">
        <v>10000</v>
      </c>
      <c r="E2453">
        <v>11545</v>
      </c>
      <c r="F2453" t="s">
        <v>16</v>
      </c>
      <c r="G2453" t="s">
        <v>17</v>
      </c>
      <c r="H2453" t="s">
        <v>18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4725</v>
      </c>
      <c r="O2453" s="7">
        <f>(E2453/D2453)*100</f>
        <v>115.45</v>
      </c>
      <c r="P2453" s="5">
        <f>IFERROR((E2453/L2453),0)</f>
        <v>62.06989247311828</v>
      </c>
      <c r="Q2453" s="5" t="str">
        <f>LEFT(N2453,SEARCH("/", N2453)-1)</f>
        <v>food</v>
      </c>
      <c r="R2453" s="5" t="str">
        <f>RIGHT(N2453,LEN(N2453)-SEARCH("/",N2453))</f>
        <v>small batch</v>
      </c>
      <c r="S2453" s="11">
        <f>(((J2453/60)/60)/24)+DATE(1970,1,1)</f>
        <v>42779.908449074079</v>
      </c>
      <c r="T2453" s="11">
        <f>(((I2453/60)/60)/24)+DATE(1970,1,1)</f>
        <v>42799.908449074079</v>
      </c>
      <c r="U2453">
        <f>YEAR(S2453)</f>
        <v>2017</v>
      </c>
      <c r="V2453">
        <f>YEAR(T2453)</f>
        <v>2017</v>
      </c>
      <c r="W2453" t="str">
        <f>IF(V2453=U2453, "Yes"," No")</f>
        <v>Yes</v>
      </c>
    </row>
    <row r="2454" spans="1:23" ht="43.2" x14ac:dyDescent="0.3">
      <c r="A2454">
        <v>2452</v>
      </c>
      <c r="B2454" s="1" t="s">
        <v>4986</v>
      </c>
      <c r="C2454" s="1" t="s">
        <v>4987</v>
      </c>
      <c r="D2454">
        <v>600</v>
      </c>
      <c r="E2454">
        <v>801</v>
      </c>
      <c r="F2454" t="s">
        <v>16</v>
      </c>
      <c r="G2454" t="s">
        <v>17</v>
      </c>
      <c r="H2454" t="s">
        <v>18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4725</v>
      </c>
      <c r="O2454" s="7">
        <f>(E2454/D2454)*100</f>
        <v>133.5</v>
      </c>
      <c r="P2454" s="5">
        <f>IFERROR((E2454/L2454),0)</f>
        <v>53.4</v>
      </c>
      <c r="Q2454" s="5" t="str">
        <f>LEFT(N2454,SEARCH("/", N2454)-1)</f>
        <v>food</v>
      </c>
      <c r="R2454" s="5" t="str">
        <f>RIGHT(N2454,LEN(N2454)-SEARCH("/",N2454))</f>
        <v>small batch</v>
      </c>
      <c r="S2454" s="11">
        <f>(((J2454/60)/60)/24)+DATE(1970,1,1)</f>
        <v>42338.84375</v>
      </c>
      <c r="T2454" s="11">
        <f>(((I2454/60)/60)/24)+DATE(1970,1,1)</f>
        <v>42367.958333333328</v>
      </c>
      <c r="U2454">
        <f>YEAR(S2454)</f>
        <v>2015</v>
      </c>
      <c r="V2454">
        <f>YEAR(T2454)</f>
        <v>2015</v>
      </c>
      <c r="W2454" t="str">
        <f>IF(V2454=U2454, "Yes"," No")</f>
        <v>Yes</v>
      </c>
    </row>
    <row r="2455" spans="1:23" ht="43.2" x14ac:dyDescent="0.3">
      <c r="A2455">
        <v>2453</v>
      </c>
      <c r="B2455" s="1" t="s">
        <v>4988</v>
      </c>
      <c r="C2455" s="1" t="s">
        <v>4989</v>
      </c>
      <c r="D2455">
        <v>3000</v>
      </c>
      <c r="E2455">
        <v>4641</v>
      </c>
      <c r="F2455" t="s">
        <v>16</v>
      </c>
      <c r="G2455" t="s">
        <v>17</v>
      </c>
      <c r="H2455" t="s">
        <v>18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4725</v>
      </c>
      <c r="O2455" s="7">
        <f>(E2455/D2455)*100</f>
        <v>154.69999999999999</v>
      </c>
      <c r="P2455" s="5">
        <f>IFERROR((E2455/L2455),0)</f>
        <v>69.268656716417908</v>
      </c>
      <c r="Q2455" s="5" t="str">
        <f>LEFT(N2455,SEARCH("/", N2455)-1)</f>
        <v>food</v>
      </c>
      <c r="R2455" s="5" t="str">
        <f>RIGHT(N2455,LEN(N2455)-SEARCH("/",N2455))</f>
        <v>small batch</v>
      </c>
      <c r="S2455" s="11">
        <f>(((J2455/60)/60)/24)+DATE(1970,1,1)</f>
        <v>42738.692233796297</v>
      </c>
      <c r="T2455" s="11">
        <f>(((I2455/60)/60)/24)+DATE(1970,1,1)</f>
        <v>42768.692233796297</v>
      </c>
      <c r="U2455">
        <f>YEAR(S2455)</f>
        <v>2017</v>
      </c>
      <c r="V2455">
        <f>YEAR(T2455)</f>
        <v>2017</v>
      </c>
      <c r="W2455" t="str">
        <f>IF(V2455=U2455, "Yes"," No")</f>
        <v>Yes</v>
      </c>
    </row>
    <row r="2456" spans="1:23" ht="43.2" x14ac:dyDescent="0.3">
      <c r="A2456">
        <v>2454</v>
      </c>
      <c r="B2456" s="1" t="s">
        <v>4990</v>
      </c>
      <c r="C2456" s="1" t="s">
        <v>4991</v>
      </c>
      <c r="D2456">
        <v>35000</v>
      </c>
      <c r="E2456">
        <v>35296</v>
      </c>
      <c r="F2456" t="s">
        <v>16</v>
      </c>
      <c r="G2456" t="s">
        <v>17</v>
      </c>
      <c r="H2456" t="s">
        <v>18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4725</v>
      </c>
      <c r="O2456" s="7">
        <f>(E2456/D2456)*100</f>
        <v>100.84571428571429</v>
      </c>
      <c r="P2456" s="5">
        <f>IFERROR((E2456/L2456),0)</f>
        <v>271.50769230769231</v>
      </c>
      <c r="Q2456" s="5" t="str">
        <f>LEFT(N2456,SEARCH("/", N2456)-1)</f>
        <v>food</v>
      </c>
      <c r="R2456" s="5" t="str">
        <f>RIGHT(N2456,LEN(N2456)-SEARCH("/",N2456))</f>
        <v>small batch</v>
      </c>
      <c r="S2456" s="11">
        <f>(((J2456/60)/60)/24)+DATE(1970,1,1)</f>
        <v>42770.201481481476</v>
      </c>
      <c r="T2456" s="11">
        <f>(((I2456/60)/60)/24)+DATE(1970,1,1)</f>
        <v>42805.201481481476</v>
      </c>
      <c r="U2456">
        <f>YEAR(S2456)</f>
        <v>2017</v>
      </c>
      <c r="V2456">
        <f>YEAR(T2456)</f>
        <v>2017</v>
      </c>
      <c r="W2456" t="str">
        <f>IF(V2456=U2456, "Yes"," No")</f>
        <v>Yes</v>
      </c>
    </row>
    <row r="2457" spans="1:23" ht="43.2" x14ac:dyDescent="0.3">
      <c r="A2457">
        <v>2455</v>
      </c>
      <c r="B2457" s="1" t="s">
        <v>4992</v>
      </c>
      <c r="C2457" s="1" t="s">
        <v>4993</v>
      </c>
      <c r="D2457">
        <v>300</v>
      </c>
      <c r="E2457">
        <v>546</v>
      </c>
      <c r="F2457" t="s">
        <v>16</v>
      </c>
      <c r="G2457" t="s">
        <v>17</v>
      </c>
      <c r="H2457" t="s">
        <v>18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4725</v>
      </c>
      <c r="O2457" s="7">
        <f>(E2457/D2457)*100</f>
        <v>182</v>
      </c>
      <c r="P2457" s="5">
        <f>IFERROR((E2457/L2457),0)</f>
        <v>34.125</v>
      </c>
      <c r="Q2457" s="5" t="str">
        <f>LEFT(N2457,SEARCH("/", N2457)-1)</f>
        <v>food</v>
      </c>
      <c r="R2457" s="5" t="str">
        <f>RIGHT(N2457,LEN(N2457)-SEARCH("/",N2457))</f>
        <v>small batch</v>
      </c>
      <c r="S2457" s="11">
        <f>(((J2457/60)/60)/24)+DATE(1970,1,1)</f>
        <v>42452.781828703708</v>
      </c>
      <c r="T2457" s="11">
        <f>(((I2457/60)/60)/24)+DATE(1970,1,1)</f>
        <v>42480.781828703708</v>
      </c>
      <c r="U2457">
        <f>YEAR(S2457)</f>
        <v>2016</v>
      </c>
      <c r="V2457">
        <f>YEAR(T2457)</f>
        <v>2016</v>
      </c>
      <c r="W2457" t="str">
        <f>IF(V2457=U2457, "Yes"," No")</f>
        <v>Yes</v>
      </c>
    </row>
    <row r="2458" spans="1:23" ht="43.2" x14ac:dyDescent="0.3">
      <c r="A2458">
        <v>2456</v>
      </c>
      <c r="B2458" s="1" t="s">
        <v>4994</v>
      </c>
      <c r="C2458" s="1" t="s">
        <v>4995</v>
      </c>
      <c r="D2458">
        <v>1500</v>
      </c>
      <c r="E2458">
        <v>2713</v>
      </c>
      <c r="F2458" t="s">
        <v>16</v>
      </c>
      <c r="G2458" t="s">
        <v>17</v>
      </c>
      <c r="H2458" t="s">
        <v>18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4725</v>
      </c>
      <c r="O2458" s="7">
        <f>(E2458/D2458)*100</f>
        <v>180.86666666666667</v>
      </c>
      <c r="P2458" s="5">
        <f>IFERROR((E2458/L2458),0)</f>
        <v>40.492537313432834</v>
      </c>
      <c r="Q2458" s="5" t="str">
        <f>LEFT(N2458,SEARCH("/", N2458)-1)</f>
        <v>food</v>
      </c>
      <c r="R2458" s="5" t="str">
        <f>RIGHT(N2458,LEN(N2458)-SEARCH("/",N2458))</f>
        <v>small batch</v>
      </c>
      <c r="S2458" s="11">
        <f>(((J2458/60)/60)/24)+DATE(1970,1,1)</f>
        <v>42761.961099537039</v>
      </c>
      <c r="T2458" s="11">
        <f>(((I2458/60)/60)/24)+DATE(1970,1,1)</f>
        <v>42791.961099537039</v>
      </c>
      <c r="U2458">
        <f>YEAR(S2458)</f>
        <v>2017</v>
      </c>
      <c r="V2458">
        <f>YEAR(T2458)</f>
        <v>2017</v>
      </c>
      <c r="W2458" t="str">
        <f>IF(V2458=U2458, "Yes"," No")</f>
        <v>Yes</v>
      </c>
    </row>
    <row r="2459" spans="1:23" ht="43.2" x14ac:dyDescent="0.3">
      <c r="A2459">
        <v>2457</v>
      </c>
      <c r="B2459" s="1" t="s">
        <v>4996</v>
      </c>
      <c r="C2459" s="1" t="s">
        <v>4997</v>
      </c>
      <c r="D2459">
        <v>23000</v>
      </c>
      <c r="E2459">
        <v>23530</v>
      </c>
      <c r="F2459" t="s">
        <v>16</v>
      </c>
      <c r="G2459" t="s">
        <v>17</v>
      </c>
      <c r="H2459" t="s">
        <v>18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4725</v>
      </c>
      <c r="O2459" s="7">
        <f>(E2459/D2459)*100</f>
        <v>102.30434782608695</v>
      </c>
      <c r="P2459" s="5">
        <f>IFERROR((E2459/L2459),0)</f>
        <v>189.75806451612902</v>
      </c>
      <c r="Q2459" s="5" t="str">
        <f>LEFT(N2459,SEARCH("/", N2459)-1)</f>
        <v>food</v>
      </c>
      <c r="R2459" s="5" t="str">
        <f>RIGHT(N2459,LEN(N2459)-SEARCH("/",N2459))</f>
        <v>small batch</v>
      </c>
      <c r="S2459" s="11">
        <f>(((J2459/60)/60)/24)+DATE(1970,1,1)</f>
        <v>42423.602500000001</v>
      </c>
      <c r="T2459" s="11">
        <f>(((I2459/60)/60)/24)+DATE(1970,1,1)</f>
        <v>42453.560833333337</v>
      </c>
      <c r="U2459">
        <f>YEAR(S2459)</f>
        <v>2016</v>
      </c>
      <c r="V2459">
        <f>YEAR(T2459)</f>
        <v>2016</v>
      </c>
      <c r="W2459" t="str">
        <f>IF(V2459=U2459, "Yes"," No")</f>
        <v>Yes</v>
      </c>
    </row>
    <row r="2460" spans="1:23" ht="57.6" x14ac:dyDescent="0.3">
      <c r="A2460">
        <v>2458</v>
      </c>
      <c r="B2460" s="1" t="s">
        <v>4998</v>
      </c>
      <c r="C2460" s="1" t="s">
        <v>4999</v>
      </c>
      <c r="D2460">
        <v>5000</v>
      </c>
      <c r="E2460">
        <v>5509</v>
      </c>
      <c r="F2460" t="s">
        <v>16</v>
      </c>
      <c r="G2460" t="s">
        <v>17</v>
      </c>
      <c r="H2460" t="s">
        <v>18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4725</v>
      </c>
      <c r="O2460" s="7">
        <f>(E2460/D2460)*100</f>
        <v>110.17999999999999</v>
      </c>
      <c r="P2460" s="5">
        <f>IFERROR((E2460/L2460),0)</f>
        <v>68.862499999999997</v>
      </c>
      <c r="Q2460" s="5" t="str">
        <f>LEFT(N2460,SEARCH("/", N2460)-1)</f>
        <v>food</v>
      </c>
      <c r="R2460" s="5" t="str">
        <f>RIGHT(N2460,LEN(N2460)-SEARCH("/",N2460))</f>
        <v>small batch</v>
      </c>
      <c r="S2460" s="11">
        <f>(((J2460/60)/60)/24)+DATE(1970,1,1)</f>
        <v>42495.871736111112</v>
      </c>
      <c r="T2460" s="11">
        <f>(((I2460/60)/60)/24)+DATE(1970,1,1)</f>
        <v>42530.791666666672</v>
      </c>
      <c r="U2460">
        <f>YEAR(S2460)</f>
        <v>2016</v>
      </c>
      <c r="V2460">
        <f>YEAR(T2460)</f>
        <v>2016</v>
      </c>
      <c r="W2460" t="str">
        <f>IF(V2460=U2460, "Yes"," No")</f>
        <v>Yes</v>
      </c>
    </row>
    <row r="2461" spans="1:23" ht="57.6" x14ac:dyDescent="0.3">
      <c r="A2461">
        <v>2459</v>
      </c>
      <c r="B2461" s="1" t="s">
        <v>5000</v>
      </c>
      <c r="C2461" s="1" t="s">
        <v>5001</v>
      </c>
      <c r="D2461">
        <v>30000</v>
      </c>
      <c r="E2461">
        <v>30675</v>
      </c>
      <c r="F2461" t="s">
        <v>16</v>
      </c>
      <c r="G2461" t="s">
        <v>17</v>
      </c>
      <c r="H2461" t="s">
        <v>18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4725</v>
      </c>
      <c r="O2461" s="7">
        <f>(E2461/D2461)*100</f>
        <v>102.25</v>
      </c>
      <c r="P2461" s="5">
        <f>IFERROR((E2461/L2461),0)</f>
        <v>108.77659574468085</v>
      </c>
      <c r="Q2461" s="5" t="str">
        <f>LEFT(N2461,SEARCH("/", N2461)-1)</f>
        <v>food</v>
      </c>
      <c r="R2461" s="5" t="str">
        <f>RIGHT(N2461,LEN(N2461)-SEARCH("/",N2461))</f>
        <v>small batch</v>
      </c>
      <c r="S2461" s="11">
        <f>(((J2461/60)/60)/24)+DATE(1970,1,1)</f>
        <v>42407.637557870374</v>
      </c>
      <c r="T2461" s="11">
        <f>(((I2461/60)/60)/24)+DATE(1970,1,1)</f>
        <v>42452.595891203702</v>
      </c>
      <c r="U2461">
        <f>YEAR(S2461)</f>
        <v>2016</v>
      </c>
      <c r="V2461">
        <f>YEAR(T2461)</f>
        <v>2016</v>
      </c>
      <c r="W2461" t="str">
        <f>IF(V2461=U2461, "Yes"," No")</f>
        <v>Yes</v>
      </c>
    </row>
    <row r="2462" spans="1:23" ht="43.2" x14ac:dyDescent="0.3">
      <c r="A2462">
        <v>2460</v>
      </c>
      <c r="B2462" s="1" t="s">
        <v>5002</v>
      </c>
      <c r="C2462" s="1" t="s">
        <v>5003</v>
      </c>
      <c r="D2462">
        <v>8500</v>
      </c>
      <c r="E2462">
        <v>8567</v>
      </c>
      <c r="F2462" t="s">
        <v>16</v>
      </c>
      <c r="G2462" t="s">
        <v>17</v>
      </c>
      <c r="H2462" t="s">
        <v>18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4725</v>
      </c>
      <c r="O2462" s="7">
        <f>(E2462/D2462)*100</f>
        <v>100.78823529411764</v>
      </c>
      <c r="P2462" s="5">
        <f>IFERROR((E2462/L2462),0)</f>
        <v>125.98529411764706</v>
      </c>
      <c r="Q2462" s="5" t="str">
        <f>LEFT(N2462,SEARCH("/", N2462)-1)</f>
        <v>food</v>
      </c>
      <c r="R2462" s="5" t="str">
        <f>RIGHT(N2462,LEN(N2462)-SEARCH("/",N2462))</f>
        <v>small batch</v>
      </c>
      <c r="S2462" s="11">
        <f>(((J2462/60)/60)/24)+DATE(1970,1,1)</f>
        <v>42704.187118055561</v>
      </c>
      <c r="T2462" s="11">
        <f>(((I2462/60)/60)/24)+DATE(1970,1,1)</f>
        <v>42738.178472222222</v>
      </c>
      <c r="U2462">
        <f>YEAR(S2462)</f>
        <v>2016</v>
      </c>
      <c r="V2462">
        <f>YEAR(T2462)</f>
        <v>2017</v>
      </c>
      <c r="W2462" t="str">
        <f>IF(V2462=U2462, "Yes"," No")</f>
        <v xml:space="preserve"> No</v>
      </c>
    </row>
    <row r="2463" spans="1:23" ht="43.2" x14ac:dyDescent="0.3">
      <c r="A2463">
        <v>2461</v>
      </c>
      <c r="B2463" s="1" t="s">
        <v>5004</v>
      </c>
      <c r="C2463" s="1" t="s">
        <v>5005</v>
      </c>
      <c r="D2463">
        <v>7500</v>
      </c>
      <c r="E2463">
        <v>7785</v>
      </c>
      <c r="F2463" t="s">
        <v>16</v>
      </c>
      <c r="G2463" t="s">
        <v>17</v>
      </c>
      <c r="H2463" t="s">
        <v>18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1817</v>
      </c>
      <c r="O2463" s="7">
        <f>(E2463/D2463)*100</f>
        <v>103.8</v>
      </c>
      <c r="P2463" s="5">
        <f>IFERROR((E2463/L2463),0)</f>
        <v>90.523255813953483</v>
      </c>
      <c r="Q2463" s="5" t="str">
        <f>LEFT(N2463,SEARCH("/", N2463)-1)</f>
        <v>music</v>
      </c>
      <c r="R2463" s="5" t="str">
        <f>RIGHT(N2463,LEN(N2463)-SEARCH("/",N2463))</f>
        <v>indie rock</v>
      </c>
      <c r="S2463" s="11">
        <f>(((J2463/60)/60)/24)+DATE(1970,1,1)</f>
        <v>40784.012696759259</v>
      </c>
      <c r="T2463" s="11">
        <f>(((I2463/60)/60)/24)+DATE(1970,1,1)</f>
        <v>40817.125</v>
      </c>
      <c r="U2463">
        <f>YEAR(S2463)</f>
        <v>2011</v>
      </c>
      <c r="V2463">
        <f>YEAR(T2463)</f>
        <v>2011</v>
      </c>
      <c r="W2463" t="str">
        <f>IF(V2463=U2463, "Yes"," No")</f>
        <v>Yes</v>
      </c>
    </row>
    <row r="2464" spans="1:23" ht="43.2" x14ac:dyDescent="0.3">
      <c r="A2464">
        <v>2462</v>
      </c>
      <c r="B2464" s="1" t="s">
        <v>5006</v>
      </c>
      <c r="C2464" s="1" t="s">
        <v>5007</v>
      </c>
      <c r="D2464">
        <v>3000</v>
      </c>
      <c r="E2464">
        <v>3321.25</v>
      </c>
      <c r="F2464" t="s">
        <v>16</v>
      </c>
      <c r="G2464" t="s">
        <v>17</v>
      </c>
      <c r="H2464" t="s">
        <v>18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1817</v>
      </c>
      <c r="O2464" s="7">
        <f>(E2464/D2464)*100</f>
        <v>110.70833333333334</v>
      </c>
      <c r="P2464" s="5">
        <f>IFERROR((E2464/L2464),0)</f>
        <v>28.880434782608695</v>
      </c>
      <c r="Q2464" s="5" t="str">
        <f>LEFT(N2464,SEARCH("/", N2464)-1)</f>
        <v>music</v>
      </c>
      <c r="R2464" s="5" t="str">
        <f>RIGHT(N2464,LEN(N2464)-SEARCH("/",N2464))</f>
        <v>indie rock</v>
      </c>
      <c r="S2464" s="11">
        <f>(((J2464/60)/60)/24)+DATE(1970,1,1)</f>
        <v>41089.186296296299</v>
      </c>
      <c r="T2464" s="11">
        <f>(((I2464/60)/60)/24)+DATE(1970,1,1)</f>
        <v>41109.186296296299</v>
      </c>
      <c r="U2464">
        <f>YEAR(S2464)</f>
        <v>2012</v>
      </c>
      <c r="V2464">
        <f>YEAR(T2464)</f>
        <v>2012</v>
      </c>
      <c r="W2464" t="str">
        <f>IF(V2464=U2464, "Yes"," No")</f>
        <v>Yes</v>
      </c>
    </row>
    <row r="2465" spans="1:23" ht="28.8" x14ac:dyDescent="0.3">
      <c r="A2465">
        <v>2463</v>
      </c>
      <c r="B2465" s="1" t="s">
        <v>5008</v>
      </c>
      <c r="C2465" s="1" t="s">
        <v>5009</v>
      </c>
      <c r="D2465">
        <v>2000</v>
      </c>
      <c r="E2465">
        <v>2325</v>
      </c>
      <c r="F2465" t="s">
        <v>16</v>
      </c>
      <c r="G2465" t="s">
        <v>17</v>
      </c>
      <c r="H2465" t="s">
        <v>18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1817</v>
      </c>
      <c r="O2465" s="7">
        <f>(E2465/D2465)*100</f>
        <v>116.25000000000001</v>
      </c>
      <c r="P2465" s="5">
        <f>IFERROR((E2465/L2465),0)</f>
        <v>31</v>
      </c>
      <c r="Q2465" s="5" t="str">
        <f>LEFT(N2465,SEARCH("/", N2465)-1)</f>
        <v>music</v>
      </c>
      <c r="R2465" s="5" t="str">
        <f>RIGHT(N2465,LEN(N2465)-SEARCH("/",N2465))</f>
        <v>indie rock</v>
      </c>
      <c r="S2465" s="11">
        <f>(((J2465/60)/60)/24)+DATE(1970,1,1)</f>
        <v>41341.111400462964</v>
      </c>
      <c r="T2465" s="11">
        <f>(((I2465/60)/60)/24)+DATE(1970,1,1)</f>
        <v>41380.791666666664</v>
      </c>
      <c r="U2465">
        <f>YEAR(S2465)</f>
        <v>2013</v>
      </c>
      <c r="V2465">
        <f>YEAR(T2465)</f>
        <v>2013</v>
      </c>
      <c r="W2465" t="str">
        <f>IF(V2465=U2465, "Yes"," No")</f>
        <v>Yes</v>
      </c>
    </row>
    <row r="2466" spans="1:23" ht="43.2" x14ac:dyDescent="0.3">
      <c r="A2466">
        <v>2464</v>
      </c>
      <c r="B2466" s="1" t="s">
        <v>5010</v>
      </c>
      <c r="C2466" s="1" t="s">
        <v>5011</v>
      </c>
      <c r="D2466">
        <v>2000</v>
      </c>
      <c r="E2466">
        <v>2222</v>
      </c>
      <c r="F2466" t="s">
        <v>16</v>
      </c>
      <c r="G2466" t="s">
        <v>159</v>
      </c>
      <c r="H2466" t="s">
        <v>160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1817</v>
      </c>
      <c r="O2466" s="7">
        <f>(E2466/D2466)*100</f>
        <v>111.1</v>
      </c>
      <c r="P2466" s="5">
        <f>IFERROR((E2466/L2466),0)</f>
        <v>51.674418604651166</v>
      </c>
      <c r="Q2466" s="5" t="str">
        <f>LEFT(N2466,SEARCH("/", N2466)-1)</f>
        <v>music</v>
      </c>
      <c r="R2466" s="5" t="str">
        <f>RIGHT(N2466,LEN(N2466)-SEARCH("/",N2466))</f>
        <v>indie rock</v>
      </c>
      <c r="S2466" s="11">
        <f>(((J2466/60)/60)/24)+DATE(1970,1,1)</f>
        <v>42248.90042824074</v>
      </c>
      <c r="T2466" s="11">
        <f>(((I2466/60)/60)/24)+DATE(1970,1,1)</f>
        <v>42277.811805555553</v>
      </c>
      <c r="U2466">
        <f>YEAR(S2466)</f>
        <v>2015</v>
      </c>
      <c r="V2466">
        <f>YEAR(T2466)</f>
        <v>2015</v>
      </c>
      <c r="W2466" t="str">
        <f>IF(V2466=U2466, "Yes"," No")</f>
        <v>Yes</v>
      </c>
    </row>
    <row r="2467" spans="1:23" ht="43.2" x14ac:dyDescent="0.3">
      <c r="A2467">
        <v>2465</v>
      </c>
      <c r="B2467" s="1" t="s">
        <v>5012</v>
      </c>
      <c r="C2467" s="1" t="s">
        <v>5013</v>
      </c>
      <c r="D2467">
        <v>700</v>
      </c>
      <c r="E2467">
        <v>1261</v>
      </c>
      <c r="F2467" t="s">
        <v>16</v>
      </c>
      <c r="G2467" t="s">
        <v>17</v>
      </c>
      <c r="H2467" t="s">
        <v>18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1817</v>
      </c>
      <c r="O2467" s="7">
        <f>(E2467/D2467)*100</f>
        <v>180.14285714285714</v>
      </c>
      <c r="P2467" s="5">
        <f>IFERROR((E2467/L2467),0)</f>
        <v>26.270833333333332</v>
      </c>
      <c r="Q2467" s="5" t="str">
        <f>LEFT(N2467,SEARCH("/", N2467)-1)</f>
        <v>music</v>
      </c>
      <c r="R2467" s="5" t="str">
        <f>RIGHT(N2467,LEN(N2467)-SEARCH("/",N2467))</f>
        <v>indie rock</v>
      </c>
      <c r="S2467" s="11">
        <f>(((J2467/60)/60)/24)+DATE(1970,1,1)</f>
        <v>41145.719305555554</v>
      </c>
      <c r="T2467" s="11">
        <f>(((I2467/60)/60)/24)+DATE(1970,1,1)</f>
        <v>41175.719305555554</v>
      </c>
      <c r="U2467">
        <f>YEAR(S2467)</f>
        <v>2012</v>
      </c>
      <c r="V2467">
        <f>YEAR(T2467)</f>
        <v>2012</v>
      </c>
      <c r="W2467" t="str">
        <f>IF(V2467=U2467, "Yes"," No")</f>
        <v>Yes</v>
      </c>
    </row>
    <row r="2468" spans="1:23" ht="43.2" x14ac:dyDescent="0.3">
      <c r="A2468">
        <v>2466</v>
      </c>
      <c r="B2468" s="1" t="s">
        <v>5014</v>
      </c>
      <c r="C2468" s="1" t="s">
        <v>5015</v>
      </c>
      <c r="D2468">
        <v>2500</v>
      </c>
      <c r="E2468">
        <v>2500</v>
      </c>
      <c r="F2468" t="s">
        <v>16</v>
      </c>
      <c r="G2468" t="s">
        <v>17</v>
      </c>
      <c r="H2468" t="s">
        <v>18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1817</v>
      </c>
      <c r="O2468" s="7">
        <f>(E2468/D2468)*100</f>
        <v>100</v>
      </c>
      <c r="P2468" s="5">
        <f>IFERROR((E2468/L2468),0)</f>
        <v>48.07692307692308</v>
      </c>
      <c r="Q2468" s="5" t="str">
        <f>LEFT(N2468,SEARCH("/", N2468)-1)</f>
        <v>music</v>
      </c>
      <c r="R2468" s="5" t="str">
        <f>RIGHT(N2468,LEN(N2468)-SEARCH("/",N2468))</f>
        <v>indie rock</v>
      </c>
      <c r="S2468" s="11">
        <f>(((J2468/60)/60)/24)+DATE(1970,1,1)</f>
        <v>41373.102465277778</v>
      </c>
      <c r="T2468" s="11">
        <f>(((I2468/60)/60)/24)+DATE(1970,1,1)</f>
        <v>41403.102465277778</v>
      </c>
      <c r="U2468">
        <f>YEAR(S2468)</f>
        <v>2013</v>
      </c>
      <c r="V2468">
        <f>YEAR(T2468)</f>
        <v>2013</v>
      </c>
      <c r="W2468" t="str">
        <f>IF(V2468=U2468, "Yes"," No")</f>
        <v>Yes</v>
      </c>
    </row>
    <row r="2469" spans="1:23" ht="43.2" x14ac:dyDescent="0.3">
      <c r="A2469">
        <v>2467</v>
      </c>
      <c r="B2469" s="1" t="s">
        <v>5016</v>
      </c>
      <c r="C2469" s="1" t="s">
        <v>5017</v>
      </c>
      <c r="D2469">
        <v>1000</v>
      </c>
      <c r="E2469">
        <v>1185</v>
      </c>
      <c r="F2469" t="s">
        <v>16</v>
      </c>
      <c r="G2469" t="s">
        <v>17</v>
      </c>
      <c r="H2469" t="s">
        <v>18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1817</v>
      </c>
      <c r="O2469" s="7">
        <f>(E2469/D2469)*100</f>
        <v>118.5</v>
      </c>
      <c r="P2469" s="5">
        <f>IFERROR((E2469/L2469),0)</f>
        <v>27.558139534883722</v>
      </c>
      <c r="Q2469" s="5" t="str">
        <f>LEFT(N2469,SEARCH("/", N2469)-1)</f>
        <v>music</v>
      </c>
      <c r="R2469" s="5" t="str">
        <f>RIGHT(N2469,LEN(N2469)-SEARCH("/",N2469))</f>
        <v>indie rock</v>
      </c>
      <c r="S2469" s="11">
        <f>(((J2469/60)/60)/24)+DATE(1970,1,1)</f>
        <v>41025.874201388891</v>
      </c>
      <c r="T2469" s="11">
        <f>(((I2469/60)/60)/24)+DATE(1970,1,1)</f>
        <v>41039.708333333336</v>
      </c>
      <c r="U2469">
        <f>YEAR(S2469)</f>
        <v>2012</v>
      </c>
      <c r="V2469">
        <f>YEAR(T2469)</f>
        <v>2012</v>
      </c>
      <c r="W2469" t="str">
        <f>IF(V2469=U2469, "Yes"," No")</f>
        <v>Yes</v>
      </c>
    </row>
    <row r="2470" spans="1:23" ht="43.2" x14ac:dyDescent="0.3">
      <c r="A2470">
        <v>2468</v>
      </c>
      <c r="B2470" s="1" t="s">
        <v>5018</v>
      </c>
      <c r="C2470" s="1" t="s">
        <v>5019</v>
      </c>
      <c r="D2470">
        <v>2000</v>
      </c>
      <c r="E2470">
        <v>2144.34</v>
      </c>
      <c r="F2470" t="s">
        <v>16</v>
      </c>
      <c r="G2470" t="s">
        <v>17</v>
      </c>
      <c r="H2470" t="s">
        <v>18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1817</v>
      </c>
      <c r="O2470" s="7">
        <f>(E2470/D2470)*100</f>
        <v>107.21700000000001</v>
      </c>
      <c r="P2470" s="5">
        <f>IFERROR((E2470/L2470),0)</f>
        <v>36.97137931034483</v>
      </c>
      <c r="Q2470" s="5" t="str">
        <f>LEFT(N2470,SEARCH("/", N2470)-1)</f>
        <v>music</v>
      </c>
      <c r="R2470" s="5" t="str">
        <f>RIGHT(N2470,LEN(N2470)-SEARCH("/",N2470))</f>
        <v>indie rock</v>
      </c>
      <c r="S2470" s="11">
        <f>(((J2470/60)/60)/24)+DATE(1970,1,1)</f>
        <v>41174.154178240737</v>
      </c>
      <c r="T2470" s="11">
        <f>(((I2470/60)/60)/24)+DATE(1970,1,1)</f>
        <v>41210.208333333336</v>
      </c>
      <c r="U2470">
        <f>YEAR(S2470)</f>
        <v>2012</v>
      </c>
      <c r="V2470">
        <f>YEAR(T2470)</f>
        <v>2012</v>
      </c>
      <c r="W2470" t="str">
        <f>IF(V2470=U2470, "Yes"," No")</f>
        <v>Yes</v>
      </c>
    </row>
    <row r="2471" spans="1:23" ht="43.2" x14ac:dyDescent="0.3">
      <c r="A2471">
        <v>2469</v>
      </c>
      <c r="B2471" s="1" t="s">
        <v>5020</v>
      </c>
      <c r="C2471" s="1" t="s">
        <v>5021</v>
      </c>
      <c r="D2471">
        <v>1200</v>
      </c>
      <c r="E2471">
        <v>1364</v>
      </c>
      <c r="F2471" t="s">
        <v>16</v>
      </c>
      <c r="G2471" t="s">
        <v>17</v>
      </c>
      <c r="H2471" t="s">
        <v>18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1817</v>
      </c>
      <c r="O2471" s="7">
        <f>(E2471/D2471)*100</f>
        <v>113.66666666666667</v>
      </c>
      <c r="P2471" s="5">
        <f>IFERROR((E2471/L2471),0)</f>
        <v>29.021276595744681</v>
      </c>
      <c r="Q2471" s="5" t="str">
        <f>LEFT(N2471,SEARCH("/", N2471)-1)</f>
        <v>music</v>
      </c>
      <c r="R2471" s="5" t="str">
        <f>RIGHT(N2471,LEN(N2471)-SEARCH("/",N2471))</f>
        <v>indie rock</v>
      </c>
      <c r="S2471" s="11">
        <f>(((J2471/60)/60)/24)+DATE(1970,1,1)</f>
        <v>40557.429733796293</v>
      </c>
      <c r="T2471" s="11">
        <f>(((I2471/60)/60)/24)+DATE(1970,1,1)</f>
        <v>40582.429733796293</v>
      </c>
      <c r="U2471">
        <f>YEAR(S2471)</f>
        <v>2011</v>
      </c>
      <c r="V2471">
        <f>YEAR(T2471)</f>
        <v>2011</v>
      </c>
      <c r="W2471" t="str">
        <f>IF(V2471=U2471, "Yes"," No")</f>
        <v>Yes</v>
      </c>
    </row>
    <row r="2472" spans="1:23" ht="43.2" x14ac:dyDescent="0.3">
      <c r="A2472">
        <v>2470</v>
      </c>
      <c r="B2472" s="1" t="s">
        <v>5022</v>
      </c>
      <c r="C2472" s="1" t="s">
        <v>5023</v>
      </c>
      <c r="D2472">
        <v>1000</v>
      </c>
      <c r="E2472">
        <v>1031.6400000000001</v>
      </c>
      <c r="F2472" t="s">
        <v>16</v>
      </c>
      <c r="G2472" t="s">
        <v>17</v>
      </c>
      <c r="H2472" t="s">
        <v>18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1817</v>
      </c>
      <c r="O2472" s="7">
        <f>(E2472/D2472)*100</f>
        <v>103.16400000000002</v>
      </c>
      <c r="P2472" s="5">
        <f>IFERROR((E2472/L2472),0)</f>
        <v>28.65666666666667</v>
      </c>
      <c r="Q2472" s="5" t="str">
        <f>LEFT(N2472,SEARCH("/", N2472)-1)</f>
        <v>music</v>
      </c>
      <c r="R2472" s="5" t="str">
        <f>RIGHT(N2472,LEN(N2472)-SEARCH("/",N2472))</f>
        <v>indie rock</v>
      </c>
      <c r="S2472" s="11">
        <f>(((J2472/60)/60)/24)+DATE(1970,1,1)</f>
        <v>41023.07471064815</v>
      </c>
      <c r="T2472" s="11">
        <f>(((I2472/60)/60)/24)+DATE(1970,1,1)</f>
        <v>41053.07471064815</v>
      </c>
      <c r="U2472">
        <f>YEAR(S2472)</f>
        <v>2012</v>
      </c>
      <c r="V2472">
        <f>YEAR(T2472)</f>
        <v>2012</v>
      </c>
      <c r="W2472" t="str">
        <f>IF(V2472=U2472, "Yes"," No")</f>
        <v>Yes</v>
      </c>
    </row>
    <row r="2473" spans="1:23" ht="57.6" x14ac:dyDescent="0.3">
      <c r="A2473">
        <v>2471</v>
      </c>
      <c r="B2473" s="1" t="s">
        <v>5024</v>
      </c>
      <c r="C2473" s="1" t="s">
        <v>5025</v>
      </c>
      <c r="D2473">
        <v>500</v>
      </c>
      <c r="E2473">
        <v>640</v>
      </c>
      <c r="F2473" t="s">
        <v>16</v>
      </c>
      <c r="G2473" t="s">
        <v>17</v>
      </c>
      <c r="H2473" t="s">
        <v>18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1817</v>
      </c>
      <c r="O2473" s="7">
        <f>(E2473/D2473)*100</f>
        <v>128</v>
      </c>
      <c r="P2473" s="5">
        <f>IFERROR((E2473/L2473),0)</f>
        <v>37.647058823529413</v>
      </c>
      <c r="Q2473" s="5" t="str">
        <f>LEFT(N2473,SEARCH("/", N2473)-1)</f>
        <v>music</v>
      </c>
      <c r="R2473" s="5" t="str">
        <f>RIGHT(N2473,LEN(N2473)-SEARCH("/",N2473))</f>
        <v>indie rock</v>
      </c>
      <c r="S2473" s="11">
        <f>(((J2473/60)/60)/24)+DATE(1970,1,1)</f>
        <v>40893.992962962962</v>
      </c>
      <c r="T2473" s="11">
        <f>(((I2473/60)/60)/24)+DATE(1970,1,1)</f>
        <v>40933.992962962962</v>
      </c>
      <c r="U2473">
        <f>YEAR(S2473)</f>
        <v>2011</v>
      </c>
      <c r="V2473">
        <f>YEAR(T2473)</f>
        <v>2012</v>
      </c>
      <c r="W2473" t="str">
        <f>IF(V2473=U2473, "Yes"," No")</f>
        <v xml:space="preserve"> No</v>
      </c>
    </row>
    <row r="2474" spans="1:23" ht="57.6" x14ac:dyDescent="0.3">
      <c r="A2474">
        <v>2472</v>
      </c>
      <c r="B2474" s="1" t="s">
        <v>5026</v>
      </c>
      <c r="C2474" s="1" t="s">
        <v>5027</v>
      </c>
      <c r="D2474">
        <v>7500</v>
      </c>
      <c r="E2474">
        <v>10182.02</v>
      </c>
      <c r="F2474" t="s">
        <v>16</v>
      </c>
      <c r="G2474" t="s">
        <v>17</v>
      </c>
      <c r="H2474" t="s">
        <v>18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1817</v>
      </c>
      <c r="O2474" s="7">
        <f>(E2474/D2474)*100</f>
        <v>135.76026666666667</v>
      </c>
      <c r="P2474" s="5">
        <f>IFERROR((E2474/L2474),0)</f>
        <v>97.904038461538462</v>
      </c>
      <c r="Q2474" s="5" t="str">
        <f>LEFT(N2474,SEARCH("/", N2474)-1)</f>
        <v>music</v>
      </c>
      <c r="R2474" s="5" t="str">
        <f>RIGHT(N2474,LEN(N2474)-SEARCH("/",N2474))</f>
        <v>indie rock</v>
      </c>
      <c r="S2474" s="11">
        <f>(((J2474/60)/60)/24)+DATE(1970,1,1)</f>
        <v>40354.11550925926</v>
      </c>
      <c r="T2474" s="11">
        <f>(((I2474/60)/60)/24)+DATE(1970,1,1)</f>
        <v>40425.043749999997</v>
      </c>
      <c r="U2474">
        <f>YEAR(S2474)</f>
        <v>2010</v>
      </c>
      <c r="V2474">
        <f>YEAR(T2474)</f>
        <v>2010</v>
      </c>
      <c r="W2474" t="str">
        <f>IF(V2474=U2474, "Yes"," No")</f>
        <v>Yes</v>
      </c>
    </row>
    <row r="2475" spans="1:23" ht="43.2" x14ac:dyDescent="0.3">
      <c r="A2475">
        <v>2473</v>
      </c>
      <c r="B2475" s="1" t="s">
        <v>5028</v>
      </c>
      <c r="C2475" s="1" t="s">
        <v>5029</v>
      </c>
      <c r="D2475">
        <v>2000</v>
      </c>
      <c r="E2475">
        <v>2000</v>
      </c>
      <c r="F2475" t="s">
        <v>16</v>
      </c>
      <c r="G2475" t="s">
        <v>17</v>
      </c>
      <c r="H2475" t="s">
        <v>18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1817</v>
      </c>
      <c r="O2475" s="7">
        <f>(E2475/D2475)*100</f>
        <v>100</v>
      </c>
      <c r="P2475" s="5">
        <f>IFERROR((E2475/L2475),0)</f>
        <v>42.553191489361701</v>
      </c>
      <c r="Q2475" s="5" t="str">
        <f>LEFT(N2475,SEARCH("/", N2475)-1)</f>
        <v>music</v>
      </c>
      <c r="R2475" s="5" t="str">
        <f>RIGHT(N2475,LEN(N2475)-SEARCH("/",N2475))</f>
        <v>indie rock</v>
      </c>
      <c r="S2475" s="11">
        <f>(((J2475/60)/60)/24)+DATE(1970,1,1)</f>
        <v>41193.748483796298</v>
      </c>
      <c r="T2475" s="11">
        <f>(((I2475/60)/60)/24)+DATE(1970,1,1)</f>
        <v>41223.790150462963</v>
      </c>
      <c r="U2475">
        <f>YEAR(S2475)</f>
        <v>2012</v>
      </c>
      <c r="V2475">
        <f>YEAR(T2475)</f>
        <v>2012</v>
      </c>
      <c r="W2475" t="str">
        <f>IF(V2475=U2475, "Yes"," No")</f>
        <v>Yes</v>
      </c>
    </row>
    <row r="2476" spans="1:23" ht="57.6" x14ac:dyDescent="0.3">
      <c r="A2476">
        <v>2474</v>
      </c>
      <c r="B2476" s="1" t="s">
        <v>5030</v>
      </c>
      <c r="C2476" s="1" t="s">
        <v>5031</v>
      </c>
      <c r="D2476">
        <v>5000</v>
      </c>
      <c r="E2476">
        <v>5000.18</v>
      </c>
      <c r="F2476" t="s">
        <v>16</v>
      </c>
      <c r="G2476" t="s">
        <v>17</v>
      </c>
      <c r="H2476" t="s">
        <v>18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1817</v>
      </c>
      <c r="O2476" s="7">
        <f>(E2476/D2476)*100</f>
        <v>100.00360000000002</v>
      </c>
      <c r="P2476" s="5">
        <f>IFERROR((E2476/L2476),0)</f>
        <v>131.58368421052631</v>
      </c>
      <c r="Q2476" s="5" t="str">
        <f>LEFT(N2476,SEARCH("/", N2476)-1)</f>
        <v>music</v>
      </c>
      <c r="R2476" s="5" t="str">
        <f>RIGHT(N2476,LEN(N2476)-SEARCH("/",N2476))</f>
        <v>indie rock</v>
      </c>
      <c r="S2476" s="11">
        <f>(((J2476/60)/60)/24)+DATE(1970,1,1)</f>
        <v>40417.011296296296</v>
      </c>
      <c r="T2476" s="11">
        <f>(((I2476/60)/60)/24)+DATE(1970,1,1)</f>
        <v>40462.011296296296</v>
      </c>
      <c r="U2476">
        <f>YEAR(S2476)</f>
        <v>2010</v>
      </c>
      <c r="V2476">
        <f>YEAR(T2476)</f>
        <v>2010</v>
      </c>
      <c r="W2476" t="str">
        <f>IF(V2476=U2476, "Yes"," No")</f>
        <v>Yes</v>
      </c>
    </row>
    <row r="2477" spans="1:23" ht="28.8" x14ac:dyDescent="0.3">
      <c r="A2477">
        <v>2475</v>
      </c>
      <c r="B2477" s="1" t="s">
        <v>5032</v>
      </c>
      <c r="C2477" s="1" t="s">
        <v>5033</v>
      </c>
      <c r="D2477">
        <v>2500</v>
      </c>
      <c r="E2477">
        <v>2618</v>
      </c>
      <c r="F2477" t="s">
        <v>16</v>
      </c>
      <c r="G2477" t="s">
        <v>17</v>
      </c>
      <c r="H2477" t="s">
        <v>18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1817</v>
      </c>
      <c r="O2477" s="7">
        <f>(E2477/D2477)*100</f>
        <v>104.71999999999998</v>
      </c>
      <c r="P2477" s="5">
        <f>IFERROR((E2477/L2477),0)</f>
        <v>32.320987654320987</v>
      </c>
      <c r="Q2477" s="5" t="str">
        <f>LEFT(N2477,SEARCH("/", N2477)-1)</f>
        <v>music</v>
      </c>
      <c r="R2477" s="5" t="str">
        <f>RIGHT(N2477,LEN(N2477)-SEARCH("/",N2477))</f>
        <v>indie rock</v>
      </c>
      <c r="S2477" s="11">
        <f>(((J2477/60)/60)/24)+DATE(1970,1,1)</f>
        <v>40310.287673611114</v>
      </c>
      <c r="T2477" s="11">
        <f>(((I2477/60)/60)/24)+DATE(1970,1,1)</f>
        <v>40369.916666666664</v>
      </c>
      <c r="U2477">
        <f>YEAR(S2477)</f>
        <v>2010</v>
      </c>
      <c r="V2477">
        <f>YEAR(T2477)</f>
        <v>2010</v>
      </c>
      <c r="W2477" t="str">
        <f>IF(V2477=U2477, "Yes"," No")</f>
        <v>Yes</v>
      </c>
    </row>
    <row r="2478" spans="1:23" ht="43.2" x14ac:dyDescent="0.3">
      <c r="A2478">
        <v>2476</v>
      </c>
      <c r="B2478" s="1" t="s">
        <v>5034</v>
      </c>
      <c r="C2478" s="1" t="s">
        <v>5035</v>
      </c>
      <c r="D2478">
        <v>3200</v>
      </c>
      <c r="E2478">
        <v>3360.72</v>
      </c>
      <c r="F2478" t="s">
        <v>16</v>
      </c>
      <c r="G2478" t="s">
        <v>17</v>
      </c>
      <c r="H2478" t="s">
        <v>18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1817</v>
      </c>
      <c r="O2478" s="7">
        <f>(E2478/D2478)*100</f>
        <v>105.02249999999999</v>
      </c>
      <c r="P2478" s="5">
        <f>IFERROR((E2478/L2478),0)</f>
        <v>61.103999999999999</v>
      </c>
      <c r="Q2478" s="5" t="str">
        <f>LEFT(N2478,SEARCH("/", N2478)-1)</f>
        <v>music</v>
      </c>
      <c r="R2478" s="5" t="str">
        <f>RIGHT(N2478,LEN(N2478)-SEARCH("/",N2478))</f>
        <v>indie rock</v>
      </c>
      <c r="S2478" s="11">
        <f>(((J2478/60)/60)/24)+DATE(1970,1,1)</f>
        <v>41913.328356481477</v>
      </c>
      <c r="T2478" s="11">
        <f>(((I2478/60)/60)/24)+DATE(1970,1,1)</f>
        <v>41946.370023148149</v>
      </c>
      <c r="U2478">
        <f>YEAR(S2478)</f>
        <v>2014</v>
      </c>
      <c r="V2478">
        <f>YEAR(T2478)</f>
        <v>2014</v>
      </c>
      <c r="W2478" t="str">
        <f>IF(V2478=U2478, "Yes"," No")</f>
        <v>Yes</v>
      </c>
    </row>
    <row r="2479" spans="1:23" ht="28.8" x14ac:dyDescent="0.3">
      <c r="A2479">
        <v>2477</v>
      </c>
      <c r="B2479" s="1" t="s">
        <v>1699</v>
      </c>
      <c r="C2479" s="1" t="s">
        <v>5036</v>
      </c>
      <c r="D2479">
        <v>750</v>
      </c>
      <c r="E2479">
        <v>1285</v>
      </c>
      <c r="F2479" t="s">
        <v>16</v>
      </c>
      <c r="G2479" t="s">
        <v>17</v>
      </c>
      <c r="H2479" t="s">
        <v>18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1817</v>
      </c>
      <c r="O2479" s="7">
        <f>(E2479/D2479)*100</f>
        <v>171.33333333333334</v>
      </c>
      <c r="P2479" s="5">
        <f>IFERROR((E2479/L2479),0)</f>
        <v>31.341463414634145</v>
      </c>
      <c r="Q2479" s="5" t="str">
        <f>LEFT(N2479,SEARCH("/", N2479)-1)</f>
        <v>music</v>
      </c>
      <c r="R2479" s="5" t="str">
        <f>RIGHT(N2479,LEN(N2479)-SEARCH("/",N2479))</f>
        <v>indie rock</v>
      </c>
      <c r="S2479" s="11">
        <f>(((J2479/60)/60)/24)+DATE(1970,1,1)</f>
        <v>41088.691493055558</v>
      </c>
      <c r="T2479" s="11">
        <f>(((I2479/60)/60)/24)+DATE(1970,1,1)</f>
        <v>41133.691493055558</v>
      </c>
      <c r="U2479">
        <f>YEAR(S2479)</f>
        <v>2012</v>
      </c>
      <c r="V2479">
        <f>YEAR(T2479)</f>
        <v>2012</v>
      </c>
      <c r="W2479" t="str">
        <f>IF(V2479=U2479, "Yes"," No")</f>
        <v>Yes</v>
      </c>
    </row>
    <row r="2480" spans="1:23" ht="43.2" x14ac:dyDescent="0.3">
      <c r="A2480">
        <v>2478</v>
      </c>
      <c r="B2480" s="1" t="s">
        <v>5037</v>
      </c>
      <c r="C2480" s="1" t="s">
        <v>5038</v>
      </c>
      <c r="D2480">
        <v>8000</v>
      </c>
      <c r="E2480">
        <v>10200</v>
      </c>
      <c r="F2480" t="s">
        <v>16</v>
      </c>
      <c r="G2480" t="s">
        <v>17</v>
      </c>
      <c r="H2480" t="s">
        <v>18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1817</v>
      </c>
      <c r="O2480" s="7">
        <f>(E2480/D2480)*100</f>
        <v>127.49999999999999</v>
      </c>
      <c r="P2480" s="5">
        <f>IFERROR((E2480/L2480),0)</f>
        <v>129.1139240506329</v>
      </c>
      <c r="Q2480" s="5" t="str">
        <f>LEFT(N2480,SEARCH("/", N2480)-1)</f>
        <v>music</v>
      </c>
      <c r="R2480" s="5" t="str">
        <f>RIGHT(N2480,LEN(N2480)-SEARCH("/",N2480))</f>
        <v>indie rock</v>
      </c>
      <c r="S2480" s="11">
        <f>(((J2480/60)/60)/24)+DATE(1970,1,1)</f>
        <v>41257.950381944444</v>
      </c>
      <c r="T2480" s="11">
        <f>(((I2480/60)/60)/24)+DATE(1970,1,1)</f>
        <v>41287.950381944444</v>
      </c>
      <c r="U2480">
        <f>YEAR(S2480)</f>
        <v>2012</v>
      </c>
      <c r="V2480">
        <f>YEAR(T2480)</f>
        <v>2013</v>
      </c>
      <c r="W2480" t="str">
        <f>IF(V2480=U2480, "Yes"," No")</f>
        <v xml:space="preserve"> No</v>
      </c>
    </row>
    <row r="2481" spans="1:23" ht="28.8" x14ac:dyDescent="0.3">
      <c r="A2481">
        <v>2479</v>
      </c>
      <c r="B2481" s="1" t="s">
        <v>5039</v>
      </c>
      <c r="C2481" s="1" t="s">
        <v>5040</v>
      </c>
      <c r="D2481">
        <v>300</v>
      </c>
      <c r="E2481">
        <v>400.33</v>
      </c>
      <c r="F2481" t="s">
        <v>16</v>
      </c>
      <c r="G2481" t="s">
        <v>17</v>
      </c>
      <c r="H2481" t="s">
        <v>18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1817</v>
      </c>
      <c r="O2481" s="7">
        <f>(E2481/D2481)*100</f>
        <v>133.44333333333333</v>
      </c>
      <c r="P2481" s="5">
        <f>IFERROR((E2481/L2481),0)</f>
        <v>25.020624999999999</v>
      </c>
      <c r="Q2481" s="5" t="str">
        <f>LEFT(N2481,SEARCH("/", N2481)-1)</f>
        <v>music</v>
      </c>
      <c r="R2481" s="5" t="str">
        <f>RIGHT(N2481,LEN(N2481)-SEARCH("/",N2481))</f>
        <v>indie rock</v>
      </c>
      <c r="S2481" s="11">
        <f>(((J2481/60)/60)/24)+DATE(1970,1,1)</f>
        <v>41107.726782407408</v>
      </c>
      <c r="T2481" s="11">
        <f>(((I2481/60)/60)/24)+DATE(1970,1,1)</f>
        <v>41118.083333333336</v>
      </c>
      <c r="U2481">
        <f>YEAR(S2481)</f>
        <v>2012</v>
      </c>
      <c r="V2481">
        <f>YEAR(T2481)</f>
        <v>2012</v>
      </c>
      <c r="W2481" t="str">
        <f>IF(V2481=U2481, "Yes"," No")</f>
        <v>Yes</v>
      </c>
    </row>
    <row r="2482" spans="1:23" ht="43.2" x14ac:dyDescent="0.3">
      <c r="A2482">
        <v>2480</v>
      </c>
      <c r="B2482" s="1" t="s">
        <v>5041</v>
      </c>
      <c r="C2482" s="1" t="s">
        <v>5042</v>
      </c>
      <c r="D2482">
        <v>2000</v>
      </c>
      <c r="E2482">
        <v>2000</v>
      </c>
      <c r="F2482" t="s">
        <v>16</v>
      </c>
      <c r="G2482" t="s">
        <v>17</v>
      </c>
      <c r="H2482" t="s">
        <v>18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1817</v>
      </c>
      <c r="O2482" s="7">
        <f>(E2482/D2482)*100</f>
        <v>100</v>
      </c>
      <c r="P2482" s="5">
        <f>IFERROR((E2482/L2482),0)</f>
        <v>250</v>
      </c>
      <c r="Q2482" s="5" t="str">
        <f>LEFT(N2482,SEARCH("/", N2482)-1)</f>
        <v>music</v>
      </c>
      <c r="R2482" s="5" t="str">
        <f>RIGHT(N2482,LEN(N2482)-SEARCH("/",N2482))</f>
        <v>indie rock</v>
      </c>
      <c r="S2482" s="11">
        <f>(((J2482/60)/60)/24)+DATE(1970,1,1)</f>
        <v>42227.936157407406</v>
      </c>
      <c r="T2482" s="11">
        <f>(((I2482/60)/60)/24)+DATE(1970,1,1)</f>
        <v>42287.936157407406</v>
      </c>
      <c r="U2482">
        <f>YEAR(S2482)</f>
        <v>2015</v>
      </c>
      <c r="V2482">
        <f>YEAR(T2482)</f>
        <v>2015</v>
      </c>
      <c r="W2482" t="str">
        <f>IF(V2482=U2482, "Yes"," No")</f>
        <v>Yes</v>
      </c>
    </row>
    <row r="2483" spans="1:23" ht="43.2" x14ac:dyDescent="0.3">
      <c r="A2483">
        <v>2481</v>
      </c>
      <c r="B2483" s="1" t="s">
        <v>5043</v>
      </c>
      <c r="C2483" s="1" t="s">
        <v>5044</v>
      </c>
      <c r="D2483">
        <v>4000</v>
      </c>
      <c r="E2483">
        <v>4516.4399999999996</v>
      </c>
      <c r="F2483" t="s">
        <v>16</v>
      </c>
      <c r="G2483" t="s">
        <v>17</v>
      </c>
      <c r="H2483" t="s">
        <v>18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1817</v>
      </c>
      <c r="O2483" s="7">
        <f>(E2483/D2483)*100</f>
        <v>112.91099999999999</v>
      </c>
      <c r="P2483" s="5">
        <f>IFERROR((E2483/L2483),0)</f>
        <v>47.541473684210523</v>
      </c>
      <c r="Q2483" s="5" t="str">
        <f>LEFT(N2483,SEARCH("/", N2483)-1)</f>
        <v>music</v>
      </c>
      <c r="R2483" s="5" t="str">
        <f>RIGHT(N2483,LEN(N2483)-SEARCH("/",N2483))</f>
        <v>indie rock</v>
      </c>
      <c r="S2483" s="11">
        <f>(((J2483/60)/60)/24)+DATE(1970,1,1)</f>
        <v>40999.645925925928</v>
      </c>
      <c r="T2483" s="11">
        <f>(((I2483/60)/60)/24)+DATE(1970,1,1)</f>
        <v>41029.645925925928</v>
      </c>
      <c r="U2483">
        <f>YEAR(S2483)</f>
        <v>2012</v>
      </c>
      <c r="V2483">
        <f>YEAR(T2483)</f>
        <v>2012</v>
      </c>
      <c r="W2483" t="str">
        <f>IF(V2483=U2483, "Yes"," No")</f>
        <v>Yes</v>
      </c>
    </row>
    <row r="2484" spans="1:23" ht="43.2" x14ac:dyDescent="0.3">
      <c r="A2484">
        <v>2482</v>
      </c>
      <c r="B2484" s="1" t="s">
        <v>5045</v>
      </c>
      <c r="C2484" s="1" t="s">
        <v>5046</v>
      </c>
      <c r="D2484">
        <v>1000</v>
      </c>
      <c r="E2484">
        <v>1001</v>
      </c>
      <c r="F2484" t="s">
        <v>16</v>
      </c>
      <c r="G2484" t="s">
        <v>17</v>
      </c>
      <c r="H2484" t="s">
        <v>18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1817</v>
      </c>
      <c r="O2484" s="7">
        <f>(E2484/D2484)*100</f>
        <v>100.1</v>
      </c>
      <c r="P2484" s="5">
        <f>IFERROR((E2484/L2484),0)</f>
        <v>40.04</v>
      </c>
      <c r="Q2484" s="5" t="str">
        <f>LEFT(N2484,SEARCH("/", N2484)-1)</f>
        <v>music</v>
      </c>
      <c r="R2484" s="5" t="str">
        <f>RIGHT(N2484,LEN(N2484)-SEARCH("/",N2484))</f>
        <v>indie rock</v>
      </c>
      <c r="S2484" s="11">
        <f>(((J2484/60)/60)/24)+DATE(1970,1,1)</f>
        <v>40711.782210648147</v>
      </c>
      <c r="T2484" s="11">
        <f>(((I2484/60)/60)/24)+DATE(1970,1,1)</f>
        <v>40756.782210648147</v>
      </c>
      <c r="U2484">
        <f>YEAR(S2484)</f>
        <v>2011</v>
      </c>
      <c r="V2484">
        <f>YEAR(T2484)</f>
        <v>2011</v>
      </c>
      <c r="W2484" t="str">
        <f>IF(V2484=U2484, "Yes"," No")</f>
        <v>Yes</v>
      </c>
    </row>
    <row r="2485" spans="1:23" ht="43.2" x14ac:dyDescent="0.3">
      <c r="A2485">
        <v>2483</v>
      </c>
      <c r="B2485" s="1" t="s">
        <v>5047</v>
      </c>
      <c r="C2485" s="1" t="s">
        <v>5048</v>
      </c>
      <c r="D2485">
        <v>1100</v>
      </c>
      <c r="E2485">
        <v>1251</v>
      </c>
      <c r="F2485" t="s">
        <v>16</v>
      </c>
      <c r="G2485" t="s">
        <v>17</v>
      </c>
      <c r="H2485" t="s">
        <v>18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1817</v>
      </c>
      <c r="O2485" s="7">
        <f>(E2485/D2485)*100</f>
        <v>113.72727272727272</v>
      </c>
      <c r="P2485" s="5">
        <f>IFERROR((E2485/L2485),0)</f>
        <v>65.84210526315789</v>
      </c>
      <c r="Q2485" s="5" t="str">
        <f>LEFT(N2485,SEARCH("/", N2485)-1)</f>
        <v>music</v>
      </c>
      <c r="R2485" s="5" t="str">
        <f>RIGHT(N2485,LEN(N2485)-SEARCH("/",N2485))</f>
        <v>indie rock</v>
      </c>
      <c r="S2485" s="11">
        <f>(((J2485/60)/60)/24)+DATE(1970,1,1)</f>
        <v>40970.750034722223</v>
      </c>
      <c r="T2485" s="11">
        <f>(((I2485/60)/60)/24)+DATE(1970,1,1)</f>
        <v>41030.708368055559</v>
      </c>
      <c r="U2485">
        <f>YEAR(S2485)</f>
        <v>2012</v>
      </c>
      <c r="V2485">
        <f>YEAR(T2485)</f>
        <v>2012</v>
      </c>
      <c r="W2485" t="str">
        <f>IF(V2485=U2485, "Yes"," No")</f>
        <v>Yes</v>
      </c>
    </row>
    <row r="2486" spans="1:23" ht="57.6" x14ac:dyDescent="0.3">
      <c r="A2486">
        <v>2484</v>
      </c>
      <c r="B2486" s="1" t="s">
        <v>5049</v>
      </c>
      <c r="C2486" s="1" t="s">
        <v>5050</v>
      </c>
      <c r="D2486">
        <v>3500</v>
      </c>
      <c r="E2486">
        <v>4176.1099999999997</v>
      </c>
      <c r="F2486" t="s">
        <v>16</v>
      </c>
      <c r="G2486" t="s">
        <v>17</v>
      </c>
      <c r="H2486" t="s">
        <v>18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1817</v>
      </c>
      <c r="O2486" s="7">
        <f>(E2486/D2486)*100</f>
        <v>119.31742857142855</v>
      </c>
      <c r="P2486" s="5">
        <f>IFERROR((E2486/L2486),0)</f>
        <v>46.401222222222216</v>
      </c>
      <c r="Q2486" s="5" t="str">
        <f>LEFT(N2486,SEARCH("/", N2486)-1)</f>
        <v>music</v>
      </c>
      <c r="R2486" s="5" t="str">
        <f>RIGHT(N2486,LEN(N2486)-SEARCH("/",N2486))</f>
        <v>indie rock</v>
      </c>
      <c r="S2486" s="11">
        <f>(((J2486/60)/60)/24)+DATE(1970,1,1)</f>
        <v>40771.916701388887</v>
      </c>
      <c r="T2486" s="11">
        <f>(((I2486/60)/60)/24)+DATE(1970,1,1)</f>
        <v>40801.916701388887</v>
      </c>
      <c r="U2486">
        <f>YEAR(S2486)</f>
        <v>2011</v>
      </c>
      <c r="V2486">
        <f>YEAR(T2486)</f>
        <v>2011</v>
      </c>
      <c r="W2486" t="str">
        <f>IF(V2486=U2486, "Yes"," No")</f>
        <v>Yes</v>
      </c>
    </row>
    <row r="2487" spans="1:23" ht="43.2" x14ac:dyDescent="0.3">
      <c r="A2487">
        <v>2485</v>
      </c>
      <c r="B2487" s="1" t="s">
        <v>5051</v>
      </c>
      <c r="C2487" s="1" t="s">
        <v>5052</v>
      </c>
      <c r="D2487">
        <v>2000</v>
      </c>
      <c r="E2487">
        <v>2065</v>
      </c>
      <c r="F2487" t="s">
        <v>16</v>
      </c>
      <c r="G2487" t="s">
        <v>17</v>
      </c>
      <c r="H2487" t="s">
        <v>18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1817</v>
      </c>
      <c r="O2487" s="7">
        <f>(E2487/D2487)*100</f>
        <v>103.25</v>
      </c>
      <c r="P2487" s="5">
        <f>IFERROR((E2487/L2487),0)</f>
        <v>50.365853658536587</v>
      </c>
      <c r="Q2487" s="5" t="str">
        <f>LEFT(N2487,SEARCH("/", N2487)-1)</f>
        <v>music</v>
      </c>
      <c r="R2487" s="5" t="str">
        <f>RIGHT(N2487,LEN(N2487)-SEARCH("/",N2487))</f>
        <v>indie rock</v>
      </c>
      <c r="S2487" s="11">
        <f>(((J2487/60)/60)/24)+DATE(1970,1,1)</f>
        <v>40793.998599537037</v>
      </c>
      <c r="T2487" s="11">
        <f>(((I2487/60)/60)/24)+DATE(1970,1,1)</f>
        <v>40828.998599537037</v>
      </c>
      <c r="U2487">
        <f>YEAR(S2487)</f>
        <v>2011</v>
      </c>
      <c r="V2487">
        <f>YEAR(T2487)</f>
        <v>2011</v>
      </c>
      <c r="W2487" t="str">
        <f>IF(V2487=U2487, "Yes"," No")</f>
        <v>Yes</v>
      </c>
    </row>
    <row r="2488" spans="1:23" ht="43.2" x14ac:dyDescent="0.3">
      <c r="A2488">
        <v>2486</v>
      </c>
      <c r="B2488" s="1" t="s">
        <v>5053</v>
      </c>
      <c r="C2488" s="1" t="s">
        <v>5054</v>
      </c>
      <c r="D2488">
        <v>300</v>
      </c>
      <c r="E2488">
        <v>797</v>
      </c>
      <c r="F2488" t="s">
        <v>16</v>
      </c>
      <c r="G2488" t="s">
        <v>17</v>
      </c>
      <c r="H2488" t="s">
        <v>18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1817</v>
      </c>
      <c r="O2488" s="7">
        <f>(E2488/D2488)*100</f>
        <v>265.66666666666669</v>
      </c>
      <c r="P2488" s="5">
        <f>IFERROR((E2488/L2488),0)</f>
        <v>26.566666666666666</v>
      </c>
      <c r="Q2488" s="5" t="str">
        <f>LEFT(N2488,SEARCH("/", N2488)-1)</f>
        <v>music</v>
      </c>
      <c r="R2488" s="5" t="str">
        <f>RIGHT(N2488,LEN(N2488)-SEARCH("/",N2488))</f>
        <v>indie rock</v>
      </c>
      <c r="S2488" s="11">
        <f>(((J2488/60)/60)/24)+DATE(1970,1,1)</f>
        <v>40991.708055555559</v>
      </c>
      <c r="T2488" s="11">
        <f>(((I2488/60)/60)/24)+DATE(1970,1,1)</f>
        <v>41021.708055555559</v>
      </c>
      <c r="U2488">
        <f>YEAR(S2488)</f>
        <v>2012</v>
      </c>
      <c r="V2488">
        <f>YEAR(T2488)</f>
        <v>2012</v>
      </c>
      <c r="W2488" t="str">
        <f>IF(V2488=U2488, "Yes"," No")</f>
        <v>Yes</v>
      </c>
    </row>
    <row r="2489" spans="1:23" ht="43.2" x14ac:dyDescent="0.3">
      <c r="A2489">
        <v>2487</v>
      </c>
      <c r="B2489" s="1" t="s">
        <v>5055</v>
      </c>
      <c r="C2489" s="1" t="s">
        <v>5056</v>
      </c>
      <c r="D2489">
        <v>1500</v>
      </c>
      <c r="E2489">
        <v>1500.76</v>
      </c>
      <c r="F2489" t="s">
        <v>16</v>
      </c>
      <c r="G2489" t="s">
        <v>17</v>
      </c>
      <c r="H2489" t="s">
        <v>18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1817</v>
      </c>
      <c r="O2489" s="7">
        <f>(E2489/D2489)*100</f>
        <v>100.05066666666667</v>
      </c>
      <c r="P2489" s="5">
        <f>IFERROR((E2489/L2489),0)</f>
        <v>39.493684210526318</v>
      </c>
      <c r="Q2489" s="5" t="str">
        <f>LEFT(N2489,SEARCH("/", N2489)-1)</f>
        <v>music</v>
      </c>
      <c r="R2489" s="5" t="str">
        <f>RIGHT(N2489,LEN(N2489)-SEARCH("/",N2489))</f>
        <v>indie rock</v>
      </c>
      <c r="S2489" s="11">
        <f>(((J2489/60)/60)/24)+DATE(1970,1,1)</f>
        <v>41026.083298611113</v>
      </c>
      <c r="T2489" s="11">
        <f>(((I2489/60)/60)/24)+DATE(1970,1,1)</f>
        <v>41056.083298611113</v>
      </c>
      <c r="U2489">
        <f>YEAR(S2489)</f>
        <v>2012</v>
      </c>
      <c r="V2489">
        <f>YEAR(T2489)</f>
        <v>2012</v>
      </c>
      <c r="W2489" t="str">
        <f>IF(V2489=U2489, "Yes"," No")</f>
        <v>Yes</v>
      </c>
    </row>
    <row r="2490" spans="1:23" ht="57.6" x14ac:dyDescent="0.3">
      <c r="A2490">
        <v>2488</v>
      </c>
      <c r="B2490" s="1" t="s">
        <v>5057</v>
      </c>
      <c r="C2490" s="1" t="s">
        <v>5058</v>
      </c>
      <c r="D2490">
        <v>3000</v>
      </c>
      <c r="E2490">
        <v>3201</v>
      </c>
      <c r="F2490" t="s">
        <v>16</v>
      </c>
      <c r="G2490" t="s">
        <v>17</v>
      </c>
      <c r="H2490" t="s">
        <v>18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1817</v>
      </c>
      <c r="O2490" s="7">
        <f>(E2490/D2490)*100</f>
        <v>106.69999999999999</v>
      </c>
      <c r="P2490" s="5">
        <f>IFERROR((E2490/L2490),0)</f>
        <v>49.246153846153845</v>
      </c>
      <c r="Q2490" s="5" t="str">
        <f>LEFT(N2490,SEARCH("/", N2490)-1)</f>
        <v>music</v>
      </c>
      <c r="R2490" s="5" t="str">
        <f>RIGHT(N2490,LEN(N2490)-SEARCH("/",N2490))</f>
        <v>indie rock</v>
      </c>
      <c r="S2490" s="11">
        <f>(((J2490/60)/60)/24)+DATE(1970,1,1)</f>
        <v>40833.633194444446</v>
      </c>
      <c r="T2490" s="11">
        <f>(((I2490/60)/60)/24)+DATE(1970,1,1)</f>
        <v>40863.674861111111</v>
      </c>
      <c r="U2490">
        <f>YEAR(S2490)</f>
        <v>2011</v>
      </c>
      <c r="V2490">
        <f>YEAR(T2490)</f>
        <v>2011</v>
      </c>
      <c r="W2490" t="str">
        <f>IF(V2490=U2490, "Yes"," No")</f>
        <v>Yes</v>
      </c>
    </row>
    <row r="2491" spans="1:23" ht="43.2" x14ac:dyDescent="0.3">
      <c r="A2491">
        <v>2489</v>
      </c>
      <c r="B2491" s="1" t="s">
        <v>5059</v>
      </c>
      <c r="C2491" s="1" t="s">
        <v>5060</v>
      </c>
      <c r="D2491">
        <v>3500</v>
      </c>
      <c r="E2491">
        <v>4678.5</v>
      </c>
      <c r="F2491" t="s">
        <v>16</v>
      </c>
      <c r="G2491" t="s">
        <v>17</v>
      </c>
      <c r="H2491" t="s">
        <v>18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1817</v>
      </c>
      <c r="O2491" s="7">
        <f>(E2491/D2491)*100</f>
        <v>133.67142857142858</v>
      </c>
      <c r="P2491" s="5">
        <f>IFERROR((E2491/L2491),0)</f>
        <v>62.38</v>
      </c>
      <c r="Q2491" s="5" t="str">
        <f>LEFT(N2491,SEARCH("/", N2491)-1)</f>
        <v>music</v>
      </c>
      <c r="R2491" s="5" t="str">
        <f>RIGHT(N2491,LEN(N2491)-SEARCH("/",N2491))</f>
        <v>indie rock</v>
      </c>
      <c r="S2491" s="11">
        <f>(((J2491/60)/60)/24)+DATE(1970,1,1)</f>
        <v>41373.690266203703</v>
      </c>
      <c r="T2491" s="11">
        <f>(((I2491/60)/60)/24)+DATE(1970,1,1)</f>
        <v>41403.690266203703</v>
      </c>
      <c r="U2491">
        <f>YEAR(S2491)</f>
        <v>2013</v>
      </c>
      <c r="V2491">
        <f>YEAR(T2491)</f>
        <v>2013</v>
      </c>
      <c r="W2491" t="str">
        <f>IF(V2491=U2491, "Yes"," No")</f>
        <v>Yes</v>
      </c>
    </row>
    <row r="2492" spans="1:23" ht="43.2" x14ac:dyDescent="0.3">
      <c r="A2492">
        <v>2490</v>
      </c>
      <c r="B2492" s="1" t="s">
        <v>5061</v>
      </c>
      <c r="C2492" s="1" t="s">
        <v>5062</v>
      </c>
      <c r="D2492">
        <v>500</v>
      </c>
      <c r="E2492">
        <v>607</v>
      </c>
      <c r="F2492" t="s">
        <v>16</v>
      </c>
      <c r="G2492" t="s">
        <v>17</v>
      </c>
      <c r="H2492" t="s">
        <v>18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1817</v>
      </c>
      <c r="O2492" s="7">
        <f>(E2492/D2492)*100</f>
        <v>121.39999999999999</v>
      </c>
      <c r="P2492" s="5">
        <f>IFERROR((E2492/L2492),0)</f>
        <v>37.9375</v>
      </c>
      <c r="Q2492" s="5" t="str">
        <f>LEFT(N2492,SEARCH("/", N2492)-1)</f>
        <v>music</v>
      </c>
      <c r="R2492" s="5" t="str">
        <f>RIGHT(N2492,LEN(N2492)-SEARCH("/",N2492))</f>
        <v>indie rock</v>
      </c>
      <c r="S2492" s="11">
        <f>(((J2492/60)/60)/24)+DATE(1970,1,1)</f>
        <v>41023.227731481478</v>
      </c>
      <c r="T2492" s="11">
        <f>(((I2492/60)/60)/24)+DATE(1970,1,1)</f>
        <v>41083.227731481478</v>
      </c>
      <c r="U2492">
        <f>YEAR(S2492)</f>
        <v>2012</v>
      </c>
      <c r="V2492">
        <f>YEAR(T2492)</f>
        <v>2012</v>
      </c>
      <c r="W2492" t="str">
        <f>IF(V2492=U2492, "Yes"," No")</f>
        <v>Yes</v>
      </c>
    </row>
    <row r="2493" spans="1:23" ht="43.2" x14ac:dyDescent="0.3">
      <c r="A2493">
        <v>2491</v>
      </c>
      <c r="B2493" s="1" t="s">
        <v>5063</v>
      </c>
      <c r="C2493" s="1" t="s">
        <v>5064</v>
      </c>
      <c r="D2493">
        <v>500</v>
      </c>
      <c r="E2493">
        <v>516</v>
      </c>
      <c r="F2493" t="s">
        <v>16</v>
      </c>
      <c r="G2493" t="s">
        <v>17</v>
      </c>
      <c r="H2493" t="s">
        <v>18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1817</v>
      </c>
      <c r="O2493" s="7">
        <f>(E2493/D2493)*100</f>
        <v>103.2</v>
      </c>
      <c r="P2493" s="5">
        <f>IFERROR((E2493/L2493),0)</f>
        <v>51.6</v>
      </c>
      <c r="Q2493" s="5" t="str">
        <f>LEFT(N2493,SEARCH("/", N2493)-1)</f>
        <v>music</v>
      </c>
      <c r="R2493" s="5" t="str">
        <f>RIGHT(N2493,LEN(N2493)-SEARCH("/",N2493))</f>
        <v>indie rock</v>
      </c>
      <c r="S2493" s="11">
        <f>(((J2493/60)/60)/24)+DATE(1970,1,1)</f>
        <v>40542.839282407411</v>
      </c>
      <c r="T2493" s="11">
        <f>(((I2493/60)/60)/24)+DATE(1970,1,1)</f>
        <v>40559.07708333333</v>
      </c>
      <c r="U2493">
        <f>YEAR(S2493)</f>
        <v>2010</v>
      </c>
      <c r="V2493">
        <f>YEAR(T2493)</f>
        <v>2011</v>
      </c>
      <c r="W2493" t="str">
        <f>IF(V2493=U2493, "Yes"," No")</f>
        <v xml:space="preserve"> No</v>
      </c>
    </row>
    <row r="2494" spans="1:23" ht="28.8" x14ac:dyDescent="0.3">
      <c r="A2494">
        <v>2492</v>
      </c>
      <c r="B2494" s="1" t="s">
        <v>5065</v>
      </c>
      <c r="C2494" s="1" t="s">
        <v>5066</v>
      </c>
      <c r="D2494">
        <v>600</v>
      </c>
      <c r="E2494">
        <v>750</v>
      </c>
      <c r="F2494" t="s">
        <v>16</v>
      </c>
      <c r="G2494" t="s">
        <v>17</v>
      </c>
      <c r="H2494" t="s">
        <v>18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1817</v>
      </c>
      <c r="O2494" s="7">
        <f>(E2494/D2494)*100</f>
        <v>125</v>
      </c>
      <c r="P2494" s="5">
        <f>IFERROR((E2494/L2494),0)</f>
        <v>27.777777777777779</v>
      </c>
      <c r="Q2494" s="5" t="str">
        <f>LEFT(N2494,SEARCH("/", N2494)-1)</f>
        <v>music</v>
      </c>
      <c r="R2494" s="5" t="str">
        <f>RIGHT(N2494,LEN(N2494)-SEARCH("/",N2494))</f>
        <v>indie rock</v>
      </c>
      <c r="S2494" s="11">
        <f>(((J2494/60)/60)/24)+DATE(1970,1,1)</f>
        <v>41024.985972222225</v>
      </c>
      <c r="T2494" s="11">
        <f>(((I2494/60)/60)/24)+DATE(1970,1,1)</f>
        <v>41076.415972222225</v>
      </c>
      <c r="U2494">
        <f>YEAR(S2494)</f>
        <v>2012</v>
      </c>
      <c r="V2494">
        <f>YEAR(T2494)</f>
        <v>2012</v>
      </c>
      <c r="W2494" t="str">
        <f>IF(V2494=U2494, "Yes"," No")</f>
        <v>Yes</v>
      </c>
    </row>
    <row r="2495" spans="1:23" ht="43.2" x14ac:dyDescent="0.3">
      <c r="A2495">
        <v>2493</v>
      </c>
      <c r="B2495" s="1" t="s">
        <v>5067</v>
      </c>
      <c r="C2495" s="1" t="s">
        <v>5068</v>
      </c>
      <c r="D2495">
        <v>20000</v>
      </c>
      <c r="E2495">
        <v>25740</v>
      </c>
      <c r="F2495" t="s">
        <v>16</v>
      </c>
      <c r="G2495" t="s">
        <v>17</v>
      </c>
      <c r="H2495" t="s">
        <v>18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1817</v>
      </c>
      <c r="O2495" s="7">
        <f>(E2495/D2495)*100</f>
        <v>128.69999999999999</v>
      </c>
      <c r="P2495" s="5">
        <f>IFERROR((E2495/L2495),0)</f>
        <v>99.382239382239376</v>
      </c>
      <c r="Q2495" s="5" t="str">
        <f>LEFT(N2495,SEARCH("/", N2495)-1)</f>
        <v>music</v>
      </c>
      <c r="R2495" s="5" t="str">
        <f>RIGHT(N2495,LEN(N2495)-SEARCH("/",N2495))</f>
        <v>indie rock</v>
      </c>
      <c r="S2495" s="11">
        <f>(((J2495/60)/60)/24)+DATE(1970,1,1)</f>
        <v>41348.168287037035</v>
      </c>
      <c r="T2495" s="11">
        <f>(((I2495/60)/60)/24)+DATE(1970,1,1)</f>
        <v>41393.168287037035</v>
      </c>
      <c r="U2495">
        <f>YEAR(S2495)</f>
        <v>2013</v>
      </c>
      <c r="V2495">
        <f>YEAR(T2495)</f>
        <v>2013</v>
      </c>
      <c r="W2495" t="str">
        <f>IF(V2495=U2495, "Yes"," No")</f>
        <v>Yes</v>
      </c>
    </row>
    <row r="2496" spans="1:23" ht="43.2" x14ac:dyDescent="0.3">
      <c r="A2496">
        <v>2494</v>
      </c>
      <c r="B2496" s="1" t="s">
        <v>5069</v>
      </c>
      <c r="C2496" s="1" t="s">
        <v>5070</v>
      </c>
      <c r="D2496">
        <v>1500</v>
      </c>
      <c r="E2496">
        <v>1515.08</v>
      </c>
      <c r="F2496" t="s">
        <v>16</v>
      </c>
      <c r="G2496" t="s">
        <v>17</v>
      </c>
      <c r="H2496" t="s">
        <v>18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1817</v>
      </c>
      <c r="O2496" s="7">
        <f>(E2496/D2496)*100</f>
        <v>101.00533333333333</v>
      </c>
      <c r="P2496" s="5">
        <f>IFERROR((E2496/L2496),0)</f>
        <v>38.848205128205123</v>
      </c>
      <c r="Q2496" s="5" t="str">
        <f>LEFT(N2496,SEARCH("/", N2496)-1)</f>
        <v>music</v>
      </c>
      <c r="R2496" s="5" t="str">
        <f>RIGHT(N2496,LEN(N2496)-SEARCH("/",N2496))</f>
        <v>indie rock</v>
      </c>
      <c r="S2496" s="11">
        <f>(((J2496/60)/60)/24)+DATE(1970,1,1)</f>
        <v>41022.645185185182</v>
      </c>
      <c r="T2496" s="11">
        <f>(((I2496/60)/60)/24)+DATE(1970,1,1)</f>
        <v>41052.645185185182</v>
      </c>
      <c r="U2496">
        <f>YEAR(S2496)</f>
        <v>2012</v>
      </c>
      <c r="V2496">
        <f>YEAR(T2496)</f>
        <v>2012</v>
      </c>
      <c r="W2496" t="str">
        <f>IF(V2496=U2496, "Yes"," No")</f>
        <v>Yes</v>
      </c>
    </row>
    <row r="2497" spans="1:23" ht="43.2" x14ac:dyDescent="0.3">
      <c r="A2497">
        <v>2495</v>
      </c>
      <c r="B2497" s="1" t="s">
        <v>5071</v>
      </c>
      <c r="C2497" s="1" t="s">
        <v>5072</v>
      </c>
      <c r="D2497">
        <v>1500</v>
      </c>
      <c r="E2497">
        <v>1913.05</v>
      </c>
      <c r="F2497" t="s">
        <v>16</v>
      </c>
      <c r="G2497" t="s">
        <v>17</v>
      </c>
      <c r="H2497" t="s">
        <v>18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1817</v>
      </c>
      <c r="O2497" s="7">
        <f>(E2497/D2497)*100</f>
        <v>127.53666666666665</v>
      </c>
      <c r="P2497" s="5">
        <f>IFERROR((E2497/L2497),0)</f>
        <v>45.548809523809524</v>
      </c>
      <c r="Q2497" s="5" t="str">
        <f>LEFT(N2497,SEARCH("/", N2497)-1)</f>
        <v>music</v>
      </c>
      <c r="R2497" s="5" t="str">
        <f>RIGHT(N2497,LEN(N2497)-SEARCH("/",N2497))</f>
        <v>indie rock</v>
      </c>
      <c r="S2497" s="11">
        <f>(((J2497/60)/60)/24)+DATE(1970,1,1)</f>
        <v>41036.946469907409</v>
      </c>
      <c r="T2497" s="11">
        <f>(((I2497/60)/60)/24)+DATE(1970,1,1)</f>
        <v>41066.946469907409</v>
      </c>
      <c r="U2497">
        <f>YEAR(S2497)</f>
        <v>2012</v>
      </c>
      <c r="V2497">
        <f>YEAR(T2497)</f>
        <v>2012</v>
      </c>
      <c r="W2497" t="str">
        <f>IF(V2497=U2497, "Yes"," No")</f>
        <v>Yes</v>
      </c>
    </row>
    <row r="2498" spans="1:23" ht="43.2" x14ac:dyDescent="0.3">
      <c r="A2498">
        <v>2496</v>
      </c>
      <c r="B2498" s="1" t="s">
        <v>5073</v>
      </c>
      <c r="C2498" s="1" t="s">
        <v>5074</v>
      </c>
      <c r="D2498">
        <v>6000</v>
      </c>
      <c r="E2498">
        <v>6000</v>
      </c>
      <c r="F2498" t="s">
        <v>16</v>
      </c>
      <c r="G2498" t="s">
        <v>17</v>
      </c>
      <c r="H2498" t="s">
        <v>18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1817</v>
      </c>
      <c r="O2498" s="7">
        <f>(E2498/D2498)*100</f>
        <v>100</v>
      </c>
      <c r="P2498" s="5">
        <f>IFERROR((E2498/L2498),0)</f>
        <v>600</v>
      </c>
      <c r="Q2498" s="5" t="str">
        <f>LEFT(N2498,SEARCH("/", N2498)-1)</f>
        <v>music</v>
      </c>
      <c r="R2498" s="5" t="str">
        <f>RIGHT(N2498,LEN(N2498)-SEARCH("/",N2498))</f>
        <v>indie rock</v>
      </c>
      <c r="S2498" s="11">
        <f>(((J2498/60)/60)/24)+DATE(1970,1,1)</f>
        <v>41327.996435185189</v>
      </c>
      <c r="T2498" s="11">
        <f>(((I2498/60)/60)/24)+DATE(1970,1,1)</f>
        <v>41362.954768518517</v>
      </c>
      <c r="U2498">
        <f>YEAR(S2498)</f>
        <v>2013</v>
      </c>
      <c r="V2498">
        <f>YEAR(T2498)</f>
        <v>2013</v>
      </c>
      <c r="W2498" t="str">
        <f>IF(V2498=U2498, "Yes"," No")</f>
        <v>Yes</v>
      </c>
    </row>
    <row r="2499" spans="1:23" ht="43.2" x14ac:dyDescent="0.3">
      <c r="A2499">
        <v>2497</v>
      </c>
      <c r="B2499" s="1" t="s">
        <v>5075</v>
      </c>
      <c r="C2499" s="1" t="s">
        <v>5076</v>
      </c>
      <c r="D2499">
        <v>4000</v>
      </c>
      <c r="E2499">
        <v>4510.8599999999997</v>
      </c>
      <c r="F2499" t="s">
        <v>16</v>
      </c>
      <c r="G2499" t="s">
        <v>17</v>
      </c>
      <c r="H2499" t="s">
        <v>18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1817</v>
      </c>
      <c r="O2499" s="7">
        <f>(E2499/D2499)*100</f>
        <v>112.7715</v>
      </c>
      <c r="P2499" s="5">
        <f>IFERROR((E2499/L2499),0)</f>
        <v>80.551071428571419</v>
      </c>
      <c r="Q2499" s="5" t="str">
        <f>LEFT(N2499,SEARCH("/", N2499)-1)</f>
        <v>music</v>
      </c>
      <c r="R2499" s="5" t="str">
        <f>RIGHT(N2499,LEN(N2499)-SEARCH("/",N2499))</f>
        <v>indie rock</v>
      </c>
      <c r="S2499" s="11">
        <f>(((J2499/60)/60)/24)+DATE(1970,1,1)</f>
        <v>40730.878912037035</v>
      </c>
      <c r="T2499" s="11">
        <f>(((I2499/60)/60)/24)+DATE(1970,1,1)</f>
        <v>40760.878912037035</v>
      </c>
      <c r="U2499">
        <f>YEAR(S2499)</f>
        <v>2011</v>
      </c>
      <c r="V2499">
        <f>YEAR(T2499)</f>
        <v>2011</v>
      </c>
      <c r="W2499" t="str">
        <f>IF(V2499=U2499, "Yes"," No")</f>
        <v>Yes</v>
      </c>
    </row>
    <row r="2500" spans="1:23" ht="43.2" x14ac:dyDescent="0.3">
      <c r="A2500">
        <v>2498</v>
      </c>
      <c r="B2500" s="1" t="s">
        <v>5077</v>
      </c>
      <c r="C2500" s="1" t="s">
        <v>5078</v>
      </c>
      <c r="D2500">
        <v>1000</v>
      </c>
      <c r="E2500">
        <v>1056</v>
      </c>
      <c r="F2500" t="s">
        <v>16</v>
      </c>
      <c r="G2500" t="s">
        <v>17</v>
      </c>
      <c r="H2500" t="s">
        <v>18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1817</v>
      </c>
      <c r="O2500" s="7">
        <f>(E2500/D2500)*100</f>
        <v>105.60000000000001</v>
      </c>
      <c r="P2500" s="5">
        <f>IFERROR((E2500/L2500),0)</f>
        <v>52.8</v>
      </c>
      <c r="Q2500" s="5" t="str">
        <f>LEFT(N2500,SEARCH("/", N2500)-1)</f>
        <v>music</v>
      </c>
      <c r="R2500" s="5" t="str">
        <f>RIGHT(N2500,LEN(N2500)-SEARCH("/",N2500))</f>
        <v>indie rock</v>
      </c>
      <c r="S2500" s="11">
        <f>(((J2500/60)/60)/24)+DATE(1970,1,1)</f>
        <v>42017.967442129629</v>
      </c>
      <c r="T2500" s="11">
        <f>(((I2500/60)/60)/24)+DATE(1970,1,1)</f>
        <v>42031.967442129629</v>
      </c>
      <c r="U2500">
        <f>YEAR(S2500)</f>
        <v>2015</v>
      </c>
      <c r="V2500">
        <f>YEAR(T2500)</f>
        <v>2015</v>
      </c>
      <c r="W2500" t="str">
        <f>IF(V2500=U2500, "Yes"," No")</f>
        <v>Yes</v>
      </c>
    </row>
    <row r="2501" spans="1:23" ht="43.2" x14ac:dyDescent="0.3">
      <c r="A2501">
        <v>2499</v>
      </c>
      <c r="B2501" s="1" t="s">
        <v>5079</v>
      </c>
      <c r="C2501" s="1" t="s">
        <v>5080</v>
      </c>
      <c r="D2501">
        <v>4000</v>
      </c>
      <c r="E2501">
        <v>8105</v>
      </c>
      <c r="F2501" t="s">
        <v>16</v>
      </c>
      <c r="G2501" t="s">
        <v>17</v>
      </c>
      <c r="H2501" t="s">
        <v>18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1817</v>
      </c>
      <c r="O2501" s="7">
        <f>(E2501/D2501)*100</f>
        <v>202.625</v>
      </c>
      <c r="P2501" s="5">
        <f>IFERROR((E2501/L2501),0)</f>
        <v>47.676470588235297</v>
      </c>
      <c r="Q2501" s="5" t="str">
        <f>LEFT(N2501,SEARCH("/", N2501)-1)</f>
        <v>music</v>
      </c>
      <c r="R2501" s="5" t="str">
        <f>RIGHT(N2501,LEN(N2501)-SEARCH("/",N2501))</f>
        <v>indie rock</v>
      </c>
      <c r="S2501" s="11">
        <f>(((J2501/60)/60)/24)+DATE(1970,1,1)</f>
        <v>41226.648576388885</v>
      </c>
      <c r="T2501" s="11">
        <f>(((I2501/60)/60)/24)+DATE(1970,1,1)</f>
        <v>41274.75</v>
      </c>
      <c r="U2501">
        <f>YEAR(S2501)</f>
        <v>2012</v>
      </c>
      <c r="V2501">
        <f>YEAR(T2501)</f>
        <v>2012</v>
      </c>
      <c r="W2501" t="str">
        <f>IF(V2501=U2501, "Yes"," No")</f>
        <v>Yes</v>
      </c>
    </row>
    <row r="2502" spans="1:23" ht="43.2" x14ac:dyDescent="0.3">
      <c r="A2502">
        <v>2500</v>
      </c>
      <c r="B2502" s="1" t="s">
        <v>5081</v>
      </c>
      <c r="C2502" s="1" t="s">
        <v>5082</v>
      </c>
      <c r="D2502">
        <v>600</v>
      </c>
      <c r="E2502">
        <v>680</v>
      </c>
      <c r="F2502" t="s">
        <v>16</v>
      </c>
      <c r="G2502" t="s">
        <v>17</v>
      </c>
      <c r="H2502" t="s">
        <v>18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1817</v>
      </c>
      <c r="O2502" s="7">
        <f>(E2502/D2502)*100</f>
        <v>113.33333333333333</v>
      </c>
      <c r="P2502" s="5">
        <f>IFERROR((E2502/L2502),0)</f>
        <v>23.448275862068964</v>
      </c>
      <c r="Q2502" s="5" t="str">
        <f>LEFT(N2502,SEARCH("/", N2502)-1)</f>
        <v>music</v>
      </c>
      <c r="R2502" s="5" t="str">
        <f>RIGHT(N2502,LEN(N2502)-SEARCH("/",N2502))</f>
        <v>indie rock</v>
      </c>
      <c r="S2502" s="11">
        <f>(((J2502/60)/60)/24)+DATE(1970,1,1)</f>
        <v>41053.772858796299</v>
      </c>
      <c r="T2502" s="11">
        <f>(((I2502/60)/60)/24)+DATE(1970,1,1)</f>
        <v>41083.772858796299</v>
      </c>
      <c r="U2502">
        <f>YEAR(S2502)</f>
        <v>2012</v>
      </c>
      <c r="V2502">
        <f>YEAR(T2502)</f>
        <v>2012</v>
      </c>
      <c r="W2502" t="str">
        <f>IF(V2502=U2502, "Yes"," No")</f>
        <v>Yes</v>
      </c>
    </row>
    <row r="2503" spans="1:23" ht="43.2" x14ac:dyDescent="0.3">
      <c r="A2503">
        <v>2501</v>
      </c>
      <c r="B2503" s="1" t="s">
        <v>5083</v>
      </c>
      <c r="C2503" s="1" t="s">
        <v>5084</v>
      </c>
      <c r="D2503">
        <v>11000</v>
      </c>
      <c r="E2503">
        <v>281</v>
      </c>
      <c r="F2503" t="s">
        <v>357</v>
      </c>
      <c r="G2503" t="s">
        <v>159</v>
      </c>
      <c r="H2503" t="s">
        <v>160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5085</v>
      </c>
      <c r="O2503" s="7">
        <f>(E2503/D2503)*100</f>
        <v>2.5545454545454547</v>
      </c>
      <c r="P2503" s="5">
        <f>IFERROR((E2503/L2503),0)</f>
        <v>40.142857142857146</v>
      </c>
      <c r="Q2503" s="5" t="str">
        <f>LEFT(N2503,SEARCH("/", N2503)-1)</f>
        <v>food</v>
      </c>
      <c r="R2503" s="5" t="str">
        <f>RIGHT(N2503,LEN(N2503)-SEARCH("/",N2503))</f>
        <v>restaurants</v>
      </c>
      <c r="S2503" s="11">
        <f>(((J2503/60)/60)/24)+DATE(1970,1,1)</f>
        <v>42244.776666666665</v>
      </c>
      <c r="T2503" s="11">
        <f>(((I2503/60)/60)/24)+DATE(1970,1,1)</f>
        <v>42274.776666666665</v>
      </c>
      <c r="U2503">
        <f>YEAR(S2503)</f>
        <v>2015</v>
      </c>
      <c r="V2503">
        <f>YEAR(T2503)</f>
        <v>2015</v>
      </c>
      <c r="W2503" t="str">
        <f>IF(V2503=U2503, "Yes"," No")</f>
        <v>Yes</v>
      </c>
    </row>
    <row r="2504" spans="1:23" ht="57.6" x14ac:dyDescent="0.3">
      <c r="A2504">
        <v>2502</v>
      </c>
      <c r="B2504" s="1" t="s">
        <v>5086</v>
      </c>
      <c r="C2504" s="1" t="s">
        <v>5087</v>
      </c>
      <c r="D2504">
        <v>110000</v>
      </c>
      <c r="E2504">
        <v>86</v>
      </c>
      <c r="F2504" t="s">
        <v>357</v>
      </c>
      <c r="G2504" t="s">
        <v>17</v>
      </c>
      <c r="H2504" t="s">
        <v>18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5085</v>
      </c>
      <c r="O2504" s="7">
        <f>(E2504/D2504)*100</f>
        <v>7.8181818181818186E-2</v>
      </c>
      <c r="P2504" s="5">
        <f>IFERROR((E2504/L2504),0)</f>
        <v>17.2</v>
      </c>
      <c r="Q2504" s="5" t="str">
        <f>LEFT(N2504,SEARCH("/", N2504)-1)</f>
        <v>food</v>
      </c>
      <c r="R2504" s="5" t="str">
        <f>RIGHT(N2504,LEN(N2504)-SEARCH("/",N2504))</f>
        <v>restaurants</v>
      </c>
      <c r="S2504" s="11">
        <f>(((J2504/60)/60)/24)+DATE(1970,1,1)</f>
        <v>41858.825439814813</v>
      </c>
      <c r="T2504" s="11">
        <f>(((I2504/60)/60)/24)+DATE(1970,1,1)</f>
        <v>41903.825439814813</v>
      </c>
      <c r="U2504">
        <f>YEAR(S2504)</f>
        <v>2014</v>
      </c>
      <c r="V2504">
        <f>YEAR(T2504)</f>
        <v>2014</v>
      </c>
      <c r="W2504" t="str">
        <f>IF(V2504=U2504, "Yes"," No")</f>
        <v>Yes</v>
      </c>
    </row>
    <row r="2505" spans="1:23" ht="43.2" x14ac:dyDescent="0.3">
      <c r="A2505">
        <v>2503</v>
      </c>
      <c r="B2505" s="1" t="s">
        <v>5088</v>
      </c>
      <c r="C2505" s="1" t="s">
        <v>5089</v>
      </c>
      <c r="D2505">
        <v>10000</v>
      </c>
      <c r="E2505">
        <v>0</v>
      </c>
      <c r="F2505" t="s">
        <v>357</v>
      </c>
      <c r="G2505" t="s">
        <v>17</v>
      </c>
      <c r="H2505" t="s">
        <v>18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5085</v>
      </c>
      <c r="O2505" s="7">
        <f>(E2505/D2505)*100</f>
        <v>0</v>
      </c>
      <c r="P2505" s="5">
        <f>IFERROR((E2505/L2505),0)</f>
        <v>0</v>
      </c>
      <c r="Q2505" s="5" t="str">
        <f>LEFT(N2505,SEARCH("/", N2505)-1)</f>
        <v>food</v>
      </c>
      <c r="R2505" s="5" t="str">
        <f>RIGHT(N2505,LEN(N2505)-SEARCH("/",N2505))</f>
        <v>restaurants</v>
      </c>
      <c r="S2505" s="11">
        <f>(((J2505/60)/60)/24)+DATE(1970,1,1)</f>
        <v>42498.899398148147</v>
      </c>
      <c r="T2505" s="11">
        <f>(((I2505/60)/60)/24)+DATE(1970,1,1)</f>
        <v>42528.879166666666</v>
      </c>
      <c r="U2505">
        <f>YEAR(S2505)</f>
        <v>2016</v>
      </c>
      <c r="V2505">
        <f>YEAR(T2505)</f>
        <v>2016</v>
      </c>
      <c r="W2505" t="str">
        <f>IF(V2505=U2505, "Yes"," No")</f>
        <v>Yes</v>
      </c>
    </row>
    <row r="2506" spans="1:23" ht="28.8" x14ac:dyDescent="0.3">
      <c r="A2506">
        <v>2504</v>
      </c>
      <c r="B2506" s="1" t="s">
        <v>5090</v>
      </c>
      <c r="C2506" s="1" t="s">
        <v>5091</v>
      </c>
      <c r="D2506">
        <v>35000</v>
      </c>
      <c r="E2506">
        <v>0</v>
      </c>
      <c r="F2506" t="s">
        <v>357</v>
      </c>
      <c r="G2506" t="s">
        <v>17</v>
      </c>
      <c r="H2506" t="s">
        <v>18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5085</v>
      </c>
      <c r="O2506" s="7">
        <f>(E2506/D2506)*100</f>
        <v>0</v>
      </c>
      <c r="P2506" s="5">
        <f>IFERROR((E2506/L2506),0)</f>
        <v>0</v>
      </c>
      <c r="Q2506" s="5" t="str">
        <f>LEFT(N2506,SEARCH("/", N2506)-1)</f>
        <v>food</v>
      </c>
      <c r="R2506" s="5" t="str">
        <f>RIGHT(N2506,LEN(N2506)-SEARCH("/",N2506))</f>
        <v>restaurants</v>
      </c>
      <c r="S2506" s="11">
        <f>(((J2506/60)/60)/24)+DATE(1970,1,1)</f>
        <v>41928.015439814815</v>
      </c>
      <c r="T2506" s="11">
        <f>(((I2506/60)/60)/24)+DATE(1970,1,1)</f>
        <v>41958.057106481487</v>
      </c>
      <c r="U2506">
        <f>YEAR(S2506)</f>
        <v>2014</v>
      </c>
      <c r="V2506">
        <f>YEAR(T2506)</f>
        <v>2014</v>
      </c>
      <c r="W2506" t="str">
        <f>IF(V2506=U2506, "Yes"," No")</f>
        <v>Yes</v>
      </c>
    </row>
    <row r="2507" spans="1:23" ht="57.6" x14ac:dyDescent="0.3">
      <c r="A2507">
        <v>2505</v>
      </c>
      <c r="B2507" s="1" t="s">
        <v>5092</v>
      </c>
      <c r="C2507" s="1" t="s">
        <v>5093</v>
      </c>
      <c r="D2507">
        <v>7000</v>
      </c>
      <c r="E2507">
        <v>0</v>
      </c>
      <c r="F2507" t="s">
        <v>357</v>
      </c>
      <c r="G2507" t="s">
        <v>17</v>
      </c>
      <c r="H2507" t="s">
        <v>18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5085</v>
      </c>
      <c r="O2507" s="7">
        <f>(E2507/D2507)*100</f>
        <v>0</v>
      </c>
      <c r="P2507" s="5">
        <f>IFERROR((E2507/L2507),0)</f>
        <v>0</v>
      </c>
      <c r="Q2507" s="5" t="str">
        <f>LEFT(N2507,SEARCH("/", N2507)-1)</f>
        <v>food</v>
      </c>
      <c r="R2507" s="5" t="str">
        <f>RIGHT(N2507,LEN(N2507)-SEARCH("/",N2507))</f>
        <v>restaurants</v>
      </c>
      <c r="S2507" s="11">
        <f>(((J2507/60)/60)/24)+DATE(1970,1,1)</f>
        <v>42047.05574074074</v>
      </c>
      <c r="T2507" s="11">
        <f>(((I2507/60)/60)/24)+DATE(1970,1,1)</f>
        <v>42077.014074074075</v>
      </c>
      <c r="U2507">
        <f>YEAR(S2507)</f>
        <v>2015</v>
      </c>
      <c r="V2507">
        <f>YEAR(T2507)</f>
        <v>2015</v>
      </c>
      <c r="W2507" t="str">
        <f>IF(V2507=U2507, "Yes"," No")</f>
        <v>Yes</v>
      </c>
    </row>
    <row r="2508" spans="1:23" ht="43.2" x14ac:dyDescent="0.3">
      <c r="A2508">
        <v>2506</v>
      </c>
      <c r="B2508" s="1" t="s">
        <v>5094</v>
      </c>
      <c r="C2508" s="1" t="s">
        <v>5095</v>
      </c>
      <c r="D2508">
        <v>5000</v>
      </c>
      <c r="E2508">
        <v>30</v>
      </c>
      <c r="F2508" t="s">
        <v>357</v>
      </c>
      <c r="G2508" t="s">
        <v>24</v>
      </c>
      <c r="H2508" t="s">
        <v>25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5085</v>
      </c>
      <c r="O2508" s="7">
        <f>(E2508/D2508)*100</f>
        <v>0.6</v>
      </c>
      <c r="P2508" s="5">
        <f>IFERROR((E2508/L2508),0)</f>
        <v>15</v>
      </c>
      <c r="Q2508" s="5" t="str">
        <f>LEFT(N2508,SEARCH("/", N2508)-1)</f>
        <v>food</v>
      </c>
      <c r="R2508" s="5" t="str">
        <f>RIGHT(N2508,LEN(N2508)-SEARCH("/",N2508))</f>
        <v>restaurants</v>
      </c>
      <c r="S2508" s="11">
        <f>(((J2508/60)/60)/24)+DATE(1970,1,1)</f>
        <v>42258.297094907408</v>
      </c>
      <c r="T2508" s="11">
        <f>(((I2508/60)/60)/24)+DATE(1970,1,1)</f>
        <v>42280.875</v>
      </c>
      <c r="U2508">
        <f>YEAR(S2508)</f>
        <v>2015</v>
      </c>
      <c r="V2508">
        <f>YEAR(T2508)</f>
        <v>2015</v>
      </c>
      <c r="W2508" t="str">
        <f>IF(V2508=U2508, "Yes"," No")</f>
        <v>Yes</v>
      </c>
    </row>
    <row r="2509" spans="1:23" ht="28.8" x14ac:dyDescent="0.3">
      <c r="A2509">
        <v>2507</v>
      </c>
      <c r="B2509" s="1" t="s">
        <v>5096</v>
      </c>
      <c r="C2509" s="1" t="s">
        <v>5097</v>
      </c>
      <c r="D2509">
        <v>42850</v>
      </c>
      <c r="E2509">
        <v>0</v>
      </c>
      <c r="F2509" t="s">
        <v>357</v>
      </c>
      <c r="G2509" t="s">
        <v>17</v>
      </c>
      <c r="H2509" t="s">
        <v>18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5085</v>
      </c>
      <c r="O2509" s="7">
        <f>(E2509/D2509)*100</f>
        <v>0</v>
      </c>
      <c r="P2509" s="5">
        <f>IFERROR((E2509/L2509),0)</f>
        <v>0</v>
      </c>
      <c r="Q2509" s="5" t="str">
        <f>LEFT(N2509,SEARCH("/", N2509)-1)</f>
        <v>food</v>
      </c>
      <c r="R2509" s="5" t="str">
        <f>RIGHT(N2509,LEN(N2509)-SEARCH("/",N2509))</f>
        <v>restaurants</v>
      </c>
      <c r="S2509" s="11">
        <f>(((J2509/60)/60)/24)+DATE(1970,1,1)</f>
        <v>42105.072962962964</v>
      </c>
      <c r="T2509" s="11">
        <f>(((I2509/60)/60)/24)+DATE(1970,1,1)</f>
        <v>42135.072962962964</v>
      </c>
      <c r="U2509">
        <f>YEAR(S2509)</f>
        <v>2015</v>
      </c>
      <c r="V2509">
        <f>YEAR(T2509)</f>
        <v>2015</v>
      </c>
      <c r="W2509" t="str">
        <f>IF(V2509=U2509, "Yes"," No")</f>
        <v>Yes</v>
      </c>
    </row>
    <row r="2510" spans="1:23" ht="43.2" x14ac:dyDescent="0.3">
      <c r="A2510">
        <v>2508</v>
      </c>
      <c r="B2510" s="1" t="s">
        <v>5098</v>
      </c>
      <c r="C2510" s="1" t="s">
        <v>5099</v>
      </c>
      <c r="D2510">
        <v>20000</v>
      </c>
      <c r="E2510">
        <v>0</v>
      </c>
      <c r="F2510" t="s">
        <v>357</v>
      </c>
      <c r="G2510" t="s">
        <v>17</v>
      </c>
      <c r="H2510" t="s">
        <v>18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5085</v>
      </c>
      <c r="O2510" s="7">
        <f>(E2510/D2510)*100</f>
        <v>0</v>
      </c>
      <c r="P2510" s="5">
        <f>IFERROR((E2510/L2510),0)</f>
        <v>0</v>
      </c>
      <c r="Q2510" s="5" t="str">
        <f>LEFT(N2510,SEARCH("/", N2510)-1)</f>
        <v>food</v>
      </c>
      <c r="R2510" s="5" t="str">
        <f>RIGHT(N2510,LEN(N2510)-SEARCH("/",N2510))</f>
        <v>restaurants</v>
      </c>
      <c r="S2510" s="11">
        <f>(((J2510/60)/60)/24)+DATE(1970,1,1)</f>
        <v>41835.951782407406</v>
      </c>
      <c r="T2510" s="11">
        <f>(((I2510/60)/60)/24)+DATE(1970,1,1)</f>
        <v>41865.951782407406</v>
      </c>
      <c r="U2510">
        <f>YEAR(S2510)</f>
        <v>2014</v>
      </c>
      <c r="V2510">
        <f>YEAR(T2510)</f>
        <v>2014</v>
      </c>
      <c r="W2510" t="str">
        <f>IF(V2510=U2510, "Yes"," No")</f>
        <v>Yes</v>
      </c>
    </row>
    <row r="2511" spans="1:23" ht="43.2" x14ac:dyDescent="0.3">
      <c r="A2511">
        <v>2509</v>
      </c>
      <c r="B2511" s="1" t="s">
        <v>5100</v>
      </c>
      <c r="C2511" s="1" t="s">
        <v>5101</v>
      </c>
      <c r="D2511">
        <v>95000</v>
      </c>
      <c r="E2511">
        <v>1000</v>
      </c>
      <c r="F2511" t="s">
        <v>357</v>
      </c>
      <c r="G2511" t="s">
        <v>24</v>
      </c>
      <c r="H2511" t="s">
        <v>25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5085</v>
      </c>
      <c r="O2511" s="7">
        <f>(E2511/D2511)*100</f>
        <v>1.0526315789473684</v>
      </c>
      <c r="P2511" s="5">
        <f>IFERROR((E2511/L2511),0)</f>
        <v>35.714285714285715</v>
      </c>
      <c r="Q2511" s="5" t="str">
        <f>LEFT(N2511,SEARCH("/", N2511)-1)</f>
        <v>food</v>
      </c>
      <c r="R2511" s="5" t="str">
        <f>RIGHT(N2511,LEN(N2511)-SEARCH("/",N2511))</f>
        <v>restaurants</v>
      </c>
      <c r="S2511" s="11">
        <f>(((J2511/60)/60)/24)+DATE(1970,1,1)</f>
        <v>42058.809594907405</v>
      </c>
      <c r="T2511" s="11">
        <f>(((I2511/60)/60)/24)+DATE(1970,1,1)</f>
        <v>42114.767928240741</v>
      </c>
      <c r="U2511">
        <f>YEAR(S2511)</f>
        <v>2015</v>
      </c>
      <c r="V2511">
        <f>YEAR(T2511)</f>
        <v>2015</v>
      </c>
      <c r="W2511" t="str">
        <f>IF(V2511=U2511, "Yes"," No")</f>
        <v>Yes</v>
      </c>
    </row>
    <row r="2512" spans="1:23" ht="43.2" x14ac:dyDescent="0.3">
      <c r="A2512">
        <v>2510</v>
      </c>
      <c r="B2512" s="1" t="s">
        <v>5102</v>
      </c>
      <c r="C2512" s="1" t="s">
        <v>5103</v>
      </c>
      <c r="D2512">
        <v>50000</v>
      </c>
      <c r="E2512">
        <v>75</v>
      </c>
      <c r="F2512" t="s">
        <v>357</v>
      </c>
      <c r="G2512" t="s">
        <v>17</v>
      </c>
      <c r="H2512" t="s">
        <v>18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5085</v>
      </c>
      <c r="O2512" s="7">
        <f>(E2512/D2512)*100</f>
        <v>0.15</v>
      </c>
      <c r="P2512" s="5">
        <f>IFERROR((E2512/L2512),0)</f>
        <v>37.5</v>
      </c>
      <c r="Q2512" s="5" t="str">
        <f>LEFT(N2512,SEARCH("/", N2512)-1)</f>
        <v>food</v>
      </c>
      <c r="R2512" s="5" t="str">
        <f>RIGHT(N2512,LEN(N2512)-SEARCH("/",N2512))</f>
        <v>restaurants</v>
      </c>
      <c r="S2512" s="11">
        <f>(((J2512/60)/60)/24)+DATE(1970,1,1)</f>
        <v>42078.997361111105</v>
      </c>
      <c r="T2512" s="11">
        <f>(((I2512/60)/60)/24)+DATE(1970,1,1)</f>
        <v>42138.997361111105</v>
      </c>
      <c r="U2512">
        <f>YEAR(S2512)</f>
        <v>2015</v>
      </c>
      <c r="V2512">
        <f>YEAR(T2512)</f>
        <v>2015</v>
      </c>
      <c r="W2512" t="str">
        <f>IF(V2512=U2512, "Yes"," No")</f>
        <v>Yes</v>
      </c>
    </row>
    <row r="2513" spans="1:23" ht="43.2" x14ac:dyDescent="0.3">
      <c r="A2513">
        <v>2511</v>
      </c>
      <c r="B2513" s="1" t="s">
        <v>5104</v>
      </c>
      <c r="C2513" s="1" t="s">
        <v>5105</v>
      </c>
      <c r="D2513">
        <v>100000</v>
      </c>
      <c r="E2513">
        <v>0</v>
      </c>
      <c r="F2513" t="s">
        <v>357</v>
      </c>
      <c r="G2513" t="s">
        <v>24</v>
      </c>
      <c r="H2513" t="s">
        <v>25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5085</v>
      </c>
      <c r="O2513" s="7">
        <f>(E2513/D2513)*100</f>
        <v>0</v>
      </c>
      <c r="P2513" s="5">
        <f>IFERROR((E2513/L2513),0)</f>
        <v>0</v>
      </c>
      <c r="Q2513" s="5" t="str">
        <f>LEFT(N2513,SEARCH("/", N2513)-1)</f>
        <v>food</v>
      </c>
      <c r="R2513" s="5" t="str">
        <f>RIGHT(N2513,LEN(N2513)-SEARCH("/",N2513))</f>
        <v>restaurants</v>
      </c>
      <c r="S2513" s="11">
        <f>(((J2513/60)/60)/24)+DATE(1970,1,1)</f>
        <v>42371.446909722217</v>
      </c>
      <c r="T2513" s="11">
        <f>(((I2513/60)/60)/24)+DATE(1970,1,1)</f>
        <v>42401.446909722217</v>
      </c>
      <c r="U2513">
        <f>YEAR(S2513)</f>
        <v>2016</v>
      </c>
      <c r="V2513">
        <f>YEAR(T2513)</f>
        <v>2016</v>
      </c>
      <c r="W2513" t="str">
        <f>IF(V2513=U2513, "Yes"," No")</f>
        <v>Yes</v>
      </c>
    </row>
    <row r="2514" spans="1:23" ht="43.2" x14ac:dyDescent="0.3">
      <c r="A2514">
        <v>2512</v>
      </c>
      <c r="B2514" s="1" t="s">
        <v>5106</v>
      </c>
      <c r="C2514" s="1" t="s">
        <v>5107</v>
      </c>
      <c r="D2514">
        <v>1150</v>
      </c>
      <c r="E2514">
        <v>0</v>
      </c>
      <c r="F2514" t="s">
        <v>357</v>
      </c>
      <c r="G2514" t="s">
        <v>17</v>
      </c>
      <c r="H2514" t="s">
        <v>18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5085</v>
      </c>
      <c r="O2514" s="7">
        <f>(E2514/D2514)*100</f>
        <v>0</v>
      </c>
      <c r="P2514" s="5">
        <f>IFERROR((E2514/L2514),0)</f>
        <v>0</v>
      </c>
      <c r="Q2514" s="5" t="str">
        <f>LEFT(N2514,SEARCH("/", N2514)-1)</f>
        <v>food</v>
      </c>
      <c r="R2514" s="5" t="str">
        <f>RIGHT(N2514,LEN(N2514)-SEARCH("/",N2514))</f>
        <v>restaurants</v>
      </c>
      <c r="S2514" s="11">
        <f>(((J2514/60)/60)/24)+DATE(1970,1,1)</f>
        <v>41971.876863425925</v>
      </c>
      <c r="T2514" s="11">
        <f>(((I2514/60)/60)/24)+DATE(1970,1,1)</f>
        <v>41986.876863425925</v>
      </c>
      <c r="U2514">
        <f>YEAR(S2514)</f>
        <v>2014</v>
      </c>
      <c r="V2514">
        <f>YEAR(T2514)</f>
        <v>2014</v>
      </c>
      <c r="W2514" t="str">
        <f>IF(V2514=U2514, "Yes"," No")</f>
        <v>Yes</v>
      </c>
    </row>
    <row r="2515" spans="1:23" ht="57.6" x14ac:dyDescent="0.3">
      <c r="A2515">
        <v>2513</v>
      </c>
      <c r="B2515" s="1" t="s">
        <v>5108</v>
      </c>
      <c r="C2515" s="1" t="s">
        <v>5109</v>
      </c>
      <c r="D2515">
        <v>180000</v>
      </c>
      <c r="E2515">
        <v>0</v>
      </c>
      <c r="F2515" t="s">
        <v>357</v>
      </c>
      <c r="G2515" t="s">
        <v>502</v>
      </c>
      <c r="H2515" t="s">
        <v>55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5085</v>
      </c>
      <c r="O2515" s="7">
        <f>(E2515/D2515)*100</f>
        <v>0</v>
      </c>
      <c r="P2515" s="5">
        <f>IFERROR((E2515/L2515),0)</f>
        <v>0</v>
      </c>
      <c r="Q2515" s="5" t="str">
        <f>LEFT(N2515,SEARCH("/", N2515)-1)</f>
        <v>food</v>
      </c>
      <c r="R2515" s="5" t="str">
        <f>RIGHT(N2515,LEN(N2515)-SEARCH("/",N2515))</f>
        <v>restaurants</v>
      </c>
      <c r="S2515" s="11">
        <f>(((J2515/60)/60)/24)+DATE(1970,1,1)</f>
        <v>42732.00681712963</v>
      </c>
      <c r="T2515" s="11">
        <f>(((I2515/60)/60)/24)+DATE(1970,1,1)</f>
        <v>42792.00681712963</v>
      </c>
      <c r="U2515">
        <f>YEAR(S2515)</f>
        <v>2016</v>
      </c>
      <c r="V2515">
        <f>YEAR(T2515)</f>
        <v>2017</v>
      </c>
      <c r="W2515" t="str">
        <f>IF(V2515=U2515, "Yes"," No")</f>
        <v xml:space="preserve"> No</v>
      </c>
    </row>
    <row r="2516" spans="1:23" ht="43.2" x14ac:dyDescent="0.3">
      <c r="A2516">
        <v>2514</v>
      </c>
      <c r="B2516" s="1" t="s">
        <v>5110</v>
      </c>
      <c r="C2516" s="1" t="s">
        <v>5111</v>
      </c>
      <c r="D2516">
        <v>12000</v>
      </c>
      <c r="E2516">
        <v>210</v>
      </c>
      <c r="F2516" t="s">
        <v>357</v>
      </c>
      <c r="G2516" t="s">
        <v>17</v>
      </c>
      <c r="H2516" t="s">
        <v>18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5085</v>
      </c>
      <c r="O2516" s="7">
        <f>(E2516/D2516)*100</f>
        <v>1.7500000000000002</v>
      </c>
      <c r="P2516" s="5">
        <f>IFERROR((E2516/L2516),0)</f>
        <v>52.5</v>
      </c>
      <c r="Q2516" s="5" t="str">
        <f>LEFT(N2516,SEARCH("/", N2516)-1)</f>
        <v>food</v>
      </c>
      <c r="R2516" s="5" t="str">
        <f>RIGHT(N2516,LEN(N2516)-SEARCH("/",N2516))</f>
        <v>restaurants</v>
      </c>
      <c r="S2516" s="11">
        <f>(((J2516/60)/60)/24)+DATE(1970,1,1)</f>
        <v>41854.389780092592</v>
      </c>
      <c r="T2516" s="11">
        <f>(((I2516/60)/60)/24)+DATE(1970,1,1)</f>
        <v>41871.389780092592</v>
      </c>
      <c r="U2516">
        <f>YEAR(S2516)</f>
        <v>2014</v>
      </c>
      <c r="V2516">
        <f>YEAR(T2516)</f>
        <v>2014</v>
      </c>
      <c r="W2516" t="str">
        <f>IF(V2516=U2516, "Yes"," No")</f>
        <v>Yes</v>
      </c>
    </row>
    <row r="2517" spans="1:23" ht="57.6" x14ac:dyDescent="0.3">
      <c r="A2517">
        <v>2515</v>
      </c>
      <c r="B2517" s="1" t="s">
        <v>5112</v>
      </c>
      <c r="C2517" s="1" t="s">
        <v>5113</v>
      </c>
      <c r="D2517">
        <v>5000</v>
      </c>
      <c r="E2517">
        <v>930</v>
      </c>
      <c r="F2517" t="s">
        <v>357</v>
      </c>
      <c r="G2517" t="s">
        <v>17</v>
      </c>
      <c r="H2517" t="s">
        <v>18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5085</v>
      </c>
      <c r="O2517" s="7">
        <f>(E2517/D2517)*100</f>
        <v>18.600000000000001</v>
      </c>
      <c r="P2517" s="5">
        <f>IFERROR((E2517/L2517),0)</f>
        <v>77.5</v>
      </c>
      <c r="Q2517" s="5" t="str">
        <f>LEFT(N2517,SEARCH("/", N2517)-1)</f>
        <v>food</v>
      </c>
      <c r="R2517" s="5" t="str">
        <f>RIGHT(N2517,LEN(N2517)-SEARCH("/",N2517))</f>
        <v>restaurants</v>
      </c>
      <c r="S2517" s="11">
        <f>(((J2517/60)/60)/24)+DATE(1970,1,1)</f>
        <v>42027.839733796296</v>
      </c>
      <c r="T2517" s="11">
        <f>(((I2517/60)/60)/24)+DATE(1970,1,1)</f>
        <v>42057.839733796296</v>
      </c>
      <c r="U2517">
        <f>YEAR(S2517)</f>
        <v>2015</v>
      </c>
      <c r="V2517">
        <f>YEAR(T2517)</f>
        <v>2015</v>
      </c>
      <c r="W2517" t="str">
        <f>IF(V2517=U2517, "Yes"," No")</f>
        <v>Yes</v>
      </c>
    </row>
    <row r="2518" spans="1:23" ht="43.2" x14ac:dyDescent="0.3">
      <c r="A2518">
        <v>2516</v>
      </c>
      <c r="B2518" s="1" t="s">
        <v>5114</v>
      </c>
      <c r="C2518" s="1" t="s">
        <v>5115</v>
      </c>
      <c r="D2518">
        <v>22000</v>
      </c>
      <c r="E2518">
        <v>0</v>
      </c>
      <c r="F2518" t="s">
        <v>357</v>
      </c>
      <c r="G2518" t="s">
        <v>17</v>
      </c>
      <c r="H2518" t="s">
        <v>18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5085</v>
      </c>
      <c r="O2518" s="7">
        <f>(E2518/D2518)*100</f>
        <v>0</v>
      </c>
      <c r="P2518" s="5">
        <f>IFERROR((E2518/L2518),0)</f>
        <v>0</v>
      </c>
      <c r="Q2518" s="5" t="str">
        <f>LEFT(N2518,SEARCH("/", N2518)-1)</f>
        <v>food</v>
      </c>
      <c r="R2518" s="5" t="str">
        <f>RIGHT(N2518,LEN(N2518)-SEARCH("/",N2518))</f>
        <v>restaurants</v>
      </c>
      <c r="S2518" s="11">
        <f>(((J2518/60)/60)/24)+DATE(1970,1,1)</f>
        <v>41942.653379629628</v>
      </c>
      <c r="T2518" s="11">
        <f>(((I2518/60)/60)/24)+DATE(1970,1,1)</f>
        <v>41972.6950462963</v>
      </c>
      <c r="U2518">
        <f>YEAR(S2518)</f>
        <v>2014</v>
      </c>
      <c r="V2518">
        <f>YEAR(T2518)</f>
        <v>2014</v>
      </c>
      <c r="W2518" t="str">
        <f>IF(V2518=U2518, "Yes"," No")</f>
        <v>Yes</v>
      </c>
    </row>
    <row r="2519" spans="1:23" ht="43.2" x14ac:dyDescent="0.3">
      <c r="A2519">
        <v>2517</v>
      </c>
      <c r="B2519" s="1" t="s">
        <v>5116</v>
      </c>
      <c r="C2519" s="1" t="s">
        <v>5117</v>
      </c>
      <c r="D2519">
        <v>18000</v>
      </c>
      <c r="E2519">
        <v>1767</v>
      </c>
      <c r="F2519" t="s">
        <v>357</v>
      </c>
      <c r="G2519" t="s">
        <v>159</v>
      </c>
      <c r="H2519" t="s">
        <v>160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5085</v>
      </c>
      <c r="O2519" s="7">
        <f>(E2519/D2519)*100</f>
        <v>9.8166666666666664</v>
      </c>
      <c r="P2519" s="5">
        <f>IFERROR((E2519/L2519),0)</f>
        <v>53.545454545454547</v>
      </c>
      <c r="Q2519" s="5" t="str">
        <f>LEFT(N2519,SEARCH("/", N2519)-1)</f>
        <v>food</v>
      </c>
      <c r="R2519" s="5" t="str">
        <f>RIGHT(N2519,LEN(N2519)-SEARCH("/",N2519))</f>
        <v>restaurants</v>
      </c>
      <c r="S2519" s="11">
        <f>(((J2519/60)/60)/24)+DATE(1970,1,1)</f>
        <v>42052.802430555559</v>
      </c>
      <c r="T2519" s="11">
        <f>(((I2519/60)/60)/24)+DATE(1970,1,1)</f>
        <v>42082.760763888888</v>
      </c>
      <c r="U2519">
        <f>YEAR(S2519)</f>
        <v>2015</v>
      </c>
      <c r="V2519">
        <f>YEAR(T2519)</f>
        <v>2015</v>
      </c>
      <c r="W2519" t="str">
        <f>IF(V2519=U2519, "Yes"," No")</f>
        <v>Yes</v>
      </c>
    </row>
    <row r="2520" spans="1:23" ht="43.2" x14ac:dyDescent="0.3">
      <c r="A2520">
        <v>2518</v>
      </c>
      <c r="B2520" s="1" t="s">
        <v>5118</v>
      </c>
      <c r="C2520" s="1" t="s">
        <v>5119</v>
      </c>
      <c r="D2520">
        <v>5000</v>
      </c>
      <c r="E2520">
        <v>0</v>
      </c>
      <c r="F2520" t="s">
        <v>357</v>
      </c>
      <c r="G2520" t="s">
        <v>17</v>
      </c>
      <c r="H2520" t="s">
        <v>18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5085</v>
      </c>
      <c r="O2520" s="7">
        <f>(E2520/D2520)*100</f>
        <v>0</v>
      </c>
      <c r="P2520" s="5">
        <f>IFERROR((E2520/L2520),0)</f>
        <v>0</v>
      </c>
      <c r="Q2520" s="5" t="str">
        <f>LEFT(N2520,SEARCH("/", N2520)-1)</f>
        <v>food</v>
      </c>
      <c r="R2520" s="5" t="str">
        <f>RIGHT(N2520,LEN(N2520)-SEARCH("/",N2520))</f>
        <v>restaurants</v>
      </c>
      <c r="S2520" s="11">
        <f>(((J2520/60)/60)/24)+DATE(1970,1,1)</f>
        <v>41926.680879629632</v>
      </c>
      <c r="T2520" s="11">
        <f>(((I2520/60)/60)/24)+DATE(1970,1,1)</f>
        <v>41956.722546296296</v>
      </c>
      <c r="U2520">
        <f>YEAR(S2520)</f>
        <v>2014</v>
      </c>
      <c r="V2520">
        <f>YEAR(T2520)</f>
        <v>2014</v>
      </c>
      <c r="W2520" t="str">
        <f>IF(V2520=U2520, "Yes"," No")</f>
        <v>Yes</v>
      </c>
    </row>
    <row r="2521" spans="1:23" ht="28.8" x14ac:dyDescent="0.3">
      <c r="A2521">
        <v>2519</v>
      </c>
      <c r="B2521" s="1" t="s">
        <v>5120</v>
      </c>
      <c r="C2521" s="1" t="s">
        <v>5121</v>
      </c>
      <c r="D2521">
        <v>150000</v>
      </c>
      <c r="E2521">
        <v>65</v>
      </c>
      <c r="F2521" t="s">
        <v>357</v>
      </c>
      <c r="G2521" t="s">
        <v>17</v>
      </c>
      <c r="H2521" t="s">
        <v>18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5085</v>
      </c>
      <c r="O2521" s="7">
        <f>(E2521/D2521)*100</f>
        <v>4.3333333333333335E-2</v>
      </c>
      <c r="P2521" s="5">
        <f>IFERROR((E2521/L2521),0)</f>
        <v>16.25</v>
      </c>
      <c r="Q2521" s="5" t="str">
        <f>LEFT(N2521,SEARCH("/", N2521)-1)</f>
        <v>food</v>
      </c>
      <c r="R2521" s="5" t="str">
        <f>RIGHT(N2521,LEN(N2521)-SEARCH("/",N2521))</f>
        <v>restaurants</v>
      </c>
      <c r="S2521" s="11">
        <f>(((J2521/60)/60)/24)+DATE(1970,1,1)</f>
        <v>41809.155138888891</v>
      </c>
      <c r="T2521" s="11">
        <f>(((I2521/60)/60)/24)+DATE(1970,1,1)</f>
        <v>41839.155138888891</v>
      </c>
      <c r="U2521">
        <f>YEAR(S2521)</f>
        <v>2014</v>
      </c>
      <c r="V2521">
        <f>YEAR(T2521)</f>
        <v>2014</v>
      </c>
      <c r="W2521" t="str">
        <f>IF(V2521=U2521, "Yes"," No")</f>
        <v>Yes</v>
      </c>
    </row>
    <row r="2522" spans="1:23" ht="43.2" x14ac:dyDescent="0.3">
      <c r="A2522">
        <v>2520</v>
      </c>
      <c r="B2522" s="1" t="s">
        <v>5122</v>
      </c>
      <c r="C2522" s="1" t="s">
        <v>5123</v>
      </c>
      <c r="D2522">
        <v>100000</v>
      </c>
      <c r="E2522">
        <v>0</v>
      </c>
      <c r="F2522" t="s">
        <v>357</v>
      </c>
      <c r="G2522" t="s">
        <v>17</v>
      </c>
      <c r="H2522" t="s">
        <v>18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5085</v>
      </c>
      <c r="O2522" s="7">
        <f>(E2522/D2522)*100</f>
        <v>0</v>
      </c>
      <c r="P2522" s="5">
        <f>IFERROR((E2522/L2522),0)</f>
        <v>0</v>
      </c>
      <c r="Q2522" s="5" t="str">
        <f>LEFT(N2522,SEARCH("/", N2522)-1)</f>
        <v>food</v>
      </c>
      <c r="R2522" s="5" t="str">
        <f>RIGHT(N2522,LEN(N2522)-SEARCH("/",N2522))</f>
        <v>restaurants</v>
      </c>
      <c r="S2522" s="11">
        <f>(((J2522/60)/60)/24)+DATE(1970,1,1)</f>
        <v>42612.600520833337</v>
      </c>
      <c r="T2522" s="11">
        <f>(((I2522/60)/60)/24)+DATE(1970,1,1)</f>
        <v>42658.806249999994</v>
      </c>
      <c r="U2522">
        <f>YEAR(S2522)</f>
        <v>2016</v>
      </c>
      <c r="V2522">
        <f>YEAR(T2522)</f>
        <v>2016</v>
      </c>
      <c r="W2522" t="str">
        <f>IF(V2522=U2522, "Yes"," No")</f>
        <v>Yes</v>
      </c>
    </row>
    <row r="2523" spans="1:23" ht="57.6" x14ac:dyDescent="0.3">
      <c r="A2523">
        <v>2521</v>
      </c>
      <c r="B2523" s="1" t="s">
        <v>5124</v>
      </c>
      <c r="C2523" s="1" t="s">
        <v>5125</v>
      </c>
      <c r="D2523">
        <v>12500</v>
      </c>
      <c r="E2523">
        <v>13685.99</v>
      </c>
      <c r="F2523" t="s">
        <v>16</v>
      </c>
      <c r="G2523" t="s">
        <v>17</v>
      </c>
      <c r="H2523" t="s">
        <v>18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5126</v>
      </c>
      <c r="O2523" s="7">
        <f>(E2523/D2523)*100</f>
        <v>109.48792</v>
      </c>
      <c r="P2523" s="5">
        <f>IFERROR((E2523/L2523),0)</f>
        <v>103.68174242424243</v>
      </c>
      <c r="Q2523" s="5" t="str">
        <f>LEFT(N2523,SEARCH("/", N2523)-1)</f>
        <v>music</v>
      </c>
      <c r="R2523" s="5" t="str">
        <f>RIGHT(N2523,LEN(N2523)-SEARCH("/",N2523))</f>
        <v>classical music</v>
      </c>
      <c r="S2523" s="11">
        <f>(((J2523/60)/60)/24)+DATE(1970,1,1)</f>
        <v>42269.967835648145</v>
      </c>
      <c r="T2523" s="11">
        <f>(((I2523/60)/60)/24)+DATE(1970,1,1)</f>
        <v>42290.967835648145</v>
      </c>
      <c r="U2523">
        <f>YEAR(S2523)</f>
        <v>2015</v>
      </c>
      <c r="V2523">
        <f>YEAR(T2523)</f>
        <v>2015</v>
      </c>
      <c r="W2523" t="str">
        <f>IF(V2523=U2523, "Yes"," No")</f>
        <v>Yes</v>
      </c>
    </row>
    <row r="2524" spans="1:23" ht="43.2" x14ac:dyDescent="0.3">
      <c r="A2524">
        <v>2522</v>
      </c>
      <c r="B2524" s="1" t="s">
        <v>5127</v>
      </c>
      <c r="C2524" s="1" t="s">
        <v>5128</v>
      </c>
      <c r="D2524">
        <v>5000</v>
      </c>
      <c r="E2524">
        <v>5000</v>
      </c>
      <c r="F2524" t="s">
        <v>16</v>
      </c>
      <c r="G2524" t="s">
        <v>17</v>
      </c>
      <c r="H2524" t="s">
        <v>18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5126</v>
      </c>
      <c r="O2524" s="7">
        <f>(E2524/D2524)*100</f>
        <v>100</v>
      </c>
      <c r="P2524" s="5">
        <f>IFERROR((E2524/L2524),0)</f>
        <v>185.18518518518519</v>
      </c>
      <c r="Q2524" s="5" t="str">
        <f>LEFT(N2524,SEARCH("/", N2524)-1)</f>
        <v>music</v>
      </c>
      <c r="R2524" s="5" t="str">
        <f>RIGHT(N2524,LEN(N2524)-SEARCH("/",N2524))</f>
        <v>classical music</v>
      </c>
      <c r="S2524" s="11">
        <f>(((J2524/60)/60)/24)+DATE(1970,1,1)</f>
        <v>42460.573611111111</v>
      </c>
      <c r="T2524" s="11">
        <f>(((I2524/60)/60)/24)+DATE(1970,1,1)</f>
        <v>42482.619444444441</v>
      </c>
      <c r="U2524">
        <f>YEAR(S2524)</f>
        <v>2016</v>
      </c>
      <c r="V2524">
        <f>YEAR(T2524)</f>
        <v>2016</v>
      </c>
      <c r="W2524" t="str">
        <f>IF(V2524=U2524, "Yes"," No")</f>
        <v>Yes</v>
      </c>
    </row>
    <row r="2525" spans="1:23" ht="43.2" x14ac:dyDescent="0.3">
      <c r="A2525">
        <v>2523</v>
      </c>
      <c r="B2525" s="1" t="s">
        <v>5129</v>
      </c>
      <c r="C2525" s="1" t="s">
        <v>5130</v>
      </c>
      <c r="D2525">
        <v>900</v>
      </c>
      <c r="E2525">
        <v>1408</v>
      </c>
      <c r="F2525" t="s">
        <v>16</v>
      </c>
      <c r="G2525" t="s">
        <v>17</v>
      </c>
      <c r="H2525" t="s">
        <v>18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5126</v>
      </c>
      <c r="O2525" s="7">
        <f>(E2525/D2525)*100</f>
        <v>156.44444444444446</v>
      </c>
      <c r="P2525" s="5">
        <f>IFERROR((E2525/L2525),0)</f>
        <v>54.153846153846153</v>
      </c>
      <c r="Q2525" s="5" t="str">
        <f>LEFT(N2525,SEARCH("/", N2525)-1)</f>
        <v>music</v>
      </c>
      <c r="R2525" s="5" t="str">
        <f>RIGHT(N2525,LEN(N2525)-SEARCH("/",N2525))</f>
        <v>classical music</v>
      </c>
      <c r="S2525" s="11">
        <f>(((J2525/60)/60)/24)+DATE(1970,1,1)</f>
        <v>41930.975601851853</v>
      </c>
      <c r="T2525" s="11">
        <f>(((I2525/60)/60)/24)+DATE(1970,1,1)</f>
        <v>41961.017268518524</v>
      </c>
      <c r="U2525">
        <f>YEAR(S2525)</f>
        <v>2014</v>
      </c>
      <c r="V2525">
        <f>YEAR(T2525)</f>
        <v>2014</v>
      </c>
      <c r="W2525" t="str">
        <f>IF(V2525=U2525, "Yes"," No")</f>
        <v>Yes</v>
      </c>
    </row>
    <row r="2526" spans="1:23" ht="43.2" x14ac:dyDescent="0.3">
      <c r="A2526">
        <v>2524</v>
      </c>
      <c r="B2526" s="1" t="s">
        <v>5131</v>
      </c>
      <c r="C2526" s="1" t="s">
        <v>5132</v>
      </c>
      <c r="D2526">
        <v>7500</v>
      </c>
      <c r="E2526">
        <v>7620</v>
      </c>
      <c r="F2526" t="s">
        <v>16</v>
      </c>
      <c r="G2526" t="s">
        <v>17</v>
      </c>
      <c r="H2526" t="s">
        <v>18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5126</v>
      </c>
      <c r="O2526" s="7">
        <f>(E2526/D2526)*100</f>
        <v>101.6</v>
      </c>
      <c r="P2526" s="5">
        <f>IFERROR((E2526/L2526),0)</f>
        <v>177.2093023255814</v>
      </c>
      <c r="Q2526" s="5" t="str">
        <f>LEFT(N2526,SEARCH("/", N2526)-1)</f>
        <v>music</v>
      </c>
      <c r="R2526" s="5" t="str">
        <f>RIGHT(N2526,LEN(N2526)-SEARCH("/",N2526))</f>
        <v>classical music</v>
      </c>
      <c r="S2526" s="11">
        <f>(((J2526/60)/60)/24)+DATE(1970,1,1)</f>
        <v>41961.807372685187</v>
      </c>
      <c r="T2526" s="11">
        <f>(((I2526/60)/60)/24)+DATE(1970,1,1)</f>
        <v>41994.1875</v>
      </c>
      <c r="U2526">
        <f>YEAR(S2526)</f>
        <v>2014</v>
      </c>
      <c r="V2526">
        <f>YEAR(T2526)</f>
        <v>2014</v>
      </c>
      <c r="W2526" t="str">
        <f>IF(V2526=U2526, "Yes"," No")</f>
        <v>Yes</v>
      </c>
    </row>
    <row r="2527" spans="1:23" ht="43.2" x14ac:dyDescent="0.3">
      <c r="A2527">
        <v>2525</v>
      </c>
      <c r="B2527" s="1" t="s">
        <v>5133</v>
      </c>
      <c r="C2527" s="1" t="s">
        <v>5134</v>
      </c>
      <c r="D2527">
        <v>8000</v>
      </c>
      <c r="E2527">
        <v>8026</v>
      </c>
      <c r="F2527" t="s">
        <v>16</v>
      </c>
      <c r="G2527" t="s">
        <v>17</v>
      </c>
      <c r="H2527" t="s">
        <v>18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5126</v>
      </c>
      <c r="O2527" s="7">
        <f>(E2527/D2527)*100</f>
        <v>100.325</v>
      </c>
      <c r="P2527" s="5">
        <f>IFERROR((E2527/L2527),0)</f>
        <v>100.325</v>
      </c>
      <c r="Q2527" s="5" t="str">
        <f>LEFT(N2527,SEARCH("/", N2527)-1)</f>
        <v>music</v>
      </c>
      <c r="R2527" s="5" t="str">
        <f>RIGHT(N2527,LEN(N2527)-SEARCH("/",N2527))</f>
        <v>classical music</v>
      </c>
      <c r="S2527" s="11">
        <f>(((J2527/60)/60)/24)+DATE(1970,1,1)</f>
        <v>41058.844571759262</v>
      </c>
      <c r="T2527" s="11">
        <f>(((I2527/60)/60)/24)+DATE(1970,1,1)</f>
        <v>41088.844571759262</v>
      </c>
      <c r="U2527">
        <f>YEAR(S2527)</f>
        <v>2012</v>
      </c>
      <c r="V2527">
        <f>YEAR(T2527)</f>
        <v>2012</v>
      </c>
      <c r="W2527" t="str">
        <f>IF(V2527=U2527, "Yes"," No")</f>
        <v>Yes</v>
      </c>
    </row>
    <row r="2528" spans="1:23" ht="43.2" x14ac:dyDescent="0.3">
      <c r="A2528">
        <v>2526</v>
      </c>
      <c r="B2528" s="1" t="s">
        <v>5135</v>
      </c>
      <c r="C2528" s="1" t="s">
        <v>5136</v>
      </c>
      <c r="D2528">
        <v>4000</v>
      </c>
      <c r="E2528">
        <v>4518</v>
      </c>
      <c r="F2528" t="s">
        <v>16</v>
      </c>
      <c r="G2528" t="s">
        <v>17</v>
      </c>
      <c r="H2528" t="s">
        <v>18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5126</v>
      </c>
      <c r="O2528" s="7">
        <f>(E2528/D2528)*100</f>
        <v>112.94999999999999</v>
      </c>
      <c r="P2528" s="5">
        <f>IFERROR((E2528/L2528),0)</f>
        <v>136.90909090909091</v>
      </c>
      <c r="Q2528" s="5" t="str">
        <f>LEFT(N2528,SEARCH("/", N2528)-1)</f>
        <v>music</v>
      </c>
      <c r="R2528" s="5" t="str">
        <f>RIGHT(N2528,LEN(N2528)-SEARCH("/",N2528))</f>
        <v>classical music</v>
      </c>
      <c r="S2528" s="11">
        <f>(((J2528/60)/60)/24)+DATE(1970,1,1)</f>
        <v>41953.091134259259</v>
      </c>
      <c r="T2528" s="11">
        <f>(((I2528/60)/60)/24)+DATE(1970,1,1)</f>
        <v>41981.207638888889</v>
      </c>
      <c r="U2528">
        <f>YEAR(S2528)</f>
        <v>2014</v>
      </c>
      <c r="V2528">
        <f>YEAR(T2528)</f>
        <v>2014</v>
      </c>
      <c r="W2528" t="str">
        <f>IF(V2528=U2528, "Yes"," No")</f>
        <v>Yes</v>
      </c>
    </row>
    <row r="2529" spans="1:23" ht="43.2" x14ac:dyDescent="0.3">
      <c r="A2529">
        <v>2527</v>
      </c>
      <c r="B2529" s="1" t="s">
        <v>5137</v>
      </c>
      <c r="C2529" s="1" t="s">
        <v>5138</v>
      </c>
      <c r="D2529">
        <v>4000</v>
      </c>
      <c r="E2529">
        <v>4085</v>
      </c>
      <c r="F2529" t="s">
        <v>16</v>
      </c>
      <c r="G2529" t="s">
        <v>17</v>
      </c>
      <c r="H2529" t="s">
        <v>18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5126</v>
      </c>
      <c r="O2529" s="7">
        <f>(E2529/D2529)*100</f>
        <v>102.125</v>
      </c>
      <c r="P2529" s="5">
        <f>IFERROR((E2529/L2529),0)</f>
        <v>57.535211267605632</v>
      </c>
      <c r="Q2529" s="5" t="str">
        <f>LEFT(N2529,SEARCH("/", N2529)-1)</f>
        <v>music</v>
      </c>
      <c r="R2529" s="5" t="str">
        <f>RIGHT(N2529,LEN(N2529)-SEARCH("/",N2529))</f>
        <v>classical music</v>
      </c>
      <c r="S2529" s="11">
        <f>(((J2529/60)/60)/24)+DATE(1970,1,1)</f>
        <v>41546.75105324074</v>
      </c>
      <c r="T2529" s="11">
        <f>(((I2529/60)/60)/24)+DATE(1970,1,1)</f>
        <v>41565.165972222225</v>
      </c>
      <c r="U2529">
        <f>YEAR(S2529)</f>
        <v>2013</v>
      </c>
      <c r="V2529">
        <f>YEAR(T2529)</f>
        <v>2013</v>
      </c>
      <c r="W2529" t="str">
        <f>IF(V2529=U2529, "Yes"," No")</f>
        <v>Yes</v>
      </c>
    </row>
    <row r="2530" spans="1:23" ht="43.2" x14ac:dyDescent="0.3">
      <c r="A2530">
        <v>2528</v>
      </c>
      <c r="B2530" s="1" t="s">
        <v>5139</v>
      </c>
      <c r="C2530" s="1" t="s">
        <v>5140</v>
      </c>
      <c r="D2530">
        <v>4000</v>
      </c>
      <c r="E2530">
        <v>4289.99</v>
      </c>
      <c r="F2530" t="s">
        <v>16</v>
      </c>
      <c r="G2530" t="s">
        <v>24</v>
      </c>
      <c r="H2530" t="s">
        <v>25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5126</v>
      </c>
      <c r="O2530" s="7">
        <f>(E2530/D2530)*100</f>
        <v>107.24974999999999</v>
      </c>
      <c r="P2530" s="5">
        <f>IFERROR((E2530/L2530),0)</f>
        <v>52.962839506172834</v>
      </c>
      <c r="Q2530" s="5" t="str">
        <f>LEFT(N2530,SEARCH("/", N2530)-1)</f>
        <v>music</v>
      </c>
      <c r="R2530" s="5" t="str">
        <f>RIGHT(N2530,LEN(N2530)-SEARCH("/",N2530))</f>
        <v>classical music</v>
      </c>
      <c r="S2530" s="11">
        <f>(((J2530/60)/60)/24)+DATE(1970,1,1)</f>
        <v>42217.834525462968</v>
      </c>
      <c r="T2530" s="11">
        <f>(((I2530/60)/60)/24)+DATE(1970,1,1)</f>
        <v>42236.458333333328</v>
      </c>
      <c r="U2530">
        <f>YEAR(S2530)</f>
        <v>2015</v>
      </c>
      <c r="V2530">
        <f>YEAR(T2530)</f>
        <v>2015</v>
      </c>
      <c r="W2530" t="str">
        <f>IF(V2530=U2530, "Yes"," No")</f>
        <v>Yes</v>
      </c>
    </row>
    <row r="2531" spans="1:23" ht="43.2" x14ac:dyDescent="0.3">
      <c r="A2531">
        <v>2529</v>
      </c>
      <c r="B2531" s="1" t="s">
        <v>5141</v>
      </c>
      <c r="C2531" s="1" t="s">
        <v>5142</v>
      </c>
      <c r="D2531">
        <v>6000</v>
      </c>
      <c r="E2531">
        <v>6257</v>
      </c>
      <c r="F2531" t="s">
        <v>16</v>
      </c>
      <c r="G2531" t="s">
        <v>17</v>
      </c>
      <c r="H2531" t="s">
        <v>18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5126</v>
      </c>
      <c r="O2531" s="7">
        <f>(E2531/D2531)*100</f>
        <v>104.28333333333333</v>
      </c>
      <c r="P2531" s="5">
        <f>IFERROR((E2531/L2531),0)</f>
        <v>82.328947368421055</v>
      </c>
      <c r="Q2531" s="5" t="str">
        <f>LEFT(N2531,SEARCH("/", N2531)-1)</f>
        <v>music</v>
      </c>
      <c r="R2531" s="5" t="str">
        <f>RIGHT(N2531,LEN(N2531)-SEARCH("/",N2531))</f>
        <v>classical music</v>
      </c>
      <c r="S2531" s="11">
        <f>(((J2531/60)/60)/24)+DATE(1970,1,1)</f>
        <v>40948.080729166664</v>
      </c>
      <c r="T2531" s="11">
        <f>(((I2531/60)/60)/24)+DATE(1970,1,1)</f>
        <v>40993.0390625</v>
      </c>
      <c r="U2531">
        <f>YEAR(S2531)</f>
        <v>2012</v>
      </c>
      <c r="V2531">
        <f>YEAR(T2531)</f>
        <v>2012</v>
      </c>
      <c r="W2531" t="str">
        <f>IF(V2531=U2531, "Yes"," No")</f>
        <v>Yes</v>
      </c>
    </row>
    <row r="2532" spans="1:23" ht="43.2" x14ac:dyDescent="0.3">
      <c r="A2532">
        <v>2530</v>
      </c>
      <c r="B2532" s="1" t="s">
        <v>5143</v>
      </c>
      <c r="C2532" s="1" t="s">
        <v>5144</v>
      </c>
      <c r="D2532">
        <v>6500</v>
      </c>
      <c r="E2532">
        <v>6500</v>
      </c>
      <c r="F2532" t="s">
        <v>16</v>
      </c>
      <c r="G2532" t="s">
        <v>17</v>
      </c>
      <c r="H2532" t="s">
        <v>18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5126</v>
      </c>
      <c r="O2532" s="7">
        <f>(E2532/D2532)*100</f>
        <v>100</v>
      </c>
      <c r="P2532" s="5">
        <f>IFERROR((E2532/L2532),0)</f>
        <v>135.41666666666666</v>
      </c>
      <c r="Q2532" s="5" t="str">
        <f>LEFT(N2532,SEARCH("/", N2532)-1)</f>
        <v>music</v>
      </c>
      <c r="R2532" s="5" t="str">
        <f>RIGHT(N2532,LEN(N2532)-SEARCH("/",N2532))</f>
        <v>classical music</v>
      </c>
      <c r="S2532" s="11">
        <f>(((J2532/60)/60)/24)+DATE(1970,1,1)</f>
        <v>42081.864641203705</v>
      </c>
      <c r="T2532" s="11">
        <f>(((I2532/60)/60)/24)+DATE(1970,1,1)</f>
        <v>42114.201388888891</v>
      </c>
      <c r="U2532">
        <f>YEAR(S2532)</f>
        <v>2015</v>
      </c>
      <c r="V2532">
        <f>YEAR(T2532)</f>
        <v>2015</v>
      </c>
      <c r="W2532" t="str">
        <f>IF(V2532=U2532, "Yes"," No")</f>
        <v>Yes</v>
      </c>
    </row>
    <row r="2533" spans="1:23" ht="57.6" x14ac:dyDescent="0.3">
      <c r="A2533">
        <v>2531</v>
      </c>
      <c r="B2533" s="1" t="s">
        <v>5145</v>
      </c>
      <c r="C2533" s="1" t="s">
        <v>5146</v>
      </c>
      <c r="D2533">
        <v>4500</v>
      </c>
      <c r="E2533">
        <v>4518</v>
      </c>
      <c r="F2533" t="s">
        <v>16</v>
      </c>
      <c r="G2533" t="s">
        <v>17</v>
      </c>
      <c r="H2533" t="s">
        <v>18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5126</v>
      </c>
      <c r="O2533" s="7">
        <f>(E2533/D2533)*100</f>
        <v>100.4</v>
      </c>
      <c r="P2533" s="5">
        <f>IFERROR((E2533/L2533),0)</f>
        <v>74.06557377049181</v>
      </c>
      <c r="Q2533" s="5" t="str">
        <f>LEFT(N2533,SEARCH("/", N2533)-1)</f>
        <v>music</v>
      </c>
      <c r="R2533" s="5" t="str">
        <f>RIGHT(N2533,LEN(N2533)-SEARCH("/",N2533))</f>
        <v>classical music</v>
      </c>
      <c r="S2533" s="11">
        <f>(((J2533/60)/60)/24)+DATE(1970,1,1)</f>
        <v>42208.680023148147</v>
      </c>
      <c r="T2533" s="11">
        <f>(((I2533/60)/60)/24)+DATE(1970,1,1)</f>
        <v>42231.165972222225</v>
      </c>
      <c r="U2533">
        <f>YEAR(S2533)</f>
        <v>2015</v>
      </c>
      <c r="V2533">
        <f>YEAR(T2533)</f>
        <v>2015</v>
      </c>
      <c r="W2533" t="str">
        <f>IF(V2533=U2533, "Yes"," No")</f>
        <v>Yes</v>
      </c>
    </row>
    <row r="2534" spans="1:23" ht="43.2" x14ac:dyDescent="0.3">
      <c r="A2534">
        <v>2532</v>
      </c>
      <c r="B2534" s="1" t="s">
        <v>5147</v>
      </c>
      <c r="C2534" s="1" t="s">
        <v>5148</v>
      </c>
      <c r="D2534">
        <v>4000</v>
      </c>
      <c r="E2534">
        <v>5045</v>
      </c>
      <c r="F2534" t="s">
        <v>16</v>
      </c>
      <c r="G2534" t="s">
        <v>17</v>
      </c>
      <c r="H2534" t="s">
        <v>18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5126</v>
      </c>
      <c r="O2534" s="7">
        <f>(E2534/D2534)*100</f>
        <v>126.125</v>
      </c>
      <c r="P2534" s="5">
        <f>IFERROR((E2534/L2534),0)</f>
        <v>84.083333333333329</v>
      </c>
      <c r="Q2534" s="5" t="str">
        <f>LEFT(N2534,SEARCH("/", N2534)-1)</f>
        <v>music</v>
      </c>
      <c r="R2534" s="5" t="str">
        <f>RIGHT(N2534,LEN(N2534)-SEARCH("/",N2534))</f>
        <v>classical music</v>
      </c>
      <c r="S2534" s="11">
        <f>(((J2534/60)/60)/24)+DATE(1970,1,1)</f>
        <v>41107.849143518521</v>
      </c>
      <c r="T2534" s="11">
        <f>(((I2534/60)/60)/24)+DATE(1970,1,1)</f>
        <v>41137.849143518521</v>
      </c>
      <c r="U2534">
        <f>YEAR(S2534)</f>
        <v>2012</v>
      </c>
      <c r="V2534">
        <f>YEAR(T2534)</f>
        <v>2012</v>
      </c>
      <c r="W2534" t="str">
        <f>IF(V2534=U2534, "Yes"," No")</f>
        <v>Yes</v>
      </c>
    </row>
    <row r="2535" spans="1:23" ht="43.2" x14ac:dyDescent="0.3">
      <c r="A2535">
        <v>2533</v>
      </c>
      <c r="B2535" s="1" t="s">
        <v>5149</v>
      </c>
      <c r="C2535" s="1" t="s">
        <v>5150</v>
      </c>
      <c r="D2535">
        <v>7500</v>
      </c>
      <c r="E2535">
        <v>8300</v>
      </c>
      <c r="F2535" t="s">
        <v>16</v>
      </c>
      <c r="G2535" t="s">
        <v>17</v>
      </c>
      <c r="H2535" t="s">
        <v>18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5126</v>
      </c>
      <c r="O2535" s="7">
        <f>(E2535/D2535)*100</f>
        <v>110.66666666666667</v>
      </c>
      <c r="P2535" s="5">
        <f>IFERROR((E2535/L2535),0)</f>
        <v>61.029411764705884</v>
      </c>
      <c r="Q2535" s="5" t="str">
        <f>LEFT(N2535,SEARCH("/", N2535)-1)</f>
        <v>music</v>
      </c>
      <c r="R2535" s="5" t="str">
        <f>RIGHT(N2535,LEN(N2535)-SEARCH("/",N2535))</f>
        <v>classical music</v>
      </c>
      <c r="S2535" s="11">
        <f>(((J2535/60)/60)/24)+DATE(1970,1,1)</f>
        <v>41304.751284722224</v>
      </c>
      <c r="T2535" s="11">
        <f>(((I2535/60)/60)/24)+DATE(1970,1,1)</f>
        <v>41334.750787037039</v>
      </c>
      <c r="U2535">
        <f>YEAR(S2535)</f>
        <v>2013</v>
      </c>
      <c r="V2535">
        <f>YEAR(T2535)</f>
        <v>2013</v>
      </c>
      <c r="W2535" t="str">
        <f>IF(V2535=U2535, "Yes"," No")</f>
        <v>Yes</v>
      </c>
    </row>
    <row r="2536" spans="1:23" ht="57.6" x14ac:dyDescent="0.3">
      <c r="A2536">
        <v>2534</v>
      </c>
      <c r="B2536" s="1" t="s">
        <v>5151</v>
      </c>
      <c r="C2536" s="1" t="s">
        <v>5152</v>
      </c>
      <c r="D2536">
        <v>2000</v>
      </c>
      <c r="E2536">
        <v>2100</v>
      </c>
      <c r="F2536" t="s">
        <v>16</v>
      </c>
      <c r="G2536" t="s">
        <v>17</v>
      </c>
      <c r="H2536" t="s">
        <v>18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5126</v>
      </c>
      <c r="O2536" s="7">
        <f>(E2536/D2536)*100</f>
        <v>105</v>
      </c>
      <c r="P2536" s="5">
        <f>IFERROR((E2536/L2536),0)</f>
        <v>150</v>
      </c>
      <c r="Q2536" s="5" t="str">
        <f>LEFT(N2536,SEARCH("/", N2536)-1)</f>
        <v>music</v>
      </c>
      <c r="R2536" s="5" t="str">
        <f>RIGHT(N2536,LEN(N2536)-SEARCH("/",N2536))</f>
        <v>classical music</v>
      </c>
      <c r="S2536" s="11">
        <f>(((J2536/60)/60)/24)+DATE(1970,1,1)</f>
        <v>40127.700370370374</v>
      </c>
      <c r="T2536" s="11">
        <f>(((I2536/60)/60)/24)+DATE(1970,1,1)</f>
        <v>40179.25</v>
      </c>
      <c r="U2536">
        <f>YEAR(S2536)</f>
        <v>2009</v>
      </c>
      <c r="V2536">
        <f>YEAR(T2536)</f>
        <v>2010</v>
      </c>
      <c r="W2536" t="str">
        <f>IF(V2536=U2536, "Yes"," No")</f>
        <v xml:space="preserve"> No</v>
      </c>
    </row>
    <row r="2537" spans="1:23" ht="28.8" x14ac:dyDescent="0.3">
      <c r="A2537">
        <v>2535</v>
      </c>
      <c r="B2537" s="1" t="s">
        <v>5153</v>
      </c>
      <c r="C2537" s="1" t="s">
        <v>5154</v>
      </c>
      <c r="D2537">
        <v>20000</v>
      </c>
      <c r="E2537">
        <v>20755</v>
      </c>
      <c r="F2537" t="s">
        <v>16</v>
      </c>
      <c r="G2537" t="s">
        <v>17</v>
      </c>
      <c r="H2537" t="s">
        <v>18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5126</v>
      </c>
      <c r="O2537" s="7">
        <f>(E2537/D2537)*100</f>
        <v>103.77499999999999</v>
      </c>
      <c r="P2537" s="5">
        <f>IFERROR((E2537/L2537),0)</f>
        <v>266.08974358974359</v>
      </c>
      <c r="Q2537" s="5" t="str">
        <f>LEFT(N2537,SEARCH("/", N2537)-1)</f>
        <v>music</v>
      </c>
      <c r="R2537" s="5" t="str">
        <f>RIGHT(N2537,LEN(N2537)-SEARCH("/",N2537))</f>
        <v>classical music</v>
      </c>
      <c r="S2537" s="11">
        <f>(((J2537/60)/60)/24)+DATE(1970,1,1)</f>
        <v>41943.791030092594</v>
      </c>
      <c r="T2537" s="11">
        <f>(((I2537/60)/60)/24)+DATE(1970,1,1)</f>
        <v>41974.832696759258</v>
      </c>
      <c r="U2537">
        <f>YEAR(S2537)</f>
        <v>2014</v>
      </c>
      <c r="V2537">
        <f>YEAR(T2537)</f>
        <v>2014</v>
      </c>
      <c r="W2537" t="str">
        <f>IF(V2537=U2537, "Yes"," No")</f>
        <v>Yes</v>
      </c>
    </row>
    <row r="2538" spans="1:23" ht="43.2" x14ac:dyDescent="0.3">
      <c r="A2538">
        <v>2536</v>
      </c>
      <c r="B2538" s="1" t="s">
        <v>5155</v>
      </c>
      <c r="C2538" s="1" t="s">
        <v>5156</v>
      </c>
      <c r="D2538">
        <v>25</v>
      </c>
      <c r="E2538">
        <v>29</v>
      </c>
      <c r="F2538" t="s">
        <v>16</v>
      </c>
      <c r="G2538" t="s">
        <v>17</v>
      </c>
      <c r="H2538" t="s">
        <v>18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5126</v>
      </c>
      <c r="O2538" s="7">
        <f>(E2538/D2538)*100</f>
        <v>115.99999999999999</v>
      </c>
      <c r="P2538" s="5">
        <f>IFERROR((E2538/L2538),0)</f>
        <v>7.25</v>
      </c>
      <c r="Q2538" s="5" t="str">
        <f>LEFT(N2538,SEARCH("/", N2538)-1)</f>
        <v>music</v>
      </c>
      <c r="R2538" s="5" t="str">
        <f>RIGHT(N2538,LEN(N2538)-SEARCH("/",N2538))</f>
        <v>classical music</v>
      </c>
      <c r="S2538" s="11">
        <f>(((J2538/60)/60)/24)+DATE(1970,1,1)</f>
        <v>41464.106087962966</v>
      </c>
      <c r="T2538" s="11">
        <f>(((I2538/60)/60)/24)+DATE(1970,1,1)</f>
        <v>41485.106087962966</v>
      </c>
      <c r="U2538">
        <f>YEAR(S2538)</f>
        <v>2013</v>
      </c>
      <c r="V2538">
        <f>YEAR(T2538)</f>
        <v>2013</v>
      </c>
      <c r="W2538" t="str">
        <f>IF(V2538=U2538, "Yes"," No")</f>
        <v>Yes</v>
      </c>
    </row>
    <row r="2539" spans="1:23" ht="43.2" x14ac:dyDescent="0.3">
      <c r="A2539">
        <v>2537</v>
      </c>
      <c r="B2539" s="1" t="s">
        <v>5157</v>
      </c>
      <c r="C2539" s="1" t="s">
        <v>5158</v>
      </c>
      <c r="D2539">
        <v>1000</v>
      </c>
      <c r="E2539">
        <v>1100</v>
      </c>
      <c r="F2539" t="s">
        <v>16</v>
      </c>
      <c r="G2539" t="s">
        <v>17</v>
      </c>
      <c r="H2539" t="s">
        <v>18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5126</v>
      </c>
      <c r="O2539" s="7">
        <f>(E2539/D2539)*100</f>
        <v>110.00000000000001</v>
      </c>
      <c r="P2539" s="5">
        <f>IFERROR((E2539/L2539),0)</f>
        <v>100</v>
      </c>
      <c r="Q2539" s="5" t="str">
        <f>LEFT(N2539,SEARCH("/", N2539)-1)</f>
        <v>music</v>
      </c>
      <c r="R2539" s="5" t="str">
        <f>RIGHT(N2539,LEN(N2539)-SEARCH("/",N2539))</f>
        <v>classical music</v>
      </c>
      <c r="S2539" s="11">
        <f>(((J2539/60)/60)/24)+DATE(1970,1,1)</f>
        <v>40696.648784722223</v>
      </c>
      <c r="T2539" s="11">
        <f>(((I2539/60)/60)/24)+DATE(1970,1,1)</f>
        <v>40756.648784722223</v>
      </c>
      <c r="U2539">
        <f>YEAR(S2539)</f>
        <v>2011</v>
      </c>
      <c r="V2539">
        <f>YEAR(T2539)</f>
        <v>2011</v>
      </c>
      <c r="W2539" t="str">
        <f>IF(V2539=U2539, "Yes"," No")</f>
        <v>Yes</v>
      </c>
    </row>
    <row r="2540" spans="1:23" ht="28.8" x14ac:dyDescent="0.3">
      <c r="A2540">
        <v>2538</v>
      </c>
      <c r="B2540" s="1" t="s">
        <v>5159</v>
      </c>
      <c r="C2540" s="1" t="s">
        <v>5160</v>
      </c>
      <c r="D2540">
        <v>18000</v>
      </c>
      <c r="E2540">
        <v>20343.169999999998</v>
      </c>
      <c r="F2540" t="s">
        <v>16</v>
      </c>
      <c r="G2540" t="s">
        <v>17</v>
      </c>
      <c r="H2540" t="s">
        <v>18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5126</v>
      </c>
      <c r="O2540" s="7">
        <f>(E2540/D2540)*100</f>
        <v>113.01761111111111</v>
      </c>
      <c r="P2540" s="5">
        <f>IFERROR((E2540/L2540),0)</f>
        <v>109.96308108108107</v>
      </c>
      <c r="Q2540" s="5" t="str">
        <f>LEFT(N2540,SEARCH("/", N2540)-1)</f>
        <v>music</v>
      </c>
      <c r="R2540" s="5" t="str">
        <f>RIGHT(N2540,LEN(N2540)-SEARCH("/",N2540))</f>
        <v>classical music</v>
      </c>
      <c r="S2540" s="11">
        <f>(((J2540/60)/60)/24)+DATE(1970,1,1)</f>
        <v>41298.509965277779</v>
      </c>
      <c r="T2540" s="11">
        <f>(((I2540/60)/60)/24)+DATE(1970,1,1)</f>
        <v>41329.207638888889</v>
      </c>
      <c r="U2540">
        <f>YEAR(S2540)</f>
        <v>2013</v>
      </c>
      <c r="V2540">
        <f>YEAR(T2540)</f>
        <v>2013</v>
      </c>
      <c r="W2540" t="str">
        <f>IF(V2540=U2540, "Yes"," No")</f>
        <v>Yes</v>
      </c>
    </row>
    <row r="2541" spans="1:23" ht="43.2" x14ac:dyDescent="0.3">
      <c r="A2541">
        <v>2539</v>
      </c>
      <c r="B2541" s="1" t="s">
        <v>5161</v>
      </c>
      <c r="C2541" s="1" t="s">
        <v>5162</v>
      </c>
      <c r="D2541">
        <v>10000</v>
      </c>
      <c r="E2541">
        <v>10025</v>
      </c>
      <c r="F2541" t="s">
        <v>16</v>
      </c>
      <c r="G2541" t="s">
        <v>17</v>
      </c>
      <c r="H2541" t="s">
        <v>18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5126</v>
      </c>
      <c r="O2541" s="7">
        <f>(E2541/D2541)*100</f>
        <v>100.25</v>
      </c>
      <c r="P2541" s="5">
        <f>IFERROR((E2541/L2541),0)</f>
        <v>169.91525423728814</v>
      </c>
      <c r="Q2541" s="5" t="str">
        <f>LEFT(N2541,SEARCH("/", N2541)-1)</f>
        <v>music</v>
      </c>
      <c r="R2541" s="5" t="str">
        <f>RIGHT(N2541,LEN(N2541)-SEARCH("/",N2541))</f>
        <v>classical music</v>
      </c>
      <c r="S2541" s="11">
        <f>(((J2541/60)/60)/24)+DATE(1970,1,1)</f>
        <v>41977.902222222227</v>
      </c>
      <c r="T2541" s="11">
        <f>(((I2541/60)/60)/24)+DATE(1970,1,1)</f>
        <v>42037.902222222227</v>
      </c>
      <c r="U2541">
        <f>YEAR(S2541)</f>
        <v>2014</v>
      </c>
      <c r="V2541">
        <f>YEAR(T2541)</f>
        <v>2015</v>
      </c>
      <c r="W2541" t="str">
        <f>IF(V2541=U2541, "Yes"," No")</f>
        <v xml:space="preserve"> No</v>
      </c>
    </row>
    <row r="2542" spans="1:23" ht="57.6" x14ac:dyDescent="0.3">
      <c r="A2542">
        <v>2540</v>
      </c>
      <c r="B2542" s="1" t="s">
        <v>5163</v>
      </c>
      <c r="C2542" s="1" t="s">
        <v>5164</v>
      </c>
      <c r="D2542">
        <v>2500</v>
      </c>
      <c r="E2542">
        <v>2585</v>
      </c>
      <c r="F2542" t="s">
        <v>16</v>
      </c>
      <c r="G2542" t="s">
        <v>17</v>
      </c>
      <c r="H2542" t="s">
        <v>18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5126</v>
      </c>
      <c r="O2542" s="7">
        <f>(E2542/D2542)*100</f>
        <v>103.4</v>
      </c>
      <c r="P2542" s="5">
        <f>IFERROR((E2542/L2542),0)</f>
        <v>95.740740740740748</v>
      </c>
      <c r="Q2542" s="5" t="str">
        <f>LEFT(N2542,SEARCH("/", N2542)-1)</f>
        <v>music</v>
      </c>
      <c r="R2542" s="5" t="str">
        <f>RIGHT(N2542,LEN(N2542)-SEARCH("/",N2542))</f>
        <v>classical music</v>
      </c>
      <c r="S2542" s="11">
        <f>(((J2542/60)/60)/24)+DATE(1970,1,1)</f>
        <v>40785.675011574072</v>
      </c>
      <c r="T2542" s="11">
        <f>(((I2542/60)/60)/24)+DATE(1970,1,1)</f>
        <v>40845.675011574072</v>
      </c>
      <c r="U2542">
        <f>YEAR(S2542)</f>
        <v>2011</v>
      </c>
      <c r="V2542">
        <f>YEAR(T2542)</f>
        <v>2011</v>
      </c>
      <c r="W2542" t="str">
        <f>IF(V2542=U2542, "Yes"," No")</f>
        <v>Yes</v>
      </c>
    </row>
    <row r="2543" spans="1:23" ht="57.6" x14ac:dyDescent="0.3">
      <c r="A2543">
        <v>2541</v>
      </c>
      <c r="B2543" s="1" t="s">
        <v>5165</v>
      </c>
      <c r="C2543" s="1" t="s">
        <v>5166</v>
      </c>
      <c r="D2543">
        <v>3500</v>
      </c>
      <c r="E2543">
        <v>3746</v>
      </c>
      <c r="F2543" t="s">
        <v>16</v>
      </c>
      <c r="G2543" t="s">
        <v>24</v>
      </c>
      <c r="H2543" t="s">
        <v>25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5126</v>
      </c>
      <c r="O2543" s="7">
        <f>(E2543/D2543)*100</f>
        <v>107.02857142857142</v>
      </c>
      <c r="P2543" s="5">
        <f>IFERROR((E2543/L2543),0)</f>
        <v>59.460317460317462</v>
      </c>
      <c r="Q2543" s="5" t="str">
        <f>LEFT(N2543,SEARCH("/", N2543)-1)</f>
        <v>music</v>
      </c>
      <c r="R2543" s="5" t="str">
        <f>RIGHT(N2543,LEN(N2543)-SEARCH("/",N2543))</f>
        <v>classical music</v>
      </c>
      <c r="S2543" s="11">
        <f>(((J2543/60)/60)/24)+DATE(1970,1,1)</f>
        <v>41483.449282407404</v>
      </c>
      <c r="T2543" s="11">
        <f>(((I2543/60)/60)/24)+DATE(1970,1,1)</f>
        <v>41543.449282407404</v>
      </c>
      <c r="U2543">
        <f>YEAR(S2543)</f>
        <v>2013</v>
      </c>
      <c r="V2543">
        <f>YEAR(T2543)</f>
        <v>2013</v>
      </c>
      <c r="W2543" t="str">
        <f>IF(V2543=U2543, "Yes"," No")</f>
        <v>Yes</v>
      </c>
    </row>
    <row r="2544" spans="1:23" ht="43.2" x14ac:dyDescent="0.3">
      <c r="A2544">
        <v>2542</v>
      </c>
      <c r="B2544" s="1" t="s">
        <v>5167</v>
      </c>
      <c r="C2544" s="1" t="s">
        <v>5168</v>
      </c>
      <c r="D2544">
        <v>700</v>
      </c>
      <c r="E2544">
        <v>725</v>
      </c>
      <c r="F2544" t="s">
        <v>16</v>
      </c>
      <c r="G2544" t="s">
        <v>17</v>
      </c>
      <c r="H2544" t="s">
        <v>18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5126</v>
      </c>
      <c r="O2544" s="7">
        <f>(E2544/D2544)*100</f>
        <v>103.57142857142858</v>
      </c>
      <c r="P2544" s="5">
        <f>IFERROR((E2544/L2544),0)</f>
        <v>55.769230769230766</v>
      </c>
      <c r="Q2544" s="5" t="str">
        <f>LEFT(N2544,SEARCH("/", N2544)-1)</f>
        <v>music</v>
      </c>
      <c r="R2544" s="5" t="str">
        <f>RIGHT(N2544,LEN(N2544)-SEARCH("/",N2544))</f>
        <v>classical music</v>
      </c>
      <c r="S2544" s="11">
        <f>(((J2544/60)/60)/24)+DATE(1970,1,1)</f>
        <v>41509.426585648151</v>
      </c>
      <c r="T2544" s="11">
        <f>(((I2544/60)/60)/24)+DATE(1970,1,1)</f>
        <v>41548.165972222225</v>
      </c>
      <c r="U2544">
        <f>YEAR(S2544)</f>
        <v>2013</v>
      </c>
      <c r="V2544">
        <f>YEAR(T2544)</f>
        <v>2013</v>
      </c>
      <c r="W2544" t="str">
        <f>IF(V2544=U2544, "Yes"," No")</f>
        <v>Yes</v>
      </c>
    </row>
    <row r="2545" spans="1:23" ht="43.2" x14ac:dyDescent="0.3">
      <c r="A2545">
        <v>2543</v>
      </c>
      <c r="B2545" s="1" t="s">
        <v>5169</v>
      </c>
      <c r="C2545" s="1" t="s">
        <v>5170</v>
      </c>
      <c r="D2545">
        <v>250</v>
      </c>
      <c r="E2545">
        <v>391</v>
      </c>
      <c r="F2545" t="s">
        <v>16</v>
      </c>
      <c r="G2545" t="s">
        <v>17</v>
      </c>
      <c r="H2545" t="s">
        <v>18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5126</v>
      </c>
      <c r="O2545" s="7">
        <f>(E2545/D2545)*100</f>
        <v>156.4</v>
      </c>
      <c r="P2545" s="5">
        <f>IFERROR((E2545/L2545),0)</f>
        <v>30.076923076923077</v>
      </c>
      <c r="Q2545" s="5" t="str">
        <f>LEFT(N2545,SEARCH("/", N2545)-1)</f>
        <v>music</v>
      </c>
      <c r="R2545" s="5" t="str">
        <f>RIGHT(N2545,LEN(N2545)-SEARCH("/",N2545))</f>
        <v>classical music</v>
      </c>
      <c r="S2545" s="11">
        <f>(((J2545/60)/60)/24)+DATE(1970,1,1)</f>
        <v>40514.107615740737</v>
      </c>
      <c r="T2545" s="11">
        <f>(((I2545/60)/60)/24)+DATE(1970,1,1)</f>
        <v>40545.125</v>
      </c>
      <c r="U2545">
        <f>YEAR(S2545)</f>
        <v>2010</v>
      </c>
      <c r="V2545">
        <f>YEAR(T2545)</f>
        <v>2011</v>
      </c>
      <c r="W2545" t="str">
        <f>IF(V2545=U2545, "Yes"," No")</f>
        <v xml:space="preserve"> No</v>
      </c>
    </row>
    <row r="2546" spans="1:23" ht="43.2" x14ac:dyDescent="0.3">
      <c r="A2546">
        <v>2544</v>
      </c>
      <c r="B2546" s="1" t="s">
        <v>5171</v>
      </c>
      <c r="C2546" s="1" t="s">
        <v>5172</v>
      </c>
      <c r="D2546">
        <v>5000</v>
      </c>
      <c r="E2546">
        <v>5041</v>
      </c>
      <c r="F2546" t="s">
        <v>16</v>
      </c>
      <c r="G2546" t="s">
        <v>17</v>
      </c>
      <c r="H2546" t="s">
        <v>18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5126</v>
      </c>
      <c r="O2546" s="7">
        <f>(E2546/D2546)*100</f>
        <v>100.82</v>
      </c>
      <c r="P2546" s="5">
        <f>IFERROR((E2546/L2546),0)</f>
        <v>88.438596491228068</v>
      </c>
      <c r="Q2546" s="5" t="str">
        <f>LEFT(N2546,SEARCH("/", N2546)-1)</f>
        <v>music</v>
      </c>
      <c r="R2546" s="5" t="str">
        <f>RIGHT(N2546,LEN(N2546)-SEARCH("/",N2546))</f>
        <v>classical music</v>
      </c>
      <c r="S2546" s="11">
        <f>(((J2546/60)/60)/24)+DATE(1970,1,1)</f>
        <v>41068.520474537036</v>
      </c>
      <c r="T2546" s="11">
        <f>(((I2546/60)/60)/24)+DATE(1970,1,1)</f>
        <v>41098.520474537036</v>
      </c>
      <c r="U2546">
        <f>YEAR(S2546)</f>
        <v>2012</v>
      </c>
      <c r="V2546">
        <f>YEAR(T2546)</f>
        <v>2012</v>
      </c>
      <c r="W2546" t="str">
        <f>IF(V2546=U2546, "Yes"," No")</f>
        <v>Yes</v>
      </c>
    </row>
    <row r="2547" spans="1:23" ht="43.2" x14ac:dyDescent="0.3">
      <c r="A2547">
        <v>2545</v>
      </c>
      <c r="B2547" s="1" t="s">
        <v>5173</v>
      </c>
      <c r="C2547" s="1" t="s">
        <v>5174</v>
      </c>
      <c r="D2547">
        <v>2000</v>
      </c>
      <c r="E2547">
        <v>3906</v>
      </c>
      <c r="F2547" t="s">
        <v>16</v>
      </c>
      <c r="G2547" t="s">
        <v>17</v>
      </c>
      <c r="H2547" t="s">
        <v>18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5126</v>
      </c>
      <c r="O2547" s="7">
        <f>(E2547/D2547)*100</f>
        <v>195.3</v>
      </c>
      <c r="P2547" s="5">
        <f>IFERROR((E2547/L2547),0)</f>
        <v>64.032786885245898</v>
      </c>
      <c r="Q2547" s="5" t="str">
        <f>LEFT(N2547,SEARCH("/", N2547)-1)</f>
        <v>music</v>
      </c>
      <c r="R2547" s="5" t="str">
        <f>RIGHT(N2547,LEN(N2547)-SEARCH("/",N2547))</f>
        <v>classical music</v>
      </c>
      <c r="S2547" s="11">
        <f>(((J2547/60)/60)/24)+DATE(1970,1,1)</f>
        <v>42027.13817129629</v>
      </c>
      <c r="T2547" s="11">
        <f>(((I2547/60)/60)/24)+DATE(1970,1,1)</f>
        <v>42062.020833333328</v>
      </c>
      <c r="U2547">
        <f>YEAR(S2547)</f>
        <v>2015</v>
      </c>
      <c r="V2547">
        <f>YEAR(T2547)</f>
        <v>2015</v>
      </c>
      <c r="W2547" t="str">
        <f>IF(V2547=U2547, "Yes"," No")</f>
        <v>Yes</v>
      </c>
    </row>
    <row r="2548" spans="1:23" ht="43.2" x14ac:dyDescent="0.3">
      <c r="A2548">
        <v>2546</v>
      </c>
      <c r="B2548" s="1" t="s">
        <v>5175</v>
      </c>
      <c r="C2548" s="1" t="s">
        <v>5176</v>
      </c>
      <c r="D2548">
        <v>3500</v>
      </c>
      <c r="E2548">
        <v>3910</v>
      </c>
      <c r="F2548" t="s">
        <v>16</v>
      </c>
      <c r="G2548" t="s">
        <v>17</v>
      </c>
      <c r="H2548" t="s">
        <v>18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5126</v>
      </c>
      <c r="O2548" s="7">
        <f>(E2548/D2548)*100</f>
        <v>111.71428571428572</v>
      </c>
      <c r="P2548" s="5">
        <f>IFERROR((E2548/L2548),0)</f>
        <v>60.153846153846153</v>
      </c>
      <c r="Q2548" s="5" t="str">
        <f>LEFT(N2548,SEARCH("/", N2548)-1)</f>
        <v>music</v>
      </c>
      <c r="R2548" s="5" t="str">
        <f>RIGHT(N2548,LEN(N2548)-SEARCH("/",N2548))</f>
        <v>classical music</v>
      </c>
      <c r="S2548" s="11">
        <f>(((J2548/60)/60)/24)+DATE(1970,1,1)</f>
        <v>41524.858553240738</v>
      </c>
      <c r="T2548" s="11">
        <f>(((I2548/60)/60)/24)+DATE(1970,1,1)</f>
        <v>41552.208333333336</v>
      </c>
      <c r="U2548">
        <f>YEAR(S2548)</f>
        <v>2013</v>
      </c>
      <c r="V2548">
        <f>YEAR(T2548)</f>
        <v>2013</v>
      </c>
      <c r="W2548" t="str">
        <f>IF(V2548=U2548, "Yes"," No")</f>
        <v>Yes</v>
      </c>
    </row>
    <row r="2549" spans="1:23" ht="43.2" x14ac:dyDescent="0.3">
      <c r="A2549">
        <v>2547</v>
      </c>
      <c r="B2549" s="1" t="s">
        <v>5177</v>
      </c>
      <c r="C2549" s="1" t="s">
        <v>5178</v>
      </c>
      <c r="D2549">
        <v>5500</v>
      </c>
      <c r="E2549">
        <v>6592</v>
      </c>
      <c r="F2549" t="s">
        <v>16</v>
      </c>
      <c r="G2549" t="s">
        <v>17</v>
      </c>
      <c r="H2549" t="s">
        <v>18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5126</v>
      </c>
      <c r="O2549" s="7">
        <f>(E2549/D2549)*100</f>
        <v>119.85454545454546</v>
      </c>
      <c r="P2549" s="5">
        <f>IFERROR((E2549/L2549),0)</f>
        <v>49.194029850746269</v>
      </c>
      <c r="Q2549" s="5" t="str">
        <f>LEFT(N2549,SEARCH("/", N2549)-1)</f>
        <v>music</v>
      </c>
      <c r="R2549" s="5" t="str">
        <f>RIGHT(N2549,LEN(N2549)-SEARCH("/",N2549))</f>
        <v>classical music</v>
      </c>
      <c r="S2549" s="11">
        <f>(((J2549/60)/60)/24)+DATE(1970,1,1)</f>
        <v>40973.773182870369</v>
      </c>
      <c r="T2549" s="11">
        <f>(((I2549/60)/60)/24)+DATE(1970,1,1)</f>
        <v>41003.731516203705</v>
      </c>
      <c r="U2549">
        <f>YEAR(S2549)</f>
        <v>2012</v>
      </c>
      <c r="V2549">
        <f>YEAR(T2549)</f>
        <v>2012</v>
      </c>
      <c r="W2549" t="str">
        <f>IF(V2549=U2549, "Yes"," No")</f>
        <v>Yes</v>
      </c>
    </row>
    <row r="2550" spans="1:23" ht="43.2" x14ac:dyDescent="0.3">
      <c r="A2550">
        <v>2548</v>
      </c>
      <c r="B2550" s="1" t="s">
        <v>5179</v>
      </c>
      <c r="C2550" s="1" t="s">
        <v>5180</v>
      </c>
      <c r="D2550">
        <v>6000</v>
      </c>
      <c r="E2550">
        <v>6111</v>
      </c>
      <c r="F2550" t="s">
        <v>16</v>
      </c>
      <c r="G2550" t="s">
        <v>179</v>
      </c>
      <c r="H2550" t="s">
        <v>55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5126</v>
      </c>
      <c r="O2550" s="7">
        <f>(E2550/D2550)*100</f>
        <v>101.85</v>
      </c>
      <c r="P2550" s="5">
        <f>IFERROR((E2550/L2550),0)</f>
        <v>165.16216216216216</v>
      </c>
      <c r="Q2550" s="5" t="str">
        <f>LEFT(N2550,SEARCH("/", N2550)-1)</f>
        <v>music</v>
      </c>
      <c r="R2550" s="5" t="str">
        <f>RIGHT(N2550,LEN(N2550)-SEARCH("/",N2550))</f>
        <v>classical music</v>
      </c>
      <c r="S2550" s="11">
        <f>(((J2550/60)/60)/24)+DATE(1970,1,1)</f>
        <v>42618.625428240746</v>
      </c>
      <c r="T2550" s="11">
        <f>(((I2550/60)/60)/24)+DATE(1970,1,1)</f>
        <v>42643.185416666667</v>
      </c>
      <c r="U2550">
        <f>YEAR(S2550)</f>
        <v>2016</v>
      </c>
      <c r="V2550">
        <f>YEAR(T2550)</f>
        <v>2016</v>
      </c>
      <c r="W2550" t="str">
        <f>IF(V2550=U2550, "Yes"," No")</f>
        <v>Yes</v>
      </c>
    </row>
    <row r="2551" spans="1:23" ht="43.2" x14ac:dyDescent="0.3">
      <c r="A2551">
        <v>2549</v>
      </c>
      <c r="B2551" s="1" t="s">
        <v>5181</v>
      </c>
      <c r="C2551" s="1" t="s">
        <v>5182</v>
      </c>
      <c r="D2551">
        <v>1570</v>
      </c>
      <c r="E2551">
        <v>1614</v>
      </c>
      <c r="F2551" t="s">
        <v>16</v>
      </c>
      <c r="G2551" t="s">
        <v>24</v>
      </c>
      <c r="H2551" t="s">
        <v>25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5126</v>
      </c>
      <c r="O2551" s="7">
        <f>(E2551/D2551)*100</f>
        <v>102.80254777070064</v>
      </c>
      <c r="P2551" s="5">
        <f>IFERROR((E2551/L2551),0)</f>
        <v>43.621621621621621</v>
      </c>
      <c r="Q2551" s="5" t="str">
        <f>LEFT(N2551,SEARCH("/", N2551)-1)</f>
        <v>music</v>
      </c>
      <c r="R2551" s="5" t="str">
        <f>RIGHT(N2551,LEN(N2551)-SEARCH("/",N2551))</f>
        <v>classical music</v>
      </c>
      <c r="S2551" s="11">
        <f>(((J2551/60)/60)/24)+DATE(1970,1,1)</f>
        <v>41390.757754629631</v>
      </c>
      <c r="T2551" s="11">
        <f>(((I2551/60)/60)/24)+DATE(1970,1,1)</f>
        <v>41425.708333333336</v>
      </c>
      <c r="U2551">
        <f>YEAR(S2551)</f>
        <v>2013</v>
      </c>
      <c r="V2551">
        <f>YEAR(T2551)</f>
        <v>2013</v>
      </c>
      <c r="W2551" t="str">
        <f>IF(V2551=U2551, "Yes"," No")</f>
        <v>Yes</v>
      </c>
    </row>
    <row r="2552" spans="1:23" ht="57.6" x14ac:dyDescent="0.3">
      <c r="A2552">
        <v>2550</v>
      </c>
      <c r="B2552" s="1" t="s">
        <v>5183</v>
      </c>
      <c r="C2552" s="1" t="s">
        <v>5184</v>
      </c>
      <c r="D2552">
        <v>6500</v>
      </c>
      <c r="E2552">
        <v>6555</v>
      </c>
      <c r="F2552" t="s">
        <v>16</v>
      </c>
      <c r="G2552" t="s">
        <v>17</v>
      </c>
      <c r="H2552" t="s">
        <v>18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5126</v>
      </c>
      <c r="O2552" s="7">
        <f>(E2552/D2552)*100</f>
        <v>100.84615384615385</v>
      </c>
      <c r="P2552" s="5">
        <f>IFERROR((E2552/L2552),0)</f>
        <v>43.7</v>
      </c>
      <c r="Q2552" s="5" t="str">
        <f>LEFT(N2552,SEARCH("/", N2552)-1)</f>
        <v>music</v>
      </c>
      <c r="R2552" s="5" t="str">
        <f>RIGHT(N2552,LEN(N2552)-SEARCH("/",N2552))</f>
        <v>classical music</v>
      </c>
      <c r="S2552" s="11">
        <f>(((J2552/60)/60)/24)+DATE(1970,1,1)</f>
        <v>42228.634328703702</v>
      </c>
      <c r="T2552" s="11">
        <f>(((I2552/60)/60)/24)+DATE(1970,1,1)</f>
        <v>42285.165972222225</v>
      </c>
      <c r="U2552">
        <f>YEAR(S2552)</f>
        <v>2015</v>
      </c>
      <c r="V2552">
        <f>YEAR(T2552)</f>
        <v>2015</v>
      </c>
      <c r="W2552" t="str">
        <f>IF(V2552=U2552, "Yes"," No")</f>
        <v>Yes</v>
      </c>
    </row>
    <row r="2553" spans="1:23" ht="43.2" x14ac:dyDescent="0.3">
      <c r="A2553">
        <v>2551</v>
      </c>
      <c r="B2553" s="1" t="s">
        <v>5185</v>
      </c>
      <c r="C2553" s="1" t="s">
        <v>5186</v>
      </c>
      <c r="D2553">
        <v>3675</v>
      </c>
      <c r="E2553">
        <v>3775.5</v>
      </c>
      <c r="F2553" t="s">
        <v>16</v>
      </c>
      <c r="G2553" t="s">
        <v>17</v>
      </c>
      <c r="H2553" t="s">
        <v>18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5126</v>
      </c>
      <c r="O2553" s="7">
        <f>(E2553/D2553)*100</f>
        <v>102.73469387755102</v>
      </c>
      <c r="P2553" s="5">
        <f>IFERROR((E2553/L2553),0)</f>
        <v>67.419642857142861</v>
      </c>
      <c r="Q2553" s="5" t="str">
        <f>LEFT(N2553,SEARCH("/", N2553)-1)</f>
        <v>music</v>
      </c>
      <c r="R2553" s="5" t="str">
        <f>RIGHT(N2553,LEN(N2553)-SEARCH("/",N2553))</f>
        <v>classical music</v>
      </c>
      <c r="S2553" s="11">
        <f>(((J2553/60)/60)/24)+DATE(1970,1,1)</f>
        <v>40961.252141203702</v>
      </c>
      <c r="T2553" s="11">
        <f>(((I2553/60)/60)/24)+DATE(1970,1,1)</f>
        <v>40989.866666666669</v>
      </c>
      <c r="U2553">
        <f>YEAR(S2553)</f>
        <v>2012</v>
      </c>
      <c r="V2553">
        <f>YEAR(T2553)</f>
        <v>2012</v>
      </c>
      <c r="W2553" t="str">
        <f>IF(V2553=U2553, "Yes"," No")</f>
        <v>Yes</v>
      </c>
    </row>
    <row r="2554" spans="1:23" ht="43.2" x14ac:dyDescent="0.3">
      <c r="A2554">
        <v>2552</v>
      </c>
      <c r="B2554" s="1" t="s">
        <v>5187</v>
      </c>
      <c r="C2554" s="1" t="s">
        <v>5188</v>
      </c>
      <c r="D2554">
        <v>3000</v>
      </c>
      <c r="E2554">
        <v>3195</v>
      </c>
      <c r="F2554" t="s">
        <v>16</v>
      </c>
      <c r="G2554" t="s">
        <v>17</v>
      </c>
      <c r="H2554" t="s">
        <v>18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5126</v>
      </c>
      <c r="O2554" s="7">
        <f>(E2554/D2554)*100</f>
        <v>106.5</v>
      </c>
      <c r="P2554" s="5">
        <f>IFERROR((E2554/L2554),0)</f>
        <v>177.5</v>
      </c>
      <c r="Q2554" s="5" t="str">
        <f>LEFT(N2554,SEARCH("/", N2554)-1)</f>
        <v>music</v>
      </c>
      <c r="R2554" s="5" t="str">
        <f>RIGHT(N2554,LEN(N2554)-SEARCH("/",N2554))</f>
        <v>classical music</v>
      </c>
      <c r="S2554" s="11">
        <f>(((J2554/60)/60)/24)+DATE(1970,1,1)</f>
        <v>42769.809965277775</v>
      </c>
      <c r="T2554" s="11">
        <f>(((I2554/60)/60)/24)+DATE(1970,1,1)</f>
        <v>42799.809965277775</v>
      </c>
      <c r="U2554">
        <f>YEAR(S2554)</f>
        <v>2017</v>
      </c>
      <c r="V2554">
        <f>YEAR(T2554)</f>
        <v>2017</v>
      </c>
      <c r="W2554" t="str">
        <f>IF(V2554=U2554, "Yes"," No")</f>
        <v>Yes</v>
      </c>
    </row>
    <row r="2555" spans="1:23" ht="43.2" x14ac:dyDescent="0.3">
      <c r="A2555">
        <v>2553</v>
      </c>
      <c r="B2555" s="1" t="s">
        <v>5189</v>
      </c>
      <c r="C2555" s="1" t="s">
        <v>5190</v>
      </c>
      <c r="D2555">
        <v>1500</v>
      </c>
      <c r="E2555">
        <v>2333</v>
      </c>
      <c r="F2555" t="s">
        <v>16</v>
      </c>
      <c r="G2555" t="s">
        <v>17</v>
      </c>
      <c r="H2555" t="s">
        <v>18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5126</v>
      </c>
      <c r="O2555" s="7">
        <f>(E2555/D2555)*100</f>
        <v>155.53333333333333</v>
      </c>
      <c r="P2555" s="5">
        <f>IFERROR((E2555/L2555),0)</f>
        <v>38.883333333333333</v>
      </c>
      <c r="Q2555" s="5" t="str">
        <f>LEFT(N2555,SEARCH("/", N2555)-1)</f>
        <v>music</v>
      </c>
      <c r="R2555" s="5" t="str">
        <f>RIGHT(N2555,LEN(N2555)-SEARCH("/",N2555))</f>
        <v>classical music</v>
      </c>
      <c r="S2555" s="11">
        <f>(((J2555/60)/60)/24)+DATE(1970,1,1)</f>
        <v>41113.199155092596</v>
      </c>
      <c r="T2555" s="11">
        <f>(((I2555/60)/60)/24)+DATE(1970,1,1)</f>
        <v>41173.199155092596</v>
      </c>
      <c r="U2555">
        <f>YEAR(S2555)</f>
        <v>2012</v>
      </c>
      <c r="V2555">
        <f>YEAR(T2555)</f>
        <v>2012</v>
      </c>
      <c r="W2555" t="str">
        <f>IF(V2555=U2555, "Yes"," No")</f>
        <v>Yes</v>
      </c>
    </row>
    <row r="2556" spans="1:23" ht="57.6" x14ac:dyDescent="0.3">
      <c r="A2556">
        <v>2554</v>
      </c>
      <c r="B2556" s="1" t="s">
        <v>5191</v>
      </c>
      <c r="C2556" s="1" t="s">
        <v>5192</v>
      </c>
      <c r="D2556">
        <v>3000</v>
      </c>
      <c r="E2556">
        <v>3684</v>
      </c>
      <c r="F2556" t="s">
        <v>16</v>
      </c>
      <c r="G2556" t="s">
        <v>17</v>
      </c>
      <c r="H2556" t="s">
        <v>18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5126</v>
      </c>
      <c r="O2556" s="7">
        <f>(E2556/D2556)*100</f>
        <v>122.8</v>
      </c>
      <c r="P2556" s="5">
        <f>IFERROR((E2556/L2556),0)</f>
        <v>54.985074626865675</v>
      </c>
      <c r="Q2556" s="5" t="str">
        <f>LEFT(N2556,SEARCH("/", N2556)-1)</f>
        <v>music</v>
      </c>
      <c r="R2556" s="5" t="str">
        <f>RIGHT(N2556,LEN(N2556)-SEARCH("/",N2556))</f>
        <v>classical music</v>
      </c>
      <c r="S2556" s="11">
        <f>(((J2556/60)/60)/24)+DATE(1970,1,1)</f>
        <v>42125.078275462962</v>
      </c>
      <c r="T2556" s="11">
        <f>(((I2556/60)/60)/24)+DATE(1970,1,1)</f>
        <v>42156.165972222225</v>
      </c>
      <c r="U2556">
        <f>YEAR(S2556)</f>
        <v>2015</v>
      </c>
      <c r="V2556">
        <f>YEAR(T2556)</f>
        <v>2015</v>
      </c>
      <c r="W2556" t="str">
        <f>IF(V2556=U2556, "Yes"," No")</f>
        <v>Yes</v>
      </c>
    </row>
    <row r="2557" spans="1:23" ht="57.6" x14ac:dyDescent="0.3">
      <c r="A2557">
        <v>2555</v>
      </c>
      <c r="B2557" s="1" t="s">
        <v>5193</v>
      </c>
      <c r="C2557" s="1" t="s">
        <v>5194</v>
      </c>
      <c r="D2557">
        <v>2000</v>
      </c>
      <c r="E2557">
        <v>2147</v>
      </c>
      <c r="F2557" t="s">
        <v>16</v>
      </c>
      <c r="G2557" t="s">
        <v>17</v>
      </c>
      <c r="H2557" t="s">
        <v>18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5126</v>
      </c>
      <c r="O2557" s="7">
        <f>(E2557/D2557)*100</f>
        <v>107.35</v>
      </c>
      <c r="P2557" s="5">
        <f>IFERROR((E2557/L2557),0)</f>
        <v>61.342857142857142</v>
      </c>
      <c r="Q2557" s="5" t="str">
        <f>LEFT(N2557,SEARCH("/", N2557)-1)</f>
        <v>music</v>
      </c>
      <c r="R2557" s="5" t="str">
        <f>RIGHT(N2557,LEN(N2557)-SEARCH("/",N2557))</f>
        <v>classical music</v>
      </c>
      <c r="S2557" s="11">
        <f>(((J2557/60)/60)/24)+DATE(1970,1,1)</f>
        <v>41026.655011574076</v>
      </c>
      <c r="T2557" s="11">
        <f>(((I2557/60)/60)/24)+DATE(1970,1,1)</f>
        <v>41057.655011574076</v>
      </c>
      <c r="U2557">
        <f>YEAR(S2557)</f>
        <v>2012</v>
      </c>
      <c r="V2557">
        <f>YEAR(T2557)</f>
        <v>2012</v>
      </c>
      <c r="W2557" t="str">
        <f>IF(V2557=U2557, "Yes"," No")</f>
        <v>Yes</v>
      </c>
    </row>
    <row r="2558" spans="1:23" ht="43.2" x14ac:dyDescent="0.3">
      <c r="A2558">
        <v>2556</v>
      </c>
      <c r="B2558" s="1" t="s">
        <v>5195</v>
      </c>
      <c r="C2558" s="1" t="s">
        <v>5196</v>
      </c>
      <c r="D2558">
        <v>745</v>
      </c>
      <c r="E2558">
        <v>786</v>
      </c>
      <c r="F2558" t="s">
        <v>16</v>
      </c>
      <c r="G2558" t="s">
        <v>17</v>
      </c>
      <c r="H2558" t="s">
        <v>18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5126</v>
      </c>
      <c r="O2558" s="7">
        <f>(E2558/D2558)*100</f>
        <v>105.50335570469798</v>
      </c>
      <c r="P2558" s="5">
        <f>IFERROR((E2558/L2558),0)</f>
        <v>23.117647058823529</v>
      </c>
      <c r="Q2558" s="5" t="str">
        <f>LEFT(N2558,SEARCH("/", N2558)-1)</f>
        <v>music</v>
      </c>
      <c r="R2558" s="5" t="str">
        <f>RIGHT(N2558,LEN(N2558)-SEARCH("/",N2558))</f>
        <v>classical music</v>
      </c>
      <c r="S2558" s="11">
        <f>(((J2558/60)/60)/24)+DATE(1970,1,1)</f>
        <v>41222.991400462961</v>
      </c>
      <c r="T2558" s="11">
        <f>(((I2558/60)/60)/24)+DATE(1970,1,1)</f>
        <v>41267.991400462961</v>
      </c>
      <c r="U2558">
        <f>YEAR(S2558)</f>
        <v>2012</v>
      </c>
      <c r="V2558">
        <f>YEAR(T2558)</f>
        <v>2012</v>
      </c>
      <c r="W2558" t="str">
        <f>IF(V2558=U2558, "Yes"," No")</f>
        <v>Yes</v>
      </c>
    </row>
    <row r="2559" spans="1:23" ht="28.8" x14ac:dyDescent="0.3">
      <c r="A2559">
        <v>2557</v>
      </c>
      <c r="B2559" s="1" t="s">
        <v>5197</v>
      </c>
      <c r="C2559" s="1" t="s">
        <v>5198</v>
      </c>
      <c r="D2559">
        <v>900</v>
      </c>
      <c r="E2559">
        <v>1066</v>
      </c>
      <c r="F2559" t="s">
        <v>16</v>
      </c>
      <c r="G2559" t="s">
        <v>24</v>
      </c>
      <c r="H2559" t="s">
        <v>25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5126</v>
      </c>
      <c r="O2559" s="7">
        <f>(E2559/D2559)*100</f>
        <v>118.44444444444444</v>
      </c>
      <c r="P2559" s="5">
        <f>IFERROR((E2559/L2559),0)</f>
        <v>29.611111111111111</v>
      </c>
      <c r="Q2559" s="5" t="str">
        <f>LEFT(N2559,SEARCH("/", N2559)-1)</f>
        <v>music</v>
      </c>
      <c r="R2559" s="5" t="str">
        <f>RIGHT(N2559,LEN(N2559)-SEARCH("/",N2559))</f>
        <v>classical music</v>
      </c>
      <c r="S2559" s="11">
        <f>(((J2559/60)/60)/24)+DATE(1970,1,1)</f>
        <v>41744.745208333334</v>
      </c>
      <c r="T2559" s="11">
        <f>(((I2559/60)/60)/24)+DATE(1970,1,1)</f>
        <v>41774.745208333334</v>
      </c>
      <c r="U2559">
        <f>YEAR(S2559)</f>
        <v>2014</v>
      </c>
      <c r="V2559">
        <f>YEAR(T2559)</f>
        <v>2014</v>
      </c>
      <c r="W2559" t="str">
        <f>IF(V2559=U2559, "Yes"," No")</f>
        <v>Yes</v>
      </c>
    </row>
    <row r="2560" spans="1:23" ht="43.2" x14ac:dyDescent="0.3">
      <c r="A2560">
        <v>2558</v>
      </c>
      <c r="B2560" s="1" t="s">
        <v>5199</v>
      </c>
      <c r="C2560" s="1" t="s">
        <v>5200</v>
      </c>
      <c r="D2560">
        <v>1250</v>
      </c>
      <c r="E2560">
        <v>1361</v>
      </c>
      <c r="F2560" t="s">
        <v>16</v>
      </c>
      <c r="G2560" t="s">
        <v>50</v>
      </c>
      <c r="H2560" t="s">
        <v>51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5126</v>
      </c>
      <c r="O2560" s="7">
        <f>(E2560/D2560)*100</f>
        <v>108.88</v>
      </c>
      <c r="P2560" s="5">
        <f>IFERROR((E2560/L2560),0)</f>
        <v>75.611111111111114</v>
      </c>
      <c r="Q2560" s="5" t="str">
        <f>LEFT(N2560,SEARCH("/", N2560)-1)</f>
        <v>music</v>
      </c>
      <c r="R2560" s="5" t="str">
        <f>RIGHT(N2560,LEN(N2560)-SEARCH("/",N2560))</f>
        <v>classical music</v>
      </c>
      <c r="S2560" s="11">
        <f>(((J2560/60)/60)/24)+DATE(1970,1,1)</f>
        <v>42093.860023148154</v>
      </c>
      <c r="T2560" s="11">
        <f>(((I2560/60)/60)/24)+DATE(1970,1,1)</f>
        <v>42125.582638888889</v>
      </c>
      <c r="U2560">
        <f>YEAR(S2560)</f>
        <v>2015</v>
      </c>
      <c r="V2560">
        <f>YEAR(T2560)</f>
        <v>2015</v>
      </c>
      <c r="W2560" t="str">
        <f>IF(V2560=U2560, "Yes"," No")</f>
        <v>Yes</v>
      </c>
    </row>
    <row r="2561" spans="1:23" ht="43.2" x14ac:dyDescent="0.3">
      <c r="A2561">
        <v>2559</v>
      </c>
      <c r="B2561" s="1" t="s">
        <v>5201</v>
      </c>
      <c r="C2561" s="1" t="s">
        <v>5202</v>
      </c>
      <c r="D2561">
        <v>800</v>
      </c>
      <c r="E2561">
        <v>890</v>
      </c>
      <c r="F2561" t="s">
        <v>16</v>
      </c>
      <c r="G2561" t="s">
        <v>17</v>
      </c>
      <c r="H2561" t="s">
        <v>18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5126</v>
      </c>
      <c r="O2561" s="7">
        <f>(E2561/D2561)*100</f>
        <v>111.25</v>
      </c>
      <c r="P2561" s="5">
        <f>IFERROR((E2561/L2561),0)</f>
        <v>35.6</v>
      </c>
      <c r="Q2561" s="5" t="str">
        <f>LEFT(N2561,SEARCH("/", N2561)-1)</f>
        <v>music</v>
      </c>
      <c r="R2561" s="5" t="str">
        <f>RIGHT(N2561,LEN(N2561)-SEARCH("/",N2561))</f>
        <v>classical music</v>
      </c>
      <c r="S2561" s="11">
        <f>(((J2561/60)/60)/24)+DATE(1970,1,1)</f>
        <v>40829.873657407406</v>
      </c>
      <c r="T2561" s="11">
        <f>(((I2561/60)/60)/24)+DATE(1970,1,1)</f>
        <v>40862.817361111112</v>
      </c>
      <c r="U2561">
        <f>YEAR(S2561)</f>
        <v>2011</v>
      </c>
      <c r="V2561">
        <f>YEAR(T2561)</f>
        <v>2011</v>
      </c>
      <c r="W2561" t="str">
        <f>IF(V2561=U2561, "Yes"," No")</f>
        <v>Yes</v>
      </c>
    </row>
    <row r="2562" spans="1:23" ht="43.2" x14ac:dyDescent="0.3">
      <c r="A2562">
        <v>2560</v>
      </c>
      <c r="B2562" s="1" t="s">
        <v>5203</v>
      </c>
      <c r="C2562" s="1" t="s">
        <v>5204</v>
      </c>
      <c r="D2562">
        <v>3000</v>
      </c>
      <c r="E2562">
        <v>3003</v>
      </c>
      <c r="F2562" t="s">
        <v>16</v>
      </c>
      <c r="G2562" t="s">
        <v>24</v>
      </c>
      <c r="H2562" t="s">
        <v>25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5126</v>
      </c>
      <c r="O2562" s="7">
        <f>(E2562/D2562)*100</f>
        <v>100.1</v>
      </c>
      <c r="P2562" s="5">
        <f>IFERROR((E2562/L2562),0)</f>
        <v>143</v>
      </c>
      <c r="Q2562" s="5" t="str">
        <f>LEFT(N2562,SEARCH("/", N2562)-1)</f>
        <v>music</v>
      </c>
      <c r="R2562" s="5" t="str">
        <f>RIGHT(N2562,LEN(N2562)-SEARCH("/",N2562))</f>
        <v>classical music</v>
      </c>
      <c r="S2562" s="11">
        <f>(((J2562/60)/60)/24)+DATE(1970,1,1)</f>
        <v>42039.951087962967</v>
      </c>
      <c r="T2562" s="11">
        <f>(((I2562/60)/60)/24)+DATE(1970,1,1)</f>
        <v>42069.951087962967</v>
      </c>
      <c r="U2562">
        <f>YEAR(S2562)</f>
        <v>2015</v>
      </c>
      <c r="V2562">
        <f>YEAR(T2562)</f>
        <v>2015</v>
      </c>
      <c r="W2562" t="str">
        <f>IF(V2562=U2562, "Yes"," No")</f>
        <v>Yes</v>
      </c>
    </row>
    <row r="2563" spans="1:23" ht="43.2" x14ac:dyDescent="0.3">
      <c r="A2563">
        <v>2561</v>
      </c>
      <c r="B2563" s="1" t="s">
        <v>5205</v>
      </c>
      <c r="C2563" s="1" t="s">
        <v>5206</v>
      </c>
      <c r="D2563">
        <v>100000</v>
      </c>
      <c r="E2563">
        <v>0</v>
      </c>
      <c r="F2563" t="s">
        <v>272</v>
      </c>
      <c r="G2563" t="s">
        <v>159</v>
      </c>
      <c r="H2563" t="s">
        <v>160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2353</v>
      </c>
      <c r="O2563" s="7">
        <f>(E2563/D2563)*100</f>
        <v>0</v>
      </c>
      <c r="P2563" s="5">
        <f>IFERROR((E2563/L2563),0)</f>
        <v>0</v>
      </c>
      <c r="Q2563" s="5" t="str">
        <f>LEFT(N2563,SEARCH("/", N2563)-1)</f>
        <v>food</v>
      </c>
      <c r="R2563" s="5" t="str">
        <f>RIGHT(N2563,LEN(N2563)-SEARCH("/",N2563))</f>
        <v>food trucks</v>
      </c>
      <c r="S2563" s="11">
        <f>(((J2563/60)/60)/24)+DATE(1970,1,1)</f>
        <v>42260.528807870374</v>
      </c>
      <c r="T2563" s="11">
        <f>(((I2563/60)/60)/24)+DATE(1970,1,1)</f>
        <v>42290.528807870374</v>
      </c>
      <c r="U2563">
        <f>YEAR(S2563)</f>
        <v>2015</v>
      </c>
      <c r="V2563">
        <f>YEAR(T2563)</f>
        <v>2015</v>
      </c>
      <c r="W2563" t="str">
        <f>IF(V2563=U2563, "Yes"," No")</f>
        <v>Yes</v>
      </c>
    </row>
    <row r="2564" spans="1:23" ht="57.6" x14ac:dyDescent="0.3">
      <c r="A2564">
        <v>2562</v>
      </c>
      <c r="B2564" s="1" t="s">
        <v>5207</v>
      </c>
      <c r="C2564" s="1" t="s">
        <v>5208</v>
      </c>
      <c r="D2564">
        <v>10000</v>
      </c>
      <c r="E2564">
        <v>75</v>
      </c>
      <c r="F2564" t="s">
        <v>272</v>
      </c>
      <c r="G2564" t="s">
        <v>502</v>
      </c>
      <c r="H2564" t="s">
        <v>55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2353</v>
      </c>
      <c r="O2564" s="7">
        <f>(E2564/D2564)*100</f>
        <v>0.75</v>
      </c>
      <c r="P2564" s="5">
        <f>IFERROR((E2564/L2564),0)</f>
        <v>25</v>
      </c>
      <c r="Q2564" s="5" t="str">
        <f>LEFT(N2564,SEARCH("/", N2564)-1)</f>
        <v>food</v>
      </c>
      <c r="R2564" s="5" t="str">
        <f>RIGHT(N2564,LEN(N2564)-SEARCH("/",N2564))</f>
        <v>food trucks</v>
      </c>
      <c r="S2564" s="11">
        <f>(((J2564/60)/60)/24)+DATE(1970,1,1)</f>
        <v>42594.524756944447</v>
      </c>
      <c r="T2564" s="11">
        <f>(((I2564/60)/60)/24)+DATE(1970,1,1)</f>
        <v>42654.524756944447</v>
      </c>
      <c r="U2564">
        <f>YEAR(S2564)</f>
        <v>2016</v>
      </c>
      <c r="V2564">
        <f>YEAR(T2564)</f>
        <v>2016</v>
      </c>
      <c r="W2564" t="str">
        <f>IF(V2564=U2564, "Yes"," No")</f>
        <v>Yes</v>
      </c>
    </row>
    <row r="2565" spans="1:23" ht="28.8" x14ac:dyDescent="0.3">
      <c r="A2565">
        <v>2563</v>
      </c>
      <c r="B2565" s="1" t="s">
        <v>5209</v>
      </c>
      <c r="C2565" s="1" t="s">
        <v>5210</v>
      </c>
      <c r="D2565">
        <v>20000</v>
      </c>
      <c r="E2565">
        <v>0</v>
      </c>
      <c r="F2565" t="s">
        <v>272</v>
      </c>
      <c r="G2565" t="s">
        <v>17</v>
      </c>
      <c r="H2565" t="s">
        <v>18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2353</v>
      </c>
      <c r="O2565" s="7">
        <f>(E2565/D2565)*100</f>
        <v>0</v>
      </c>
      <c r="P2565" s="5">
        <f>IFERROR((E2565/L2565),0)</f>
        <v>0</v>
      </c>
      <c r="Q2565" s="5" t="str">
        <f>LEFT(N2565,SEARCH("/", N2565)-1)</f>
        <v>food</v>
      </c>
      <c r="R2565" s="5" t="str">
        <f>RIGHT(N2565,LEN(N2565)-SEARCH("/",N2565))</f>
        <v>food trucks</v>
      </c>
      <c r="S2565" s="11">
        <f>(((J2565/60)/60)/24)+DATE(1970,1,1)</f>
        <v>42155.139479166668</v>
      </c>
      <c r="T2565" s="11">
        <f>(((I2565/60)/60)/24)+DATE(1970,1,1)</f>
        <v>42215.139479166668</v>
      </c>
      <c r="U2565">
        <f>YEAR(S2565)</f>
        <v>2015</v>
      </c>
      <c r="V2565">
        <f>YEAR(T2565)</f>
        <v>2015</v>
      </c>
      <c r="W2565" t="str">
        <f>IF(V2565=U2565, "Yes"," No")</f>
        <v>Yes</v>
      </c>
    </row>
    <row r="2566" spans="1:23" ht="43.2" x14ac:dyDescent="0.3">
      <c r="A2566">
        <v>2564</v>
      </c>
      <c r="B2566" s="1" t="s">
        <v>5211</v>
      </c>
      <c r="C2566" s="1" t="s">
        <v>5212</v>
      </c>
      <c r="D2566">
        <v>40000</v>
      </c>
      <c r="E2566">
        <v>0</v>
      </c>
      <c r="F2566" t="s">
        <v>272</v>
      </c>
      <c r="G2566" t="s">
        <v>159</v>
      </c>
      <c r="H2566" t="s">
        <v>160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2353</v>
      </c>
      <c r="O2566" s="7">
        <f>(E2566/D2566)*100</f>
        <v>0</v>
      </c>
      <c r="P2566" s="5">
        <f>IFERROR((E2566/L2566),0)</f>
        <v>0</v>
      </c>
      <c r="Q2566" s="5" t="str">
        <f>LEFT(N2566,SEARCH("/", N2566)-1)</f>
        <v>food</v>
      </c>
      <c r="R2566" s="5" t="str">
        <f>RIGHT(N2566,LEN(N2566)-SEARCH("/",N2566))</f>
        <v>food trucks</v>
      </c>
      <c r="S2566" s="11">
        <f>(((J2566/60)/60)/24)+DATE(1970,1,1)</f>
        <v>41822.040497685186</v>
      </c>
      <c r="T2566" s="11">
        <f>(((I2566/60)/60)/24)+DATE(1970,1,1)</f>
        <v>41852.040497685186</v>
      </c>
      <c r="U2566">
        <f>YEAR(S2566)</f>
        <v>2014</v>
      </c>
      <c r="V2566">
        <f>YEAR(T2566)</f>
        <v>2014</v>
      </c>
      <c r="W2566" t="str">
        <f>IF(V2566=U2566, "Yes"," No")</f>
        <v>Yes</v>
      </c>
    </row>
    <row r="2567" spans="1:23" ht="43.2" x14ac:dyDescent="0.3">
      <c r="A2567">
        <v>2565</v>
      </c>
      <c r="B2567" s="1" t="s">
        <v>5213</v>
      </c>
      <c r="C2567" s="1" t="s">
        <v>5214</v>
      </c>
      <c r="D2567">
        <v>10000</v>
      </c>
      <c r="E2567">
        <v>100</v>
      </c>
      <c r="F2567" t="s">
        <v>272</v>
      </c>
      <c r="G2567" t="s">
        <v>17</v>
      </c>
      <c r="H2567" t="s">
        <v>18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2353</v>
      </c>
      <c r="O2567" s="7">
        <f>(E2567/D2567)*100</f>
        <v>1</v>
      </c>
      <c r="P2567" s="5">
        <f>IFERROR((E2567/L2567),0)</f>
        <v>100</v>
      </c>
      <c r="Q2567" s="5" t="str">
        <f>LEFT(N2567,SEARCH("/", N2567)-1)</f>
        <v>food</v>
      </c>
      <c r="R2567" s="5" t="str">
        <f>RIGHT(N2567,LEN(N2567)-SEARCH("/",N2567))</f>
        <v>food trucks</v>
      </c>
      <c r="S2567" s="11">
        <f>(((J2567/60)/60)/24)+DATE(1970,1,1)</f>
        <v>42440.650335648148</v>
      </c>
      <c r="T2567" s="11">
        <f>(((I2567/60)/60)/24)+DATE(1970,1,1)</f>
        <v>42499.868055555555</v>
      </c>
      <c r="U2567">
        <f>YEAR(S2567)</f>
        <v>2016</v>
      </c>
      <c r="V2567">
        <f>YEAR(T2567)</f>
        <v>2016</v>
      </c>
      <c r="W2567" t="str">
        <f>IF(V2567=U2567, "Yes"," No")</f>
        <v>Yes</v>
      </c>
    </row>
    <row r="2568" spans="1:23" ht="43.2" x14ac:dyDescent="0.3">
      <c r="A2568">
        <v>2566</v>
      </c>
      <c r="B2568" s="1" t="s">
        <v>5215</v>
      </c>
      <c r="C2568" s="1" t="s">
        <v>5216</v>
      </c>
      <c r="D2568">
        <v>35000</v>
      </c>
      <c r="E2568">
        <v>0</v>
      </c>
      <c r="F2568" t="s">
        <v>272</v>
      </c>
      <c r="G2568" t="s">
        <v>17</v>
      </c>
      <c r="H2568" t="s">
        <v>18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2353</v>
      </c>
      <c r="O2568" s="7">
        <f>(E2568/D2568)*100</f>
        <v>0</v>
      </c>
      <c r="P2568" s="5">
        <f>IFERROR((E2568/L2568),0)</f>
        <v>0</v>
      </c>
      <c r="Q2568" s="5" t="str">
        <f>LEFT(N2568,SEARCH("/", N2568)-1)</f>
        <v>food</v>
      </c>
      <c r="R2568" s="5" t="str">
        <f>RIGHT(N2568,LEN(N2568)-SEARCH("/",N2568))</f>
        <v>food trucks</v>
      </c>
      <c r="S2568" s="11">
        <f>(((J2568/60)/60)/24)+DATE(1970,1,1)</f>
        <v>41842.980879629627</v>
      </c>
      <c r="T2568" s="11">
        <f>(((I2568/60)/60)/24)+DATE(1970,1,1)</f>
        <v>41872.980879629627</v>
      </c>
      <c r="U2568">
        <f>YEAR(S2568)</f>
        <v>2014</v>
      </c>
      <c r="V2568">
        <f>YEAR(T2568)</f>
        <v>2014</v>
      </c>
      <c r="W2568" t="str">
        <f>IF(V2568=U2568, "Yes"," No")</f>
        <v>Yes</v>
      </c>
    </row>
    <row r="2569" spans="1:23" ht="43.2" x14ac:dyDescent="0.3">
      <c r="A2569">
        <v>2567</v>
      </c>
      <c r="B2569" s="1" t="s">
        <v>5217</v>
      </c>
      <c r="C2569" s="1" t="s">
        <v>5218</v>
      </c>
      <c r="D2569">
        <v>45000</v>
      </c>
      <c r="E2569">
        <v>120</v>
      </c>
      <c r="F2569" t="s">
        <v>272</v>
      </c>
      <c r="G2569" t="s">
        <v>17</v>
      </c>
      <c r="H2569" t="s">
        <v>18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2353</v>
      </c>
      <c r="O2569" s="7">
        <f>(E2569/D2569)*100</f>
        <v>0.26666666666666666</v>
      </c>
      <c r="P2569" s="5">
        <f>IFERROR((E2569/L2569),0)</f>
        <v>60</v>
      </c>
      <c r="Q2569" s="5" t="str">
        <f>LEFT(N2569,SEARCH("/", N2569)-1)</f>
        <v>food</v>
      </c>
      <c r="R2569" s="5" t="str">
        <f>RIGHT(N2569,LEN(N2569)-SEARCH("/",N2569))</f>
        <v>food trucks</v>
      </c>
      <c r="S2569" s="11">
        <f>(((J2569/60)/60)/24)+DATE(1970,1,1)</f>
        <v>42087.878912037035</v>
      </c>
      <c r="T2569" s="11">
        <f>(((I2569/60)/60)/24)+DATE(1970,1,1)</f>
        <v>42117.878912037035</v>
      </c>
      <c r="U2569">
        <f>YEAR(S2569)</f>
        <v>2015</v>
      </c>
      <c r="V2569">
        <f>YEAR(T2569)</f>
        <v>2015</v>
      </c>
      <c r="W2569" t="str">
        <f>IF(V2569=U2569, "Yes"," No")</f>
        <v>Yes</v>
      </c>
    </row>
    <row r="2570" spans="1:23" ht="43.2" x14ac:dyDescent="0.3">
      <c r="A2570">
        <v>2568</v>
      </c>
      <c r="B2570" s="1" t="s">
        <v>5219</v>
      </c>
      <c r="C2570" s="1" t="s">
        <v>5220</v>
      </c>
      <c r="D2570">
        <v>10000</v>
      </c>
      <c r="E2570">
        <v>50</v>
      </c>
      <c r="F2570" t="s">
        <v>272</v>
      </c>
      <c r="G2570" t="s">
        <v>24</v>
      </c>
      <c r="H2570" t="s">
        <v>25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2353</v>
      </c>
      <c r="O2570" s="7">
        <f>(E2570/D2570)*100</f>
        <v>0.5</v>
      </c>
      <c r="P2570" s="5">
        <f>IFERROR((E2570/L2570),0)</f>
        <v>50</v>
      </c>
      <c r="Q2570" s="5" t="str">
        <f>LEFT(N2570,SEARCH("/", N2570)-1)</f>
        <v>food</v>
      </c>
      <c r="R2570" s="5" t="str">
        <f>RIGHT(N2570,LEN(N2570)-SEARCH("/",N2570))</f>
        <v>food trucks</v>
      </c>
      <c r="S2570" s="11">
        <f>(((J2570/60)/60)/24)+DATE(1970,1,1)</f>
        <v>42584.666597222225</v>
      </c>
      <c r="T2570" s="11">
        <f>(((I2570/60)/60)/24)+DATE(1970,1,1)</f>
        <v>42614.666597222225</v>
      </c>
      <c r="U2570">
        <f>YEAR(S2570)</f>
        <v>2016</v>
      </c>
      <c r="V2570">
        <f>YEAR(T2570)</f>
        <v>2016</v>
      </c>
      <c r="W2570" t="str">
        <f>IF(V2570=U2570, "Yes"," No")</f>
        <v>Yes</v>
      </c>
    </row>
    <row r="2571" spans="1:23" ht="43.2" x14ac:dyDescent="0.3">
      <c r="A2571">
        <v>2569</v>
      </c>
      <c r="B2571" s="1" t="s">
        <v>5221</v>
      </c>
      <c r="C2571" s="1" t="s">
        <v>5222</v>
      </c>
      <c r="D2571">
        <v>6500</v>
      </c>
      <c r="E2571">
        <v>145</v>
      </c>
      <c r="F2571" t="s">
        <v>272</v>
      </c>
      <c r="G2571" t="s">
        <v>17</v>
      </c>
      <c r="H2571" t="s">
        <v>18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2353</v>
      </c>
      <c r="O2571" s="7">
        <f>(E2571/D2571)*100</f>
        <v>2.2307692307692308</v>
      </c>
      <c r="P2571" s="5">
        <f>IFERROR((E2571/L2571),0)</f>
        <v>72.5</v>
      </c>
      <c r="Q2571" s="5" t="str">
        <f>LEFT(N2571,SEARCH("/", N2571)-1)</f>
        <v>food</v>
      </c>
      <c r="R2571" s="5" t="str">
        <f>RIGHT(N2571,LEN(N2571)-SEARCH("/",N2571))</f>
        <v>food trucks</v>
      </c>
      <c r="S2571" s="11">
        <f>(((J2571/60)/60)/24)+DATE(1970,1,1)</f>
        <v>42234.105462962965</v>
      </c>
      <c r="T2571" s="11">
        <f>(((I2571/60)/60)/24)+DATE(1970,1,1)</f>
        <v>42264.105462962965</v>
      </c>
      <c r="U2571">
        <f>YEAR(S2571)</f>
        <v>2015</v>
      </c>
      <c r="V2571">
        <f>YEAR(T2571)</f>
        <v>2015</v>
      </c>
      <c r="W2571" t="str">
        <f>IF(V2571=U2571, "Yes"," No")</f>
        <v>Yes</v>
      </c>
    </row>
    <row r="2572" spans="1:23" ht="43.2" x14ac:dyDescent="0.3">
      <c r="A2572">
        <v>2570</v>
      </c>
      <c r="B2572" s="1" t="s">
        <v>5223</v>
      </c>
      <c r="C2572" s="1" t="s">
        <v>5224</v>
      </c>
      <c r="D2572">
        <v>7000</v>
      </c>
      <c r="E2572">
        <v>59</v>
      </c>
      <c r="F2572" t="s">
        <v>272</v>
      </c>
      <c r="G2572" t="s">
        <v>17</v>
      </c>
      <c r="H2572" t="s">
        <v>18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2353</v>
      </c>
      <c r="O2572" s="7">
        <f>(E2572/D2572)*100</f>
        <v>0.84285714285714297</v>
      </c>
      <c r="P2572" s="5">
        <f>IFERROR((E2572/L2572),0)</f>
        <v>29.5</v>
      </c>
      <c r="Q2572" s="5" t="str">
        <f>LEFT(N2572,SEARCH("/", N2572)-1)</f>
        <v>food</v>
      </c>
      <c r="R2572" s="5" t="str">
        <f>RIGHT(N2572,LEN(N2572)-SEARCH("/",N2572))</f>
        <v>food trucks</v>
      </c>
      <c r="S2572" s="11">
        <f>(((J2572/60)/60)/24)+DATE(1970,1,1)</f>
        <v>42744.903182870374</v>
      </c>
      <c r="T2572" s="11">
        <f>(((I2572/60)/60)/24)+DATE(1970,1,1)</f>
        <v>42774.903182870374</v>
      </c>
      <c r="U2572">
        <f>YEAR(S2572)</f>
        <v>2017</v>
      </c>
      <c r="V2572">
        <f>YEAR(T2572)</f>
        <v>2017</v>
      </c>
      <c r="W2572" t="str">
        <f>IF(V2572=U2572, "Yes"," No")</f>
        <v>Yes</v>
      </c>
    </row>
    <row r="2573" spans="1:23" ht="43.2" x14ac:dyDescent="0.3">
      <c r="A2573">
        <v>2571</v>
      </c>
      <c r="B2573" s="1" t="s">
        <v>5225</v>
      </c>
      <c r="C2573" s="1" t="s">
        <v>5226</v>
      </c>
      <c r="D2573">
        <v>100000</v>
      </c>
      <c r="E2573">
        <v>250</v>
      </c>
      <c r="F2573" t="s">
        <v>272</v>
      </c>
      <c r="G2573" t="s">
        <v>50</v>
      </c>
      <c r="H2573" t="s">
        <v>51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2353</v>
      </c>
      <c r="O2573" s="7">
        <f>(E2573/D2573)*100</f>
        <v>0.25</v>
      </c>
      <c r="P2573" s="5">
        <f>IFERROR((E2573/L2573),0)</f>
        <v>62.5</v>
      </c>
      <c r="Q2573" s="5" t="str">
        <f>LEFT(N2573,SEARCH("/", N2573)-1)</f>
        <v>food</v>
      </c>
      <c r="R2573" s="5" t="str">
        <f>RIGHT(N2573,LEN(N2573)-SEARCH("/",N2573))</f>
        <v>food trucks</v>
      </c>
      <c r="S2573" s="11">
        <f>(((J2573/60)/60)/24)+DATE(1970,1,1)</f>
        <v>42449.341678240744</v>
      </c>
      <c r="T2573" s="11">
        <f>(((I2573/60)/60)/24)+DATE(1970,1,1)</f>
        <v>42509.341678240744</v>
      </c>
      <c r="U2573">
        <f>YEAR(S2573)</f>
        <v>2016</v>
      </c>
      <c r="V2573">
        <f>YEAR(T2573)</f>
        <v>2016</v>
      </c>
      <c r="W2573" t="str">
        <f>IF(V2573=U2573, "Yes"," No")</f>
        <v>Yes</v>
      </c>
    </row>
    <row r="2574" spans="1:23" ht="43.2" x14ac:dyDescent="0.3">
      <c r="A2574">
        <v>2572</v>
      </c>
      <c r="B2574" s="1" t="s">
        <v>5227</v>
      </c>
      <c r="C2574" s="1" t="s">
        <v>5228</v>
      </c>
      <c r="D2574">
        <v>30000</v>
      </c>
      <c r="E2574">
        <v>0</v>
      </c>
      <c r="F2574" t="s">
        <v>272</v>
      </c>
      <c r="G2574" t="s">
        <v>17</v>
      </c>
      <c r="H2574" t="s">
        <v>18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2353</v>
      </c>
      <c r="O2574" s="7">
        <f>(E2574/D2574)*100</f>
        <v>0</v>
      </c>
      <c r="P2574" s="5">
        <f>IFERROR((E2574/L2574),0)</f>
        <v>0</v>
      </c>
      <c r="Q2574" s="5" t="str">
        <f>LEFT(N2574,SEARCH("/", N2574)-1)</f>
        <v>food</v>
      </c>
      <c r="R2574" s="5" t="str">
        <f>RIGHT(N2574,LEN(N2574)-SEARCH("/",N2574))</f>
        <v>food trucks</v>
      </c>
      <c r="S2574" s="11">
        <f>(((J2574/60)/60)/24)+DATE(1970,1,1)</f>
        <v>42077.119409722218</v>
      </c>
      <c r="T2574" s="11">
        <f>(((I2574/60)/60)/24)+DATE(1970,1,1)</f>
        <v>42107.119409722218</v>
      </c>
      <c r="U2574">
        <f>YEAR(S2574)</f>
        <v>2015</v>
      </c>
      <c r="V2574">
        <f>YEAR(T2574)</f>
        <v>2015</v>
      </c>
      <c r="W2574" t="str">
        <f>IF(V2574=U2574, "Yes"," No")</f>
        <v>Yes</v>
      </c>
    </row>
    <row r="2575" spans="1:23" ht="43.2" x14ac:dyDescent="0.3">
      <c r="A2575">
        <v>2573</v>
      </c>
      <c r="B2575" s="1" t="s">
        <v>5229</v>
      </c>
      <c r="C2575" s="1" t="s">
        <v>5230</v>
      </c>
      <c r="D2575">
        <v>8000</v>
      </c>
      <c r="E2575">
        <v>0</v>
      </c>
      <c r="F2575" t="s">
        <v>272</v>
      </c>
      <c r="G2575" t="s">
        <v>17</v>
      </c>
      <c r="H2575" t="s">
        <v>18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2353</v>
      </c>
      <c r="O2575" s="7">
        <f>(E2575/D2575)*100</f>
        <v>0</v>
      </c>
      <c r="P2575" s="5">
        <f>IFERROR((E2575/L2575),0)</f>
        <v>0</v>
      </c>
      <c r="Q2575" s="5" t="str">
        <f>LEFT(N2575,SEARCH("/", N2575)-1)</f>
        <v>food</v>
      </c>
      <c r="R2575" s="5" t="str">
        <f>RIGHT(N2575,LEN(N2575)-SEARCH("/",N2575))</f>
        <v>food trucks</v>
      </c>
      <c r="S2575" s="11">
        <f>(((J2575/60)/60)/24)+DATE(1970,1,1)</f>
        <v>41829.592002314814</v>
      </c>
      <c r="T2575" s="11">
        <f>(((I2575/60)/60)/24)+DATE(1970,1,1)</f>
        <v>41874.592002314814</v>
      </c>
      <c r="U2575">
        <f>YEAR(S2575)</f>
        <v>2014</v>
      </c>
      <c r="V2575">
        <f>YEAR(T2575)</f>
        <v>2014</v>
      </c>
      <c r="W2575" t="str">
        <f>IF(V2575=U2575, "Yes"," No")</f>
        <v>Yes</v>
      </c>
    </row>
    <row r="2576" spans="1:23" ht="43.2" x14ac:dyDescent="0.3">
      <c r="A2576">
        <v>2574</v>
      </c>
      <c r="B2576" s="1" t="s">
        <v>5231</v>
      </c>
      <c r="C2576" s="1" t="s">
        <v>5232</v>
      </c>
      <c r="D2576">
        <v>10000</v>
      </c>
      <c r="E2576">
        <v>0</v>
      </c>
      <c r="F2576" t="s">
        <v>272</v>
      </c>
      <c r="G2576" t="s">
        <v>17</v>
      </c>
      <c r="H2576" t="s">
        <v>18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2353</v>
      </c>
      <c r="O2576" s="7">
        <f>(E2576/D2576)*100</f>
        <v>0</v>
      </c>
      <c r="P2576" s="5">
        <f>IFERROR((E2576/L2576),0)</f>
        <v>0</v>
      </c>
      <c r="Q2576" s="5" t="str">
        <f>LEFT(N2576,SEARCH("/", N2576)-1)</f>
        <v>food</v>
      </c>
      <c r="R2576" s="5" t="str">
        <f>RIGHT(N2576,LEN(N2576)-SEARCH("/",N2576))</f>
        <v>food trucks</v>
      </c>
      <c r="S2576" s="11">
        <f>(((J2576/60)/60)/24)+DATE(1970,1,1)</f>
        <v>42487.825752314813</v>
      </c>
      <c r="T2576" s="11">
        <f>(((I2576/60)/60)/24)+DATE(1970,1,1)</f>
        <v>42508.825752314813</v>
      </c>
      <c r="U2576">
        <f>YEAR(S2576)</f>
        <v>2016</v>
      </c>
      <c r="V2576">
        <f>YEAR(T2576)</f>
        <v>2016</v>
      </c>
      <c r="W2576" t="str">
        <f>IF(V2576=U2576, "Yes"," No")</f>
        <v>Yes</v>
      </c>
    </row>
    <row r="2577" spans="1:23" ht="43.2" x14ac:dyDescent="0.3">
      <c r="A2577">
        <v>2575</v>
      </c>
      <c r="B2577" s="1" t="s">
        <v>5233</v>
      </c>
      <c r="C2577" s="1" t="s">
        <v>5234</v>
      </c>
      <c r="D2577">
        <v>85000</v>
      </c>
      <c r="E2577">
        <v>0</v>
      </c>
      <c r="F2577" t="s">
        <v>272</v>
      </c>
      <c r="G2577" t="s">
        <v>17</v>
      </c>
      <c r="H2577" t="s">
        <v>18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2353</v>
      </c>
      <c r="O2577" s="7">
        <f>(E2577/D2577)*100</f>
        <v>0</v>
      </c>
      <c r="P2577" s="5">
        <f>IFERROR((E2577/L2577),0)</f>
        <v>0</v>
      </c>
      <c r="Q2577" s="5" t="str">
        <f>LEFT(N2577,SEARCH("/", N2577)-1)</f>
        <v>food</v>
      </c>
      <c r="R2577" s="5" t="str">
        <f>RIGHT(N2577,LEN(N2577)-SEARCH("/",N2577))</f>
        <v>food trucks</v>
      </c>
      <c r="S2577" s="11">
        <f>(((J2577/60)/60)/24)+DATE(1970,1,1)</f>
        <v>41986.108726851846</v>
      </c>
      <c r="T2577" s="11">
        <f>(((I2577/60)/60)/24)+DATE(1970,1,1)</f>
        <v>42016.108726851846</v>
      </c>
      <c r="U2577">
        <f>YEAR(S2577)</f>
        <v>2014</v>
      </c>
      <c r="V2577">
        <f>YEAR(T2577)</f>
        <v>2015</v>
      </c>
      <c r="W2577" t="str">
        <f>IF(V2577=U2577, "Yes"," No")</f>
        <v xml:space="preserve"> No</v>
      </c>
    </row>
    <row r="2578" spans="1:23" ht="28.8" x14ac:dyDescent="0.3">
      <c r="A2578">
        <v>2576</v>
      </c>
      <c r="B2578" s="1" t="s">
        <v>5235</v>
      </c>
      <c r="C2578" s="1" t="s">
        <v>5236</v>
      </c>
      <c r="D2578">
        <v>10000</v>
      </c>
      <c r="E2578">
        <v>0</v>
      </c>
      <c r="F2578" t="s">
        <v>272</v>
      </c>
      <c r="G2578" t="s">
        <v>17</v>
      </c>
      <c r="H2578" t="s">
        <v>18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2353</v>
      </c>
      <c r="O2578" s="7">
        <f>(E2578/D2578)*100</f>
        <v>0</v>
      </c>
      <c r="P2578" s="5">
        <f>IFERROR((E2578/L2578),0)</f>
        <v>0</v>
      </c>
      <c r="Q2578" s="5" t="str">
        <f>LEFT(N2578,SEARCH("/", N2578)-1)</f>
        <v>food</v>
      </c>
      <c r="R2578" s="5" t="str">
        <f>RIGHT(N2578,LEN(N2578)-SEARCH("/",N2578))</f>
        <v>food trucks</v>
      </c>
      <c r="S2578" s="11">
        <f>(((J2578/60)/60)/24)+DATE(1970,1,1)</f>
        <v>42060.00980324074</v>
      </c>
      <c r="T2578" s="11">
        <f>(((I2578/60)/60)/24)+DATE(1970,1,1)</f>
        <v>42104.968136574069</v>
      </c>
      <c r="U2578">
        <f>YEAR(S2578)</f>
        <v>2015</v>
      </c>
      <c r="V2578">
        <f>YEAR(T2578)</f>
        <v>2015</v>
      </c>
      <c r="W2578" t="str">
        <f>IF(V2578=U2578, "Yes"," No")</f>
        <v>Yes</v>
      </c>
    </row>
    <row r="2579" spans="1:23" ht="43.2" x14ac:dyDescent="0.3">
      <c r="A2579">
        <v>2577</v>
      </c>
      <c r="B2579" s="1" t="s">
        <v>5237</v>
      </c>
      <c r="C2579" s="1" t="s">
        <v>5238</v>
      </c>
      <c r="D2579">
        <v>15000</v>
      </c>
      <c r="E2579">
        <v>0</v>
      </c>
      <c r="F2579" t="s">
        <v>272</v>
      </c>
      <c r="G2579" t="s">
        <v>17</v>
      </c>
      <c r="H2579" t="s">
        <v>18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2353</v>
      </c>
      <c r="O2579" s="7">
        <f>(E2579/D2579)*100</f>
        <v>0</v>
      </c>
      <c r="P2579" s="5">
        <f>IFERROR((E2579/L2579),0)</f>
        <v>0</v>
      </c>
      <c r="Q2579" s="5" t="str">
        <f>LEFT(N2579,SEARCH("/", N2579)-1)</f>
        <v>food</v>
      </c>
      <c r="R2579" s="5" t="str">
        <f>RIGHT(N2579,LEN(N2579)-SEARCH("/",N2579))</f>
        <v>food trucks</v>
      </c>
      <c r="S2579" s="11">
        <f>(((J2579/60)/60)/24)+DATE(1970,1,1)</f>
        <v>41830.820567129631</v>
      </c>
      <c r="T2579" s="11">
        <f>(((I2579/60)/60)/24)+DATE(1970,1,1)</f>
        <v>41855.820567129631</v>
      </c>
      <c r="U2579">
        <f>YEAR(S2579)</f>
        <v>2014</v>
      </c>
      <c r="V2579">
        <f>YEAR(T2579)</f>
        <v>2014</v>
      </c>
      <c r="W2579" t="str">
        <f>IF(V2579=U2579, "Yes"," No")</f>
        <v>Yes</v>
      </c>
    </row>
    <row r="2580" spans="1:23" ht="57.6" x14ac:dyDescent="0.3">
      <c r="A2580">
        <v>2578</v>
      </c>
      <c r="B2580" s="1" t="s">
        <v>5239</v>
      </c>
      <c r="C2580" s="1" t="s">
        <v>5240</v>
      </c>
      <c r="D2580">
        <v>6000</v>
      </c>
      <c r="E2580">
        <v>0</v>
      </c>
      <c r="F2580" t="s">
        <v>272</v>
      </c>
      <c r="G2580" t="s">
        <v>17</v>
      </c>
      <c r="H2580" t="s">
        <v>18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2353</v>
      </c>
      <c r="O2580" s="7">
        <f>(E2580/D2580)*100</f>
        <v>0</v>
      </c>
      <c r="P2580" s="5">
        <f>IFERROR((E2580/L2580),0)</f>
        <v>0</v>
      </c>
      <c r="Q2580" s="5" t="str">
        <f>LEFT(N2580,SEARCH("/", N2580)-1)</f>
        <v>food</v>
      </c>
      <c r="R2580" s="5" t="str">
        <f>RIGHT(N2580,LEN(N2580)-SEARCH("/",N2580))</f>
        <v>food trucks</v>
      </c>
      <c r="S2580" s="11">
        <f>(((J2580/60)/60)/24)+DATE(1970,1,1)</f>
        <v>42238.022905092599</v>
      </c>
      <c r="T2580" s="11">
        <f>(((I2580/60)/60)/24)+DATE(1970,1,1)</f>
        <v>42286.708333333328</v>
      </c>
      <c r="U2580">
        <f>YEAR(S2580)</f>
        <v>2015</v>
      </c>
      <c r="V2580">
        <f>YEAR(T2580)</f>
        <v>2015</v>
      </c>
      <c r="W2580" t="str">
        <f>IF(V2580=U2580, "Yes"," No")</f>
        <v>Yes</v>
      </c>
    </row>
    <row r="2581" spans="1:23" ht="43.2" x14ac:dyDescent="0.3">
      <c r="A2581">
        <v>2579</v>
      </c>
      <c r="B2581" s="1" t="s">
        <v>5241</v>
      </c>
      <c r="C2581" s="1" t="s">
        <v>5242</v>
      </c>
      <c r="D2581">
        <v>200000</v>
      </c>
      <c r="E2581">
        <v>277</v>
      </c>
      <c r="F2581" t="s">
        <v>272</v>
      </c>
      <c r="G2581" t="s">
        <v>17</v>
      </c>
      <c r="H2581" t="s">
        <v>18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2353</v>
      </c>
      <c r="O2581" s="7">
        <f>(E2581/D2581)*100</f>
        <v>0.13849999999999998</v>
      </c>
      <c r="P2581" s="5">
        <f>IFERROR((E2581/L2581),0)</f>
        <v>23.083333333333332</v>
      </c>
      <c r="Q2581" s="5" t="str">
        <f>LEFT(N2581,SEARCH("/", N2581)-1)</f>
        <v>food</v>
      </c>
      <c r="R2581" s="5" t="str">
        <f>RIGHT(N2581,LEN(N2581)-SEARCH("/",N2581))</f>
        <v>food trucks</v>
      </c>
      <c r="S2581" s="11">
        <f>(((J2581/60)/60)/24)+DATE(1970,1,1)</f>
        <v>41837.829895833333</v>
      </c>
      <c r="T2581" s="11">
        <f>(((I2581/60)/60)/24)+DATE(1970,1,1)</f>
        <v>41897.829895833333</v>
      </c>
      <c r="U2581">
        <f>YEAR(S2581)</f>
        <v>2014</v>
      </c>
      <c r="V2581">
        <f>YEAR(T2581)</f>
        <v>2014</v>
      </c>
      <c r="W2581" t="str">
        <f>IF(V2581=U2581, "Yes"," No")</f>
        <v>Yes</v>
      </c>
    </row>
    <row r="2582" spans="1:23" ht="43.2" x14ac:dyDescent="0.3">
      <c r="A2582">
        <v>2580</v>
      </c>
      <c r="B2582" s="1" t="s">
        <v>5243</v>
      </c>
      <c r="C2582" s="1" t="s">
        <v>5244</v>
      </c>
      <c r="D2582">
        <v>8500</v>
      </c>
      <c r="E2582">
        <v>51</v>
      </c>
      <c r="F2582" t="s">
        <v>272</v>
      </c>
      <c r="G2582" t="s">
        <v>17</v>
      </c>
      <c r="H2582" t="s">
        <v>18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2353</v>
      </c>
      <c r="O2582" s="7">
        <f>(E2582/D2582)*100</f>
        <v>0.6</v>
      </c>
      <c r="P2582" s="5">
        <f>IFERROR((E2582/L2582),0)</f>
        <v>25.5</v>
      </c>
      <c r="Q2582" s="5" t="str">
        <f>LEFT(N2582,SEARCH("/", N2582)-1)</f>
        <v>food</v>
      </c>
      <c r="R2582" s="5" t="str">
        <f>RIGHT(N2582,LEN(N2582)-SEARCH("/",N2582))</f>
        <v>food trucks</v>
      </c>
      <c r="S2582" s="11">
        <f>(((J2582/60)/60)/24)+DATE(1970,1,1)</f>
        <v>42110.326423611114</v>
      </c>
      <c r="T2582" s="11">
        <f>(((I2582/60)/60)/24)+DATE(1970,1,1)</f>
        <v>42140.125</v>
      </c>
      <c r="U2582">
        <f>YEAR(S2582)</f>
        <v>2015</v>
      </c>
      <c r="V2582">
        <f>YEAR(T2582)</f>
        <v>2015</v>
      </c>
      <c r="W2582" t="str">
        <f>IF(V2582=U2582, "Yes"," No")</f>
        <v>Yes</v>
      </c>
    </row>
    <row r="2583" spans="1:23" ht="43.2" x14ac:dyDescent="0.3">
      <c r="A2583">
        <v>2581</v>
      </c>
      <c r="B2583" s="1" t="s">
        <v>5245</v>
      </c>
      <c r="C2583" s="1" t="s">
        <v>5246</v>
      </c>
      <c r="D2583">
        <v>5000</v>
      </c>
      <c r="E2583">
        <v>530</v>
      </c>
      <c r="F2583" t="s">
        <v>357</v>
      </c>
      <c r="G2583" t="s">
        <v>17</v>
      </c>
      <c r="H2583" t="s">
        <v>18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2353</v>
      </c>
      <c r="O2583" s="7">
        <f>(E2583/D2583)*100</f>
        <v>10.6</v>
      </c>
      <c r="P2583" s="5">
        <f>IFERROR((E2583/L2583),0)</f>
        <v>48.18181818181818</v>
      </c>
      <c r="Q2583" s="5" t="str">
        <f>LEFT(N2583,SEARCH("/", N2583)-1)</f>
        <v>food</v>
      </c>
      <c r="R2583" s="5" t="str">
        <f>RIGHT(N2583,LEN(N2583)-SEARCH("/",N2583))</f>
        <v>food trucks</v>
      </c>
      <c r="S2583" s="11">
        <f>(((J2583/60)/60)/24)+DATE(1970,1,1)</f>
        <v>42294.628449074073</v>
      </c>
      <c r="T2583" s="11">
        <f>(((I2583/60)/60)/24)+DATE(1970,1,1)</f>
        <v>42324.670115740737</v>
      </c>
      <c r="U2583">
        <f>YEAR(S2583)</f>
        <v>2015</v>
      </c>
      <c r="V2583">
        <f>YEAR(T2583)</f>
        <v>2015</v>
      </c>
      <c r="W2583" t="str">
        <f>IF(V2583=U2583, "Yes"," No")</f>
        <v>Yes</v>
      </c>
    </row>
    <row r="2584" spans="1:23" ht="28.8" x14ac:dyDescent="0.3">
      <c r="A2584">
        <v>2582</v>
      </c>
      <c r="B2584" s="1" t="s">
        <v>5247</v>
      </c>
      <c r="C2584" s="1" t="s">
        <v>5248</v>
      </c>
      <c r="D2584">
        <v>90000</v>
      </c>
      <c r="E2584">
        <v>1</v>
      </c>
      <c r="F2584" t="s">
        <v>357</v>
      </c>
      <c r="G2584" t="s">
        <v>17</v>
      </c>
      <c r="H2584" t="s">
        <v>18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2353</v>
      </c>
      <c r="O2584" s="7">
        <f>(E2584/D2584)*100</f>
        <v>1.1111111111111111E-3</v>
      </c>
      <c r="P2584" s="5">
        <f>IFERROR((E2584/L2584),0)</f>
        <v>1</v>
      </c>
      <c r="Q2584" s="5" t="str">
        <f>LEFT(N2584,SEARCH("/", N2584)-1)</f>
        <v>food</v>
      </c>
      <c r="R2584" s="5" t="str">
        <f>RIGHT(N2584,LEN(N2584)-SEARCH("/",N2584))</f>
        <v>food trucks</v>
      </c>
      <c r="S2584" s="11">
        <f>(((J2584/60)/60)/24)+DATE(1970,1,1)</f>
        <v>42642.988819444443</v>
      </c>
      <c r="T2584" s="11">
        <f>(((I2584/60)/60)/24)+DATE(1970,1,1)</f>
        <v>42672.988819444443</v>
      </c>
      <c r="U2584">
        <f>YEAR(S2584)</f>
        <v>2016</v>
      </c>
      <c r="V2584">
        <f>YEAR(T2584)</f>
        <v>2016</v>
      </c>
      <c r="W2584" t="str">
        <f>IF(V2584=U2584, "Yes"," No")</f>
        <v>Yes</v>
      </c>
    </row>
    <row r="2585" spans="1:23" ht="43.2" x14ac:dyDescent="0.3">
      <c r="A2585">
        <v>2583</v>
      </c>
      <c r="B2585" s="1" t="s">
        <v>5249</v>
      </c>
      <c r="C2585" s="1" t="s">
        <v>5250</v>
      </c>
      <c r="D2585">
        <v>1000</v>
      </c>
      <c r="E2585">
        <v>5</v>
      </c>
      <c r="F2585" t="s">
        <v>357</v>
      </c>
      <c r="G2585" t="s">
        <v>17</v>
      </c>
      <c r="H2585" t="s">
        <v>18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2353</v>
      </c>
      <c r="O2585" s="7">
        <f>(E2585/D2585)*100</f>
        <v>0.5</v>
      </c>
      <c r="P2585" s="5">
        <f>IFERROR((E2585/L2585),0)</f>
        <v>1</v>
      </c>
      <c r="Q2585" s="5" t="str">
        <f>LEFT(N2585,SEARCH("/", N2585)-1)</f>
        <v>food</v>
      </c>
      <c r="R2585" s="5" t="str">
        <f>RIGHT(N2585,LEN(N2585)-SEARCH("/",N2585))</f>
        <v>food trucks</v>
      </c>
      <c r="S2585" s="11">
        <f>(((J2585/60)/60)/24)+DATE(1970,1,1)</f>
        <v>42019.76944444445</v>
      </c>
      <c r="T2585" s="11">
        <f>(((I2585/60)/60)/24)+DATE(1970,1,1)</f>
        <v>42079.727777777778</v>
      </c>
      <c r="U2585">
        <f>YEAR(S2585)</f>
        <v>2015</v>
      </c>
      <c r="V2585">
        <f>YEAR(T2585)</f>
        <v>2015</v>
      </c>
      <c r="W2585" t="str">
        <f>IF(V2585=U2585, "Yes"," No")</f>
        <v>Yes</v>
      </c>
    </row>
    <row r="2586" spans="1:23" ht="28.8" x14ac:dyDescent="0.3">
      <c r="A2586">
        <v>2584</v>
      </c>
      <c r="B2586" s="1" t="s">
        <v>5251</v>
      </c>
      <c r="C2586" s="1" t="s">
        <v>5252</v>
      </c>
      <c r="D2586">
        <v>10000</v>
      </c>
      <c r="E2586">
        <v>0</v>
      </c>
      <c r="F2586" t="s">
        <v>357</v>
      </c>
      <c r="G2586" t="s">
        <v>17</v>
      </c>
      <c r="H2586" t="s">
        <v>18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2353</v>
      </c>
      <c r="O2586" s="7">
        <f>(E2586/D2586)*100</f>
        <v>0</v>
      </c>
      <c r="P2586" s="5">
        <f>IFERROR((E2586/L2586),0)</f>
        <v>0</v>
      </c>
      <c r="Q2586" s="5" t="str">
        <f>LEFT(N2586,SEARCH("/", N2586)-1)</f>
        <v>food</v>
      </c>
      <c r="R2586" s="5" t="str">
        <f>RIGHT(N2586,LEN(N2586)-SEARCH("/",N2586))</f>
        <v>food trucks</v>
      </c>
      <c r="S2586" s="11">
        <f>(((J2586/60)/60)/24)+DATE(1970,1,1)</f>
        <v>42140.173252314817</v>
      </c>
      <c r="T2586" s="11">
        <f>(((I2586/60)/60)/24)+DATE(1970,1,1)</f>
        <v>42170.173252314817</v>
      </c>
      <c r="U2586">
        <f>YEAR(S2586)</f>
        <v>2015</v>
      </c>
      <c r="V2586">
        <f>YEAR(T2586)</f>
        <v>2015</v>
      </c>
      <c r="W2586" t="str">
        <f>IF(V2586=U2586, "Yes"," No")</f>
        <v>Yes</v>
      </c>
    </row>
    <row r="2587" spans="1:23" ht="43.2" x14ac:dyDescent="0.3">
      <c r="A2587">
        <v>2585</v>
      </c>
      <c r="B2587" s="1" t="s">
        <v>5253</v>
      </c>
      <c r="C2587" s="1" t="s">
        <v>5254</v>
      </c>
      <c r="D2587">
        <v>30000</v>
      </c>
      <c r="E2587">
        <v>50</v>
      </c>
      <c r="F2587" t="s">
        <v>357</v>
      </c>
      <c r="G2587" t="s">
        <v>17</v>
      </c>
      <c r="H2587" t="s">
        <v>18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2353</v>
      </c>
      <c r="O2587" s="7">
        <f>(E2587/D2587)*100</f>
        <v>0.16666666666666669</v>
      </c>
      <c r="P2587" s="5">
        <f>IFERROR((E2587/L2587),0)</f>
        <v>50</v>
      </c>
      <c r="Q2587" s="5" t="str">
        <f>LEFT(N2587,SEARCH("/", N2587)-1)</f>
        <v>food</v>
      </c>
      <c r="R2587" s="5" t="str">
        <f>RIGHT(N2587,LEN(N2587)-SEARCH("/",N2587))</f>
        <v>food trucks</v>
      </c>
      <c r="S2587" s="11">
        <f>(((J2587/60)/60)/24)+DATE(1970,1,1)</f>
        <v>41795.963333333333</v>
      </c>
      <c r="T2587" s="11">
        <f>(((I2587/60)/60)/24)+DATE(1970,1,1)</f>
        <v>41825.963333333333</v>
      </c>
      <c r="U2587">
        <f>YEAR(S2587)</f>
        <v>2014</v>
      </c>
      <c r="V2587">
        <f>YEAR(T2587)</f>
        <v>2014</v>
      </c>
      <c r="W2587" t="str">
        <f>IF(V2587=U2587, "Yes"," No")</f>
        <v>Yes</v>
      </c>
    </row>
    <row r="2588" spans="1:23" ht="28.8" x14ac:dyDescent="0.3">
      <c r="A2588">
        <v>2586</v>
      </c>
      <c r="B2588" s="1" t="s">
        <v>5255</v>
      </c>
      <c r="C2588" s="1" t="s">
        <v>5256</v>
      </c>
      <c r="D2588">
        <v>3000</v>
      </c>
      <c r="E2588">
        <v>5</v>
      </c>
      <c r="F2588" t="s">
        <v>357</v>
      </c>
      <c r="G2588" t="s">
        <v>24</v>
      </c>
      <c r="H2588" t="s">
        <v>25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2353</v>
      </c>
      <c r="O2588" s="7">
        <f>(E2588/D2588)*100</f>
        <v>0.16666666666666669</v>
      </c>
      <c r="P2588" s="5">
        <f>IFERROR((E2588/L2588),0)</f>
        <v>5</v>
      </c>
      <c r="Q2588" s="5" t="str">
        <f>LEFT(N2588,SEARCH("/", N2588)-1)</f>
        <v>food</v>
      </c>
      <c r="R2588" s="5" t="str">
        <f>RIGHT(N2588,LEN(N2588)-SEARCH("/",N2588))</f>
        <v>food trucks</v>
      </c>
      <c r="S2588" s="11">
        <f>(((J2588/60)/60)/24)+DATE(1970,1,1)</f>
        <v>42333.330277777779</v>
      </c>
      <c r="T2588" s="11">
        <f>(((I2588/60)/60)/24)+DATE(1970,1,1)</f>
        <v>42363.330277777779</v>
      </c>
      <c r="U2588">
        <f>YEAR(S2588)</f>
        <v>2015</v>
      </c>
      <c r="V2588">
        <f>YEAR(T2588)</f>
        <v>2015</v>
      </c>
      <c r="W2588" t="str">
        <f>IF(V2588=U2588, "Yes"," No")</f>
        <v>Yes</v>
      </c>
    </row>
    <row r="2589" spans="1:23" ht="43.2" x14ac:dyDescent="0.3">
      <c r="A2589">
        <v>2587</v>
      </c>
      <c r="B2589" s="1" t="s">
        <v>5257</v>
      </c>
      <c r="C2589" s="1" t="s">
        <v>5258</v>
      </c>
      <c r="D2589">
        <v>50000</v>
      </c>
      <c r="E2589">
        <v>1217</v>
      </c>
      <c r="F2589" t="s">
        <v>357</v>
      </c>
      <c r="G2589" t="s">
        <v>17</v>
      </c>
      <c r="H2589" t="s">
        <v>18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2353</v>
      </c>
      <c r="O2589" s="7">
        <f>(E2589/D2589)*100</f>
        <v>2.4340000000000002</v>
      </c>
      <c r="P2589" s="5">
        <f>IFERROR((E2589/L2589),0)</f>
        <v>202.83333333333334</v>
      </c>
      <c r="Q2589" s="5" t="str">
        <f>LEFT(N2589,SEARCH("/", N2589)-1)</f>
        <v>food</v>
      </c>
      <c r="R2589" s="5" t="str">
        <f>RIGHT(N2589,LEN(N2589)-SEARCH("/",N2589))</f>
        <v>food trucks</v>
      </c>
      <c r="S2589" s="11">
        <f>(((J2589/60)/60)/24)+DATE(1970,1,1)</f>
        <v>42338.675381944442</v>
      </c>
      <c r="T2589" s="11">
        <f>(((I2589/60)/60)/24)+DATE(1970,1,1)</f>
        <v>42368.675381944442</v>
      </c>
      <c r="U2589">
        <f>YEAR(S2589)</f>
        <v>2015</v>
      </c>
      <c r="V2589">
        <f>YEAR(T2589)</f>
        <v>2015</v>
      </c>
      <c r="W2589" t="str">
        <f>IF(V2589=U2589, "Yes"," No")</f>
        <v>Yes</v>
      </c>
    </row>
    <row r="2590" spans="1:23" ht="57.6" x14ac:dyDescent="0.3">
      <c r="A2590">
        <v>2588</v>
      </c>
      <c r="B2590" s="1" t="s">
        <v>5259</v>
      </c>
      <c r="C2590" s="1" t="s">
        <v>5260</v>
      </c>
      <c r="D2590">
        <v>6000</v>
      </c>
      <c r="E2590">
        <v>233</v>
      </c>
      <c r="F2590" t="s">
        <v>357</v>
      </c>
      <c r="G2590" t="s">
        <v>17</v>
      </c>
      <c r="H2590" t="s">
        <v>18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2353</v>
      </c>
      <c r="O2590" s="7">
        <f>(E2590/D2590)*100</f>
        <v>3.8833333333333329</v>
      </c>
      <c r="P2590" s="5">
        <f>IFERROR((E2590/L2590),0)</f>
        <v>29.125</v>
      </c>
      <c r="Q2590" s="5" t="str">
        <f>LEFT(N2590,SEARCH("/", N2590)-1)</f>
        <v>food</v>
      </c>
      <c r="R2590" s="5" t="str">
        <f>RIGHT(N2590,LEN(N2590)-SEARCH("/",N2590))</f>
        <v>food trucks</v>
      </c>
      <c r="S2590" s="11">
        <f>(((J2590/60)/60)/24)+DATE(1970,1,1)</f>
        <v>42042.676226851851</v>
      </c>
      <c r="T2590" s="11">
        <f>(((I2590/60)/60)/24)+DATE(1970,1,1)</f>
        <v>42094.551388888889</v>
      </c>
      <c r="U2590">
        <f>YEAR(S2590)</f>
        <v>2015</v>
      </c>
      <c r="V2590">
        <f>YEAR(T2590)</f>
        <v>2015</v>
      </c>
      <c r="W2590" t="str">
        <f>IF(V2590=U2590, "Yes"," No")</f>
        <v>Yes</v>
      </c>
    </row>
    <row r="2591" spans="1:23" ht="43.2" x14ac:dyDescent="0.3">
      <c r="A2591">
        <v>2589</v>
      </c>
      <c r="B2591" s="1" t="s">
        <v>5261</v>
      </c>
      <c r="C2591" s="1" t="s">
        <v>5262</v>
      </c>
      <c r="D2591">
        <v>50000</v>
      </c>
      <c r="E2591">
        <v>5</v>
      </c>
      <c r="F2591" t="s">
        <v>357</v>
      </c>
      <c r="G2591" t="s">
        <v>309</v>
      </c>
      <c r="H2591" t="s">
        <v>310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2353</v>
      </c>
      <c r="O2591" s="7">
        <f>(E2591/D2591)*100</f>
        <v>0.01</v>
      </c>
      <c r="P2591" s="5">
        <f>IFERROR((E2591/L2591),0)</f>
        <v>5</v>
      </c>
      <c r="Q2591" s="5" t="str">
        <f>LEFT(N2591,SEARCH("/", N2591)-1)</f>
        <v>food</v>
      </c>
      <c r="R2591" s="5" t="str">
        <f>RIGHT(N2591,LEN(N2591)-SEARCH("/",N2591))</f>
        <v>food trucks</v>
      </c>
      <c r="S2591" s="11">
        <f>(((J2591/60)/60)/24)+DATE(1970,1,1)</f>
        <v>42422.536192129628</v>
      </c>
      <c r="T2591" s="11">
        <f>(((I2591/60)/60)/24)+DATE(1970,1,1)</f>
        <v>42452.494525462964</v>
      </c>
      <c r="U2591">
        <f>YEAR(S2591)</f>
        <v>2016</v>
      </c>
      <c r="V2591">
        <f>YEAR(T2591)</f>
        <v>2016</v>
      </c>
      <c r="W2591" t="str">
        <f>IF(V2591=U2591, "Yes"," No")</f>
        <v>Yes</v>
      </c>
    </row>
    <row r="2592" spans="1:23" ht="43.2" x14ac:dyDescent="0.3">
      <c r="A2592">
        <v>2590</v>
      </c>
      <c r="B2592" s="1" t="s">
        <v>5263</v>
      </c>
      <c r="C2592" s="1" t="s">
        <v>5264</v>
      </c>
      <c r="D2592">
        <v>3000</v>
      </c>
      <c r="E2592">
        <v>0</v>
      </c>
      <c r="F2592" t="s">
        <v>357</v>
      </c>
      <c r="G2592" t="s">
        <v>50</v>
      </c>
      <c r="H2592" t="s">
        <v>51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2353</v>
      </c>
      <c r="O2592" s="7">
        <f>(E2592/D2592)*100</f>
        <v>0</v>
      </c>
      <c r="P2592" s="5">
        <f>IFERROR((E2592/L2592),0)</f>
        <v>0</v>
      </c>
      <c r="Q2592" s="5" t="str">
        <f>LEFT(N2592,SEARCH("/", N2592)-1)</f>
        <v>food</v>
      </c>
      <c r="R2592" s="5" t="str">
        <f>RIGHT(N2592,LEN(N2592)-SEARCH("/",N2592))</f>
        <v>food trucks</v>
      </c>
      <c r="S2592" s="11">
        <f>(((J2592/60)/60)/24)+DATE(1970,1,1)</f>
        <v>42388.589085648149</v>
      </c>
      <c r="T2592" s="11">
        <f>(((I2592/60)/60)/24)+DATE(1970,1,1)</f>
        <v>42395.589085648149</v>
      </c>
      <c r="U2592">
        <f>YEAR(S2592)</f>
        <v>2016</v>
      </c>
      <c r="V2592">
        <f>YEAR(T2592)</f>
        <v>2016</v>
      </c>
      <c r="W2592" t="str">
        <f>IF(V2592=U2592, "Yes"," No")</f>
        <v>Yes</v>
      </c>
    </row>
    <row r="2593" spans="1:23" ht="43.2" x14ac:dyDescent="0.3">
      <c r="A2593">
        <v>2591</v>
      </c>
      <c r="B2593" s="1" t="s">
        <v>5265</v>
      </c>
      <c r="C2593" s="1" t="s">
        <v>5266</v>
      </c>
      <c r="D2593">
        <v>1500</v>
      </c>
      <c r="E2593">
        <v>26</v>
      </c>
      <c r="F2593" t="s">
        <v>357</v>
      </c>
      <c r="G2593" t="s">
        <v>17</v>
      </c>
      <c r="H2593" t="s">
        <v>18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2353</v>
      </c>
      <c r="O2593" s="7">
        <f>(E2593/D2593)*100</f>
        <v>1.7333333333333332</v>
      </c>
      <c r="P2593" s="5">
        <f>IFERROR((E2593/L2593),0)</f>
        <v>13</v>
      </c>
      <c r="Q2593" s="5" t="str">
        <f>LEFT(N2593,SEARCH("/", N2593)-1)</f>
        <v>food</v>
      </c>
      <c r="R2593" s="5" t="str">
        <f>RIGHT(N2593,LEN(N2593)-SEARCH("/",N2593))</f>
        <v>food trucks</v>
      </c>
      <c r="S2593" s="11">
        <f>(((J2593/60)/60)/24)+DATE(1970,1,1)</f>
        <v>42382.906527777777</v>
      </c>
      <c r="T2593" s="11">
        <f>(((I2593/60)/60)/24)+DATE(1970,1,1)</f>
        <v>42442.864861111113</v>
      </c>
      <c r="U2593">
        <f>YEAR(S2593)</f>
        <v>2016</v>
      </c>
      <c r="V2593">
        <f>YEAR(T2593)</f>
        <v>2016</v>
      </c>
      <c r="W2593" t="str">
        <f>IF(V2593=U2593, "Yes"," No")</f>
        <v>Yes</v>
      </c>
    </row>
    <row r="2594" spans="1:23" ht="57.6" x14ac:dyDescent="0.3">
      <c r="A2594">
        <v>2592</v>
      </c>
      <c r="B2594" s="1" t="s">
        <v>5267</v>
      </c>
      <c r="C2594" s="1" t="s">
        <v>5268</v>
      </c>
      <c r="D2594">
        <v>30000</v>
      </c>
      <c r="E2594">
        <v>50</v>
      </c>
      <c r="F2594" t="s">
        <v>357</v>
      </c>
      <c r="G2594" t="s">
        <v>17</v>
      </c>
      <c r="H2594" t="s">
        <v>18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2353</v>
      </c>
      <c r="O2594" s="7">
        <f>(E2594/D2594)*100</f>
        <v>0.16666666666666669</v>
      </c>
      <c r="P2594" s="5">
        <f>IFERROR((E2594/L2594),0)</f>
        <v>50</v>
      </c>
      <c r="Q2594" s="5" t="str">
        <f>LEFT(N2594,SEARCH("/", N2594)-1)</f>
        <v>food</v>
      </c>
      <c r="R2594" s="5" t="str">
        <f>RIGHT(N2594,LEN(N2594)-SEARCH("/",N2594))</f>
        <v>food trucks</v>
      </c>
      <c r="S2594" s="11">
        <f>(((J2594/60)/60)/24)+DATE(1970,1,1)</f>
        <v>41887.801168981481</v>
      </c>
      <c r="T2594" s="11">
        <f>(((I2594/60)/60)/24)+DATE(1970,1,1)</f>
        <v>41917.801168981481</v>
      </c>
      <c r="U2594">
        <f>YEAR(S2594)</f>
        <v>2014</v>
      </c>
      <c r="V2594">
        <f>YEAR(T2594)</f>
        <v>2014</v>
      </c>
      <c r="W2594" t="str">
        <f>IF(V2594=U2594, "Yes"," No")</f>
        <v>Yes</v>
      </c>
    </row>
    <row r="2595" spans="1:23" ht="43.2" x14ac:dyDescent="0.3">
      <c r="A2595">
        <v>2593</v>
      </c>
      <c r="B2595" s="1" t="s">
        <v>5269</v>
      </c>
      <c r="C2595" s="1" t="s">
        <v>5270</v>
      </c>
      <c r="D2595">
        <v>10000</v>
      </c>
      <c r="E2595">
        <v>0</v>
      </c>
      <c r="F2595" t="s">
        <v>357</v>
      </c>
      <c r="G2595" t="s">
        <v>17</v>
      </c>
      <c r="H2595" t="s">
        <v>18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2353</v>
      </c>
      <c r="O2595" s="7">
        <f>(E2595/D2595)*100</f>
        <v>0</v>
      </c>
      <c r="P2595" s="5">
        <f>IFERROR((E2595/L2595),0)</f>
        <v>0</v>
      </c>
      <c r="Q2595" s="5" t="str">
        <f>LEFT(N2595,SEARCH("/", N2595)-1)</f>
        <v>food</v>
      </c>
      <c r="R2595" s="5" t="str">
        <f>RIGHT(N2595,LEN(N2595)-SEARCH("/",N2595))</f>
        <v>food trucks</v>
      </c>
      <c r="S2595" s="11">
        <f>(((J2595/60)/60)/24)+DATE(1970,1,1)</f>
        <v>42089.84520833334</v>
      </c>
      <c r="T2595" s="11">
        <f>(((I2595/60)/60)/24)+DATE(1970,1,1)</f>
        <v>42119.84520833334</v>
      </c>
      <c r="U2595">
        <f>YEAR(S2595)</f>
        <v>2015</v>
      </c>
      <c r="V2595">
        <f>YEAR(T2595)</f>
        <v>2015</v>
      </c>
      <c r="W2595" t="str">
        <f>IF(V2595=U2595, "Yes"," No")</f>
        <v>Yes</v>
      </c>
    </row>
    <row r="2596" spans="1:23" ht="43.2" x14ac:dyDescent="0.3">
      <c r="A2596">
        <v>2594</v>
      </c>
      <c r="B2596" s="1" t="s">
        <v>5271</v>
      </c>
      <c r="C2596" s="1" t="s">
        <v>5272</v>
      </c>
      <c r="D2596">
        <v>80000</v>
      </c>
      <c r="E2596">
        <v>1</v>
      </c>
      <c r="F2596" t="s">
        <v>357</v>
      </c>
      <c r="G2596" t="s">
        <v>17</v>
      </c>
      <c r="H2596" t="s">
        <v>18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2353</v>
      </c>
      <c r="O2596" s="7">
        <f>(E2596/D2596)*100</f>
        <v>1.25E-3</v>
      </c>
      <c r="P2596" s="5">
        <f>IFERROR((E2596/L2596),0)</f>
        <v>1</v>
      </c>
      <c r="Q2596" s="5" t="str">
        <f>LEFT(N2596,SEARCH("/", N2596)-1)</f>
        <v>food</v>
      </c>
      <c r="R2596" s="5" t="str">
        <f>RIGHT(N2596,LEN(N2596)-SEARCH("/",N2596))</f>
        <v>food trucks</v>
      </c>
      <c r="S2596" s="11">
        <f>(((J2596/60)/60)/24)+DATE(1970,1,1)</f>
        <v>41828.967916666668</v>
      </c>
      <c r="T2596" s="11">
        <f>(((I2596/60)/60)/24)+DATE(1970,1,1)</f>
        <v>41858.967916666668</v>
      </c>
      <c r="U2596">
        <f>YEAR(S2596)</f>
        <v>2014</v>
      </c>
      <c r="V2596">
        <f>YEAR(T2596)</f>
        <v>2014</v>
      </c>
      <c r="W2596" t="str">
        <f>IF(V2596=U2596, "Yes"," No")</f>
        <v>Yes</v>
      </c>
    </row>
    <row r="2597" spans="1:23" ht="28.8" x14ac:dyDescent="0.3">
      <c r="A2597">
        <v>2595</v>
      </c>
      <c r="B2597" s="1" t="s">
        <v>5273</v>
      </c>
      <c r="C2597" s="1" t="s">
        <v>5274</v>
      </c>
      <c r="D2597">
        <v>15000</v>
      </c>
      <c r="E2597">
        <v>1825</v>
      </c>
      <c r="F2597" t="s">
        <v>357</v>
      </c>
      <c r="G2597" t="s">
        <v>17</v>
      </c>
      <c r="H2597" t="s">
        <v>18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2353</v>
      </c>
      <c r="O2597" s="7">
        <f>(E2597/D2597)*100</f>
        <v>12.166666666666668</v>
      </c>
      <c r="P2597" s="5">
        <f>IFERROR((E2597/L2597),0)</f>
        <v>96.05263157894737</v>
      </c>
      <c r="Q2597" s="5" t="str">
        <f>LEFT(N2597,SEARCH("/", N2597)-1)</f>
        <v>food</v>
      </c>
      <c r="R2597" s="5" t="str">
        <f>RIGHT(N2597,LEN(N2597)-SEARCH("/",N2597))</f>
        <v>food trucks</v>
      </c>
      <c r="S2597" s="11">
        <f>(((J2597/60)/60)/24)+DATE(1970,1,1)</f>
        <v>42760.244212962964</v>
      </c>
      <c r="T2597" s="11">
        <f>(((I2597/60)/60)/24)+DATE(1970,1,1)</f>
        <v>42790.244212962964</v>
      </c>
      <c r="U2597">
        <f>YEAR(S2597)</f>
        <v>2017</v>
      </c>
      <c r="V2597">
        <f>YEAR(T2597)</f>
        <v>2017</v>
      </c>
      <c r="W2597" t="str">
        <f>IF(V2597=U2597, "Yes"," No")</f>
        <v>Yes</v>
      </c>
    </row>
    <row r="2598" spans="1:23" ht="43.2" x14ac:dyDescent="0.3">
      <c r="A2598">
        <v>2596</v>
      </c>
      <c r="B2598" s="1" t="s">
        <v>5275</v>
      </c>
      <c r="C2598" s="1" t="s">
        <v>5276</v>
      </c>
      <c r="D2598">
        <v>35000</v>
      </c>
      <c r="E2598">
        <v>8256</v>
      </c>
      <c r="F2598" t="s">
        <v>357</v>
      </c>
      <c r="G2598" t="s">
        <v>159</v>
      </c>
      <c r="H2598" t="s">
        <v>160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2353</v>
      </c>
      <c r="O2598" s="7">
        <f>(E2598/D2598)*100</f>
        <v>23.588571428571427</v>
      </c>
      <c r="P2598" s="5">
        <f>IFERROR((E2598/L2598),0)</f>
        <v>305.77777777777777</v>
      </c>
      <c r="Q2598" s="5" t="str">
        <f>LEFT(N2598,SEARCH("/", N2598)-1)</f>
        <v>food</v>
      </c>
      <c r="R2598" s="5" t="str">
        <f>RIGHT(N2598,LEN(N2598)-SEARCH("/",N2598))</f>
        <v>food trucks</v>
      </c>
      <c r="S2598" s="11">
        <f>(((J2598/60)/60)/24)+DATE(1970,1,1)</f>
        <v>41828.664456018516</v>
      </c>
      <c r="T2598" s="11">
        <f>(((I2598/60)/60)/24)+DATE(1970,1,1)</f>
        <v>41858.664456018516</v>
      </c>
      <c r="U2598">
        <f>YEAR(S2598)</f>
        <v>2014</v>
      </c>
      <c r="V2598">
        <f>YEAR(T2598)</f>
        <v>2014</v>
      </c>
      <c r="W2598" t="str">
        <f>IF(V2598=U2598, "Yes"," No")</f>
        <v>Yes</v>
      </c>
    </row>
    <row r="2599" spans="1:23" ht="43.2" x14ac:dyDescent="0.3">
      <c r="A2599">
        <v>2597</v>
      </c>
      <c r="B2599" s="1" t="s">
        <v>5277</v>
      </c>
      <c r="C2599" s="1" t="s">
        <v>5278</v>
      </c>
      <c r="D2599">
        <v>1500</v>
      </c>
      <c r="E2599">
        <v>85</v>
      </c>
      <c r="F2599" t="s">
        <v>357</v>
      </c>
      <c r="G2599" t="s">
        <v>24</v>
      </c>
      <c r="H2599" t="s">
        <v>25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2353</v>
      </c>
      <c r="O2599" s="7">
        <f>(E2599/D2599)*100</f>
        <v>5.6666666666666661</v>
      </c>
      <c r="P2599" s="5">
        <f>IFERROR((E2599/L2599),0)</f>
        <v>12.142857142857142</v>
      </c>
      <c r="Q2599" s="5" t="str">
        <f>LEFT(N2599,SEARCH("/", N2599)-1)</f>
        <v>food</v>
      </c>
      <c r="R2599" s="5" t="str">
        <f>RIGHT(N2599,LEN(N2599)-SEARCH("/",N2599))</f>
        <v>food trucks</v>
      </c>
      <c r="S2599" s="11">
        <f>(((J2599/60)/60)/24)+DATE(1970,1,1)</f>
        <v>42510.341631944444</v>
      </c>
      <c r="T2599" s="11">
        <f>(((I2599/60)/60)/24)+DATE(1970,1,1)</f>
        <v>42540.341631944444</v>
      </c>
      <c r="U2599">
        <f>YEAR(S2599)</f>
        <v>2016</v>
      </c>
      <c r="V2599">
        <f>YEAR(T2599)</f>
        <v>2016</v>
      </c>
      <c r="W2599" t="str">
        <f>IF(V2599=U2599, "Yes"," No")</f>
        <v>Yes</v>
      </c>
    </row>
    <row r="2600" spans="1:23" ht="43.2" x14ac:dyDescent="0.3">
      <c r="A2600">
        <v>2598</v>
      </c>
      <c r="B2600" s="1" t="s">
        <v>5279</v>
      </c>
      <c r="C2600" s="1" t="s">
        <v>5280</v>
      </c>
      <c r="D2600">
        <v>3000</v>
      </c>
      <c r="E2600">
        <v>1170</v>
      </c>
      <c r="F2600" t="s">
        <v>357</v>
      </c>
      <c r="G2600" t="s">
        <v>17</v>
      </c>
      <c r="H2600" t="s">
        <v>18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2353</v>
      </c>
      <c r="O2600" s="7">
        <f>(E2600/D2600)*100</f>
        <v>39</v>
      </c>
      <c r="P2600" s="5">
        <f>IFERROR((E2600/L2600),0)</f>
        <v>83.571428571428569</v>
      </c>
      <c r="Q2600" s="5" t="str">
        <f>LEFT(N2600,SEARCH("/", N2600)-1)</f>
        <v>food</v>
      </c>
      <c r="R2600" s="5" t="str">
        <f>RIGHT(N2600,LEN(N2600)-SEARCH("/",N2600))</f>
        <v>food trucks</v>
      </c>
      <c r="S2600" s="11">
        <f>(((J2600/60)/60)/24)+DATE(1970,1,1)</f>
        <v>42240.840289351851</v>
      </c>
      <c r="T2600" s="11">
        <f>(((I2600/60)/60)/24)+DATE(1970,1,1)</f>
        <v>42270.840289351851</v>
      </c>
      <c r="U2600">
        <f>YEAR(S2600)</f>
        <v>2015</v>
      </c>
      <c r="V2600">
        <f>YEAR(T2600)</f>
        <v>2015</v>
      </c>
      <c r="W2600" t="str">
        <f>IF(V2600=U2600, "Yes"," No")</f>
        <v>Yes</v>
      </c>
    </row>
    <row r="2601" spans="1:23" ht="28.8" x14ac:dyDescent="0.3">
      <c r="A2601">
        <v>2599</v>
      </c>
      <c r="B2601" s="1" t="s">
        <v>5281</v>
      </c>
      <c r="C2601" s="1" t="s">
        <v>5282</v>
      </c>
      <c r="D2601">
        <v>9041</v>
      </c>
      <c r="E2601">
        <v>90</v>
      </c>
      <c r="F2601" t="s">
        <v>357</v>
      </c>
      <c r="G2601" t="s">
        <v>17</v>
      </c>
      <c r="H2601" t="s">
        <v>18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2353</v>
      </c>
      <c r="O2601" s="7">
        <f>(E2601/D2601)*100</f>
        <v>0.99546510341776351</v>
      </c>
      <c r="P2601" s="5">
        <f>IFERROR((E2601/L2601),0)</f>
        <v>18</v>
      </c>
      <c r="Q2601" s="5" t="str">
        <f>LEFT(N2601,SEARCH("/", N2601)-1)</f>
        <v>food</v>
      </c>
      <c r="R2601" s="5" t="str">
        <f>RIGHT(N2601,LEN(N2601)-SEARCH("/",N2601))</f>
        <v>food trucks</v>
      </c>
      <c r="S2601" s="11">
        <f>(((J2601/60)/60)/24)+DATE(1970,1,1)</f>
        <v>41809.754016203704</v>
      </c>
      <c r="T2601" s="11">
        <f>(((I2601/60)/60)/24)+DATE(1970,1,1)</f>
        <v>41854.754016203704</v>
      </c>
      <c r="U2601">
        <f>YEAR(S2601)</f>
        <v>2014</v>
      </c>
      <c r="V2601">
        <f>YEAR(T2601)</f>
        <v>2014</v>
      </c>
      <c r="W2601" t="str">
        <f>IF(V2601=U2601, "Yes"," No")</f>
        <v>Yes</v>
      </c>
    </row>
    <row r="2602" spans="1:23" ht="43.2" x14ac:dyDescent="0.3">
      <c r="A2602">
        <v>2600</v>
      </c>
      <c r="B2602" s="1" t="s">
        <v>5283</v>
      </c>
      <c r="C2602" s="1" t="s">
        <v>5284</v>
      </c>
      <c r="D2602">
        <v>50000</v>
      </c>
      <c r="E2602">
        <v>3466</v>
      </c>
      <c r="F2602" t="s">
        <v>357</v>
      </c>
      <c r="G2602" t="s">
        <v>17</v>
      </c>
      <c r="H2602" t="s">
        <v>18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2353</v>
      </c>
      <c r="O2602" s="7">
        <f>(E2602/D2602)*100</f>
        <v>6.9320000000000004</v>
      </c>
      <c r="P2602" s="5">
        <f>IFERROR((E2602/L2602),0)</f>
        <v>115.53333333333333</v>
      </c>
      <c r="Q2602" s="5" t="str">
        <f>LEFT(N2602,SEARCH("/", N2602)-1)</f>
        <v>food</v>
      </c>
      <c r="R2602" s="5" t="str">
        <f>RIGHT(N2602,LEN(N2602)-SEARCH("/",N2602))</f>
        <v>food trucks</v>
      </c>
      <c r="S2602" s="11">
        <f>(((J2602/60)/60)/24)+DATE(1970,1,1)</f>
        <v>42394.900462962964</v>
      </c>
      <c r="T2602" s="11">
        <f>(((I2602/60)/60)/24)+DATE(1970,1,1)</f>
        <v>42454.858796296292</v>
      </c>
      <c r="U2602">
        <f>YEAR(S2602)</f>
        <v>2016</v>
      </c>
      <c r="V2602">
        <f>YEAR(T2602)</f>
        <v>2016</v>
      </c>
      <c r="W2602" t="str">
        <f>IF(V2602=U2602, "Yes"," No")</f>
        <v>Yes</v>
      </c>
    </row>
    <row r="2603" spans="1:23" ht="57.6" x14ac:dyDescent="0.3">
      <c r="A2603">
        <v>2601</v>
      </c>
      <c r="B2603" s="1" t="s">
        <v>5285</v>
      </c>
      <c r="C2603" s="1" t="s">
        <v>5286</v>
      </c>
      <c r="D2603">
        <v>500</v>
      </c>
      <c r="E2603">
        <v>3307</v>
      </c>
      <c r="F2603" t="s">
        <v>16</v>
      </c>
      <c r="G2603" t="s">
        <v>17</v>
      </c>
      <c r="H2603" t="s">
        <v>18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5287</v>
      </c>
      <c r="O2603" s="7">
        <f>(E2603/D2603)*100</f>
        <v>661.4</v>
      </c>
      <c r="P2603" s="5">
        <f>IFERROR((E2603/L2603),0)</f>
        <v>21.900662251655628</v>
      </c>
      <c r="Q2603" s="5" t="str">
        <f>LEFT(N2603,SEARCH("/", N2603)-1)</f>
        <v>technology</v>
      </c>
      <c r="R2603" s="5" t="str">
        <f>RIGHT(N2603,LEN(N2603)-SEARCH("/",N2603))</f>
        <v>space exploration</v>
      </c>
      <c r="S2603" s="11">
        <f>(((J2603/60)/60)/24)+DATE(1970,1,1)</f>
        <v>41150.902187499996</v>
      </c>
      <c r="T2603" s="11">
        <f>(((I2603/60)/60)/24)+DATE(1970,1,1)</f>
        <v>41165.165972222225</v>
      </c>
      <c r="U2603">
        <f>YEAR(S2603)</f>
        <v>2012</v>
      </c>
      <c r="V2603">
        <f>YEAR(T2603)</f>
        <v>2012</v>
      </c>
      <c r="W2603" t="str">
        <f>IF(V2603=U2603, "Yes"," No")</f>
        <v>Yes</v>
      </c>
    </row>
    <row r="2604" spans="1:23" ht="43.2" x14ac:dyDescent="0.3">
      <c r="A2604">
        <v>2602</v>
      </c>
      <c r="B2604" s="1" t="s">
        <v>5288</v>
      </c>
      <c r="C2604" s="1" t="s">
        <v>5289</v>
      </c>
      <c r="D2604">
        <v>12000</v>
      </c>
      <c r="E2604">
        <v>39131</v>
      </c>
      <c r="F2604" t="s">
        <v>16</v>
      </c>
      <c r="G2604" t="s">
        <v>17</v>
      </c>
      <c r="H2604" t="s">
        <v>18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5287</v>
      </c>
      <c r="O2604" s="7">
        <f>(E2604/D2604)*100</f>
        <v>326.0916666666667</v>
      </c>
      <c r="P2604" s="5">
        <f>IFERROR((E2604/L2604),0)</f>
        <v>80.022494887525568</v>
      </c>
      <c r="Q2604" s="5" t="str">
        <f>LEFT(N2604,SEARCH("/", N2604)-1)</f>
        <v>technology</v>
      </c>
      <c r="R2604" s="5" t="str">
        <f>RIGHT(N2604,LEN(N2604)-SEARCH("/",N2604))</f>
        <v>space exploration</v>
      </c>
      <c r="S2604" s="11">
        <f>(((J2604/60)/60)/24)+DATE(1970,1,1)</f>
        <v>41915.747314814813</v>
      </c>
      <c r="T2604" s="11">
        <f>(((I2604/60)/60)/24)+DATE(1970,1,1)</f>
        <v>41955.888888888891</v>
      </c>
      <c r="U2604">
        <f>YEAR(S2604)</f>
        <v>2014</v>
      </c>
      <c r="V2604">
        <f>YEAR(T2604)</f>
        <v>2014</v>
      </c>
      <c r="W2604" t="str">
        <f>IF(V2604=U2604, "Yes"," No")</f>
        <v>Yes</v>
      </c>
    </row>
    <row r="2605" spans="1:23" ht="28.8" x14ac:dyDescent="0.3">
      <c r="A2605">
        <v>2603</v>
      </c>
      <c r="B2605" s="1" t="s">
        <v>5290</v>
      </c>
      <c r="C2605" s="1" t="s">
        <v>5291</v>
      </c>
      <c r="D2605">
        <v>1750</v>
      </c>
      <c r="E2605">
        <v>1776</v>
      </c>
      <c r="F2605" t="s">
        <v>16</v>
      </c>
      <c r="G2605" t="s">
        <v>17</v>
      </c>
      <c r="H2605" t="s">
        <v>18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5287</v>
      </c>
      <c r="O2605" s="7">
        <f>(E2605/D2605)*100</f>
        <v>101.48571428571429</v>
      </c>
      <c r="P2605" s="5">
        <f>IFERROR((E2605/L2605),0)</f>
        <v>35.520000000000003</v>
      </c>
      <c r="Q2605" s="5" t="str">
        <f>LEFT(N2605,SEARCH("/", N2605)-1)</f>
        <v>technology</v>
      </c>
      <c r="R2605" s="5" t="str">
        <f>RIGHT(N2605,LEN(N2605)-SEARCH("/",N2605))</f>
        <v>space exploration</v>
      </c>
      <c r="S2605" s="11">
        <f>(((J2605/60)/60)/24)+DATE(1970,1,1)</f>
        <v>41617.912662037037</v>
      </c>
      <c r="T2605" s="11">
        <f>(((I2605/60)/60)/24)+DATE(1970,1,1)</f>
        <v>41631.912662037037</v>
      </c>
      <c r="U2605">
        <f>YEAR(S2605)</f>
        <v>2013</v>
      </c>
      <c r="V2605">
        <f>YEAR(T2605)</f>
        <v>2013</v>
      </c>
      <c r="W2605" t="str">
        <f>IF(V2605=U2605, "Yes"," No")</f>
        <v>Yes</v>
      </c>
    </row>
    <row r="2606" spans="1:23" ht="43.2" x14ac:dyDescent="0.3">
      <c r="A2606">
        <v>2604</v>
      </c>
      <c r="B2606" s="1" t="s">
        <v>5292</v>
      </c>
      <c r="C2606" s="1" t="s">
        <v>5293</v>
      </c>
      <c r="D2606">
        <v>20000</v>
      </c>
      <c r="E2606">
        <v>20843.599999999999</v>
      </c>
      <c r="F2606" t="s">
        <v>16</v>
      </c>
      <c r="G2606" t="s">
        <v>17</v>
      </c>
      <c r="H2606" t="s">
        <v>18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5287</v>
      </c>
      <c r="O2606" s="7">
        <f>(E2606/D2606)*100</f>
        <v>104.21799999999999</v>
      </c>
      <c r="P2606" s="5">
        <f>IFERROR((E2606/L2606),0)</f>
        <v>64.933333333333323</v>
      </c>
      <c r="Q2606" s="5" t="str">
        <f>LEFT(N2606,SEARCH("/", N2606)-1)</f>
        <v>technology</v>
      </c>
      <c r="R2606" s="5" t="str">
        <f>RIGHT(N2606,LEN(N2606)-SEARCH("/",N2606))</f>
        <v>space exploration</v>
      </c>
      <c r="S2606" s="11">
        <f>(((J2606/60)/60)/24)+DATE(1970,1,1)</f>
        <v>40998.051192129627</v>
      </c>
      <c r="T2606" s="11">
        <f>(((I2606/60)/60)/24)+DATE(1970,1,1)</f>
        <v>41028.051192129627</v>
      </c>
      <c r="U2606">
        <f>YEAR(S2606)</f>
        <v>2012</v>
      </c>
      <c r="V2606">
        <f>YEAR(T2606)</f>
        <v>2012</v>
      </c>
      <c r="W2606" t="str">
        <f>IF(V2606=U2606, "Yes"," No")</f>
        <v>Yes</v>
      </c>
    </row>
    <row r="2607" spans="1:23" ht="43.2" x14ac:dyDescent="0.3">
      <c r="A2607">
        <v>2605</v>
      </c>
      <c r="B2607" s="1" t="s">
        <v>5294</v>
      </c>
      <c r="C2607" s="1" t="s">
        <v>5295</v>
      </c>
      <c r="D2607">
        <v>100000</v>
      </c>
      <c r="E2607">
        <v>107421.57</v>
      </c>
      <c r="F2607" t="s">
        <v>16</v>
      </c>
      <c r="G2607" t="s">
        <v>17</v>
      </c>
      <c r="H2607" t="s">
        <v>18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5287</v>
      </c>
      <c r="O2607" s="7">
        <f>(E2607/D2607)*100</f>
        <v>107.42157000000002</v>
      </c>
      <c r="P2607" s="5">
        <f>IFERROR((E2607/L2607),0)</f>
        <v>60.965703745743475</v>
      </c>
      <c r="Q2607" s="5" t="str">
        <f>LEFT(N2607,SEARCH("/", N2607)-1)</f>
        <v>technology</v>
      </c>
      <c r="R2607" s="5" t="str">
        <f>RIGHT(N2607,LEN(N2607)-SEARCH("/",N2607))</f>
        <v>space exploration</v>
      </c>
      <c r="S2607" s="11">
        <f>(((J2607/60)/60)/24)+DATE(1970,1,1)</f>
        <v>42508.541550925926</v>
      </c>
      <c r="T2607" s="11">
        <f>(((I2607/60)/60)/24)+DATE(1970,1,1)</f>
        <v>42538.541550925926</v>
      </c>
      <c r="U2607">
        <f>YEAR(S2607)</f>
        <v>2016</v>
      </c>
      <c r="V2607">
        <f>YEAR(T2607)</f>
        <v>2016</v>
      </c>
      <c r="W2607" t="str">
        <f>IF(V2607=U2607, "Yes"," No")</f>
        <v>Yes</v>
      </c>
    </row>
    <row r="2608" spans="1:23" ht="57.6" x14ac:dyDescent="0.3">
      <c r="A2608">
        <v>2606</v>
      </c>
      <c r="B2608" s="1" t="s">
        <v>5296</v>
      </c>
      <c r="C2608" s="1" t="s">
        <v>5297</v>
      </c>
      <c r="D2608">
        <v>11000</v>
      </c>
      <c r="E2608">
        <v>12106</v>
      </c>
      <c r="F2608" t="s">
        <v>16</v>
      </c>
      <c r="G2608" t="s">
        <v>17</v>
      </c>
      <c r="H2608" t="s">
        <v>18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5287</v>
      </c>
      <c r="O2608" s="7">
        <f>(E2608/D2608)*100</f>
        <v>110.05454545454545</v>
      </c>
      <c r="P2608" s="5">
        <f>IFERROR((E2608/L2608),0)</f>
        <v>31.444155844155844</v>
      </c>
      <c r="Q2608" s="5" t="str">
        <f>LEFT(N2608,SEARCH("/", N2608)-1)</f>
        <v>technology</v>
      </c>
      <c r="R2608" s="5" t="str">
        <f>RIGHT(N2608,LEN(N2608)-SEARCH("/",N2608))</f>
        <v>space exploration</v>
      </c>
      <c r="S2608" s="11">
        <f>(((J2608/60)/60)/24)+DATE(1970,1,1)</f>
        <v>41726.712754629632</v>
      </c>
      <c r="T2608" s="11">
        <f>(((I2608/60)/60)/24)+DATE(1970,1,1)</f>
        <v>41758.712754629632</v>
      </c>
      <c r="U2608">
        <f>YEAR(S2608)</f>
        <v>2014</v>
      </c>
      <c r="V2608">
        <f>YEAR(T2608)</f>
        <v>2014</v>
      </c>
      <c r="W2608" t="str">
        <f>IF(V2608=U2608, "Yes"," No")</f>
        <v>Yes</v>
      </c>
    </row>
    <row r="2609" spans="1:23" ht="43.2" x14ac:dyDescent="0.3">
      <c r="A2609">
        <v>2607</v>
      </c>
      <c r="B2609" s="1" t="s">
        <v>5298</v>
      </c>
      <c r="C2609" s="1" t="s">
        <v>5299</v>
      </c>
      <c r="D2609">
        <v>8000</v>
      </c>
      <c r="E2609">
        <v>32616</v>
      </c>
      <c r="F2609" t="s">
        <v>16</v>
      </c>
      <c r="G2609" t="s">
        <v>17</v>
      </c>
      <c r="H2609" t="s">
        <v>18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5287</v>
      </c>
      <c r="O2609" s="7">
        <f>(E2609/D2609)*100</f>
        <v>407.7</v>
      </c>
      <c r="P2609" s="5">
        <f>IFERROR((E2609/L2609),0)</f>
        <v>81.949748743718587</v>
      </c>
      <c r="Q2609" s="5" t="str">
        <f>LEFT(N2609,SEARCH("/", N2609)-1)</f>
        <v>technology</v>
      </c>
      <c r="R2609" s="5" t="str">
        <f>RIGHT(N2609,LEN(N2609)-SEARCH("/",N2609))</f>
        <v>space exploration</v>
      </c>
      <c r="S2609" s="11">
        <f>(((J2609/60)/60)/24)+DATE(1970,1,1)</f>
        <v>42184.874675925923</v>
      </c>
      <c r="T2609" s="11">
        <f>(((I2609/60)/60)/24)+DATE(1970,1,1)</f>
        <v>42228.083333333328</v>
      </c>
      <c r="U2609">
        <f>YEAR(S2609)</f>
        <v>2015</v>
      </c>
      <c r="V2609">
        <f>YEAR(T2609)</f>
        <v>2015</v>
      </c>
      <c r="W2609" t="str">
        <f>IF(V2609=U2609, "Yes"," No")</f>
        <v>Yes</v>
      </c>
    </row>
    <row r="2610" spans="1:23" ht="43.2" x14ac:dyDescent="0.3">
      <c r="A2610">
        <v>2608</v>
      </c>
      <c r="B2610" s="1" t="s">
        <v>5300</v>
      </c>
      <c r="C2610" s="1" t="s">
        <v>5301</v>
      </c>
      <c r="D2610">
        <v>8000</v>
      </c>
      <c r="E2610">
        <v>17914</v>
      </c>
      <c r="F2610" t="s">
        <v>16</v>
      </c>
      <c r="G2610" t="s">
        <v>17</v>
      </c>
      <c r="H2610" t="s">
        <v>18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5287</v>
      </c>
      <c r="O2610" s="7">
        <f>(E2610/D2610)*100</f>
        <v>223.92500000000001</v>
      </c>
      <c r="P2610" s="5">
        <f>IFERROR((E2610/L2610),0)</f>
        <v>58.92763157894737</v>
      </c>
      <c r="Q2610" s="5" t="str">
        <f>LEFT(N2610,SEARCH("/", N2610)-1)</f>
        <v>technology</v>
      </c>
      <c r="R2610" s="5" t="str">
        <f>RIGHT(N2610,LEN(N2610)-SEARCH("/",N2610))</f>
        <v>space exploration</v>
      </c>
      <c r="S2610" s="11">
        <f>(((J2610/60)/60)/24)+DATE(1970,1,1)</f>
        <v>42767.801712962959</v>
      </c>
      <c r="T2610" s="11">
        <f>(((I2610/60)/60)/24)+DATE(1970,1,1)</f>
        <v>42809</v>
      </c>
      <c r="U2610">
        <f>YEAR(S2610)</f>
        <v>2017</v>
      </c>
      <c r="V2610">
        <f>YEAR(T2610)</f>
        <v>2017</v>
      </c>
      <c r="W2610" t="str">
        <f>IF(V2610=U2610, "Yes"," No")</f>
        <v>Yes</v>
      </c>
    </row>
    <row r="2611" spans="1:23" ht="57.6" x14ac:dyDescent="0.3">
      <c r="A2611">
        <v>2609</v>
      </c>
      <c r="B2611" s="1" t="s">
        <v>5302</v>
      </c>
      <c r="C2611" s="1" t="s">
        <v>5303</v>
      </c>
      <c r="D2611">
        <v>35000</v>
      </c>
      <c r="E2611">
        <v>106330.39</v>
      </c>
      <c r="F2611" t="s">
        <v>16</v>
      </c>
      <c r="G2611" t="s">
        <v>17</v>
      </c>
      <c r="H2611" t="s">
        <v>18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5287</v>
      </c>
      <c r="O2611" s="7">
        <f>(E2611/D2611)*100</f>
        <v>303.80111428571428</v>
      </c>
      <c r="P2611" s="5">
        <f>IFERROR((E2611/L2611),0)</f>
        <v>157.29347633136095</v>
      </c>
      <c r="Q2611" s="5" t="str">
        <f>LEFT(N2611,SEARCH("/", N2611)-1)</f>
        <v>technology</v>
      </c>
      <c r="R2611" s="5" t="str">
        <f>RIGHT(N2611,LEN(N2611)-SEARCH("/",N2611))</f>
        <v>space exploration</v>
      </c>
      <c r="S2611" s="11">
        <f>(((J2611/60)/60)/24)+DATE(1970,1,1)</f>
        <v>41075.237858796296</v>
      </c>
      <c r="T2611" s="11">
        <f>(((I2611/60)/60)/24)+DATE(1970,1,1)</f>
        <v>41105.237858796296</v>
      </c>
      <c r="U2611">
        <f>YEAR(S2611)</f>
        <v>2012</v>
      </c>
      <c r="V2611">
        <f>YEAR(T2611)</f>
        <v>2012</v>
      </c>
      <c r="W2611" t="str">
        <f>IF(V2611=U2611, "Yes"," No")</f>
        <v>Yes</v>
      </c>
    </row>
    <row r="2612" spans="1:23" ht="43.2" x14ac:dyDescent="0.3">
      <c r="A2612">
        <v>2610</v>
      </c>
      <c r="B2612" s="1" t="s">
        <v>5304</v>
      </c>
      <c r="C2612" s="1" t="s">
        <v>5305</v>
      </c>
      <c r="D2612">
        <v>22765</v>
      </c>
      <c r="E2612">
        <v>32172.66</v>
      </c>
      <c r="F2612" t="s">
        <v>16</v>
      </c>
      <c r="G2612" t="s">
        <v>17</v>
      </c>
      <c r="H2612" t="s">
        <v>18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5287</v>
      </c>
      <c r="O2612" s="7">
        <f>(E2612/D2612)*100</f>
        <v>141.3251043268175</v>
      </c>
      <c r="P2612" s="5">
        <f>IFERROR((E2612/L2612),0)</f>
        <v>55.758509532062391</v>
      </c>
      <c r="Q2612" s="5" t="str">
        <f>LEFT(N2612,SEARCH("/", N2612)-1)</f>
        <v>technology</v>
      </c>
      <c r="R2612" s="5" t="str">
        <f>RIGHT(N2612,LEN(N2612)-SEARCH("/",N2612))</f>
        <v>space exploration</v>
      </c>
      <c r="S2612" s="11">
        <f>(((J2612/60)/60)/24)+DATE(1970,1,1)</f>
        <v>42564.881076388891</v>
      </c>
      <c r="T2612" s="11">
        <f>(((I2612/60)/60)/24)+DATE(1970,1,1)</f>
        <v>42604.290972222225</v>
      </c>
      <c r="U2612">
        <f>YEAR(S2612)</f>
        <v>2016</v>
      </c>
      <c r="V2612">
        <f>YEAR(T2612)</f>
        <v>2016</v>
      </c>
      <c r="W2612" t="str">
        <f>IF(V2612=U2612, "Yes"," No")</f>
        <v>Yes</v>
      </c>
    </row>
    <row r="2613" spans="1:23" ht="57.6" x14ac:dyDescent="0.3">
      <c r="A2613">
        <v>2611</v>
      </c>
      <c r="B2613" s="1" t="s">
        <v>5306</v>
      </c>
      <c r="C2613" s="1" t="s">
        <v>5307</v>
      </c>
      <c r="D2613">
        <v>11000</v>
      </c>
      <c r="E2613">
        <v>306970</v>
      </c>
      <c r="F2613" t="s">
        <v>16</v>
      </c>
      <c r="G2613" t="s">
        <v>502</v>
      </c>
      <c r="H2613" t="s">
        <v>55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5287</v>
      </c>
      <c r="O2613" s="7">
        <f>(E2613/D2613)*100</f>
        <v>2790.6363636363635</v>
      </c>
      <c r="P2613" s="5">
        <f>IFERROR((E2613/L2613),0)</f>
        <v>83.802893802893806</v>
      </c>
      <c r="Q2613" s="5" t="str">
        <f>LEFT(N2613,SEARCH("/", N2613)-1)</f>
        <v>technology</v>
      </c>
      <c r="R2613" s="5" t="str">
        <f>RIGHT(N2613,LEN(N2613)-SEARCH("/",N2613))</f>
        <v>space exploration</v>
      </c>
      <c r="S2613" s="11">
        <f>(((J2613/60)/60)/24)+DATE(1970,1,1)</f>
        <v>42704.335810185185</v>
      </c>
      <c r="T2613" s="11">
        <f>(((I2613/60)/60)/24)+DATE(1970,1,1)</f>
        <v>42737.957638888889</v>
      </c>
      <c r="U2613">
        <f>YEAR(S2613)</f>
        <v>2016</v>
      </c>
      <c r="V2613">
        <f>YEAR(T2613)</f>
        <v>2017</v>
      </c>
      <c r="W2613" t="str">
        <f>IF(V2613=U2613, "Yes"," No")</f>
        <v xml:space="preserve"> No</v>
      </c>
    </row>
    <row r="2614" spans="1:23" ht="43.2" x14ac:dyDescent="0.3">
      <c r="A2614">
        <v>2612</v>
      </c>
      <c r="B2614" s="1" t="s">
        <v>5308</v>
      </c>
      <c r="C2614" s="1" t="s">
        <v>5309</v>
      </c>
      <c r="D2614">
        <v>10000</v>
      </c>
      <c r="E2614">
        <v>17176.13</v>
      </c>
      <c r="F2614" t="s">
        <v>16</v>
      </c>
      <c r="G2614" t="s">
        <v>17</v>
      </c>
      <c r="H2614" t="s">
        <v>18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5287</v>
      </c>
      <c r="O2614" s="7">
        <f>(E2614/D2614)*100</f>
        <v>171.76130000000001</v>
      </c>
      <c r="P2614" s="5">
        <f>IFERROR((E2614/L2614),0)</f>
        <v>58.422210884353746</v>
      </c>
      <c r="Q2614" s="5" t="str">
        <f>LEFT(N2614,SEARCH("/", N2614)-1)</f>
        <v>technology</v>
      </c>
      <c r="R2614" s="5" t="str">
        <f>RIGHT(N2614,LEN(N2614)-SEARCH("/",N2614))</f>
        <v>space exploration</v>
      </c>
      <c r="S2614" s="11">
        <f>(((J2614/60)/60)/24)+DATE(1970,1,1)</f>
        <v>41982.143171296295</v>
      </c>
      <c r="T2614" s="11">
        <f>(((I2614/60)/60)/24)+DATE(1970,1,1)</f>
        <v>42013.143171296295</v>
      </c>
      <c r="U2614">
        <f>YEAR(S2614)</f>
        <v>2014</v>
      </c>
      <c r="V2614">
        <f>YEAR(T2614)</f>
        <v>2015</v>
      </c>
      <c r="W2614" t="str">
        <f>IF(V2614=U2614, "Yes"," No")</f>
        <v xml:space="preserve"> No</v>
      </c>
    </row>
    <row r="2615" spans="1:23" ht="43.2" x14ac:dyDescent="0.3">
      <c r="A2615">
        <v>2613</v>
      </c>
      <c r="B2615" s="1" t="s">
        <v>5310</v>
      </c>
      <c r="C2615" s="1" t="s">
        <v>5311</v>
      </c>
      <c r="D2615">
        <v>7500</v>
      </c>
      <c r="E2615">
        <v>7576</v>
      </c>
      <c r="F2615" t="s">
        <v>16</v>
      </c>
      <c r="G2615" t="s">
        <v>17</v>
      </c>
      <c r="H2615" t="s">
        <v>18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5287</v>
      </c>
      <c r="O2615" s="7">
        <f>(E2615/D2615)*100</f>
        <v>101.01333333333334</v>
      </c>
      <c r="P2615" s="5">
        <f>IFERROR((E2615/L2615),0)</f>
        <v>270.57142857142856</v>
      </c>
      <c r="Q2615" s="5" t="str">
        <f>LEFT(N2615,SEARCH("/", N2615)-1)</f>
        <v>technology</v>
      </c>
      <c r="R2615" s="5" t="str">
        <f>RIGHT(N2615,LEN(N2615)-SEARCH("/",N2615))</f>
        <v>space exploration</v>
      </c>
      <c r="S2615" s="11">
        <f>(((J2615/60)/60)/24)+DATE(1970,1,1)</f>
        <v>41143.81821759259</v>
      </c>
      <c r="T2615" s="11">
        <f>(((I2615/60)/60)/24)+DATE(1970,1,1)</f>
        <v>41173.81821759259</v>
      </c>
      <c r="U2615">
        <f>YEAR(S2615)</f>
        <v>2012</v>
      </c>
      <c r="V2615">
        <f>YEAR(T2615)</f>
        <v>2012</v>
      </c>
      <c r="W2615" t="str">
        <f>IF(V2615=U2615, "Yes"," No")</f>
        <v>Yes</v>
      </c>
    </row>
    <row r="2616" spans="1:23" ht="43.2" x14ac:dyDescent="0.3">
      <c r="A2616">
        <v>2614</v>
      </c>
      <c r="B2616" s="1" t="s">
        <v>5312</v>
      </c>
      <c r="C2616" s="1" t="s">
        <v>5313</v>
      </c>
      <c r="D2616">
        <v>10500</v>
      </c>
      <c r="E2616">
        <v>10710</v>
      </c>
      <c r="F2616" t="s">
        <v>16</v>
      </c>
      <c r="G2616" t="s">
        <v>17</v>
      </c>
      <c r="H2616" t="s">
        <v>18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5287</v>
      </c>
      <c r="O2616" s="7">
        <f>(E2616/D2616)*100</f>
        <v>102</v>
      </c>
      <c r="P2616" s="5">
        <f>IFERROR((E2616/L2616),0)</f>
        <v>107.1</v>
      </c>
      <c r="Q2616" s="5" t="str">
        <f>LEFT(N2616,SEARCH("/", N2616)-1)</f>
        <v>technology</v>
      </c>
      <c r="R2616" s="5" t="str">
        <f>RIGHT(N2616,LEN(N2616)-SEARCH("/",N2616))</f>
        <v>space exploration</v>
      </c>
      <c r="S2616" s="11">
        <f>(((J2616/60)/60)/24)+DATE(1970,1,1)</f>
        <v>41730.708472222221</v>
      </c>
      <c r="T2616" s="11">
        <f>(((I2616/60)/60)/24)+DATE(1970,1,1)</f>
        <v>41759.208333333336</v>
      </c>
      <c r="U2616">
        <f>YEAR(S2616)</f>
        <v>2014</v>
      </c>
      <c r="V2616">
        <f>YEAR(T2616)</f>
        <v>2014</v>
      </c>
      <c r="W2616" t="str">
        <f>IF(V2616=U2616, "Yes"," No")</f>
        <v>Yes</v>
      </c>
    </row>
    <row r="2617" spans="1:23" ht="43.2" x14ac:dyDescent="0.3">
      <c r="A2617">
        <v>2615</v>
      </c>
      <c r="B2617" s="1" t="s">
        <v>5314</v>
      </c>
      <c r="C2617" s="1" t="s">
        <v>5315</v>
      </c>
      <c r="D2617">
        <v>2001</v>
      </c>
      <c r="E2617">
        <v>3397</v>
      </c>
      <c r="F2617" t="s">
        <v>16</v>
      </c>
      <c r="G2617" t="s">
        <v>24</v>
      </c>
      <c r="H2617" t="s">
        <v>25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5287</v>
      </c>
      <c r="O2617" s="7">
        <f>(E2617/D2617)*100</f>
        <v>169.76511744127936</v>
      </c>
      <c r="P2617" s="5">
        <f>IFERROR((E2617/L2617),0)</f>
        <v>47.180555555555557</v>
      </c>
      <c r="Q2617" s="5" t="str">
        <f>LEFT(N2617,SEARCH("/", N2617)-1)</f>
        <v>technology</v>
      </c>
      <c r="R2617" s="5" t="str">
        <f>RIGHT(N2617,LEN(N2617)-SEARCH("/",N2617))</f>
        <v>space exploration</v>
      </c>
      <c r="S2617" s="11">
        <f>(((J2617/60)/60)/24)+DATE(1970,1,1)</f>
        <v>42453.49726851852</v>
      </c>
      <c r="T2617" s="11">
        <f>(((I2617/60)/60)/24)+DATE(1970,1,1)</f>
        <v>42490.5</v>
      </c>
      <c r="U2617">
        <f>YEAR(S2617)</f>
        <v>2016</v>
      </c>
      <c r="V2617">
        <f>YEAR(T2617)</f>
        <v>2016</v>
      </c>
      <c r="W2617" t="str">
        <f>IF(V2617=U2617, "Yes"," No")</f>
        <v>Yes</v>
      </c>
    </row>
    <row r="2618" spans="1:23" ht="43.2" x14ac:dyDescent="0.3">
      <c r="A2618">
        <v>2616</v>
      </c>
      <c r="B2618" s="1" t="s">
        <v>5316</v>
      </c>
      <c r="C2618" s="1" t="s">
        <v>5317</v>
      </c>
      <c r="D2618">
        <v>25000</v>
      </c>
      <c r="E2618">
        <v>28633.5</v>
      </c>
      <c r="F2618" t="s">
        <v>16</v>
      </c>
      <c r="G2618" t="s">
        <v>17</v>
      </c>
      <c r="H2618" t="s">
        <v>18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5287</v>
      </c>
      <c r="O2618" s="7">
        <f>(E2618/D2618)*100</f>
        <v>114.53400000000001</v>
      </c>
      <c r="P2618" s="5">
        <f>IFERROR((E2618/L2618),0)</f>
        <v>120.30882352941177</v>
      </c>
      <c r="Q2618" s="5" t="str">
        <f>LEFT(N2618,SEARCH("/", N2618)-1)</f>
        <v>technology</v>
      </c>
      <c r="R2618" s="5" t="str">
        <f>RIGHT(N2618,LEN(N2618)-SEARCH("/",N2618))</f>
        <v>space exploration</v>
      </c>
      <c r="S2618" s="11">
        <f>(((J2618/60)/60)/24)+DATE(1970,1,1)</f>
        <v>42211.99454861111</v>
      </c>
      <c r="T2618" s="11">
        <f>(((I2618/60)/60)/24)+DATE(1970,1,1)</f>
        <v>42241.99454861111</v>
      </c>
      <c r="U2618">
        <f>YEAR(S2618)</f>
        <v>2015</v>
      </c>
      <c r="V2618">
        <f>YEAR(T2618)</f>
        <v>2015</v>
      </c>
      <c r="W2618" t="str">
        <f>IF(V2618=U2618, "Yes"," No")</f>
        <v>Yes</v>
      </c>
    </row>
    <row r="2619" spans="1:23" ht="43.2" x14ac:dyDescent="0.3">
      <c r="A2619">
        <v>2617</v>
      </c>
      <c r="B2619" s="1" t="s">
        <v>5318</v>
      </c>
      <c r="C2619" s="1" t="s">
        <v>5319</v>
      </c>
      <c r="D2619">
        <v>500</v>
      </c>
      <c r="E2619">
        <v>4388</v>
      </c>
      <c r="F2619" t="s">
        <v>16</v>
      </c>
      <c r="G2619" t="s">
        <v>17</v>
      </c>
      <c r="H2619" t="s">
        <v>18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5287</v>
      </c>
      <c r="O2619" s="7">
        <f>(E2619/D2619)*100</f>
        <v>877.6</v>
      </c>
      <c r="P2619" s="5">
        <f>IFERROR((E2619/L2619),0)</f>
        <v>27.59748427672956</v>
      </c>
      <c r="Q2619" s="5" t="str">
        <f>LEFT(N2619,SEARCH("/", N2619)-1)</f>
        <v>technology</v>
      </c>
      <c r="R2619" s="5" t="str">
        <f>RIGHT(N2619,LEN(N2619)-SEARCH("/",N2619))</f>
        <v>space exploration</v>
      </c>
      <c r="S2619" s="11">
        <f>(((J2619/60)/60)/24)+DATE(1970,1,1)</f>
        <v>41902.874432870369</v>
      </c>
      <c r="T2619" s="11">
        <f>(((I2619/60)/60)/24)+DATE(1970,1,1)</f>
        <v>41932.874432870369</v>
      </c>
      <c r="U2619">
        <f>YEAR(S2619)</f>
        <v>2014</v>
      </c>
      <c r="V2619">
        <f>YEAR(T2619)</f>
        <v>2014</v>
      </c>
      <c r="W2619" t="str">
        <f>IF(V2619=U2619, "Yes"," No")</f>
        <v>Yes</v>
      </c>
    </row>
    <row r="2620" spans="1:23" ht="43.2" x14ac:dyDescent="0.3">
      <c r="A2620">
        <v>2618</v>
      </c>
      <c r="B2620" s="1" t="s">
        <v>5320</v>
      </c>
      <c r="C2620" s="1" t="s">
        <v>5321</v>
      </c>
      <c r="D2620">
        <v>15000</v>
      </c>
      <c r="E2620">
        <v>15808</v>
      </c>
      <c r="F2620" t="s">
        <v>16</v>
      </c>
      <c r="G2620" t="s">
        <v>17</v>
      </c>
      <c r="H2620" t="s">
        <v>18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5287</v>
      </c>
      <c r="O2620" s="7">
        <f>(E2620/D2620)*100</f>
        <v>105.38666666666667</v>
      </c>
      <c r="P2620" s="5">
        <f>IFERROR((E2620/L2620),0)</f>
        <v>205.2987012987013</v>
      </c>
      <c r="Q2620" s="5" t="str">
        <f>LEFT(N2620,SEARCH("/", N2620)-1)</f>
        <v>technology</v>
      </c>
      <c r="R2620" s="5" t="str">
        <f>RIGHT(N2620,LEN(N2620)-SEARCH("/",N2620))</f>
        <v>space exploration</v>
      </c>
      <c r="S2620" s="11">
        <f>(((J2620/60)/60)/24)+DATE(1970,1,1)</f>
        <v>42279.792372685188</v>
      </c>
      <c r="T2620" s="11">
        <f>(((I2620/60)/60)/24)+DATE(1970,1,1)</f>
        <v>42339.834039351852</v>
      </c>
      <c r="U2620">
        <f>YEAR(S2620)</f>
        <v>2015</v>
      </c>
      <c r="V2620">
        <f>YEAR(T2620)</f>
        <v>2015</v>
      </c>
      <c r="W2620" t="str">
        <f>IF(V2620=U2620, "Yes"," No")</f>
        <v>Yes</v>
      </c>
    </row>
    <row r="2621" spans="1:23" ht="43.2" x14ac:dyDescent="0.3">
      <c r="A2621">
        <v>2619</v>
      </c>
      <c r="B2621" s="1" t="s">
        <v>5322</v>
      </c>
      <c r="C2621" s="1" t="s">
        <v>5323</v>
      </c>
      <c r="D2621">
        <v>1000</v>
      </c>
      <c r="E2621">
        <v>1884</v>
      </c>
      <c r="F2621" t="s">
        <v>16</v>
      </c>
      <c r="G2621" t="s">
        <v>17</v>
      </c>
      <c r="H2621" t="s">
        <v>18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5287</v>
      </c>
      <c r="O2621" s="7">
        <f>(E2621/D2621)*100</f>
        <v>188.39999999999998</v>
      </c>
      <c r="P2621" s="5">
        <f>IFERROR((E2621/L2621),0)</f>
        <v>35.547169811320757</v>
      </c>
      <c r="Q2621" s="5" t="str">
        <f>LEFT(N2621,SEARCH("/", N2621)-1)</f>
        <v>technology</v>
      </c>
      <c r="R2621" s="5" t="str">
        <f>RIGHT(N2621,LEN(N2621)-SEARCH("/",N2621))</f>
        <v>space exploration</v>
      </c>
      <c r="S2621" s="11">
        <f>(((J2621/60)/60)/24)+DATE(1970,1,1)</f>
        <v>42273.884305555555</v>
      </c>
      <c r="T2621" s="11">
        <f>(((I2621/60)/60)/24)+DATE(1970,1,1)</f>
        <v>42300.458333333328</v>
      </c>
      <c r="U2621">
        <f>YEAR(S2621)</f>
        <v>2015</v>
      </c>
      <c r="V2621">
        <f>YEAR(T2621)</f>
        <v>2015</v>
      </c>
      <c r="W2621" t="str">
        <f>IF(V2621=U2621, "Yes"," No")</f>
        <v>Yes</v>
      </c>
    </row>
    <row r="2622" spans="1:23" ht="43.2" x14ac:dyDescent="0.3">
      <c r="A2622">
        <v>2620</v>
      </c>
      <c r="B2622" s="1" t="s">
        <v>5324</v>
      </c>
      <c r="C2622" s="1" t="s">
        <v>5325</v>
      </c>
      <c r="D2622">
        <v>65000</v>
      </c>
      <c r="E2622">
        <v>93374</v>
      </c>
      <c r="F2622" t="s">
        <v>16</v>
      </c>
      <c r="G2622" t="s">
        <v>50</v>
      </c>
      <c r="H2622" t="s">
        <v>51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5287</v>
      </c>
      <c r="O2622" s="7">
        <f>(E2622/D2622)*100</f>
        <v>143.65230769230772</v>
      </c>
      <c r="P2622" s="5">
        <f>IFERROR((E2622/L2622),0)</f>
        <v>74.639488409272587</v>
      </c>
      <c r="Q2622" s="5" t="str">
        <f>LEFT(N2622,SEARCH("/", N2622)-1)</f>
        <v>technology</v>
      </c>
      <c r="R2622" s="5" t="str">
        <f>RIGHT(N2622,LEN(N2622)-SEARCH("/",N2622))</f>
        <v>space exploration</v>
      </c>
      <c r="S2622" s="11">
        <f>(((J2622/60)/60)/24)+DATE(1970,1,1)</f>
        <v>42251.16715277778</v>
      </c>
      <c r="T2622" s="11">
        <f>(((I2622/60)/60)/24)+DATE(1970,1,1)</f>
        <v>42288.041666666672</v>
      </c>
      <c r="U2622">
        <f>YEAR(S2622)</f>
        <v>2015</v>
      </c>
      <c r="V2622">
        <f>YEAR(T2622)</f>
        <v>2015</v>
      </c>
      <c r="W2622" t="str">
        <f>IF(V2622=U2622, "Yes"," No")</f>
        <v>Yes</v>
      </c>
    </row>
    <row r="2623" spans="1:23" ht="43.2" x14ac:dyDescent="0.3">
      <c r="A2623">
        <v>2621</v>
      </c>
      <c r="B2623" s="1" t="s">
        <v>5326</v>
      </c>
      <c r="C2623" s="1" t="s">
        <v>5327</v>
      </c>
      <c r="D2623">
        <v>15000</v>
      </c>
      <c r="E2623">
        <v>21882</v>
      </c>
      <c r="F2623" t="s">
        <v>16</v>
      </c>
      <c r="G2623" t="s">
        <v>17</v>
      </c>
      <c r="H2623" t="s">
        <v>18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5287</v>
      </c>
      <c r="O2623" s="7">
        <f>(E2623/D2623)*100</f>
        <v>145.88</v>
      </c>
      <c r="P2623" s="5">
        <f>IFERROR((E2623/L2623),0)</f>
        <v>47.058064516129029</v>
      </c>
      <c r="Q2623" s="5" t="str">
        <f>LEFT(N2623,SEARCH("/", N2623)-1)</f>
        <v>technology</v>
      </c>
      <c r="R2623" s="5" t="str">
        <f>RIGHT(N2623,LEN(N2623)-SEARCH("/",N2623))</f>
        <v>space exploration</v>
      </c>
      <c r="S2623" s="11">
        <f>(((J2623/60)/60)/24)+DATE(1970,1,1)</f>
        <v>42115.74754629629</v>
      </c>
      <c r="T2623" s="11">
        <f>(((I2623/60)/60)/24)+DATE(1970,1,1)</f>
        <v>42145.74754629629</v>
      </c>
      <c r="U2623">
        <f>YEAR(S2623)</f>
        <v>2015</v>
      </c>
      <c r="V2623">
        <f>YEAR(T2623)</f>
        <v>2015</v>
      </c>
      <c r="W2623" t="str">
        <f>IF(V2623=U2623, "Yes"," No")</f>
        <v>Yes</v>
      </c>
    </row>
    <row r="2624" spans="1:23" ht="43.2" x14ac:dyDescent="0.3">
      <c r="A2624">
        <v>2622</v>
      </c>
      <c r="B2624" s="1" t="s">
        <v>5328</v>
      </c>
      <c r="C2624" s="1" t="s">
        <v>5329</v>
      </c>
      <c r="D2624">
        <v>1500</v>
      </c>
      <c r="E2624">
        <v>1967.76</v>
      </c>
      <c r="F2624" t="s">
        <v>16</v>
      </c>
      <c r="G2624" t="s">
        <v>1224</v>
      </c>
      <c r="H2624" t="s">
        <v>55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5287</v>
      </c>
      <c r="O2624" s="7">
        <f>(E2624/D2624)*100</f>
        <v>131.184</v>
      </c>
      <c r="P2624" s="5">
        <f>IFERROR((E2624/L2624),0)</f>
        <v>26.591351351351353</v>
      </c>
      <c r="Q2624" s="5" t="str">
        <f>LEFT(N2624,SEARCH("/", N2624)-1)</f>
        <v>technology</v>
      </c>
      <c r="R2624" s="5" t="str">
        <f>RIGHT(N2624,LEN(N2624)-SEARCH("/",N2624))</f>
        <v>space exploration</v>
      </c>
      <c r="S2624" s="11">
        <f>(((J2624/60)/60)/24)+DATE(1970,1,1)</f>
        <v>42689.74324074074</v>
      </c>
      <c r="T2624" s="11">
        <f>(((I2624/60)/60)/24)+DATE(1970,1,1)</f>
        <v>42734.74324074074</v>
      </c>
      <c r="U2624">
        <f>YEAR(S2624)</f>
        <v>2016</v>
      </c>
      <c r="V2624">
        <f>YEAR(T2624)</f>
        <v>2016</v>
      </c>
      <c r="W2624" t="str">
        <f>IF(V2624=U2624, "Yes"," No")</f>
        <v>Yes</v>
      </c>
    </row>
    <row r="2625" spans="1:23" ht="43.2" x14ac:dyDescent="0.3">
      <c r="A2625">
        <v>2623</v>
      </c>
      <c r="B2625" s="1" t="s">
        <v>5330</v>
      </c>
      <c r="C2625" s="1" t="s">
        <v>5331</v>
      </c>
      <c r="D2625">
        <v>2000</v>
      </c>
      <c r="E2625">
        <v>2280</v>
      </c>
      <c r="F2625" t="s">
        <v>16</v>
      </c>
      <c r="G2625" t="s">
        <v>17</v>
      </c>
      <c r="H2625" t="s">
        <v>18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5287</v>
      </c>
      <c r="O2625" s="7">
        <f>(E2625/D2625)*100</f>
        <v>113.99999999999999</v>
      </c>
      <c r="P2625" s="5">
        <f>IFERROR((E2625/L2625),0)</f>
        <v>36.774193548387096</v>
      </c>
      <c r="Q2625" s="5" t="str">
        <f>LEFT(N2625,SEARCH("/", N2625)-1)</f>
        <v>technology</v>
      </c>
      <c r="R2625" s="5" t="str">
        <f>RIGHT(N2625,LEN(N2625)-SEARCH("/",N2625))</f>
        <v>space exploration</v>
      </c>
      <c r="S2625" s="11">
        <f>(((J2625/60)/60)/24)+DATE(1970,1,1)</f>
        <v>42692.256550925929</v>
      </c>
      <c r="T2625" s="11">
        <f>(((I2625/60)/60)/24)+DATE(1970,1,1)</f>
        <v>42706.256550925929</v>
      </c>
      <c r="U2625">
        <f>YEAR(S2625)</f>
        <v>2016</v>
      </c>
      <c r="V2625">
        <f>YEAR(T2625)</f>
        <v>2016</v>
      </c>
      <c r="W2625" t="str">
        <f>IF(V2625=U2625, "Yes"," No")</f>
        <v>Yes</v>
      </c>
    </row>
    <row r="2626" spans="1:23" ht="43.2" x14ac:dyDescent="0.3">
      <c r="A2626">
        <v>2624</v>
      </c>
      <c r="B2626" s="1" t="s">
        <v>5332</v>
      </c>
      <c r="C2626" s="1" t="s">
        <v>5333</v>
      </c>
      <c r="D2626">
        <v>8000</v>
      </c>
      <c r="E2626">
        <v>110353.65</v>
      </c>
      <c r="F2626" t="s">
        <v>16</v>
      </c>
      <c r="G2626" t="s">
        <v>17</v>
      </c>
      <c r="H2626" t="s">
        <v>18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5287</v>
      </c>
      <c r="O2626" s="7">
        <f>(E2626/D2626)*100</f>
        <v>1379.4206249999997</v>
      </c>
      <c r="P2626" s="5">
        <f>IFERROR((E2626/L2626),0)</f>
        <v>31.820544982698959</v>
      </c>
      <c r="Q2626" s="5" t="str">
        <f>LEFT(N2626,SEARCH("/", N2626)-1)</f>
        <v>technology</v>
      </c>
      <c r="R2626" s="5" t="str">
        <f>RIGHT(N2626,LEN(N2626)-SEARCH("/",N2626))</f>
        <v>space exploration</v>
      </c>
      <c r="S2626" s="11">
        <f>(((J2626/60)/60)/24)+DATE(1970,1,1)</f>
        <v>41144.42155092593</v>
      </c>
      <c r="T2626" s="11">
        <f>(((I2626/60)/60)/24)+DATE(1970,1,1)</f>
        <v>41165.42155092593</v>
      </c>
      <c r="U2626">
        <f>YEAR(S2626)</f>
        <v>2012</v>
      </c>
      <c r="V2626">
        <f>YEAR(T2626)</f>
        <v>2012</v>
      </c>
      <c r="W2626" t="str">
        <f>IF(V2626=U2626, "Yes"," No")</f>
        <v>Yes</v>
      </c>
    </row>
    <row r="2627" spans="1:23" ht="57.6" x14ac:dyDescent="0.3">
      <c r="A2627">
        <v>2625</v>
      </c>
      <c r="B2627" s="1" t="s">
        <v>5334</v>
      </c>
      <c r="C2627" s="1" t="s">
        <v>5335</v>
      </c>
      <c r="D2627">
        <v>150</v>
      </c>
      <c r="E2627">
        <v>1434</v>
      </c>
      <c r="F2627" t="s">
        <v>16</v>
      </c>
      <c r="G2627" t="s">
        <v>502</v>
      </c>
      <c r="H2627" t="s">
        <v>55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5287</v>
      </c>
      <c r="O2627" s="7">
        <f>(E2627/D2627)*100</f>
        <v>956</v>
      </c>
      <c r="P2627" s="5">
        <f>IFERROR((E2627/L2627),0)</f>
        <v>27.576923076923077</v>
      </c>
      <c r="Q2627" s="5" t="str">
        <f>LEFT(N2627,SEARCH("/", N2627)-1)</f>
        <v>technology</v>
      </c>
      <c r="R2627" s="5" t="str">
        <f>RIGHT(N2627,LEN(N2627)-SEARCH("/",N2627))</f>
        <v>space exploration</v>
      </c>
      <c r="S2627" s="11">
        <f>(((J2627/60)/60)/24)+DATE(1970,1,1)</f>
        <v>42658.810277777782</v>
      </c>
      <c r="T2627" s="11">
        <f>(((I2627/60)/60)/24)+DATE(1970,1,1)</f>
        <v>42683.851944444439</v>
      </c>
      <c r="U2627">
        <f>YEAR(S2627)</f>
        <v>2016</v>
      </c>
      <c r="V2627">
        <f>YEAR(T2627)</f>
        <v>2016</v>
      </c>
      <c r="W2627" t="str">
        <f>IF(V2627=U2627, "Yes"," No")</f>
        <v>Yes</v>
      </c>
    </row>
    <row r="2628" spans="1:23" ht="43.2" x14ac:dyDescent="0.3">
      <c r="A2628">
        <v>2626</v>
      </c>
      <c r="B2628" s="1" t="s">
        <v>5336</v>
      </c>
      <c r="C2628" s="1" t="s">
        <v>5337</v>
      </c>
      <c r="D2628">
        <v>2500</v>
      </c>
      <c r="E2628">
        <v>2800</v>
      </c>
      <c r="F2628" t="s">
        <v>16</v>
      </c>
      <c r="G2628" t="s">
        <v>17</v>
      </c>
      <c r="H2628" t="s">
        <v>18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5287</v>
      </c>
      <c r="O2628" s="7">
        <f>(E2628/D2628)*100</f>
        <v>112.00000000000001</v>
      </c>
      <c r="P2628" s="5">
        <f>IFERROR((E2628/L2628),0)</f>
        <v>56</v>
      </c>
      <c r="Q2628" s="5" t="str">
        <f>LEFT(N2628,SEARCH("/", N2628)-1)</f>
        <v>technology</v>
      </c>
      <c r="R2628" s="5" t="str">
        <f>RIGHT(N2628,LEN(N2628)-SEARCH("/",N2628))</f>
        <v>space exploration</v>
      </c>
      <c r="S2628" s="11">
        <f>(((J2628/60)/60)/24)+DATE(1970,1,1)</f>
        <v>42128.628113425926</v>
      </c>
      <c r="T2628" s="11">
        <f>(((I2628/60)/60)/24)+DATE(1970,1,1)</f>
        <v>42158.628113425926</v>
      </c>
      <c r="U2628">
        <f>YEAR(S2628)</f>
        <v>2015</v>
      </c>
      <c r="V2628">
        <f>YEAR(T2628)</f>
        <v>2015</v>
      </c>
      <c r="W2628" t="str">
        <f>IF(V2628=U2628, "Yes"," No")</f>
        <v>Yes</v>
      </c>
    </row>
    <row r="2629" spans="1:23" ht="43.2" x14ac:dyDescent="0.3">
      <c r="A2629">
        <v>2627</v>
      </c>
      <c r="B2629" s="1" t="s">
        <v>5338</v>
      </c>
      <c r="C2629" s="1" t="s">
        <v>5339</v>
      </c>
      <c r="D2629">
        <v>150</v>
      </c>
      <c r="E2629">
        <v>970</v>
      </c>
      <c r="F2629" t="s">
        <v>16</v>
      </c>
      <c r="G2629" t="s">
        <v>17</v>
      </c>
      <c r="H2629" t="s">
        <v>18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5287</v>
      </c>
      <c r="O2629" s="7">
        <f>(E2629/D2629)*100</f>
        <v>646.66666666666663</v>
      </c>
      <c r="P2629" s="5">
        <f>IFERROR((E2629/L2629),0)</f>
        <v>21.555555555555557</v>
      </c>
      <c r="Q2629" s="5" t="str">
        <f>LEFT(N2629,SEARCH("/", N2629)-1)</f>
        <v>technology</v>
      </c>
      <c r="R2629" s="5" t="str">
        <f>RIGHT(N2629,LEN(N2629)-SEARCH("/",N2629))</f>
        <v>space exploration</v>
      </c>
      <c r="S2629" s="11">
        <f>(((J2629/60)/60)/24)+DATE(1970,1,1)</f>
        <v>42304.829409722224</v>
      </c>
      <c r="T2629" s="11">
        <f>(((I2629/60)/60)/24)+DATE(1970,1,1)</f>
        <v>42334.871076388896</v>
      </c>
      <c r="U2629">
        <f>YEAR(S2629)</f>
        <v>2015</v>
      </c>
      <c r="V2629">
        <f>YEAR(T2629)</f>
        <v>2015</v>
      </c>
      <c r="W2629" t="str">
        <f>IF(V2629=U2629, "Yes"," No")</f>
        <v>Yes</v>
      </c>
    </row>
    <row r="2630" spans="1:23" ht="43.2" x14ac:dyDescent="0.3">
      <c r="A2630">
        <v>2628</v>
      </c>
      <c r="B2630" s="1" t="s">
        <v>5340</v>
      </c>
      <c r="C2630" s="1" t="s">
        <v>5341</v>
      </c>
      <c r="D2630">
        <v>839</v>
      </c>
      <c r="E2630">
        <v>926</v>
      </c>
      <c r="F2630" t="s">
        <v>16</v>
      </c>
      <c r="G2630" t="s">
        <v>17</v>
      </c>
      <c r="H2630" t="s">
        <v>18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5287</v>
      </c>
      <c r="O2630" s="7">
        <f>(E2630/D2630)*100</f>
        <v>110.36948748510132</v>
      </c>
      <c r="P2630" s="5">
        <f>IFERROR((E2630/L2630),0)</f>
        <v>44.095238095238095</v>
      </c>
      <c r="Q2630" s="5" t="str">
        <f>LEFT(N2630,SEARCH("/", N2630)-1)</f>
        <v>technology</v>
      </c>
      <c r="R2630" s="5" t="str">
        <f>RIGHT(N2630,LEN(N2630)-SEARCH("/",N2630))</f>
        <v>space exploration</v>
      </c>
      <c r="S2630" s="11">
        <f>(((J2630/60)/60)/24)+DATE(1970,1,1)</f>
        <v>41953.966053240743</v>
      </c>
      <c r="T2630" s="11">
        <f>(((I2630/60)/60)/24)+DATE(1970,1,1)</f>
        <v>41973.966053240743</v>
      </c>
      <c r="U2630">
        <f>YEAR(S2630)</f>
        <v>2014</v>
      </c>
      <c r="V2630">
        <f>YEAR(T2630)</f>
        <v>2014</v>
      </c>
      <c r="W2630" t="str">
        <f>IF(V2630=U2630, "Yes"," No")</f>
        <v>Yes</v>
      </c>
    </row>
    <row r="2631" spans="1:23" ht="28.8" x14ac:dyDescent="0.3">
      <c r="A2631">
        <v>2629</v>
      </c>
      <c r="B2631" s="1" t="s">
        <v>5342</v>
      </c>
      <c r="C2631" s="1" t="s">
        <v>5343</v>
      </c>
      <c r="D2631">
        <v>5000</v>
      </c>
      <c r="E2631">
        <v>6387</v>
      </c>
      <c r="F2631" t="s">
        <v>16</v>
      </c>
      <c r="G2631" t="s">
        <v>24</v>
      </c>
      <c r="H2631" t="s">
        <v>25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5287</v>
      </c>
      <c r="O2631" s="7">
        <f>(E2631/D2631)*100</f>
        <v>127.74000000000001</v>
      </c>
      <c r="P2631" s="5">
        <f>IFERROR((E2631/L2631),0)</f>
        <v>63.87</v>
      </c>
      <c r="Q2631" s="5" t="str">
        <f>LEFT(N2631,SEARCH("/", N2631)-1)</f>
        <v>technology</v>
      </c>
      <c r="R2631" s="5" t="str">
        <f>RIGHT(N2631,LEN(N2631)-SEARCH("/",N2631))</f>
        <v>space exploration</v>
      </c>
      <c r="S2631" s="11">
        <f>(((J2631/60)/60)/24)+DATE(1970,1,1)</f>
        <v>42108.538449074069</v>
      </c>
      <c r="T2631" s="11">
        <f>(((I2631/60)/60)/24)+DATE(1970,1,1)</f>
        <v>42138.538449074069</v>
      </c>
      <c r="U2631">
        <f>YEAR(S2631)</f>
        <v>2015</v>
      </c>
      <c r="V2631">
        <f>YEAR(T2631)</f>
        <v>2015</v>
      </c>
      <c r="W2631" t="str">
        <f>IF(V2631=U2631, "Yes"," No")</f>
        <v>Yes</v>
      </c>
    </row>
    <row r="2632" spans="1:23" ht="43.2" x14ac:dyDescent="0.3">
      <c r="A2632">
        <v>2630</v>
      </c>
      <c r="B2632" s="1" t="s">
        <v>5344</v>
      </c>
      <c r="C2632" s="1" t="s">
        <v>5345</v>
      </c>
      <c r="D2632">
        <v>2000</v>
      </c>
      <c r="E2632">
        <v>3158</v>
      </c>
      <c r="F2632" t="s">
        <v>16</v>
      </c>
      <c r="G2632" t="s">
        <v>50</v>
      </c>
      <c r="H2632" t="s">
        <v>51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5287</v>
      </c>
      <c r="O2632" s="7">
        <f>(E2632/D2632)*100</f>
        <v>157.9</v>
      </c>
      <c r="P2632" s="5">
        <f>IFERROR((E2632/L2632),0)</f>
        <v>38.987654320987652</v>
      </c>
      <c r="Q2632" s="5" t="str">
        <f>LEFT(N2632,SEARCH("/", N2632)-1)</f>
        <v>technology</v>
      </c>
      <c r="R2632" s="5" t="str">
        <f>RIGHT(N2632,LEN(N2632)-SEARCH("/",N2632))</f>
        <v>space exploration</v>
      </c>
      <c r="S2632" s="11">
        <f>(((J2632/60)/60)/24)+DATE(1970,1,1)</f>
        <v>42524.105462962965</v>
      </c>
      <c r="T2632" s="11">
        <f>(((I2632/60)/60)/24)+DATE(1970,1,1)</f>
        <v>42551.416666666672</v>
      </c>
      <c r="U2632">
        <f>YEAR(S2632)</f>
        <v>2016</v>
      </c>
      <c r="V2632">
        <f>YEAR(T2632)</f>
        <v>2016</v>
      </c>
      <c r="W2632" t="str">
        <f>IF(V2632=U2632, "Yes"," No")</f>
        <v>Yes</v>
      </c>
    </row>
    <row r="2633" spans="1:23" ht="43.2" x14ac:dyDescent="0.3">
      <c r="A2633">
        <v>2631</v>
      </c>
      <c r="B2633" s="1" t="s">
        <v>5346</v>
      </c>
      <c r="C2633" s="1" t="s">
        <v>5347</v>
      </c>
      <c r="D2633">
        <v>20000</v>
      </c>
      <c r="E2633">
        <v>22933.05</v>
      </c>
      <c r="F2633" t="s">
        <v>16</v>
      </c>
      <c r="G2633" t="s">
        <v>17</v>
      </c>
      <c r="H2633" t="s">
        <v>18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5287</v>
      </c>
      <c r="O2633" s="7">
        <f>(E2633/D2633)*100</f>
        <v>114.66525000000001</v>
      </c>
      <c r="P2633" s="5">
        <f>IFERROR((E2633/L2633),0)</f>
        <v>80.185489510489504</v>
      </c>
      <c r="Q2633" s="5" t="str">
        <f>LEFT(N2633,SEARCH("/", N2633)-1)</f>
        <v>technology</v>
      </c>
      <c r="R2633" s="5" t="str">
        <f>RIGHT(N2633,LEN(N2633)-SEARCH("/",N2633))</f>
        <v>space exploration</v>
      </c>
      <c r="S2633" s="11">
        <f>(((J2633/60)/60)/24)+DATE(1970,1,1)</f>
        <v>42218.169293981482</v>
      </c>
      <c r="T2633" s="11">
        <f>(((I2633/60)/60)/24)+DATE(1970,1,1)</f>
        <v>42246.169293981482</v>
      </c>
      <c r="U2633">
        <f>YEAR(S2633)</f>
        <v>2015</v>
      </c>
      <c r="V2633">
        <f>YEAR(T2633)</f>
        <v>2015</v>
      </c>
      <c r="W2633" t="str">
        <f>IF(V2633=U2633, "Yes"," No")</f>
        <v>Yes</v>
      </c>
    </row>
    <row r="2634" spans="1:23" ht="43.2" x14ac:dyDescent="0.3">
      <c r="A2634">
        <v>2632</v>
      </c>
      <c r="B2634" s="1" t="s">
        <v>5348</v>
      </c>
      <c r="C2634" s="1" t="s">
        <v>5349</v>
      </c>
      <c r="D2634">
        <v>1070</v>
      </c>
      <c r="E2634">
        <v>1466</v>
      </c>
      <c r="F2634" t="s">
        <v>16</v>
      </c>
      <c r="G2634" t="s">
        <v>17</v>
      </c>
      <c r="H2634" t="s">
        <v>18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5287</v>
      </c>
      <c r="O2634" s="7">
        <f>(E2634/D2634)*100</f>
        <v>137.00934579439252</v>
      </c>
      <c r="P2634" s="5">
        <f>IFERROR((E2634/L2634),0)</f>
        <v>34.904761904761905</v>
      </c>
      <c r="Q2634" s="5" t="str">
        <f>LEFT(N2634,SEARCH("/", N2634)-1)</f>
        <v>technology</v>
      </c>
      <c r="R2634" s="5" t="str">
        <f>RIGHT(N2634,LEN(N2634)-SEARCH("/",N2634))</f>
        <v>space exploration</v>
      </c>
      <c r="S2634" s="11">
        <f>(((J2634/60)/60)/24)+DATE(1970,1,1)</f>
        <v>42494.061793981484</v>
      </c>
      <c r="T2634" s="11">
        <f>(((I2634/60)/60)/24)+DATE(1970,1,1)</f>
        <v>42519.061793981484</v>
      </c>
      <c r="U2634">
        <f>YEAR(S2634)</f>
        <v>2016</v>
      </c>
      <c r="V2634">
        <f>YEAR(T2634)</f>
        <v>2016</v>
      </c>
      <c r="W2634" t="str">
        <f>IF(V2634=U2634, "Yes"," No")</f>
        <v>Yes</v>
      </c>
    </row>
    <row r="2635" spans="1:23" ht="43.2" x14ac:dyDescent="0.3">
      <c r="A2635">
        <v>2633</v>
      </c>
      <c r="B2635" s="1" t="s">
        <v>5350</v>
      </c>
      <c r="C2635" s="1" t="s">
        <v>5351</v>
      </c>
      <c r="D2635">
        <v>5000</v>
      </c>
      <c r="E2635">
        <v>17731</v>
      </c>
      <c r="F2635" t="s">
        <v>16</v>
      </c>
      <c r="G2635" t="s">
        <v>17</v>
      </c>
      <c r="H2635" t="s">
        <v>18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5287</v>
      </c>
      <c r="O2635" s="7">
        <f>(E2635/D2635)*100</f>
        <v>354.62</v>
      </c>
      <c r="P2635" s="5">
        <f>IFERROR((E2635/L2635),0)</f>
        <v>89.100502512562812</v>
      </c>
      <c r="Q2635" s="5" t="str">
        <f>LEFT(N2635,SEARCH("/", N2635)-1)</f>
        <v>technology</v>
      </c>
      <c r="R2635" s="5" t="str">
        <f>RIGHT(N2635,LEN(N2635)-SEARCH("/",N2635))</f>
        <v>space exploration</v>
      </c>
      <c r="S2635" s="11">
        <f>(((J2635/60)/60)/24)+DATE(1970,1,1)</f>
        <v>41667.823287037041</v>
      </c>
      <c r="T2635" s="11">
        <f>(((I2635/60)/60)/24)+DATE(1970,1,1)</f>
        <v>41697.958333333336</v>
      </c>
      <c r="U2635">
        <f>YEAR(S2635)</f>
        <v>2014</v>
      </c>
      <c r="V2635">
        <f>YEAR(T2635)</f>
        <v>2014</v>
      </c>
      <c r="W2635" t="str">
        <f>IF(V2635=U2635, "Yes"," No")</f>
        <v>Yes</v>
      </c>
    </row>
    <row r="2636" spans="1:23" ht="43.2" x14ac:dyDescent="0.3">
      <c r="A2636">
        <v>2634</v>
      </c>
      <c r="B2636" s="1" t="s">
        <v>5352</v>
      </c>
      <c r="C2636" s="1" t="s">
        <v>5353</v>
      </c>
      <c r="D2636">
        <v>930</v>
      </c>
      <c r="E2636">
        <v>986</v>
      </c>
      <c r="F2636" t="s">
        <v>16</v>
      </c>
      <c r="G2636" t="s">
        <v>17</v>
      </c>
      <c r="H2636" t="s">
        <v>18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5287</v>
      </c>
      <c r="O2636" s="7">
        <f>(E2636/D2636)*100</f>
        <v>106.02150537634409</v>
      </c>
      <c r="P2636" s="5">
        <f>IFERROR((E2636/L2636),0)</f>
        <v>39.44</v>
      </c>
      <c r="Q2636" s="5" t="str">
        <f>LEFT(N2636,SEARCH("/", N2636)-1)</f>
        <v>technology</v>
      </c>
      <c r="R2636" s="5" t="str">
        <f>RIGHT(N2636,LEN(N2636)-SEARCH("/",N2636))</f>
        <v>space exploration</v>
      </c>
      <c r="S2636" s="11">
        <f>(((J2636/60)/60)/24)+DATE(1970,1,1)</f>
        <v>42612.656493055561</v>
      </c>
      <c r="T2636" s="11">
        <f>(((I2636/60)/60)/24)+DATE(1970,1,1)</f>
        <v>42642.656493055561</v>
      </c>
      <c r="U2636">
        <f>YEAR(S2636)</f>
        <v>2016</v>
      </c>
      <c r="V2636">
        <f>YEAR(T2636)</f>
        <v>2016</v>
      </c>
      <c r="W2636" t="str">
        <f>IF(V2636=U2636, "Yes"," No")</f>
        <v>Yes</v>
      </c>
    </row>
    <row r="2637" spans="1:23" ht="43.2" x14ac:dyDescent="0.3">
      <c r="A2637">
        <v>2635</v>
      </c>
      <c r="B2637" s="1" t="s">
        <v>5354</v>
      </c>
      <c r="C2637" s="1" t="s">
        <v>5355</v>
      </c>
      <c r="D2637">
        <v>11500</v>
      </c>
      <c r="E2637">
        <v>11500</v>
      </c>
      <c r="F2637" t="s">
        <v>16</v>
      </c>
      <c r="G2637" t="s">
        <v>159</v>
      </c>
      <c r="H2637" t="s">
        <v>160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5287</v>
      </c>
      <c r="O2637" s="7">
        <f>(E2637/D2637)*100</f>
        <v>100</v>
      </c>
      <c r="P2637" s="5">
        <f>IFERROR((E2637/L2637),0)</f>
        <v>136.9047619047619</v>
      </c>
      <c r="Q2637" s="5" t="str">
        <f>LEFT(N2637,SEARCH("/", N2637)-1)</f>
        <v>technology</v>
      </c>
      <c r="R2637" s="5" t="str">
        <f>RIGHT(N2637,LEN(N2637)-SEARCH("/",N2637))</f>
        <v>space exploration</v>
      </c>
      <c r="S2637" s="11">
        <f>(((J2637/60)/60)/24)+DATE(1970,1,1)</f>
        <v>42037.950937500005</v>
      </c>
      <c r="T2637" s="11">
        <f>(((I2637/60)/60)/24)+DATE(1970,1,1)</f>
        <v>42072.909270833334</v>
      </c>
      <c r="U2637">
        <f>YEAR(S2637)</f>
        <v>2015</v>
      </c>
      <c r="V2637">
        <f>YEAR(T2637)</f>
        <v>2015</v>
      </c>
      <c r="W2637" t="str">
        <f>IF(V2637=U2637, "Yes"," No")</f>
        <v>Yes</v>
      </c>
    </row>
    <row r="2638" spans="1:23" ht="57.6" x14ac:dyDescent="0.3">
      <c r="A2638">
        <v>2636</v>
      </c>
      <c r="B2638" s="1" t="s">
        <v>5356</v>
      </c>
      <c r="C2638" s="1" t="s">
        <v>5357</v>
      </c>
      <c r="D2638">
        <v>1000</v>
      </c>
      <c r="E2638">
        <v>1873</v>
      </c>
      <c r="F2638" t="s">
        <v>16</v>
      </c>
      <c r="G2638" t="s">
        <v>17</v>
      </c>
      <c r="H2638" t="s">
        <v>18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5287</v>
      </c>
      <c r="O2638" s="7">
        <f>(E2638/D2638)*100</f>
        <v>187.3</v>
      </c>
      <c r="P2638" s="5">
        <f>IFERROR((E2638/L2638),0)</f>
        <v>37.46</v>
      </c>
      <c r="Q2638" s="5" t="str">
        <f>LEFT(N2638,SEARCH("/", N2638)-1)</f>
        <v>technology</v>
      </c>
      <c r="R2638" s="5" t="str">
        <f>RIGHT(N2638,LEN(N2638)-SEARCH("/",N2638))</f>
        <v>space exploration</v>
      </c>
      <c r="S2638" s="11">
        <f>(((J2638/60)/60)/24)+DATE(1970,1,1)</f>
        <v>42636.614745370374</v>
      </c>
      <c r="T2638" s="11">
        <f>(((I2638/60)/60)/24)+DATE(1970,1,1)</f>
        <v>42659.041666666672</v>
      </c>
      <c r="U2638">
        <f>YEAR(S2638)</f>
        <v>2016</v>
      </c>
      <c r="V2638">
        <f>YEAR(T2638)</f>
        <v>2016</v>
      </c>
      <c r="W2638" t="str">
        <f>IF(V2638=U2638, "Yes"," No")</f>
        <v>Yes</v>
      </c>
    </row>
    <row r="2639" spans="1:23" ht="28.8" x14ac:dyDescent="0.3">
      <c r="A2639">
        <v>2637</v>
      </c>
      <c r="B2639" s="1" t="s">
        <v>5358</v>
      </c>
      <c r="C2639" s="1" t="s">
        <v>5359</v>
      </c>
      <c r="D2639">
        <v>500</v>
      </c>
      <c r="E2639">
        <v>831</v>
      </c>
      <c r="F2639" t="s">
        <v>16</v>
      </c>
      <c r="G2639" t="s">
        <v>17</v>
      </c>
      <c r="H2639" t="s">
        <v>18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5287</v>
      </c>
      <c r="O2639" s="7">
        <f>(E2639/D2639)*100</f>
        <v>166.2</v>
      </c>
      <c r="P2639" s="5">
        <f>IFERROR((E2639/L2639),0)</f>
        <v>31.96153846153846</v>
      </c>
      <c r="Q2639" s="5" t="str">
        <f>LEFT(N2639,SEARCH("/", N2639)-1)</f>
        <v>technology</v>
      </c>
      <c r="R2639" s="5" t="str">
        <f>RIGHT(N2639,LEN(N2639)-SEARCH("/",N2639))</f>
        <v>space exploration</v>
      </c>
      <c r="S2639" s="11">
        <f>(((J2639/60)/60)/24)+DATE(1970,1,1)</f>
        <v>42639.549479166672</v>
      </c>
      <c r="T2639" s="11">
        <f>(((I2639/60)/60)/24)+DATE(1970,1,1)</f>
        <v>42655.549479166672</v>
      </c>
      <c r="U2639">
        <f>YEAR(S2639)</f>
        <v>2016</v>
      </c>
      <c r="V2639">
        <f>YEAR(T2639)</f>
        <v>2016</v>
      </c>
      <c r="W2639" t="str">
        <f>IF(V2639=U2639, "Yes"," No")</f>
        <v>Yes</v>
      </c>
    </row>
    <row r="2640" spans="1:23" ht="43.2" x14ac:dyDescent="0.3">
      <c r="A2640">
        <v>2638</v>
      </c>
      <c r="B2640" s="1" t="s">
        <v>5360</v>
      </c>
      <c r="C2640" s="1" t="s">
        <v>5361</v>
      </c>
      <c r="D2640">
        <v>347</v>
      </c>
      <c r="E2640">
        <v>353</v>
      </c>
      <c r="F2640" t="s">
        <v>16</v>
      </c>
      <c r="G2640" t="s">
        <v>17</v>
      </c>
      <c r="H2640" t="s">
        <v>18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5287</v>
      </c>
      <c r="O2640" s="7">
        <f>(E2640/D2640)*100</f>
        <v>101.72910662824208</v>
      </c>
      <c r="P2640" s="5">
        <f>IFERROR((E2640/L2640),0)</f>
        <v>25.214285714285715</v>
      </c>
      <c r="Q2640" s="5" t="str">
        <f>LEFT(N2640,SEARCH("/", N2640)-1)</f>
        <v>technology</v>
      </c>
      <c r="R2640" s="5" t="str">
        <f>RIGHT(N2640,LEN(N2640)-SEARCH("/",N2640))</f>
        <v>space exploration</v>
      </c>
      <c r="S2640" s="11">
        <f>(((J2640/60)/60)/24)+DATE(1970,1,1)</f>
        <v>41989.913136574076</v>
      </c>
      <c r="T2640" s="11">
        <f>(((I2640/60)/60)/24)+DATE(1970,1,1)</f>
        <v>42019.913136574076</v>
      </c>
      <c r="U2640">
        <f>YEAR(S2640)</f>
        <v>2014</v>
      </c>
      <c r="V2640">
        <f>YEAR(T2640)</f>
        <v>2015</v>
      </c>
      <c r="W2640" t="str">
        <f>IF(V2640=U2640, "Yes"," No")</f>
        <v xml:space="preserve"> No</v>
      </c>
    </row>
    <row r="2641" spans="1:23" ht="43.2" x14ac:dyDescent="0.3">
      <c r="A2641">
        <v>2639</v>
      </c>
      <c r="B2641" s="1" t="s">
        <v>5362</v>
      </c>
      <c r="C2641" s="1" t="s">
        <v>5363</v>
      </c>
      <c r="D2641">
        <v>300</v>
      </c>
      <c r="E2641">
        <v>492</v>
      </c>
      <c r="F2641" t="s">
        <v>16</v>
      </c>
      <c r="G2641" t="s">
        <v>24</v>
      </c>
      <c r="H2641" t="s">
        <v>25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5287</v>
      </c>
      <c r="O2641" s="7">
        <f>(E2641/D2641)*100</f>
        <v>164</v>
      </c>
      <c r="P2641" s="5">
        <f>IFERROR((E2641/L2641),0)</f>
        <v>10.040816326530612</v>
      </c>
      <c r="Q2641" s="5" t="str">
        <f>LEFT(N2641,SEARCH("/", N2641)-1)</f>
        <v>technology</v>
      </c>
      <c r="R2641" s="5" t="str">
        <f>RIGHT(N2641,LEN(N2641)-SEARCH("/",N2641))</f>
        <v>space exploration</v>
      </c>
      <c r="S2641" s="11">
        <f>(((J2641/60)/60)/24)+DATE(1970,1,1)</f>
        <v>42024.86513888889</v>
      </c>
      <c r="T2641" s="11">
        <f>(((I2641/60)/60)/24)+DATE(1970,1,1)</f>
        <v>42054.86513888889</v>
      </c>
      <c r="U2641">
        <f>YEAR(S2641)</f>
        <v>2015</v>
      </c>
      <c r="V2641">
        <f>YEAR(T2641)</f>
        <v>2015</v>
      </c>
      <c r="W2641" t="str">
        <f>IF(V2641=U2641, "Yes"," No")</f>
        <v>Yes</v>
      </c>
    </row>
    <row r="2642" spans="1:23" ht="57.6" x14ac:dyDescent="0.3">
      <c r="A2642">
        <v>2640</v>
      </c>
      <c r="B2642" s="1" t="s">
        <v>5364</v>
      </c>
      <c r="C2642" s="1" t="s">
        <v>5365</v>
      </c>
      <c r="D2642">
        <v>3000</v>
      </c>
      <c r="E2642">
        <v>3170</v>
      </c>
      <c r="F2642" t="s">
        <v>16</v>
      </c>
      <c r="G2642" t="s">
        <v>17</v>
      </c>
      <c r="H2642" t="s">
        <v>18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5287</v>
      </c>
      <c r="O2642" s="7">
        <f>(E2642/D2642)*100</f>
        <v>105.66666666666666</v>
      </c>
      <c r="P2642" s="5">
        <f>IFERROR((E2642/L2642),0)</f>
        <v>45.94202898550725</v>
      </c>
      <c r="Q2642" s="5" t="str">
        <f>LEFT(N2642,SEARCH("/", N2642)-1)</f>
        <v>technology</v>
      </c>
      <c r="R2642" s="5" t="str">
        <f>RIGHT(N2642,LEN(N2642)-SEARCH("/",N2642))</f>
        <v>space exploration</v>
      </c>
      <c r="S2642" s="11">
        <f>(((J2642/60)/60)/24)+DATE(1970,1,1)</f>
        <v>42103.160578703704</v>
      </c>
      <c r="T2642" s="11">
        <f>(((I2642/60)/60)/24)+DATE(1970,1,1)</f>
        <v>42163.160578703704</v>
      </c>
      <c r="U2642">
        <f>YEAR(S2642)</f>
        <v>2015</v>
      </c>
      <c r="V2642">
        <f>YEAR(T2642)</f>
        <v>2015</v>
      </c>
      <c r="W2642" t="str">
        <f>IF(V2642=U2642, "Yes"," No")</f>
        <v>Yes</v>
      </c>
    </row>
    <row r="2643" spans="1:23" ht="28.8" x14ac:dyDescent="0.3">
      <c r="A2643">
        <v>2641</v>
      </c>
      <c r="B2643" s="1" t="s">
        <v>5366</v>
      </c>
      <c r="C2643" s="1" t="s">
        <v>5367</v>
      </c>
      <c r="D2643">
        <v>1500</v>
      </c>
      <c r="E2643">
        <v>15</v>
      </c>
      <c r="F2643" t="s">
        <v>357</v>
      </c>
      <c r="G2643" t="s">
        <v>17</v>
      </c>
      <c r="H2643" t="s">
        <v>18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5287</v>
      </c>
      <c r="O2643" s="7">
        <f>(E2643/D2643)*100</f>
        <v>1</v>
      </c>
      <c r="P2643" s="5">
        <f>IFERROR((E2643/L2643),0)</f>
        <v>15</v>
      </c>
      <c r="Q2643" s="5" t="str">
        <f>LEFT(N2643,SEARCH("/", N2643)-1)</f>
        <v>technology</v>
      </c>
      <c r="R2643" s="5" t="str">
        <f>RIGHT(N2643,LEN(N2643)-SEARCH("/",N2643))</f>
        <v>space exploration</v>
      </c>
      <c r="S2643" s="11">
        <f>(((J2643/60)/60)/24)+DATE(1970,1,1)</f>
        <v>41880.827118055553</v>
      </c>
      <c r="T2643" s="11">
        <f>(((I2643/60)/60)/24)+DATE(1970,1,1)</f>
        <v>41897.839583333334</v>
      </c>
      <c r="U2643">
        <f>YEAR(S2643)</f>
        <v>2014</v>
      </c>
      <c r="V2643">
        <f>YEAR(T2643)</f>
        <v>2014</v>
      </c>
      <c r="W2643" t="str">
        <f>IF(V2643=U2643, "Yes"," No")</f>
        <v>Yes</v>
      </c>
    </row>
    <row r="2644" spans="1:23" ht="57.6" x14ac:dyDescent="0.3">
      <c r="A2644">
        <v>2642</v>
      </c>
      <c r="B2644" s="1" t="s">
        <v>5368</v>
      </c>
      <c r="C2644" s="1" t="s">
        <v>5369</v>
      </c>
      <c r="D2644">
        <v>500000</v>
      </c>
      <c r="E2644">
        <v>0</v>
      </c>
      <c r="F2644" t="s">
        <v>357</v>
      </c>
      <c r="G2644" t="s">
        <v>502</v>
      </c>
      <c r="H2644" t="s">
        <v>55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5287</v>
      </c>
      <c r="O2644" s="7">
        <f>(E2644/D2644)*100</f>
        <v>0</v>
      </c>
      <c r="P2644" s="5">
        <f>IFERROR((E2644/L2644),0)</f>
        <v>0</v>
      </c>
      <c r="Q2644" s="5" t="str">
        <f>LEFT(N2644,SEARCH("/", N2644)-1)</f>
        <v>technology</v>
      </c>
      <c r="R2644" s="5" t="str">
        <f>RIGHT(N2644,LEN(N2644)-SEARCH("/",N2644))</f>
        <v>space exploration</v>
      </c>
      <c r="S2644" s="11">
        <f>(((J2644/60)/60)/24)+DATE(1970,1,1)</f>
        <v>42536.246620370366</v>
      </c>
      <c r="T2644" s="11">
        <f>(((I2644/60)/60)/24)+DATE(1970,1,1)</f>
        <v>42566.289583333331</v>
      </c>
      <c r="U2644">
        <f>YEAR(S2644)</f>
        <v>2016</v>
      </c>
      <c r="V2644">
        <f>YEAR(T2644)</f>
        <v>2016</v>
      </c>
      <c r="W2644" t="str">
        <f>IF(V2644=U2644, "Yes"," No")</f>
        <v>Yes</v>
      </c>
    </row>
    <row r="2645" spans="1:23" ht="57.6" x14ac:dyDescent="0.3">
      <c r="A2645">
        <v>2643</v>
      </c>
      <c r="B2645" s="1" t="s">
        <v>5370</v>
      </c>
      <c r="C2645" s="1" t="s">
        <v>5371</v>
      </c>
      <c r="D2645">
        <v>1000000</v>
      </c>
      <c r="E2645">
        <v>335597.31</v>
      </c>
      <c r="F2645" t="s">
        <v>272</v>
      </c>
      <c r="G2645" t="s">
        <v>17</v>
      </c>
      <c r="H2645" t="s">
        <v>18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5287</v>
      </c>
      <c r="O2645" s="7">
        <f>(E2645/D2645)*100</f>
        <v>33.559730999999999</v>
      </c>
      <c r="P2645" s="5">
        <f>IFERROR((E2645/L2645),0)</f>
        <v>223.58248500999335</v>
      </c>
      <c r="Q2645" s="5" t="str">
        <f>LEFT(N2645,SEARCH("/", N2645)-1)</f>
        <v>technology</v>
      </c>
      <c r="R2645" s="5" t="str">
        <f>RIGHT(N2645,LEN(N2645)-SEARCH("/",N2645))</f>
        <v>space exploration</v>
      </c>
      <c r="S2645" s="11">
        <f>(((J2645/60)/60)/24)+DATE(1970,1,1)</f>
        <v>42689.582349537035</v>
      </c>
      <c r="T2645" s="11">
        <f>(((I2645/60)/60)/24)+DATE(1970,1,1)</f>
        <v>42725.332638888889</v>
      </c>
      <c r="U2645">
        <f>YEAR(S2645)</f>
        <v>2016</v>
      </c>
      <c r="V2645">
        <f>YEAR(T2645)</f>
        <v>2016</v>
      </c>
      <c r="W2645" t="str">
        <f>IF(V2645=U2645, "Yes"," No")</f>
        <v>Yes</v>
      </c>
    </row>
    <row r="2646" spans="1:23" ht="43.2" x14ac:dyDescent="0.3">
      <c r="A2646">
        <v>2644</v>
      </c>
      <c r="B2646" s="1" t="s">
        <v>5372</v>
      </c>
      <c r="C2646" s="1" t="s">
        <v>5373</v>
      </c>
      <c r="D2646">
        <v>100000</v>
      </c>
      <c r="E2646">
        <v>2053</v>
      </c>
      <c r="F2646" t="s">
        <v>272</v>
      </c>
      <c r="G2646" t="s">
        <v>17</v>
      </c>
      <c r="H2646" t="s">
        <v>18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5287</v>
      </c>
      <c r="O2646" s="7">
        <f>(E2646/D2646)*100</f>
        <v>2.0529999999999999</v>
      </c>
      <c r="P2646" s="5">
        <f>IFERROR((E2646/L2646),0)</f>
        <v>39.480769230769234</v>
      </c>
      <c r="Q2646" s="5" t="str">
        <f>LEFT(N2646,SEARCH("/", N2646)-1)</f>
        <v>technology</v>
      </c>
      <c r="R2646" s="5" t="str">
        <f>RIGHT(N2646,LEN(N2646)-SEARCH("/",N2646))</f>
        <v>space exploration</v>
      </c>
      <c r="S2646" s="11">
        <f>(((J2646/60)/60)/24)+DATE(1970,1,1)</f>
        <v>42774.792071759264</v>
      </c>
      <c r="T2646" s="11">
        <f>(((I2646/60)/60)/24)+DATE(1970,1,1)</f>
        <v>42804.792071759264</v>
      </c>
      <c r="U2646">
        <f>YEAR(S2646)</f>
        <v>2017</v>
      </c>
      <c r="V2646">
        <f>YEAR(T2646)</f>
        <v>2017</v>
      </c>
      <c r="W2646" t="str">
        <f>IF(V2646=U2646, "Yes"," No")</f>
        <v>Yes</v>
      </c>
    </row>
    <row r="2647" spans="1:23" ht="43.2" x14ac:dyDescent="0.3">
      <c r="A2647">
        <v>2645</v>
      </c>
      <c r="B2647" s="1" t="s">
        <v>5374</v>
      </c>
      <c r="C2647" s="1" t="s">
        <v>5375</v>
      </c>
      <c r="D2647">
        <v>20000</v>
      </c>
      <c r="E2647">
        <v>2100</v>
      </c>
      <c r="F2647" t="s">
        <v>272</v>
      </c>
      <c r="G2647" t="s">
        <v>50</v>
      </c>
      <c r="H2647" t="s">
        <v>51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5287</v>
      </c>
      <c r="O2647" s="7">
        <f>(E2647/D2647)*100</f>
        <v>10.5</v>
      </c>
      <c r="P2647" s="5">
        <f>IFERROR((E2647/L2647),0)</f>
        <v>91.304347826086953</v>
      </c>
      <c r="Q2647" s="5" t="str">
        <f>LEFT(N2647,SEARCH("/", N2647)-1)</f>
        <v>technology</v>
      </c>
      <c r="R2647" s="5" t="str">
        <f>RIGHT(N2647,LEN(N2647)-SEARCH("/",N2647))</f>
        <v>space exploration</v>
      </c>
      <c r="S2647" s="11">
        <f>(((J2647/60)/60)/24)+DATE(1970,1,1)</f>
        <v>41921.842627314814</v>
      </c>
      <c r="T2647" s="11">
        <f>(((I2647/60)/60)/24)+DATE(1970,1,1)</f>
        <v>41951.884293981479</v>
      </c>
      <c r="U2647">
        <f>YEAR(S2647)</f>
        <v>2014</v>
      </c>
      <c r="V2647">
        <f>YEAR(T2647)</f>
        <v>2014</v>
      </c>
      <c r="W2647" t="str">
        <f>IF(V2647=U2647, "Yes"," No")</f>
        <v>Yes</v>
      </c>
    </row>
    <row r="2648" spans="1:23" ht="43.2" x14ac:dyDescent="0.3">
      <c r="A2648">
        <v>2646</v>
      </c>
      <c r="B2648" s="1" t="s">
        <v>5376</v>
      </c>
      <c r="C2648" s="1" t="s">
        <v>5377</v>
      </c>
      <c r="D2648">
        <v>500000</v>
      </c>
      <c r="E2648">
        <v>42086.42</v>
      </c>
      <c r="F2648" t="s">
        <v>272</v>
      </c>
      <c r="G2648" t="s">
        <v>17</v>
      </c>
      <c r="H2648" t="s">
        <v>18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5287</v>
      </c>
      <c r="O2648" s="7">
        <f>(E2648/D2648)*100</f>
        <v>8.4172840000000004</v>
      </c>
      <c r="P2648" s="5">
        <f>IFERROR((E2648/L2648),0)</f>
        <v>78.666205607476627</v>
      </c>
      <c r="Q2648" s="5" t="str">
        <f>LEFT(N2648,SEARCH("/", N2648)-1)</f>
        <v>technology</v>
      </c>
      <c r="R2648" s="5" t="str">
        <f>RIGHT(N2648,LEN(N2648)-SEARCH("/",N2648))</f>
        <v>space exploration</v>
      </c>
      <c r="S2648" s="11">
        <f>(((J2648/60)/60)/24)+DATE(1970,1,1)</f>
        <v>42226.313298611116</v>
      </c>
      <c r="T2648" s="11">
        <f>(((I2648/60)/60)/24)+DATE(1970,1,1)</f>
        <v>42256.313298611116</v>
      </c>
      <c r="U2648">
        <f>YEAR(S2648)</f>
        <v>2015</v>
      </c>
      <c r="V2648">
        <f>YEAR(T2648)</f>
        <v>2015</v>
      </c>
      <c r="W2648" t="str">
        <f>IF(V2648=U2648, "Yes"," No")</f>
        <v>Yes</v>
      </c>
    </row>
    <row r="2649" spans="1:23" ht="43.2" x14ac:dyDescent="0.3">
      <c r="A2649">
        <v>2647</v>
      </c>
      <c r="B2649" s="1" t="s">
        <v>5378</v>
      </c>
      <c r="C2649" s="1" t="s">
        <v>5379</v>
      </c>
      <c r="D2649">
        <v>2500</v>
      </c>
      <c r="E2649">
        <v>36</v>
      </c>
      <c r="F2649" t="s">
        <v>272</v>
      </c>
      <c r="G2649" t="s">
        <v>159</v>
      </c>
      <c r="H2649" t="s">
        <v>160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5287</v>
      </c>
      <c r="O2649" s="7">
        <f>(E2649/D2649)*100</f>
        <v>1.44</v>
      </c>
      <c r="P2649" s="5">
        <f>IFERROR((E2649/L2649),0)</f>
        <v>12</v>
      </c>
      <c r="Q2649" s="5" t="str">
        <f>LEFT(N2649,SEARCH("/", N2649)-1)</f>
        <v>technology</v>
      </c>
      <c r="R2649" s="5" t="str">
        <f>RIGHT(N2649,LEN(N2649)-SEARCH("/",N2649))</f>
        <v>space exploration</v>
      </c>
      <c r="S2649" s="11">
        <f>(((J2649/60)/60)/24)+DATE(1970,1,1)</f>
        <v>42200.261793981481</v>
      </c>
      <c r="T2649" s="11">
        <f>(((I2649/60)/60)/24)+DATE(1970,1,1)</f>
        <v>42230.261793981481</v>
      </c>
      <c r="U2649">
        <f>YEAR(S2649)</f>
        <v>2015</v>
      </c>
      <c r="V2649">
        <f>YEAR(T2649)</f>
        <v>2015</v>
      </c>
      <c r="W2649" t="str">
        <f>IF(V2649=U2649, "Yes"," No")</f>
        <v>Yes</v>
      </c>
    </row>
    <row r="2650" spans="1:23" ht="57.6" x14ac:dyDescent="0.3">
      <c r="A2650">
        <v>2648</v>
      </c>
      <c r="B2650" s="1" t="s">
        <v>5380</v>
      </c>
      <c r="C2650" s="1" t="s">
        <v>5381</v>
      </c>
      <c r="D2650">
        <v>12000</v>
      </c>
      <c r="E2650">
        <v>106</v>
      </c>
      <c r="F2650" t="s">
        <v>272</v>
      </c>
      <c r="G2650" t="s">
        <v>17</v>
      </c>
      <c r="H2650" t="s">
        <v>18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5287</v>
      </c>
      <c r="O2650" s="7">
        <f>(E2650/D2650)*100</f>
        <v>0.88333333333333341</v>
      </c>
      <c r="P2650" s="5">
        <f>IFERROR((E2650/L2650),0)</f>
        <v>17.666666666666668</v>
      </c>
      <c r="Q2650" s="5" t="str">
        <f>LEFT(N2650,SEARCH("/", N2650)-1)</f>
        <v>technology</v>
      </c>
      <c r="R2650" s="5" t="str">
        <f>RIGHT(N2650,LEN(N2650)-SEARCH("/",N2650))</f>
        <v>space exploration</v>
      </c>
      <c r="S2650" s="11">
        <f>(((J2650/60)/60)/24)+DATE(1970,1,1)</f>
        <v>42408.714814814812</v>
      </c>
      <c r="T2650" s="11">
        <f>(((I2650/60)/60)/24)+DATE(1970,1,1)</f>
        <v>42438.714814814812</v>
      </c>
      <c r="U2650">
        <f>YEAR(S2650)</f>
        <v>2016</v>
      </c>
      <c r="V2650">
        <f>YEAR(T2650)</f>
        <v>2016</v>
      </c>
      <c r="W2650" t="str">
        <f>IF(V2650=U2650, "Yes"," No")</f>
        <v>Yes</v>
      </c>
    </row>
    <row r="2651" spans="1:23" ht="28.8" x14ac:dyDescent="0.3">
      <c r="A2651">
        <v>2649</v>
      </c>
      <c r="B2651" s="1" t="s">
        <v>5382</v>
      </c>
      <c r="C2651" s="1" t="s">
        <v>5383</v>
      </c>
      <c r="D2651">
        <v>125000</v>
      </c>
      <c r="E2651">
        <v>124</v>
      </c>
      <c r="F2651" t="s">
        <v>272</v>
      </c>
      <c r="G2651" t="s">
        <v>17</v>
      </c>
      <c r="H2651" t="s">
        <v>18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5287</v>
      </c>
      <c r="O2651" s="7">
        <f>(E2651/D2651)*100</f>
        <v>9.920000000000001E-2</v>
      </c>
      <c r="P2651" s="5">
        <f>IFERROR((E2651/L2651),0)</f>
        <v>41.333333333333336</v>
      </c>
      <c r="Q2651" s="5" t="str">
        <f>LEFT(N2651,SEARCH("/", N2651)-1)</f>
        <v>technology</v>
      </c>
      <c r="R2651" s="5" t="str">
        <f>RIGHT(N2651,LEN(N2651)-SEARCH("/",N2651))</f>
        <v>space exploration</v>
      </c>
      <c r="S2651" s="11">
        <f>(((J2651/60)/60)/24)+DATE(1970,1,1)</f>
        <v>42341.99700231482</v>
      </c>
      <c r="T2651" s="11">
        <f>(((I2651/60)/60)/24)+DATE(1970,1,1)</f>
        <v>42401.99700231482</v>
      </c>
      <c r="U2651">
        <f>YEAR(S2651)</f>
        <v>2015</v>
      </c>
      <c r="V2651">
        <f>YEAR(T2651)</f>
        <v>2016</v>
      </c>
      <c r="W2651" t="str">
        <f>IF(V2651=U2651, "Yes"," No")</f>
        <v xml:space="preserve"> No</v>
      </c>
    </row>
    <row r="2652" spans="1:23" ht="57.6" x14ac:dyDescent="0.3">
      <c r="A2652">
        <v>2650</v>
      </c>
      <c r="B2652" s="1" t="s">
        <v>5384</v>
      </c>
      <c r="C2652" s="1" t="s">
        <v>5385</v>
      </c>
      <c r="D2652">
        <v>60000</v>
      </c>
      <c r="E2652">
        <v>358</v>
      </c>
      <c r="F2652" t="s">
        <v>272</v>
      </c>
      <c r="G2652" t="s">
        <v>17</v>
      </c>
      <c r="H2652" t="s">
        <v>18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5287</v>
      </c>
      <c r="O2652" s="7">
        <f>(E2652/D2652)*100</f>
        <v>0.59666666666666668</v>
      </c>
      <c r="P2652" s="5">
        <f>IFERROR((E2652/L2652),0)</f>
        <v>71.599999999999994</v>
      </c>
      <c r="Q2652" s="5" t="str">
        <f>LEFT(N2652,SEARCH("/", N2652)-1)</f>
        <v>technology</v>
      </c>
      <c r="R2652" s="5" t="str">
        <f>RIGHT(N2652,LEN(N2652)-SEARCH("/",N2652))</f>
        <v>space exploration</v>
      </c>
      <c r="S2652" s="11">
        <f>(((J2652/60)/60)/24)+DATE(1970,1,1)</f>
        <v>42695.624340277776</v>
      </c>
      <c r="T2652" s="11">
        <f>(((I2652/60)/60)/24)+DATE(1970,1,1)</f>
        <v>42725.624340277776</v>
      </c>
      <c r="U2652">
        <f>YEAR(S2652)</f>
        <v>2016</v>
      </c>
      <c r="V2652">
        <f>YEAR(T2652)</f>
        <v>2016</v>
      </c>
      <c r="W2652" t="str">
        <f>IF(V2652=U2652, "Yes"," No")</f>
        <v>Yes</v>
      </c>
    </row>
    <row r="2653" spans="1:23" ht="43.2" x14ac:dyDescent="0.3">
      <c r="A2653">
        <v>2651</v>
      </c>
      <c r="B2653" s="1" t="s">
        <v>5386</v>
      </c>
      <c r="C2653" s="1" t="s">
        <v>5387</v>
      </c>
      <c r="D2653">
        <v>280000</v>
      </c>
      <c r="E2653">
        <v>5233</v>
      </c>
      <c r="F2653" t="s">
        <v>272</v>
      </c>
      <c r="G2653" t="s">
        <v>17</v>
      </c>
      <c r="H2653" t="s">
        <v>18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5287</v>
      </c>
      <c r="O2653" s="7">
        <f>(E2653/D2653)*100</f>
        <v>1.8689285714285715</v>
      </c>
      <c r="P2653" s="5">
        <f>IFERROR((E2653/L2653),0)</f>
        <v>307.8235294117647</v>
      </c>
      <c r="Q2653" s="5" t="str">
        <f>LEFT(N2653,SEARCH("/", N2653)-1)</f>
        <v>technology</v>
      </c>
      <c r="R2653" s="5" t="str">
        <f>RIGHT(N2653,LEN(N2653)-SEARCH("/",N2653))</f>
        <v>space exploration</v>
      </c>
      <c r="S2653" s="11">
        <f>(((J2653/60)/60)/24)+DATE(1970,1,1)</f>
        <v>42327.805659722217</v>
      </c>
      <c r="T2653" s="11">
        <f>(((I2653/60)/60)/24)+DATE(1970,1,1)</f>
        <v>42355.805659722217</v>
      </c>
      <c r="U2653">
        <f>YEAR(S2653)</f>
        <v>2015</v>
      </c>
      <c r="V2653">
        <f>YEAR(T2653)</f>
        <v>2015</v>
      </c>
      <c r="W2653" t="str">
        <f>IF(V2653=U2653, "Yes"," No")</f>
        <v>Yes</v>
      </c>
    </row>
    <row r="2654" spans="1:23" ht="43.2" x14ac:dyDescent="0.3">
      <c r="A2654">
        <v>2652</v>
      </c>
      <c r="B2654" s="1" t="s">
        <v>5388</v>
      </c>
      <c r="C2654" s="1" t="s">
        <v>5389</v>
      </c>
      <c r="D2654">
        <v>100000</v>
      </c>
      <c r="E2654">
        <v>885</v>
      </c>
      <c r="F2654" t="s">
        <v>272</v>
      </c>
      <c r="G2654" t="s">
        <v>50</v>
      </c>
      <c r="H2654" t="s">
        <v>51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5287</v>
      </c>
      <c r="O2654" s="7">
        <f>(E2654/D2654)*100</f>
        <v>0.88500000000000001</v>
      </c>
      <c r="P2654" s="5">
        <f>IFERROR((E2654/L2654),0)</f>
        <v>80.454545454545453</v>
      </c>
      <c r="Q2654" s="5" t="str">
        <f>LEFT(N2654,SEARCH("/", N2654)-1)</f>
        <v>technology</v>
      </c>
      <c r="R2654" s="5" t="str">
        <f>RIGHT(N2654,LEN(N2654)-SEARCH("/",N2654))</f>
        <v>space exploration</v>
      </c>
      <c r="S2654" s="11">
        <f>(((J2654/60)/60)/24)+DATE(1970,1,1)</f>
        <v>41953.158854166672</v>
      </c>
      <c r="T2654" s="11">
        <f>(((I2654/60)/60)/24)+DATE(1970,1,1)</f>
        <v>41983.158854166672</v>
      </c>
      <c r="U2654">
        <f>YEAR(S2654)</f>
        <v>2014</v>
      </c>
      <c r="V2654">
        <f>YEAR(T2654)</f>
        <v>2014</v>
      </c>
      <c r="W2654" t="str">
        <f>IF(V2654=U2654, "Yes"," No")</f>
        <v>Yes</v>
      </c>
    </row>
    <row r="2655" spans="1:23" ht="43.2" x14ac:dyDescent="0.3">
      <c r="A2655">
        <v>2653</v>
      </c>
      <c r="B2655" s="1" t="s">
        <v>5390</v>
      </c>
      <c r="C2655" s="1" t="s">
        <v>5391</v>
      </c>
      <c r="D2655">
        <v>51000</v>
      </c>
      <c r="E2655">
        <v>5876</v>
      </c>
      <c r="F2655" t="s">
        <v>272</v>
      </c>
      <c r="G2655" t="s">
        <v>17</v>
      </c>
      <c r="H2655" t="s">
        <v>18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5287</v>
      </c>
      <c r="O2655" s="7">
        <f>(E2655/D2655)*100</f>
        <v>11.52156862745098</v>
      </c>
      <c r="P2655" s="5">
        <f>IFERROR((E2655/L2655),0)</f>
        <v>83.942857142857136</v>
      </c>
      <c r="Q2655" s="5" t="str">
        <f>LEFT(N2655,SEARCH("/", N2655)-1)</f>
        <v>technology</v>
      </c>
      <c r="R2655" s="5" t="str">
        <f>RIGHT(N2655,LEN(N2655)-SEARCH("/",N2655))</f>
        <v>space exploration</v>
      </c>
      <c r="S2655" s="11">
        <f>(((J2655/60)/60)/24)+DATE(1970,1,1)</f>
        <v>41771.651932870373</v>
      </c>
      <c r="T2655" s="11">
        <f>(((I2655/60)/60)/24)+DATE(1970,1,1)</f>
        <v>41803.166666666664</v>
      </c>
      <c r="U2655">
        <f>YEAR(S2655)</f>
        <v>2014</v>
      </c>
      <c r="V2655">
        <f>YEAR(T2655)</f>
        <v>2014</v>
      </c>
      <c r="W2655" t="str">
        <f>IF(V2655=U2655, "Yes"," No")</f>
        <v>Yes</v>
      </c>
    </row>
    <row r="2656" spans="1:23" ht="43.2" x14ac:dyDescent="0.3">
      <c r="A2656">
        <v>2654</v>
      </c>
      <c r="B2656" s="1" t="s">
        <v>5392</v>
      </c>
      <c r="C2656" s="1" t="s">
        <v>5393</v>
      </c>
      <c r="D2656">
        <v>100000</v>
      </c>
      <c r="E2656">
        <v>51</v>
      </c>
      <c r="F2656" t="s">
        <v>272</v>
      </c>
      <c r="G2656" t="s">
        <v>17</v>
      </c>
      <c r="H2656" t="s">
        <v>18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5287</v>
      </c>
      <c r="O2656" s="7">
        <f>(E2656/D2656)*100</f>
        <v>5.1000000000000004E-2</v>
      </c>
      <c r="P2656" s="5">
        <f>IFERROR((E2656/L2656),0)</f>
        <v>8.5</v>
      </c>
      <c r="Q2656" s="5" t="str">
        <f>LEFT(N2656,SEARCH("/", N2656)-1)</f>
        <v>technology</v>
      </c>
      <c r="R2656" s="5" t="str">
        <f>RIGHT(N2656,LEN(N2656)-SEARCH("/",N2656))</f>
        <v>space exploration</v>
      </c>
      <c r="S2656" s="11">
        <f>(((J2656/60)/60)/24)+DATE(1970,1,1)</f>
        <v>42055.600995370376</v>
      </c>
      <c r="T2656" s="11">
        <f>(((I2656/60)/60)/24)+DATE(1970,1,1)</f>
        <v>42115.559328703705</v>
      </c>
      <c r="U2656">
        <f>YEAR(S2656)</f>
        <v>2015</v>
      </c>
      <c r="V2656">
        <f>YEAR(T2656)</f>
        <v>2015</v>
      </c>
      <c r="W2656" t="str">
        <f>IF(V2656=U2656, "Yes"," No")</f>
        <v>Yes</v>
      </c>
    </row>
    <row r="2657" spans="1:23" x14ac:dyDescent="0.3">
      <c r="A2657">
        <v>2655</v>
      </c>
      <c r="B2657" s="1" t="s">
        <v>5394</v>
      </c>
      <c r="C2657" s="1" t="s">
        <v>5395</v>
      </c>
      <c r="D2657">
        <v>15000</v>
      </c>
      <c r="E2657">
        <v>3155</v>
      </c>
      <c r="F2657" t="s">
        <v>272</v>
      </c>
      <c r="G2657" t="s">
        <v>17</v>
      </c>
      <c r="H2657" t="s">
        <v>18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5287</v>
      </c>
      <c r="O2657" s="7">
        <f>(E2657/D2657)*100</f>
        <v>21.033333333333335</v>
      </c>
      <c r="P2657" s="5">
        <f>IFERROR((E2657/L2657),0)</f>
        <v>73.372093023255815</v>
      </c>
      <c r="Q2657" s="5" t="str">
        <f>LEFT(N2657,SEARCH("/", N2657)-1)</f>
        <v>technology</v>
      </c>
      <c r="R2657" s="5" t="str">
        <f>RIGHT(N2657,LEN(N2657)-SEARCH("/",N2657))</f>
        <v>space exploration</v>
      </c>
      <c r="S2657" s="11">
        <f>(((J2657/60)/60)/24)+DATE(1970,1,1)</f>
        <v>42381.866284722222</v>
      </c>
      <c r="T2657" s="11">
        <f>(((I2657/60)/60)/24)+DATE(1970,1,1)</f>
        <v>42409.833333333328</v>
      </c>
      <c r="U2657">
        <f>YEAR(S2657)</f>
        <v>2016</v>
      </c>
      <c r="V2657">
        <f>YEAR(T2657)</f>
        <v>2016</v>
      </c>
      <c r="W2657" t="str">
        <f>IF(V2657=U2657, "Yes"," No")</f>
        <v>Yes</v>
      </c>
    </row>
    <row r="2658" spans="1:23" ht="43.2" x14ac:dyDescent="0.3">
      <c r="A2658">
        <v>2656</v>
      </c>
      <c r="B2658" s="1" t="s">
        <v>5396</v>
      </c>
      <c r="C2658" s="1" t="s">
        <v>5397</v>
      </c>
      <c r="D2658">
        <v>150000</v>
      </c>
      <c r="E2658">
        <v>17155</v>
      </c>
      <c r="F2658" t="s">
        <v>272</v>
      </c>
      <c r="G2658" t="s">
        <v>17</v>
      </c>
      <c r="H2658" t="s">
        <v>18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5287</v>
      </c>
      <c r="O2658" s="7">
        <f>(E2658/D2658)*100</f>
        <v>11.436666666666667</v>
      </c>
      <c r="P2658" s="5">
        <f>IFERROR((E2658/L2658),0)</f>
        <v>112.86184210526316</v>
      </c>
      <c r="Q2658" s="5" t="str">
        <f>LEFT(N2658,SEARCH("/", N2658)-1)</f>
        <v>technology</v>
      </c>
      <c r="R2658" s="5" t="str">
        <f>RIGHT(N2658,LEN(N2658)-SEARCH("/",N2658))</f>
        <v>space exploration</v>
      </c>
      <c r="S2658" s="11">
        <f>(((J2658/60)/60)/24)+DATE(1970,1,1)</f>
        <v>42767.688518518517</v>
      </c>
      <c r="T2658" s="11">
        <f>(((I2658/60)/60)/24)+DATE(1970,1,1)</f>
        <v>42806.791666666672</v>
      </c>
      <c r="U2658">
        <f>YEAR(S2658)</f>
        <v>2017</v>
      </c>
      <c r="V2658">
        <f>YEAR(T2658)</f>
        <v>2017</v>
      </c>
      <c r="W2658" t="str">
        <f>IF(V2658=U2658, "Yes"," No")</f>
        <v>Yes</v>
      </c>
    </row>
    <row r="2659" spans="1:23" ht="43.2" x14ac:dyDescent="0.3">
      <c r="A2659">
        <v>2657</v>
      </c>
      <c r="B2659" s="1" t="s">
        <v>5398</v>
      </c>
      <c r="C2659" s="1" t="s">
        <v>5399</v>
      </c>
      <c r="D2659">
        <v>30000</v>
      </c>
      <c r="E2659">
        <v>5621.38</v>
      </c>
      <c r="F2659" t="s">
        <v>272</v>
      </c>
      <c r="G2659" t="s">
        <v>17</v>
      </c>
      <c r="H2659" t="s">
        <v>18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5287</v>
      </c>
      <c r="O2659" s="7">
        <f>(E2659/D2659)*100</f>
        <v>18.737933333333334</v>
      </c>
      <c r="P2659" s="5">
        <f>IFERROR((E2659/L2659),0)</f>
        <v>95.277627118644077</v>
      </c>
      <c r="Q2659" s="5" t="str">
        <f>LEFT(N2659,SEARCH("/", N2659)-1)</f>
        <v>technology</v>
      </c>
      <c r="R2659" s="5" t="str">
        <f>RIGHT(N2659,LEN(N2659)-SEARCH("/",N2659))</f>
        <v>space exploration</v>
      </c>
      <c r="S2659" s="11">
        <f>(((J2659/60)/60)/24)+DATE(1970,1,1)</f>
        <v>42551.928854166668</v>
      </c>
      <c r="T2659" s="11">
        <f>(((I2659/60)/60)/24)+DATE(1970,1,1)</f>
        <v>42585.0625</v>
      </c>
      <c r="U2659">
        <f>YEAR(S2659)</f>
        <v>2016</v>
      </c>
      <c r="V2659">
        <f>YEAR(T2659)</f>
        <v>2016</v>
      </c>
      <c r="W2659" t="str">
        <f>IF(V2659=U2659, "Yes"," No")</f>
        <v>Yes</v>
      </c>
    </row>
    <row r="2660" spans="1:23" ht="57.6" x14ac:dyDescent="0.3">
      <c r="A2660">
        <v>2658</v>
      </c>
      <c r="B2660" s="1" t="s">
        <v>5400</v>
      </c>
      <c r="C2660" s="1" t="s">
        <v>5401</v>
      </c>
      <c r="D2660">
        <v>98000</v>
      </c>
      <c r="E2660">
        <v>91</v>
      </c>
      <c r="F2660" t="s">
        <v>272</v>
      </c>
      <c r="G2660" t="s">
        <v>17</v>
      </c>
      <c r="H2660" t="s">
        <v>18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5287</v>
      </c>
      <c r="O2660" s="7">
        <f>(E2660/D2660)*100</f>
        <v>9.285714285714286E-2</v>
      </c>
      <c r="P2660" s="5">
        <f>IFERROR((E2660/L2660),0)</f>
        <v>22.75</v>
      </c>
      <c r="Q2660" s="5" t="str">
        <f>LEFT(N2660,SEARCH("/", N2660)-1)</f>
        <v>technology</v>
      </c>
      <c r="R2660" s="5" t="str">
        <f>RIGHT(N2660,LEN(N2660)-SEARCH("/",N2660))</f>
        <v>space exploration</v>
      </c>
      <c r="S2660" s="11">
        <f>(((J2660/60)/60)/24)+DATE(1970,1,1)</f>
        <v>42551.884189814817</v>
      </c>
      <c r="T2660" s="11">
        <f>(((I2660/60)/60)/24)+DATE(1970,1,1)</f>
        <v>42581.884189814817</v>
      </c>
      <c r="U2660">
        <f>YEAR(S2660)</f>
        <v>2016</v>
      </c>
      <c r="V2660">
        <f>YEAR(T2660)</f>
        <v>2016</v>
      </c>
      <c r="W2660" t="str">
        <f>IF(V2660=U2660, "Yes"," No")</f>
        <v>Yes</v>
      </c>
    </row>
    <row r="2661" spans="1:23" x14ac:dyDescent="0.3">
      <c r="A2661">
        <v>2659</v>
      </c>
      <c r="B2661" s="1" t="s">
        <v>5402</v>
      </c>
      <c r="C2661" s="1" t="s">
        <v>5403</v>
      </c>
      <c r="D2661">
        <v>49000</v>
      </c>
      <c r="E2661">
        <v>1333</v>
      </c>
      <c r="F2661" t="s">
        <v>272</v>
      </c>
      <c r="G2661" t="s">
        <v>17</v>
      </c>
      <c r="H2661" t="s">
        <v>18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5287</v>
      </c>
      <c r="O2661" s="7">
        <f>(E2661/D2661)*100</f>
        <v>2.7204081632653061</v>
      </c>
      <c r="P2661" s="5">
        <f>IFERROR((E2661/L2661),0)</f>
        <v>133.30000000000001</v>
      </c>
      <c r="Q2661" s="5" t="str">
        <f>LEFT(N2661,SEARCH("/", N2661)-1)</f>
        <v>technology</v>
      </c>
      <c r="R2661" s="5" t="str">
        <f>RIGHT(N2661,LEN(N2661)-SEARCH("/",N2661))</f>
        <v>space exploration</v>
      </c>
      <c r="S2661" s="11">
        <f>(((J2661/60)/60)/24)+DATE(1970,1,1)</f>
        <v>42082.069560185191</v>
      </c>
      <c r="T2661" s="11">
        <f>(((I2661/60)/60)/24)+DATE(1970,1,1)</f>
        <v>42112.069560185191</v>
      </c>
      <c r="U2661">
        <f>YEAR(S2661)</f>
        <v>2015</v>
      </c>
      <c r="V2661">
        <f>YEAR(T2661)</f>
        <v>2015</v>
      </c>
      <c r="W2661" t="str">
        <f>IF(V2661=U2661, "Yes"," No")</f>
        <v>Yes</v>
      </c>
    </row>
    <row r="2662" spans="1:23" ht="57.6" x14ac:dyDescent="0.3">
      <c r="A2662">
        <v>2660</v>
      </c>
      <c r="B2662" s="1" t="s">
        <v>5404</v>
      </c>
      <c r="C2662" s="1" t="s">
        <v>5405</v>
      </c>
      <c r="D2662">
        <v>20000</v>
      </c>
      <c r="E2662">
        <v>19</v>
      </c>
      <c r="F2662" t="s">
        <v>272</v>
      </c>
      <c r="G2662" t="s">
        <v>17</v>
      </c>
      <c r="H2662" t="s">
        <v>18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5287</v>
      </c>
      <c r="O2662" s="7">
        <f>(E2662/D2662)*100</f>
        <v>9.5000000000000001E-2</v>
      </c>
      <c r="P2662" s="5">
        <f>IFERROR((E2662/L2662),0)</f>
        <v>3.8</v>
      </c>
      <c r="Q2662" s="5" t="str">
        <f>LEFT(N2662,SEARCH("/", N2662)-1)</f>
        <v>technology</v>
      </c>
      <c r="R2662" s="5" t="str">
        <f>RIGHT(N2662,LEN(N2662)-SEARCH("/",N2662))</f>
        <v>space exploration</v>
      </c>
      <c r="S2662" s="11">
        <f>(((J2662/60)/60)/24)+DATE(1970,1,1)</f>
        <v>42272.713171296295</v>
      </c>
      <c r="T2662" s="11">
        <f>(((I2662/60)/60)/24)+DATE(1970,1,1)</f>
        <v>42332.754837962959</v>
      </c>
      <c r="U2662">
        <f>YEAR(S2662)</f>
        <v>2015</v>
      </c>
      <c r="V2662">
        <f>YEAR(T2662)</f>
        <v>2015</v>
      </c>
      <c r="W2662" t="str">
        <f>IF(V2662=U2662, "Yes"," No")</f>
        <v>Yes</v>
      </c>
    </row>
    <row r="2663" spans="1:23" ht="43.2" x14ac:dyDescent="0.3">
      <c r="A2663">
        <v>2661</v>
      </c>
      <c r="B2663" s="1" t="s">
        <v>5406</v>
      </c>
      <c r="C2663" s="1" t="s">
        <v>5407</v>
      </c>
      <c r="D2663">
        <v>5000</v>
      </c>
      <c r="E2663">
        <v>5145</v>
      </c>
      <c r="F2663" t="s">
        <v>16</v>
      </c>
      <c r="G2663" t="s">
        <v>17</v>
      </c>
      <c r="H2663" t="s">
        <v>18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5408</v>
      </c>
      <c r="O2663" s="7">
        <f>(E2663/D2663)*100</f>
        <v>102.89999999999999</v>
      </c>
      <c r="P2663" s="5">
        <f>IFERROR((E2663/L2663),0)</f>
        <v>85.75</v>
      </c>
      <c r="Q2663" s="5" t="str">
        <f>LEFT(N2663,SEARCH("/", N2663)-1)</f>
        <v>technology</v>
      </c>
      <c r="R2663" s="5" t="str">
        <f>RIGHT(N2663,LEN(N2663)-SEARCH("/",N2663))</f>
        <v>makerspaces</v>
      </c>
      <c r="S2663" s="11">
        <f>(((J2663/60)/60)/24)+DATE(1970,1,1)</f>
        <v>41542.958449074074</v>
      </c>
      <c r="T2663" s="11">
        <f>(((I2663/60)/60)/24)+DATE(1970,1,1)</f>
        <v>41572.958449074074</v>
      </c>
      <c r="U2663">
        <f>YEAR(S2663)</f>
        <v>2013</v>
      </c>
      <c r="V2663">
        <f>YEAR(T2663)</f>
        <v>2013</v>
      </c>
      <c r="W2663" t="str">
        <f>IF(V2663=U2663, "Yes"," No")</f>
        <v>Yes</v>
      </c>
    </row>
    <row r="2664" spans="1:23" ht="43.2" x14ac:dyDescent="0.3">
      <c r="A2664">
        <v>2662</v>
      </c>
      <c r="B2664" s="1" t="s">
        <v>5409</v>
      </c>
      <c r="C2664" s="1" t="s">
        <v>5410</v>
      </c>
      <c r="D2664">
        <v>20000</v>
      </c>
      <c r="E2664">
        <v>21360</v>
      </c>
      <c r="F2664" t="s">
        <v>16</v>
      </c>
      <c r="G2664" t="s">
        <v>17</v>
      </c>
      <c r="H2664" t="s">
        <v>18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5408</v>
      </c>
      <c r="O2664" s="7">
        <f>(E2664/D2664)*100</f>
        <v>106.80000000000001</v>
      </c>
      <c r="P2664" s="5">
        <f>IFERROR((E2664/L2664),0)</f>
        <v>267</v>
      </c>
      <c r="Q2664" s="5" t="str">
        <f>LEFT(N2664,SEARCH("/", N2664)-1)</f>
        <v>technology</v>
      </c>
      <c r="R2664" s="5" t="str">
        <f>RIGHT(N2664,LEN(N2664)-SEARCH("/",N2664))</f>
        <v>makerspaces</v>
      </c>
      <c r="S2664" s="11">
        <f>(((J2664/60)/60)/24)+DATE(1970,1,1)</f>
        <v>42207.746678240743</v>
      </c>
      <c r="T2664" s="11">
        <f>(((I2664/60)/60)/24)+DATE(1970,1,1)</f>
        <v>42237.746678240743</v>
      </c>
      <c r="U2664">
        <f>YEAR(S2664)</f>
        <v>2015</v>
      </c>
      <c r="V2664">
        <f>YEAR(T2664)</f>
        <v>2015</v>
      </c>
      <c r="W2664" t="str">
        <f>IF(V2664=U2664, "Yes"," No")</f>
        <v>Yes</v>
      </c>
    </row>
    <row r="2665" spans="1:23" ht="43.2" x14ac:dyDescent="0.3">
      <c r="A2665">
        <v>2663</v>
      </c>
      <c r="B2665" s="1" t="s">
        <v>5411</v>
      </c>
      <c r="C2665" s="1" t="s">
        <v>5412</v>
      </c>
      <c r="D2665">
        <v>20000</v>
      </c>
      <c r="E2665">
        <v>20919.25</v>
      </c>
      <c r="F2665" t="s">
        <v>16</v>
      </c>
      <c r="G2665" t="s">
        <v>159</v>
      </c>
      <c r="H2665" t="s">
        <v>160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5408</v>
      </c>
      <c r="O2665" s="7">
        <f>(E2665/D2665)*100</f>
        <v>104.59625</v>
      </c>
      <c r="P2665" s="5">
        <f>IFERROR((E2665/L2665),0)</f>
        <v>373.55803571428572</v>
      </c>
      <c r="Q2665" s="5" t="str">
        <f>LEFT(N2665,SEARCH("/", N2665)-1)</f>
        <v>technology</v>
      </c>
      <c r="R2665" s="5" t="str">
        <f>RIGHT(N2665,LEN(N2665)-SEARCH("/",N2665))</f>
        <v>makerspaces</v>
      </c>
      <c r="S2665" s="11">
        <f>(((J2665/60)/60)/24)+DATE(1970,1,1)</f>
        <v>42222.622766203705</v>
      </c>
      <c r="T2665" s="11">
        <f>(((I2665/60)/60)/24)+DATE(1970,1,1)</f>
        <v>42251.625</v>
      </c>
      <c r="U2665">
        <f>YEAR(S2665)</f>
        <v>2015</v>
      </c>
      <c r="V2665">
        <f>YEAR(T2665)</f>
        <v>2015</v>
      </c>
      <c r="W2665" t="str">
        <f>IF(V2665=U2665, "Yes"," No")</f>
        <v>Yes</v>
      </c>
    </row>
    <row r="2666" spans="1:23" ht="43.2" x14ac:dyDescent="0.3">
      <c r="A2666">
        <v>2664</v>
      </c>
      <c r="B2666" s="1" t="s">
        <v>5413</v>
      </c>
      <c r="C2666" s="1" t="s">
        <v>5414</v>
      </c>
      <c r="D2666">
        <v>17500</v>
      </c>
      <c r="E2666">
        <v>18100</v>
      </c>
      <c r="F2666" t="s">
        <v>16</v>
      </c>
      <c r="G2666" t="s">
        <v>17</v>
      </c>
      <c r="H2666" t="s">
        <v>18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5408</v>
      </c>
      <c r="O2666" s="7">
        <f>(E2666/D2666)*100</f>
        <v>103.42857142857143</v>
      </c>
      <c r="P2666" s="5">
        <f>IFERROR((E2666/L2666),0)</f>
        <v>174.03846153846155</v>
      </c>
      <c r="Q2666" s="5" t="str">
        <f>LEFT(N2666,SEARCH("/", N2666)-1)</f>
        <v>technology</v>
      </c>
      <c r="R2666" s="5" t="str">
        <f>RIGHT(N2666,LEN(N2666)-SEARCH("/",N2666))</f>
        <v>makerspaces</v>
      </c>
      <c r="S2666" s="11">
        <f>(((J2666/60)/60)/24)+DATE(1970,1,1)</f>
        <v>42313.02542824074</v>
      </c>
      <c r="T2666" s="11">
        <f>(((I2666/60)/60)/24)+DATE(1970,1,1)</f>
        <v>42347.290972222225</v>
      </c>
      <c r="U2666">
        <f>YEAR(S2666)</f>
        <v>2015</v>
      </c>
      <c r="V2666">
        <f>YEAR(T2666)</f>
        <v>2015</v>
      </c>
      <c r="W2666" t="str">
        <f>IF(V2666=U2666, "Yes"," No")</f>
        <v>Yes</v>
      </c>
    </row>
    <row r="2667" spans="1:23" ht="57.6" x14ac:dyDescent="0.3">
      <c r="A2667">
        <v>2665</v>
      </c>
      <c r="B2667" s="1" t="s">
        <v>5415</v>
      </c>
      <c r="C2667" s="1" t="s">
        <v>5416</v>
      </c>
      <c r="D2667">
        <v>3500</v>
      </c>
      <c r="E2667">
        <v>4310</v>
      </c>
      <c r="F2667" t="s">
        <v>16</v>
      </c>
      <c r="G2667" t="s">
        <v>17</v>
      </c>
      <c r="H2667" t="s">
        <v>18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5408</v>
      </c>
      <c r="O2667" s="7">
        <f>(E2667/D2667)*100</f>
        <v>123.14285714285715</v>
      </c>
      <c r="P2667" s="5">
        <f>IFERROR((E2667/L2667),0)</f>
        <v>93.695652173913047</v>
      </c>
      <c r="Q2667" s="5" t="str">
        <f>LEFT(N2667,SEARCH("/", N2667)-1)</f>
        <v>technology</v>
      </c>
      <c r="R2667" s="5" t="str">
        <f>RIGHT(N2667,LEN(N2667)-SEARCH("/",N2667))</f>
        <v>makerspaces</v>
      </c>
      <c r="S2667" s="11">
        <f>(((J2667/60)/60)/24)+DATE(1970,1,1)</f>
        <v>42083.895532407405</v>
      </c>
      <c r="T2667" s="11">
        <f>(((I2667/60)/60)/24)+DATE(1970,1,1)</f>
        <v>42128.895532407405</v>
      </c>
      <c r="U2667">
        <f>YEAR(S2667)</f>
        <v>2015</v>
      </c>
      <c r="V2667">
        <f>YEAR(T2667)</f>
        <v>2015</v>
      </c>
      <c r="W2667" t="str">
        <f>IF(V2667=U2667, "Yes"," No")</f>
        <v>Yes</v>
      </c>
    </row>
    <row r="2668" spans="1:23" ht="43.2" x14ac:dyDescent="0.3">
      <c r="A2668">
        <v>2666</v>
      </c>
      <c r="B2668" s="1" t="s">
        <v>5417</v>
      </c>
      <c r="C2668" s="1" t="s">
        <v>5418</v>
      </c>
      <c r="D2668">
        <v>10000</v>
      </c>
      <c r="E2668">
        <v>15929.51</v>
      </c>
      <c r="F2668" t="s">
        <v>16</v>
      </c>
      <c r="G2668" t="s">
        <v>17</v>
      </c>
      <c r="H2668" t="s">
        <v>18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5408</v>
      </c>
      <c r="O2668" s="7">
        <f>(E2668/D2668)*100</f>
        <v>159.29509999999999</v>
      </c>
      <c r="P2668" s="5">
        <f>IFERROR((E2668/L2668),0)</f>
        <v>77.327718446601949</v>
      </c>
      <c r="Q2668" s="5" t="str">
        <f>LEFT(N2668,SEARCH("/", N2668)-1)</f>
        <v>technology</v>
      </c>
      <c r="R2668" s="5" t="str">
        <f>RIGHT(N2668,LEN(N2668)-SEARCH("/",N2668))</f>
        <v>makerspaces</v>
      </c>
      <c r="S2668" s="11">
        <f>(((J2668/60)/60)/24)+DATE(1970,1,1)</f>
        <v>42235.764340277776</v>
      </c>
      <c r="T2668" s="11">
        <f>(((I2668/60)/60)/24)+DATE(1970,1,1)</f>
        <v>42272.875</v>
      </c>
      <c r="U2668">
        <f>YEAR(S2668)</f>
        <v>2015</v>
      </c>
      <c r="V2668">
        <f>YEAR(T2668)</f>
        <v>2015</v>
      </c>
      <c r="W2668" t="str">
        <f>IF(V2668=U2668, "Yes"," No")</f>
        <v>Yes</v>
      </c>
    </row>
    <row r="2669" spans="1:23" ht="57.6" x14ac:dyDescent="0.3">
      <c r="A2669">
        <v>2667</v>
      </c>
      <c r="B2669" s="1" t="s">
        <v>5419</v>
      </c>
      <c r="C2669" s="1" t="s">
        <v>5420</v>
      </c>
      <c r="D2669">
        <v>1500</v>
      </c>
      <c r="E2669">
        <v>1660</v>
      </c>
      <c r="F2669" t="s">
        <v>16</v>
      </c>
      <c r="G2669" t="s">
        <v>17</v>
      </c>
      <c r="H2669" t="s">
        <v>18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5408</v>
      </c>
      <c r="O2669" s="7">
        <f>(E2669/D2669)*100</f>
        <v>110.66666666666667</v>
      </c>
      <c r="P2669" s="5">
        <f>IFERROR((E2669/L2669),0)</f>
        <v>92.222222222222229</v>
      </c>
      <c r="Q2669" s="5" t="str">
        <f>LEFT(N2669,SEARCH("/", N2669)-1)</f>
        <v>technology</v>
      </c>
      <c r="R2669" s="5" t="str">
        <f>RIGHT(N2669,LEN(N2669)-SEARCH("/",N2669))</f>
        <v>makerspaces</v>
      </c>
      <c r="S2669" s="11">
        <f>(((J2669/60)/60)/24)+DATE(1970,1,1)</f>
        <v>42380.926111111112</v>
      </c>
      <c r="T2669" s="11">
        <f>(((I2669/60)/60)/24)+DATE(1970,1,1)</f>
        <v>42410.926111111112</v>
      </c>
      <c r="U2669">
        <f>YEAR(S2669)</f>
        <v>2016</v>
      </c>
      <c r="V2669">
        <f>YEAR(T2669)</f>
        <v>2016</v>
      </c>
      <c r="W2669" t="str">
        <f>IF(V2669=U2669, "Yes"," No")</f>
        <v>Yes</v>
      </c>
    </row>
    <row r="2670" spans="1:23" ht="28.8" x14ac:dyDescent="0.3">
      <c r="A2670">
        <v>2668</v>
      </c>
      <c r="B2670" s="1" t="s">
        <v>5421</v>
      </c>
      <c r="C2670" s="1" t="s">
        <v>5422</v>
      </c>
      <c r="D2670">
        <v>1000</v>
      </c>
      <c r="E2670">
        <v>1707</v>
      </c>
      <c r="F2670" t="s">
        <v>16</v>
      </c>
      <c r="G2670" t="s">
        <v>159</v>
      </c>
      <c r="H2670" t="s">
        <v>160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5408</v>
      </c>
      <c r="O2670" s="7">
        <f>(E2670/D2670)*100</f>
        <v>170.70000000000002</v>
      </c>
      <c r="P2670" s="5">
        <f>IFERROR((E2670/L2670),0)</f>
        <v>60.964285714285715</v>
      </c>
      <c r="Q2670" s="5" t="str">
        <f>LEFT(N2670,SEARCH("/", N2670)-1)</f>
        <v>technology</v>
      </c>
      <c r="R2670" s="5" t="str">
        <f>RIGHT(N2670,LEN(N2670)-SEARCH("/",N2670))</f>
        <v>makerspaces</v>
      </c>
      <c r="S2670" s="11">
        <f>(((J2670/60)/60)/24)+DATE(1970,1,1)</f>
        <v>42275.588715277772</v>
      </c>
      <c r="T2670" s="11">
        <f>(((I2670/60)/60)/24)+DATE(1970,1,1)</f>
        <v>42317.60555555555</v>
      </c>
      <c r="U2670">
        <f>YEAR(S2670)</f>
        <v>2015</v>
      </c>
      <c r="V2670">
        <f>YEAR(T2670)</f>
        <v>2015</v>
      </c>
      <c r="W2670" t="str">
        <f>IF(V2670=U2670, "Yes"," No")</f>
        <v>Yes</v>
      </c>
    </row>
    <row r="2671" spans="1:23" ht="43.2" x14ac:dyDescent="0.3">
      <c r="A2671">
        <v>2669</v>
      </c>
      <c r="B2671" s="1" t="s">
        <v>5423</v>
      </c>
      <c r="C2671" s="1" t="s">
        <v>5424</v>
      </c>
      <c r="D2671">
        <v>800</v>
      </c>
      <c r="E2671">
        <v>1001</v>
      </c>
      <c r="F2671" t="s">
        <v>16</v>
      </c>
      <c r="G2671" t="s">
        <v>17</v>
      </c>
      <c r="H2671" t="s">
        <v>18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5408</v>
      </c>
      <c r="O2671" s="7">
        <f>(E2671/D2671)*100</f>
        <v>125.125</v>
      </c>
      <c r="P2671" s="5">
        <f>IFERROR((E2671/L2671),0)</f>
        <v>91</v>
      </c>
      <c r="Q2671" s="5" t="str">
        <f>LEFT(N2671,SEARCH("/", N2671)-1)</f>
        <v>technology</v>
      </c>
      <c r="R2671" s="5" t="str">
        <f>RIGHT(N2671,LEN(N2671)-SEARCH("/",N2671))</f>
        <v>makerspaces</v>
      </c>
      <c r="S2671" s="11">
        <f>(((J2671/60)/60)/24)+DATE(1970,1,1)</f>
        <v>42319.035833333335</v>
      </c>
      <c r="T2671" s="11">
        <f>(((I2671/60)/60)/24)+DATE(1970,1,1)</f>
        <v>42379.035833333335</v>
      </c>
      <c r="U2671">
        <f>YEAR(S2671)</f>
        <v>2015</v>
      </c>
      <c r="V2671">
        <f>YEAR(T2671)</f>
        <v>2016</v>
      </c>
      <c r="W2671" t="str">
        <f>IF(V2671=U2671, "Yes"," No")</f>
        <v xml:space="preserve"> No</v>
      </c>
    </row>
    <row r="2672" spans="1:23" ht="43.2" x14ac:dyDescent="0.3">
      <c r="A2672">
        <v>2670</v>
      </c>
      <c r="B2672" s="1" t="s">
        <v>5425</v>
      </c>
      <c r="C2672" s="1" t="s">
        <v>5426</v>
      </c>
      <c r="D2672">
        <v>38888</v>
      </c>
      <c r="E2672">
        <v>2495</v>
      </c>
      <c r="F2672" t="s">
        <v>357</v>
      </c>
      <c r="G2672" t="s">
        <v>50</v>
      </c>
      <c r="H2672" t="s">
        <v>51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5408</v>
      </c>
      <c r="O2672" s="7">
        <f>(E2672/D2672)*100</f>
        <v>6.4158609339642041</v>
      </c>
      <c r="P2672" s="5">
        <f>IFERROR((E2672/L2672),0)</f>
        <v>41.583333333333336</v>
      </c>
      <c r="Q2672" s="5" t="str">
        <f>LEFT(N2672,SEARCH("/", N2672)-1)</f>
        <v>technology</v>
      </c>
      <c r="R2672" s="5" t="str">
        <f>RIGHT(N2672,LEN(N2672)-SEARCH("/",N2672))</f>
        <v>makerspaces</v>
      </c>
      <c r="S2672" s="11">
        <f>(((J2672/60)/60)/24)+DATE(1970,1,1)</f>
        <v>41821.020601851851</v>
      </c>
      <c r="T2672" s="11">
        <f>(((I2672/60)/60)/24)+DATE(1970,1,1)</f>
        <v>41849.020601851851</v>
      </c>
      <c r="U2672">
        <f>YEAR(S2672)</f>
        <v>2014</v>
      </c>
      <c r="V2672">
        <f>YEAR(T2672)</f>
        <v>2014</v>
      </c>
      <c r="W2672" t="str">
        <f>IF(V2672=U2672, "Yes"," No")</f>
        <v>Yes</v>
      </c>
    </row>
    <row r="2673" spans="1:23" ht="43.2" x14ac:dyDescent="0.3">
      <c r="A2673">
        <v>2671</v>
      </c>
      <c r="B2673" s="1" t="s">
        <v>5427</v>
      </c>
      <c r="C2673" s="1" t="s">
        <v>5428</v>
      </c>
      <c r="D2673">
        <v>25000</v>
      </c>
      <c r="E2673">
        <v>2836</v>
      </c>
      <c r="F2673" t="s">
        <v>357</v>
      </c>
      <c r="G2673" t="s">
        <v>17</v>
      </c>
      <c r="H2673" t="s">
        <v>18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5408</v>
      </c>
      <c r="O2673" s="7">
        <f>(E2673/D2673)*100</f>
        <v>11.343999999999999</v>
      </c>
      <c r="P2673" s="5">
        <f>IFERROR((E2673/L2673),0)</f>
        <v>33.761904761904759</v>
      </c>
      <c r="Q2673" s="5" t="str">
        <f>LEFT(N2673,SEARCH("/", N2673)-1)</f>
        <v>technology</v>
      </c>
      <c r="R2673" s="5" t="str">
        <f>RIGHT(N2673,LEN(N2673)-SEARCH("/",N2673))</f>
        <v>makerspaces</v>
      </c>
      <c r="S2673" s="11">
        <f>(((J2673/60)/60)/24)+DATE(1970,1,1)</f>
        <v>41962.749027777783</v>
      </c>
      <c r="T2673" s="11">
        <f>(((I2673/60)/60)/24)+DATE(1970,1,1)</f>
        <v>41992.818055555559</v>
      </c>
      <c r="U2673">
        <f>YEAR(S2673)</f>
        <v>2014</v>
      </c>
      <c r="V2673">
        <f>YEAR(T2673)</f>
        <v>2014</v>
      </c>
      <c r="W2673" t="str">
        <f>IF(V2673=U2673, "Yes"," No")</f>
        <v>Yes</v>
      </c>
    </row>
    <row r="2674" spans="1:23" ht="57.6" x14ac:dyDescent="0.3">
      <c r="A2674">
        <v>2672</v>
      </c>
      <c r="B2674" s="1" t="s">
        <v>5429</v>
      </c>
      <c r="C2674" s="1" t="s">
        <v>5430</v>
      </c>
      <c r="D2674">
        <v>10000</v>
      </c>
      <c r="E2674">
        <v>3319</v>
      </c>
      <c r="F2674" t="s">
        <v>357</v>
      </c>
      <c r="G2674" t="s">
        <v>17</v>
      </c>
      <c r="H2674" t="s">
        <v>18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5408</v>
      </c>
      <c r="O2674" s="7">
        <f>(E2674/D2674)*100</f>
        <v>33.19</v>
      </c>
      <c r="P2674" s="5">
        <f>IFERROR((E2674/L2674),0)</f>
        <v>70.61702127659575</v>
      </c>
      <c r="Q2674" s="5" t="str">
        <f>LEFT(N2674,SEARCH("/", N2674)-1)</f>
        <v>technology</v>
      </c>
      <c r="R2674" s="5" t="str">
        <f>RIGHT(N2674,LEN(N2674)-SEARCH("/",N2674))</f>
        <v>makerspaces</v>
      </c>
      <c r="S2674" s="11">
        <f>(((J2674/60)/60)/24)+DATE(1970,1,1)</f>
        <v>42344.884143518517</v>
      </c>
      <c r="T2674" s="11">
        <f>(((I2674/60)/60)/24)+DATE(1970,1,1)</f>
        <v>42366.25</v>
      </c>
      <c r="U2674">
        <f>YEAR(S2674)</f>
        <v>2015</v>
      </c>
      <c r="V2674">
        <f>YEAR(T2674)</f>
        <v>2015</v>
      </c>
      <c r="W2674" t="str">
        <f>IF(V2674=U2674, "Yes"," No")</f>
        <v>Yes</v>
      </c>
    </row>
    <row r="2675" spans="1:23" ht="43.2" x14ac:dyDescent="0.3">
      <c r="A2675">
        <v>2673</v>
      </c>
      <c r="B2675" s="1" t="s">
        <v>5431</v>
      </c>
      <c r="C2675" s="1" t="s">
        <v>5432</v>
      </c>
      <c r="D2675">
        <v>40000</v>
      </c>
      <c r="E2675">
        <v>11032</v>
      </c>
      <c r="F2675" t="s">
        <v>357</v>
      </c>
      <c r="G2675" t="s">
        <v>17</v>
      </c>
      <c r="H2675" t="s">
        <v>18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5408</v>
      </c>
      <c r="O2675" s="7">
        <f>(E2675/D2675)*100</f>
        <v>27.58</v>
      </c>
      <c r="P2675" s="5">
        <f>IFERROR((E2675/L2675),0)</f>
        <v>167.15151515151516</v>
      </c>
      <c r="Q2675" s="5" t="str">
        <f>LEFT(N2675,SEARCH("/", N2675)-1)</f>
        <v>technology</v>
      </c>
      <c r="R2675" s="5" t="str">
        <f>RIGHT(N2675,LEN(N2675)-SEARCH("/",N2675))</f>
        <v>makerspaces</v>
      </c>
      <c r="S2675" s="11">
        <f>(((J2675/60)/60)/24)+DATE(1970,1,1)</f>
        <v>41912.541655092595</v>
      </c>
      <c r="T2675" s="11">
        <f>(((I2675/60)/60)/24)+DATE(1970,1,1)</f>
        <v>41941.947916666664</v>
      </c>
      <c r="U2675">
        <f>YEAR(S2675)</f>
        <v>2014</v>
      </c>
      <c r="V2675">
        <f>YEAR(T2675)</f>
        <v>2014</v>
      </c>
      <c r="W2675" t="str">
        <f>IF(V2675=U2675, "Yes"," No")</f>
        <v>Yes</v>
      </c>
    </row>
    <row r="2676" spans="1:23" ht="57.6" x14ac:dyDescent="0.3">
      <c r="A2676">
        <v>2674</v>
      </c>
      <c r="B2676" s="1" t="s">
        <v>5433</v>
      </c>
      <c r="C2676" s="1" t="s">
        <v>5434</v>
      </c>
      <c r="D2676">
        <v>35000</v>
      </c>
      <c r="E2676">
        <v>21994</v>
      </c>
      <c r="F2676" t="s">
        <v>357</v>
      </c>
      <c r="G2676" t="s">
        <v>17</v>
      </c>
      <c r="H2676" t="s">
        <v>18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5408</v>
      </c>
      <c r="O2676" s="7">
        <f>(E2676/D2676)*100</f>
        <v>62.839999999999996</v>
      </c>
      <c r="P2676" s="5">
        <f>IFERROR((E2676/L2676),0)</f>
        <v>128.61988304093566</v>
      </c>
      <c r="Q2676" s="5" t="str">
        <f>LEFT(N2676,SEARCH("/", N2676)-1)</f>
        <v>technology</v>
      </c>
      <c r="R2676" s="5" t="str">
        <f>RIGHT(N2676,LEN(N2676)-SEARCH("/",N2676))</f>
        <v>makerspaces</v>
      </c>
      <c r="S2676" s="11">
        <f>(((J2676/60)/60)/24)+DATE(1970,1,1)</f>
        <v>42529.632754629631</v>
      </c>
      <c r="T2676" s="11">
        <f>(((I2676/60)/60)/24)+DATE(1970,1,1)</f>
        <v>42556.207638888889</v>
      </c>
      <c r="U2676">
        <f>YEAR(S2676)</f>
        <v>2016</v>
      </c>
      <c r="V2676">
        <f>YEAR(T2676)</f>
        <v>2016</v>
      </c>
      <c r="W2676" t="str">
        <f>IF(V2676=U2676, "Yes"," No")</f>
        <v>Yes</v>
      </c>
    </row>
    <row r="2677" spans="1:23" ht="57.6" x14ac:dyDescent="0.3">
      <c r="A2677">
        <v>2675</v>
      </c>
      <c r="B2677" s="1" t="s">
        <v>5435</v>
      </c>
      <c r="C2677" s="1" t="s">
        <v>5436</v>
      </c>
      <c r="D2677">
        <v>25000</v>
      </c>
      <c r="E2677">
        <v>1897</v>
      </c>
      <c r="F2677" t="s">
        <v>357</v>
      </c>
      <c r="G2677" t="s">
        <v>17</v>
      </c>
      <c r="H2677" t="s">
        <v>18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5408</v>
      </c>
      <c r="O2677" s="7">
        <f>(E2677/D2677)*100</f>
        <v>7.5880000000000001</v>
      </c>
      <c r="P2677" s="5">
        <f>IFERROR((E2677/L2677),0)</f>
        <v>65.41379310344827</v>
      </c>
      <c r="Q2677" s="5" t="str">
        <f>LEFT(N2677,SEARCH("/", N2677)-1)</f>
        <v>technology</v>
      </c>
      <c r="R2677" s="5" t="str">
        <f>RIGHT(N2677,LEN(N2677)-SEARCH("/",N2677))</f>
        <v>makerspaces</v>
      </c>
      <c r="S2677" s="11">
        <f>(((J2677/60)/60)/24)+DATE(1970,1,1)</f>
        <v>41923.857511574075</v>
      </c>
      <c r="T2677" s="11">
        <f>(((I2677/60)/60)/24)+DATE(1970,1,1)</f>
        <v>41953.899178240739</v>
      </c>
      <c r="U2677">
        <f>YEAR(S2677)</f>
        <v>2014</v>
      </c>
      <c r="V2677">
        <f>YEAR(T2677)</f>
        <v>2014</v>
      </c>
      <c r="W2677" t="str">
        <f>IF(V2677=U2677, "Yes"," No")</f>
        <v>Yes</v>
      </c>
    </row>
    <row r="2678" spans="1:23" ht="43.2" x14ac:dyDescent="0.3">
      <c r="A2678">
        <v>2676</v>
      </c>
      <c r="B2678" s="1" t="s">
        <v>5437</v>
      </c>
      <c r="C2678" s="1" t="s">
        <v>5438</v>
      </c>
      <c r="D2678">
        <v>2100</v>
      </c>
      <c r="E2678">
        <v>1058</v>
      </c>
      <c r="F2678" t="s">
        <v>357</v>
      </c>
      <c r="G2678" t="s">
        <v>159</v>
      </c>
      <c r="H2678" t="s">
        <v>160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5408</v>
      </c>
      <c r="O2678" s="7">
        <f>(E2678/D2678)*100</f>
        <v>50.38095238095238</v>
      </c>
      <c r="P2678" s="5">
        <f>IFERROR((E2678/L2678),0)</f>
        <v>117.55555555555556</v>
      </c>
      <c r="Q2678" s="5" t="str">
        <f>LEFT(N2678,SEARCH("/", N2678)-1)</f>
        <v>technology</v>
      </c>
      <c r="R2678" s="5" t="str">
        <f>RIGHT(N2678,LEN(N2678)-SEARCH("/",N2678))</f>
        <v>makerspaces</v>
      </c>
      <c r="S2678" s="11">
        <f>(((J2678/60)/60)/24)+DATE(1970,1,1)</f>
        <v>42482.624699074076</v>
      </c>
      <c r="T2678" s="11">
        <f>(((I2678/60)/60)/24)+DATE(1970,1,1)</f>
        <v>42512.624699074076</v>
      </c>
      <c r="U2678">
        <f>YEAR(S2678)</f>
        <v>2016</v>
      </c>
      <c r="V2678">
        <f>YEAR(T2678)</f>
        <v>2016</v>
      </c>
      <c r="W2678" t="str">
        <f>IF(V2678=U2678, "Yes"," No")</f>
        <v>Yes</v>
      </c>
    </row>
    <row r="2679" spans="1:23" ht="43.2" x14ac:dyDescent="0.3">
      <c r="A2679">
        <v>2677</v>
      </c>
      <c r="B2679" s="1" t="s">
        <v>5439</v>
      </c>
      <c r="C2679" s="1" t="s">
        <v>5440</v>
      </c>
      <c r="D2679">
        <v>19500</v>
      </c>
      <c r="E2679">
        <v>3415</v>
      </c>
      <c r="F2679" t="s">
        <v>357</v>
      </c>
      <c r="G2679" t="s">
        <v>17</v>
      </c>
      <c r="H2679" t="s">
        <v>18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5408</v>
      </c>
      <c r="O2679" s="7">
        <f>(E2679/D2679)*100</f>
        <v>17.512820512820511</v>
      </c>
      <c r="P2679" s="5">
        <f>IFERROR((E2679/L2679),0)</f>
        <v>126.48148148148148</v>
      </c>
      <c r="Q2679" s="5" t="str">
        <f>LEFT(N2679,SEARCH("/", N2679)-1)</f>
        <v>technology</v>
      </c>
      <c r="R2679" s="5" t="str">
        <f>RIGHT(N2679,LEN(N2679)-SEARCH("/",N2679))</f>
        <v>makerspaces</v>
      </c>
      <c r="S2679" s="11">
        <f>(((J2679/60)/60)/24)+DATE(1970,1,1)</f>
        <v>41793.029432870368</v>
      </c>
      <c r="T2679" s="11">
        <f>(((I2679/60)/60)/24)+DATE(1970,1,1)</f>
        <v>41823.029432870368</v>
      </c>
      <c r="U2679">
        <f>YEAR(S2679)</f>
        <v>2014</v>
      </c>
      <c r="V2679">
        <f>YEAR(T2679)</f>
        <v>2014</v>
      </c>
      <c r="W2679" t="str">
        <f>IF(V2679=U2679, "Yes"," No")</f>
        <v>Yes</v>
      </c>
    </row>
    <row r="2680" spans="1:23" ht="43.2" x14ac:dyDescent="0.3">
      <c r="A2680">
        <v>2678</v>
      </c>
      <c r="B2680" s="1" t="s">
        <v>5441</v>
      </c>
      <c r="C2680" s="1" t="s">
        <v>5442</v>
      </c>
      <c r="D2680">
        <v>8000000</v>
      </c>
      <c r="E2680">
        <v>1100</v>
      </c>
      <c r="F2680" t="s">
        <v>357</v>
      </c>
      <c r="G2680" t="s">
        <v>54</v>
      </c>
      <c r="H2680" t="s">
        <v>55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5408</v>
      </c>
      <c r="O2680" s="7">
        <f>(E2680/D2680)*100</f>
        <v>1.375E-2</v>
      </c>
      <c r="P2680" s="5">
        <f>IFERROR((E2680/L2680),0)</f>
        <v>550</v>
      </c>
      <c r="Q2680" s="5" t="str">
        <f>LEFT(N2680,SEARCH("/", N2680)-1)</f>
        <v>technology</v>
      </c>
      <c r="R2680" s="5" t="str">
        <f>RIGHT(N2680,LEN(N2680)-SEARCH("/",N2680))</f>
        <v>makerspaces</v>
      </c>
      <c r="S2680" s="11">
        <f>(((J2680/60)/60)/24)+DATE(1970,1,1)</f>
        <v>42241.798206018517</v>
      </c>
      <c r="T2680" s="11">
        <f>(((I2680/60)/60)/24)+DATE(1970,1,1)</f>
        <v>42271.798206018517</v>
      </c>
      <c r="U2680">
        <f>YEAR(S2680)</f>
        <v>2015</v>
      </c>
      <c r="V2680">
        <f>YEAR(T2680)</f>
        <v>2015</v>
      </c>
      <c r="W2680" t="str">
        <f>IF(V2680=U2680, "Yes"," No")</f>
        <v>Yes</v>
      </c>
    </row>
    <row r="2681" spans="1:23" ht="57.6" x14ac:dyDescent="0.3">
      <c r="A2681">
        <v>2679</v>
      </c>
      <c r="B2681" s="1" t="s">
        <v>5443</v>
      </c>
      <c r="C2681" s="1" t="s">
        <v>5444</v>
      </c>
      <c r="D2681">
        <v>40000</v>
      </c>
      <c r="E2681">
        <v>132</v>
      </c>
      <c r="F2681" t="s">
        <v>357</v>
      </c>
      <c r="G2681" t="s">
        <v>17</v>
      </c>
      <c r="H2681" t="s">
        <v>18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5408</v>
      </c>
      <c r="O2681" s="7">
        <f>(E2681/D2681)*100</f>
        <v>0.33</v>
      </c>
      <c r="P2681" s="5">
        <f>IFERROR((E2681/L2681),0)</f>
        <v>44</v>
      </c>
      <c r="Q2681" s="5" t="str">
        <f>LEFT(N2681,SEARCH("/", N2681)-1)</f>
        <v>technology</v>
      </c>
      <c r="R2681" s="5" t="str">
        <f>RIGHT(N2681,LEN(N2681)-SEARCH("/",N2681))</f>
        <v>makerspaces</v>
      </c>
      <c r="S2681" s="11">
        <f>(((J2681/60)/60)/24)+DATE(1970,1,1)</f>
        <v>42033.001087962963</v>
      </c>
      <c r="T2681" s="11">
        <f>(((I2681/60)/60)/24)+DATE(1970,1,1)</f>
        <v>42063.001087962963</v>
      </c>
      <c r="U2681">
        <f>YEAR(S2681)</f>
        <v>2015</v>
      </c>
      <c r="V2681">
        <f>YEAR(T2681)</f>
        <v>2015</v>
      </c>
      <c r="W2681" t="str">
        <f>IF(V2681=U2681, "Yes"," No")</f>
        <v>Yes</v>
      </c>
    </row>
    <row r="2682" spans="1:23" x14ac:dyDescent="0.3">
      <c r="A2682">
        <v>2680</v>
      </c>
      <c r="B2682" s="1" t="s">
        <v>5445</v>
      </c>
      <c r="C2682" s="1" t="s">
        <v>5446</v>
      </c>
      <c r="D2682">
        <v>32000</v>
      </c>
      <c r="E2682">
        <v>276</v>
      </c>
      <c r="F2682" t="s">
        <v>357</v>
      </c>
      <c r="G2682" t="s">
        <v>54</v>
      </c>
      <c r="H2682" t="s">
        <v>55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5408</v>
      </c>
      <c r="O2682" s="7">
        <f>(E2682/D2682)*100</f>
        <v>0.86250000000000004</v>
      </c>
      <c r="P2682" s="5">
        <f>IFERROR((E2682/L2682),0)</f>
        <v>69</v>
      </c>
      <c r="Q2682" s="5" t="str">
        <f>LEFT(N2682,SEARCH("/", N2682)-1)</f>
        <v>technology</v>
      </c>
      <c r="R2682" s="5" t="str">
        <f>RIGHT(N2682,LEN(N2682)-SEARCH("/",N2682))</f>
        <v>makerspaces</v>
      </c>
      <c r="S2682" s="11">
        <f>(((J2682/60)/60)/24)+DATE(1970,1,1)</f>
        <v>42436.211701388893</v>
      </c>
      <c r="T2682" s="11">
        <f>(((I2682/60)/60)/24)+DATE(1970,1,1)</f>
        <v>42466.170034722221</v>
      </c>
      <c r="U2682">
        <f>YEAR(S2682)</f>
        <v>2016</v>
      </c>
      <c r="V2682">
        <f>YEAR(T2682)</f>
        <v>2016</v>
      </c>
      <c r="W2682" t="str">
        <f>IF(V2682=U2682, "Yes"," No")</f>
        <v>Yes</v>
      </c>
    </row>
    <row r="2683" spans="1:23" ht="43.2" x14ac:dyDescent="0.3">
      <c r="A2683">
        <v>2681</v>
      </c>
      <c r="B2683" s="1" t="s">
        <v>5447</v>
      </c>
      <c r="C2683" s="1" t="s">
        <v>5448</v>
      </c>
      <c r="D2683">
        <v>8000</v>
      </c>
      <c r="E2683">
        <v>55</v>
      </c>
      <c r="F2683" t="s">
        <v>357</v>
      </c>
      <c r="G2683" t="s">
        <v>17</v>
      </c>
      <c r="H2683" t="s">
        <v>18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2353</v>
      </c>
      <c r="O2683" s="7">
        <f>(E2683/D2683)*100</f>
        <v>0.6875</v>
      </c>
      <c r="P2683" s="5">
        <f>IFERROR((E2683/L2683),0)</f>
        <v>27.5</v>
      </c>
      <c r="Q2683" s="5" t="str">
        <f>LEFT(N2683,SEARCH("/", N2683)-1)</f>
        <v>food</v>
      </c>
      <c r="R2683" s="5" t="str">
        <f>RIGHT(N2683,LEN(N2683)-SEARCH("/",N2683))</f>
        <v>food trucks</v>
      </c>
      <c r="S2683" s="11">
        <f>(((J2683/60)/60)/24)+DATE(1970,1,1)</f>
        <v>41805.895254629628</v>
      </c>
      <c r="T2683" s="11">
        <f>(((I2683/60)/60)/24)+DATE(1970,1,1)</f>
        <v>41830.895254629628</v>
      </c>
      <c r="U2683">
        <f>YEAR(S2683)</f>
        <v>2014</v>
      </c>
      <c r="V2683">
        <f>YEAR(T2683)</f>
        <v>2014</v>
      </c>
      <c r="W2683" t="str">
        <f>IF(V2683=U2683, "Yes"," No")</f>
        <v>Yes</v>
      </c>
    </row>
    <row r="2684" spans="1:23" ht="43.2" x14ac:dyDescent="0.3">
      <c r="A2684">
        <v>2682</v>
      </c>
      <c r="B2684" s="1" t="s">
        <v>5449</v>
      </c>
      <c r="C2684" s="1" t="s">
        <v>5450</v>
      </c>
      <c r="D2684">
        <v>6000</v>
      </c>
      <c r="E2684">
        <v>1698</v>
      </c>
      <c r="F2684" t="s">
        <v>357</v>
      </c>
      <c r="G2684" t="s">
        <v>17</v>
      </c>
      <c r="H2684" t="s">
        <v>18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2353</v>
      </c>
      <c r="O2684" s="7">
        <f>(E2684/D2684)*100</f>
        <v>28.299999999999997</v>
      </c>
      <c r="P2684" s="5">
        <f>IFERROR((E2684/L2684),0)</f>
        <v>84.9</v>
      </c>
      <c r="Q2684" s="5" t="str">
        <f>LEFT(N2684,SEARCH("/", N2684)-1)</f>
        <v>food</v>
      </c>
      <c r="R2684" s="5" t="str">
        <f>RIGHT(N2684,LEN(N2684)-SEARCH("/",N2684))</f>
        <v>food trucks</v>
      </c>
      <c r="S2684" s="11">
        <f>(((J2684/60)/60)/24)+DATE(1970,1,1)</f>
        <v>41932.871990740743</v>
      </c>
      <c r="T2684" s="11">
        <f>(((I2684/60)/60)/24)+DATE(1970,1,1)</f>
        <v>41965.249305555553</v>
      </c>
      <c r="U2684">
        <f>YEAR(S2684)</f>
        <v>2014</v>
      </c>
      <c r="V2684">
        <f>YEAR(T2684)</f>
        <v>2014</v>
      </c>
      <c r="W2684" t="str">
        <f>IF(V2684=U2684, "Yes"," No")</f>
        <v>Yes</v>
      </c>
    </row>
    <row r="2685" spans="1:23" ht="43.2" x14ac:dyDescent="0.3">
      <c r="A2685">
        <v>2683</v>
      </c>
      <c r="B2685" s="1" t="s">
        <v>5451</v>
      </c>
      <c r="C2685" s="1" t="s">
        <v>5452</v>
      </c>
      <c r="D2685">
        <v>15000</v>
      </c>
      <c r="E2685">
        <v>36</v>
      </c>
      <c r="F2685" t="s">
        <v>357</v>
      </c>
      <c r="G2685" t="s">
        <v>17</v>
      </c>
      <c r="H2685" t="s">
        <v>18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2353</v>
      </c>
      <c r="O2685" s="7">
        <f>(E2685/D2685)*100</f>
        <v>0.24</v>
      </c>
      <c r="P2685" s="5">
        <f>IFERROR((E2685/L2685),0)</f>
        <v>12</v>
      </c>
      <c r="Q2685" s="5" t="str">
        <f>LEFT(N2685,SEARCH("/", N2685)-1)</f>
        <v>food</v>
      </c>
      <c r="R2685" s="5" t="str">
        <f>RIGHT(N2685,LEN(N2685)-SEARCH("/",N2685))</f>
        <v>food trucks</v>
      </c>
      <c r="S2685" s="11">
        <f>(((J2685/60)/60)/24)+DATE(1970,1,1)</f>
        <v>42034.75509259259</v>
      </c>
      <c r="T2685" s="11">
        <f>(((I2685/60)/60)/24)+DATE(1970,1,1)</f>
        <v>42064.75509259259</v>
      </c>
      <c r="U2685">
        <f>YEAR(S2685)</f>
        <v>2015</v>
      </c>
      <c r="V2685">
        <f>YEAR(T2685)</f>
        <v>2015</v>
      </c>
      <c r="W2685" t="str">
        <f>IF(V2685=U2685, "Yes"," No")</f>
        <v>Yes</v>
      </c>
    </row>
    <row r="2686" spans="1:23" ht="43.2" x14ac:dyDescent="0.3">
      <c r="A2686">
        <v>2684</v>
      </c>
      <c r="B2686" s="1" t="s">
        <v>5453</v>
      </c>
      <c r="C2686" s="1" t="s">
        <v>5454</v>
      </c>
      <c r="D2686">
        <v>70000</v>
      </c>
      <c r="E2686">
        <v>800</v>
      </c>
      <c r="F2686" t="s">
        <v>357</v>
      </c>
      <c r="G2686" t="s">
        <v>17</v>
      </c>
      <c r="H2686" t="s">
        <v>18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2353</v>
      </c>
      <c r="O2686" s="7">
        <f>(E2686/D2686)*100</f>
        <v>1.1428571428571428</v>
      </c>
      <c r="P2686" s="5">
        <f>IFERROR((E2686/L2686),0)</f>
        <v>200</v>
      </c>
      <c r="Q2686" s="5" t="str">
        <f>LEFT(N2686,SEARCH("/", N2686)-1)</f>
        <v>food</v>
      </c>
      <c r="R2686" s="5" t="str">
        <f>RIGHT(N2686,LEN(N2686)-SEARCH("/",N2686))</f>
        <v>food trucks</v>
      </c>
      <c r="S2686" s="11">
        <f>(((J2686/60)/60)/24)+DATE(1970,1,1)</f>
        <v>41820.914641203701</v>
      </c>
      <c r="T2686" s="11">
        <f>(((I2686/60)/60)/24)+DATE(1970,1,1)</f>
        <v>41860.914641203701</v>
      </c>
      <c r="U2686">
        <f>YEAR(S2686)</f>
        <v>2014</v>
      </c>
      <c r="V2686">
        <f>YEAR(T2686)</f>
        <v>2014</v>
      </c>
      <c r="W2686" t="str">
        <f>IF(V2686=U2686, "Yes"," No")</f>
        <v>Yes</v>
      </c>
    </row>
    <row r="2687" spans="1:23" ht="43.2" x14ac:dyDescent="0.3">
      <c r="A2687">
        <v>2685</v>
      </c>
      <c r="B2687" s="1" t="s">
        <v>5455</v>
      </c>
      <c r="C2687" s="1" t="s">
        <v>5456</v>
      </c>
      <c r="D2687">
        <v>50000</v>
      </c>
      <c r="E2687">
        <v>10</v>
      </c>
      <c r="F2687" t="s">
        <v>357</v>
      </c>
      <c r="G2687" t="s">
        <v>17</v>
      </c>
      <c r="H2687" t="s">
        <v>18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2353</v>
      </c>
      <c r="O2687" s="7">
        <f>(E2687/D2687)*100</f>
        <v>0.02</v>
      </c>
      <c r="P2687" s="5">
        <f>IFERROR((E2687/L2687),0)</f>
        <v>10</v>
      </c>
      <c r="Q2687" s="5" t="str">
        <f>LEFT(N2687,SEARCH("/", N2687)-1)</f>
        <v>food</v>
      </c>
      <c r="R2687" s="5" t="str">
        <f>RIGHT(N2687,LEN(N2687)-SEARCH("/",N2687))</f>
        <v>food trucks</v>
      </c>
      <c r="S2687" s="11">
        <f>(((J2687/60)/60)/24)+DATE(1970,1,1)</f>
        <v>42061.69594907407</v>
      </c>
      <c r="T2687" s="11">
        <f>(((I2687/60)/60)/24)+DATE(1970,1,1)</f>
        <v>42121.654282407413</v>
      </c>
      <c r="U2687">
        <f>YEAR(S2687)</f>
        <v>2015</v>
      </c>
      <c r="V2687">
        <f>YEAR(T2687)</f>
        <v>2015</v>
      </c>
      <c r="W2687" t="str">
        <f>IF(V2687=U2687, "Yes"," No")</f>
        <v>Yes</v>
      </c>
    </row>
    <row r="2688" spans="1:23" ht="43.2" x14ac:dyDescent="0.3">
      <c r="A2688">
        <v>2686</v>
      </c>
      <c r="B2688" s="1" t="s">
        <v>5457</v>
      </c>
      <c r="C2688" s="1" t="s">
        <v>5458</v>
      </c>
      <c r="D2688">
        <v>30000</v>
      </c>
      <c r="E2688">
        <v>0</v>
      </c>
      <c r="F2688" t="s">
        <v>357</v>
      </c>
      <c r="G2688" t="s">
        <v>17</v>
      </c>
      <c r="H2688" t="s">
        <v>18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2353</v>
      </c>
      <c r="O2688" s="7">
        <f>(E2688/D2688)*100</f>
        <v>0</v>
      </c>
      <c r="P2688" s="5">
        <f>IFERROR((E2688/L2688),0)</f>
        <v>0</v>
      </c>
      <c r="Q2688" s="5" t="str">
        <f>LEFT(N2688,SEARCH("/", N2688)-1)</f>
        <v>food</v>
      </c>
      <c r="R2688" s="5" t="str">
        <f>RIGHT(N2688,LEN(N2688)-SEARCH("/",N2688))</f>
        <v>food trucks</v>
      </c>
      <c r="S2688" s="11">
        <f>(((J2688/60)/60)/24)+DATE(1970,1,1)</f>
        <v>41892.974803240737</v>
      </c>
      <c r="T2688" s="11">
        <f>(((I2688/60)/60)/24)+DATE(1970,1,1)</f>
        <v>41912.974803240737</v>
      </c>
      <c r="U2688">
        <f>YEAR(S2688)</f>
        <v>2014</v>
      </c>
      <c r="V2688">
        <f>YEAR(T2688)</f>
        <v>2014</v>
      </c>
      <c r="W2688" t="str">
        <f>IF(V2688=U2688, "Yes"," No")</f>
        <v>Yes</v>
      </c>
    </row>
    <row r="2689" spans="1:23" ht="43.2" x14ac:dyDescent="0.3">
      <c r="A2689">
        <v>2687</v>
      </c>
      <c r="B2689" s="1" t="s">
        <v>5459</v>
      </c>
      <c r="C2689" s="1" t="s">
        <v>5460</v>
      </c>
      <c r="D2689">
        <v>15000</v>
      </c>
      <c r="E2689">
        <v>0</v>
      </c>
      <c r="F2689" t="s">
        <v>357</v>
      </c>
      <c r="G2689" t="s">
        <v>17</v>
      </c>
      <c r="H2689" t="s">
        <v>18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2353</v>
      </c>
      <c r="O2689" s="7">
        <f>(E2689/D2689)*100</f>
        <v>0</v>
      </c>
      <c r="P2689" s="5">
        <f>IFERROR((E2689/L2689),0)</f>
        <v>0</v>
      </c>
      <c r="Q2689" s="5" t="str">
        <f>LEFT(N2689,SEARCH("/", N2689)-1)</f>
        <v>food</v>
      </c>
      <c r="R2689" s="5" t="str">
        <f>RIGHT(N2689,LEN(N2689)-SEARCH("/",N2689))</f>
        <v>food trucks</v>
      </c>
      <c r="S2689" s="11">
        <f>(((J2689/60)/60)/24)+DATE(1970,1,1)</f>
        <v>42154.64025462963</v>
      </c>
      <c r="T2689" s="11">
        <f>(((I2689/60)/60)/24)+DATE(1970,1,1)</f>
        <v>42184.64025462963</v>
      </c>
      <c r="U2689">
        <f>YEAR(S2689)</f>
        <v>2015</v>
      </c>
      <c r="V2689">
        <f>YEAR(T2689)</f>
        <v>2015</v>
      </c>
      <c r="W2689" t="str">
        <f>IF(V2689=U2689, "Yes"," No")</f>
        <v>Yes</v>
      </c>
    </row>
    <row r="2690" spans="1:23" ht="28.8" x14ac:dyDescent="0.3">
      <c r="A2690">
        <v>2688</v>
      </c>
      <c r="B2690" s="1" t="s">
        <v>5461</v>
      </c>
      <c r="C2690" s="1" t="s">
        <v>5462</v>
      </c>
      <c r="D2690">
        <v>50000</v>
      </c>
      <c r="E2690">
        <v>74</v>
      </c>
      <c r="F2690" t="s">
        <v>357</v>
      </c>
      <c r="G2690" t="s">
        <v>17</v>
      </c>
      <c r="H2690" t="s">
        <v>18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2353</v>
      </c>
      <c r="O2690" s="7">
        <f>(E2690/D2690)*100</f>
        <v>0.14799999999999999</v>
      </c>
      <c r="P2690" s="5">
        <f>IFERROR((E2690/L2690),0)</f>
        <v>5.2857142857142856</v>
      </c>
      <c r="Q2690" s="5" t="str">
        <f>LEFT(N2690,SEARCH("/", N2690)-1)</f>
        <v>food</v>
      </c>
      <c r="R2690" s="5" t="str">
        <f>RIGHT(N2690,LEN(N2690)-SEARCH("/",N2690))</f>
        <v>food trucks</v>
      </c>
      <c r="S2690" s="11">
        <f>(((J2690/60)/60)/24)+DATE(1970,1,1)</f>
        <v>42028.118865740747</v>
      </c>
      <c r="T2690" s="11">
        <f>(((I2690/60)/60)/24)+DATE(1970,1,1)</f>
        <v>42059.125</v>
      </c>
      <c r="U2690">
        <f>YEAR(S2690)</f>
        <v>2015</v>
      </c>
      <c r="V2690">
        <f>YEAR(T2690)</f>
        <v>2015</v>
      </c>
      <c r="W2690" t="str">
        <f>IF(V2690=U2690, "Yes"," No")</f>
        <v>Yes</v>
      </c>
    </row>
    <row r="2691" spans="1:23" ht="43.2" x14ac:dyDescent="0.3">
      <c r="A2691">
        <v>2689</v>
      </c>
      <c r="B2691" s="1" t="s">
        <v>5463</v>
      </c>
      <c r="C2691" s="1" t="s">
        <v>5464</v>
      </c>
      <c r="D2691">
        <v>35000</v>
      </c>
      <c r="E2691">
        <v>1</v>
      </c>
      <c r="F2691" t="s">
        <v>357</v>
      </c>
      <c r="G2691" t="s">
        <v>17</v>
      </c>
      <c r="H2691" t="s">
        <v>18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2353</v>
      </c>
      <c r="O2691" s="7">
        <f>(E2691/D2691)*100</f>
        <v>2.8571428571428571E-3</v>
      </c>
      <c r="P2691" s="5">
        <f>IFERROR((E2691/L2691),0)</f>
        <v>1</v>
      </c>
      <c r="Q2691" s="5" t="str">
        <f>LEFT(N2691,SEARCH("/", N2691)-1)</f>
        <v>food</v>
      </c>
      <c r="R2691" s="5" t="str">
        <f>RIGHT(N2691,LEN(N2691)-SEARCH("/",N2691))</f>
        <v>food trucks</v>
      </c>
      <c r="S2691" s="11">
        <f>(((J2691/60)/60)/24)+DATE(1970,1,1)</f>
        <v>42551.961689814809</v>
      </c>
      <c r="T2691" s="11">
        <f>(((I2691/60)/60)/24)+DATE(1970,1,1)</f>
        <v>42581.961689814809</v>
      </c>
      <c r="U2691">
        <f>YEAR(S2691)</f>
        <v>2016</v>
      </c>
      <c r="V2691">
        <f>YEAR(T2691)</f>
        <v>2016</v>
      </c>
      <c r="W2691" t="str">
        <f>IF(V2691=U2691, "Yes"," No")</f>
        <v>Yes</v>
      </c>
    </row>
    <row r="2692" spans="1:23" ht="57.6" x14ac:dyDescent="0.3">
      <c r="A2692">
        <v>2690</v>
      </c>
      <c r="B2692" s="1" t="s">
        <v>5465</v>
      </c>
      <c r="C2692" s="1" t="s">
        <v>5466</v>
      </c>
      <c r="D2692">
        <v>80000</v>
      </c>
      <c r="E2692">
        <v>8586</v>
      </c>
      <c r="F2692" t="s">
        <v>357</v>
      </c>
      <c r="G2692" t="s">
        <v>17</v>
      </c>
      <c r="H2692" t="s">
        <v>18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2353</v>
      </c>
      <c r="O2692" s="7">
        <f>(E2692/D2692)*100</f>
        <v>10.7325</v>
      </c>
      <c r="P2692" s="5">
        <f>IFERROR((E2692/L2692),0)</f>
        <v>72.762711864406782</v>
      </c>
      <c r="Q2692" s="5" t="str">
        <f>LEFT(N2692,SEARCH("/", N2692)-1)</f>
        <v>food</v>
      </c>
      <c r="R2692" s="5" t="str">
        <f>RIGHT(N2692,LEN(N2692)-SEARCH("/",N2692))</f>
        <v>food trucks</v>
      </c>
      <c r="S2692" s="11">
        <f>(((J2692/60)/60)/24)+DATE(1970,1,1)</f>
        <v>42113.105046296296</v>
      </c>
      <c r="T2692" s="11">
        <f>(((I2692/60)/60)/24)+DATE(1970,1,1)</f>
        <v>42158.105046296296</v>
      </c>
      <c r="U2692">
        <f>YEAR(S2692)</f>
        <v>2015</v>
      </c>
      <c r="V2692">
        <f>YEAR(T2692)</f>
        <v>2015</v>
      </c>
      <c r="W2692" t="str">
        <f>IF(V2692=U2692, "Yes"," No")</f>
        <v>Yes</v>
      </c>
    </row>
    <row r="2693" spans="1:23" ht="28.8" x14ac:dyDescent="0.3">
      <c r="A2693">
        <v>2691</v>
      </c>
      <c r="B2693" s="1" t="s">
        <v>5467</v>
      </c>
      <c r="C2693" s="1" t="s">
        <v>5468</v>
      </c>
      <c r="D2693">
        <v>65000</v>
      </c>
      <c r="E2693">
        <v>35</v>
      </c>
      <c r="F2693" t="s">
        <v>357</v>
      </c>
      <c r="G2693" t="s">
        <v>159</v>
      </c>
      <c r="H2693" t="s">
        <v>160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2353</v>
      </c>
      <c r="O2693" s="7">
        <f>(E2693/D2693)*100</f>
        <v>5.3846153846153842E-2</v>
      </c>
      <c r="P2693" s="5">
        <f>IFERROR((E2693/L2693),0)</f>
        <v>17.5</v>
      </c>
      <c r="Q2693" s="5" t="str">
        <f>LEFT(N2693,SEARCH("/", N2693)-1)</f>
        <v>food</v>
      </c>
      <c r="R2693" s="5" t="str">
        <f>RIGHT(N2693,LEN(N2693)-SEARCH("/",N2693))</f>
        <v>food trucks</v>
      </c>
      <c r="S2693" s="11">
        <f>(((J2693/60)/60)/24)+DATE(1970,1,1)</f>
        <v>42089.724039351851</v>
      </c>
      <c r="T2693" s="11">
        <f>(((I2693/60)/60)/24)+DATE(1970,1,1)</f>
        <v>42134.724039351851</v>
      </c>
      <c r="U2693">
        <f>YEAR(S2693)</f>
        <v>2015</v>
      </c>
      <c r="V2693">
        <f>YEAR(T2693)</f>
        <v>2015</v>
      </c>
      <c r="W2693" t="str">
        <f>IF(V2693=U2693, "Yes"," No")</f>
        <v>Yes</v>
      </c>
    </row>
    <row r="2694" spans="1:23" ht="43.2" x14ac:dyDescent="0.3">
      <c r="A2694">
        <v>2692</v>
      </c>
      <c r="B2694" s="1" t="s">
        <v>5469</v>
      </c>
      <c r="C2694" s="1" t="s">
        <v>5470</v>
      </c>
      <c r="D2694">
        <v>3500</v>
      </c>
      <c r="E2694">
        <v>25</v>
      </c>
      <c r="F2694" t="s">
        <v>357</v>
      </c>
      <c r="G2694" t="s">
        <v>17</v>
      </c>
      <c r="H2694" t="s">
        <v>18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2353</v>
      </c>
      <c r="O2694" s="7">
        <f>(E2694/D2694)*100</f>
        <v>0.7142857142857143</v>
      </c>
      <c r="P2694" s="5">
        <f>IFERROR((E2694/L2694),0)</f>
        <v>25</v>
      </c>
      <c r="Q2694" s="5" t="str">
        <f>LEFT(N2694,SEARCH("/", N2694)-1)</f>
        <v>food</v>
      </c>
      <c r="R2694" s="5" t="str">
        <f>RIGHT(N2694,LEN(N2694)-SEARCH("/",N2694))</f>
        <v>food trucks</v>
      </c>
      <c r="S2694" s="11">
        <f>(((J2694/60)/60)/24)+DATE(1970,1,1)</f>
        <v>42058.334027777775</v>
      </c>
      <c r="T2694" s="11">
        <f>(((I2694/60)/60)/24)+DATE(1970,1,1)</f>
        <v>42088.292361111111</v>
      </c>
      <c r="U2694">
        <f>YEAR(S2694)</f>
        <v>2015</v>
      </c>
      <c r="V2694">
        <f>YEAR(T2694)</f>
        <v>2015</v>
      </c>
      <c r="W2694" t="str">
        <f>IF(V2694=U2694, "Yes"," No")</f>
        <v>Yes</v>
      </c>
    </row>
    <row r="2695" spans="1:23" ht="43.2" x14ac:dyDescent="0.3">
      <c r="A2695">
        <v>2693</v>
      </c>
      <c r="B2695" s="1" t="s">
        <v>5471</v>
      </c>
      <c r="C2695" s="1" t="s">
        <v>5472</v>
      </c>
      <c r="D2695">
        <v>5000</v>
      </c>
      <c r="E2695">
        <v>40</v>
      </c>
      <c r="F2695" t="s">
        <v>357</v>
      </c>
      <c r="G2695" t="s">
        <v>17</v>
      </c>
      <c r="H2695" t="s">
        <v>18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2353</v>
      </c>
      <c r="O2695" s="7">
        <f>(E2695/D2695)*100</f>
        <v>0.8</v>
      </c>
      <c r="P2695" s="5">
        <f>IFERROR((E2695/L2695),0)</f>
        <v>13.333333333333334</v>
      </c>
      <c r="Q2695" s="5" t="str">
        <f>LEFT(N2695,SEARCH("/", N2695)-1)</f>
        <v>food</v>
      </c>
      <c r="R2695" s="5" t="str">
        <f>RIGHT(N2695,LEN(N2695)-SEARCH("/",N2695))</f>
        <v>food trucks</v>
      </c>
      <c r="S2695" s="11">
        <f>(((J2695/60)/60)/24)+DATE(1970,1,1)</f>
        <v>41834.138495370367</v>
      </c>
      <c r="T2695" s="11">
        <f>(((I2695/60)/60)/24)+DATE(1970,1,1)</f>
        <v>41864.138495370367</v>
      </c>
      <c r="U2695">
        <f>YEAR(S2695)</f>
        <v>2014</v>
      </c>
      <c r="V2695">
        <f>YEAR(T2695)</f>
        <v>2014</v>
      </c>
      <c r="W2695" t="str">
        <f>IF(V2695=U2695, "Yes"," No")</f>
        <v>Yes</v>
      </c>
    </row>
    <row r="2696" spans="1:23" ht="57.6" x14ac:dyDescent="0.3">
      <c r="A2696">
        <v>2694</v>
      </c>
      <c r="B2696" s="1" t="s">
        <v>5473</v>
      </c>
      <c r="C2696" s="1" t="s">
        <v>5474</v>
      </c>
      <c r="D2696">
        <v>30000</v>
      </c>
      <c r="E2696">
        <v>1</v>
      </c>
      <c r="F2696" t="s">
        <v>357</v>
      </c>
      <c r="G2696" t="s">
        <v>17</v>
      </c>
      <c r="H2696" t="s">
        <v>18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2353</v>
      </c>
      <c r="O2696" s="7">
        <f>(E2696/D2696)*100</f>
        <v>3.3333333333333335E-3</v>
      </c>
      <c r="P2696" s="5">
        <f>IFERROR((E2696/L2696),0)</f>
        <v>1</v>
      </c>
      <c r="Q2696" s="5" t="str">
        <f>LEFT(N2696,SEARCH("/", N2696)-1)</f>
        <v>food</v>
      </c>
      <c r="R2696" s="5" t="str">
        <f>RIGHT(N2696,LEN(N2696)-SEARCH("/",N2696))</f>
        <v>food trucks</v>
      </c>
      <c r="S2696" s="11">
        <f>(((J2696/60)/60)/24)+DATE(1970,1,1)</f>
        <v>41878.140497685185</v>
      </c>
      <c r="T2696" s="11">
        <f>(((I2696/60)/60)/24)+DATE(1970,1,1)</f>
        <v>41908.140497685185</v>
      </c>
      <c r="U2696">
        <f>YEAR(S2696)</f>
        <v>2014</v>
      </c>
      <c r="V2696">
        <f>YEAR(T2696)</f>
        <v>2014</v>
      </c>
      <c r="W2696" t="str">
        <f>IF(V2696=U2696, "Yes"," No")</f>
        <v>Yes</v>
      </c>
    </row>
    <row r="2697" spans="1:23" ht="43.2" x14ac:dyDescent="0.3">
      <c r="A2697">
        <v>2695</v>
      </c>
      <c r="B2697" s="1" t="s">
        <v>5475</v>
      </c>
      <c r="C2697" s="1" t="s">
        <v>5476</v>
      </c>
      <c r="D2697">
        <v>15000</v>
      </c>
      <c r="E2697">
        <v>71</v>
      </c>
      <c r="F2697" t="s">
        <v>357</v>
      </c>
      <c r="G2697" t="s">
        <v>17</v>
      </c>
      <c r="H2697" t="s">
        <v>18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2353</v>
      </c>
      <c r="O2697" s="7">
        <f>(E2697/D2697)*100</f>
        <v>0.47333333333333333</v>
      </c>
      <c r="P2697" s="5">
        <f>IFERROR((E2697/L2697),0)</f>
        <v>23.666666666666668</v>
      </c>
      <c r="Q2697" s="5" t="str">
        <f>LEFT(N2697,SEARCH("/", N2697)-1)</f>
        <v>food</v>
      </c>
      <c r="R2697" s="5" t="str">
        <f>RIGHT(N2697,LEN(N2697)-SEARCH("/",N2697))</f>
        <v>food trucks</v>
      </c>
      <c r="S2697" s="11">
        <f>(((J2697/60)/60)/24)+DATE(1970,1,1)</f>
        <v>42048.181921296295</v>
      </c>
      <c r="T2697" s="11">
        <f>(((I2697/60)/60)/24)+DATE(1970,1,1)</f>
        <v>42108.14025462963</v>
      </c>
      <c r="U2697">
        <f>YEAR(S2697)</f>
        <v>2015</v>
      </c>
      <c r="V2697">
        <f>YEAR(T2697)</f>
        <v>2015</v>
      </c>
      <c r="W2697" t="str">
        <f>IF(V2697=U2697, "Yes"," No")</f>
        <v>Yes</v>
      </c>
    </row>
    <row r="2698" spans="1:23" ht="57.6" x14ac:dyDescent="0.3">
      <c r="A2698">
        <v>2696</v>
      </c>
      <c r="B2698" s="1" t="s">
        <v>5477</v>
      </c>
      <c r="C2698" s="1" t="s">
        <v>5478</v>
      </c>
      <c r="D2698">
        <v>60000</v>
      </c>
      <c r="E2698">
        <v>3390</v>
      </c>
      <c r="F2698" t="s">
        <v>357</v>
      </c>
      <c r="G2698" t="s">
        <v>17</v>
      </c>
      <c r="H2698" t="s">
        <v>18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2353</v>
      </c>
      <c r="O2698" s="7">
        <f>(E2698/D2698)*100</f>
        <v>5.65</v>
      </c>
      <c r="P2698" s="5">
        <f>IFERROR((E2698/L2698),0)</f>
        <v>89.21052631578948</v>
      </c>
      <c r="Q2698" s="5" t="str">
        <f>LEFT(N2698,SEARCH("/", N2698)-1)</f>
        <v>food</v>
      </c>
      <c r="R2698" s="5" t="str">
        <f>RIGHT(N2698,LEN(N2698)-SEARCH("/",N2698))</f>
        <v>food trucks</v>
      </c>
      <c r="S2698" s="11">
        <f>(((J2698/60)/60)/24)+DATE(1970,1,1)</f>
        <v>41964.844444444447</v>
      </c>
      <c r="T2698" s="11">
        <f>(((I2698/60)/60)/24)+DATE(1970,1,1)</f>
        <v>41998.844444444447</v>
      </c>
      <c r="U2698">
        <f>YEAR(S2698)</f>
        <v>2014</v>
      </c>
      <c r="V2698">
        <f>YEAR(T2698)</f>
        <v>2014</v>
      </c>
      <c r="W2698" t="str">
        <f>IF(V2698=U2698, "Yes"," No")</f>
        <v>Yes</v>
      </c>
    </row>
    <row r="2699" spans="1:23" ht="43.2" x14ac:dyDescent="0.3">
      <c r="A2699">
        <v>2697</v>
      </c>
      <c r="B2699" s="1" t="s">
        <v>5479</v>
      </c>
      <c r="C2699" s="1" t="s">
        <v>5480</v>
      </c>
      <c r="D2699">
        <v>23000</v>
      </c>
      <c r="E2699">
        <v>6061</v>
      </c>
      <c r="F2699" t="s">
        <v>357</v>
      </c>
      <c r="G2699" t="s">
        <v>17</v>
      </c>
      <c r="H2699" t="s">
        <v>18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2353</v>
      </c>
      <c r="O2699" s="7">
        <f>(E2699/D2699)*100</f>
        <v>26.35217391304348</v>
      </c>
      <c r="P2699" s="5">
        <f>IFERROR((E2699/L2699),0)</f>
        <v>116.55769230769231</v>
      </c>
      <c r="Q2699" s="5" t="str">
        <f>LEFT(N2699,SEARCH("/", N2699)-1)</f>
        <v>food</v>
      </c>
      <c r="R2699" s="5" t="str">
        <f>RIGHT(N2699,LEN(N2699)-SEARCH("/",N2699))</f>
        <v>food trucks</v>
      </c>
      <c r="S2699" s="11">
        <f>(((J2699/60)/60)/24)+DATE(1970,1,1)</f>
        <v>42187.940081018518</v>
      </c>
      <c r="T2699" s="11">
        <f>(((I2699/60)/60)/24)+DATE(1970,1,1)</f>
        <v>42218.916666666672</v>
      </c>
      <c r="U2699">
        <f>YEAR(S2699)</f>
        <v>2015</v>
      </c>
      <c r="V2699">
        <f>YEAR(T2699)</f>
        <v>2015</v>
      </c>
      <c r="W2699" t="str">
        <f>IF(V2699=U2699, "Yes"," No")</f>
        <v>Yes</v>
      </c>
    </row>
    <row r="2700" spans="1:23" ht="43.2" x14ac:dyDescent="0.3">
      <c r="A2700">
        <v>2698</v>
      </c>
      <c r="B2700" s="1" t="s">
        <v>5481</v>
      </c>
      <c r="C2700" s="1" t="s">
        <v>5482</v>
      </c>
      <c r="D2700">
        <v>8000</v>
      </c>
      <c r="E2700">
        <v>26.01</v>
      </c>
      <c r="F2700" t="s">
        <v>357</v>
      </c>
      <c r="G2700" t="s">
        <v>17</v>
      </c>
      <c r="H2700" t="s">
        <v>18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2353</v>
      </c>
      <c r="O2700" s="7">
        <f>(E2700/D2700)*100</f>
        <v>0.325125</v>
      </c>
      <c r="P2700" s="5">
        <f>IFERROR((E2700/L2700),0)</f>
        <v>13.005000000000001</v>
      </c>
      <c r="Q2700" s="5" t="str">
        <f>LEFT(N2700,SEARCH("/", N2700)-1)</f>
        <v>food</v>
      </c>
      <c r="R2700" s="5" t="str">
        <f>RIGHT(N2700,LEN(N2700)-SEARCH("/",N2700))</f>
        <v>food trucks</v>
      </c>
      <c r="S2700" s="11">
        <f>(((J2700/60)/60)/24)+DATE(1970,1,1)</f>
        <v>41787.898240740738</v>
      </c>
      <c r="T2700" s="11">
        <f>(((I2700/60)/60)/24)+DATE(1970,1,1)</f>
        <v>41817.898240740738</v>
      </c>
      <c r="U2700">
        <f>YEAR(S2700)</f>
        <v>2014</v>
      </c>
      <c r="V2700">
        <f>YEAR(T2700)</f>
        <v>2014</v>
      </c>
      <c r="W2700" t="str">
        <f>IF(V2700=U2700, "Yes"," No")</f>
        <v>Yes</v>
      </c>
    </row>
    <row r="2701" spans="1:23" ht="43.2" x14ac:dyDescent="0.3">
      <c r="A2701">
        <v>2699</v>
      </c>
      <c r="B2701" s="1" t="s">
        <v>5483</v>
      </c>
      <c r="C2701" s="1" t="s">
        <v>5484</v>
      </c>
      <c r="D2701">
        <v>2</v>
      </c>
      <c r="E2701">
        <v>0</v>
      </c>
      <c r="F2701" t="s">
        <v>357</v>
      </c>
      <c r="G2701" t="s">
        <v>159</v>
      </c>
      <c r="H2701" t="s">
        <v>160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2353</v>
      </c>
      <c r="O2701" s="7">
        <f>(E2701/D2701)*100</f>
        <v>0</v>
      </c>
      <c r="P2701" s="5">
        <f>IFERROR((E2701/L2701),0)</f>
        <v>0</v>
      </c>
      <c r="Q2701" s="5" t="str">
        <f>LEFT(N2701,SEARCH("/", N2701)-1)</f>
        <v>food</v>
      </c>
      <c r="R2701" s="5" t="str">
        <f>RIGHT(N2701,LEN(N2701)-SEARCH("/",N2701))</f>
        <v>food trucks</v>
      </c>
      <c r="S2701" s="11">
        <f>(((J2701/60)/60)/24)+DATE(1970,1,1)</f>
        <v>41829.896562499998</v>
      </c>
      <c r="T2701" s="11">
        <f>(((I2701/60)/60)/24)+DATE(1970,1,1)</f>
        <v>41859.896562499998</v>
      </c>
      <c r="U2701">
        <f>YEAR(S2701)</f>
        <v>2014</v>
      </c>
      <c r="V2701">
        <f>YEAR(T2701)</f>
        <v>2014</v>
      </c>
      <c r="W2701" t="str">
        <f>IF(V2701=U2701, "Yes"," No")</f>
        <v>Yes</v>
      </c>
    </row>
    <row r="2702" spans="1:23" ht="43.2" x14ac:dyDescent="0.3">
      <c r="A2702">
        <v>2700</v>
      </c>
      <c r="B2702" s="1" t="s">
        <v>5485</v>
      </c>
      <c r="C2702" s="1" t="s">
        <v>5486</v>
      </c>
      <c r="D2702">
        <v>9999</v>
      </c>
      <c r="E2702">
        <v>70</v>
      </c>
      <c r="F2702" t="s">
        <v>357</v>
      </c>
      <c r="G2702" t="s">
        <v>17</v>
      </c>
      <c r="H2702" t="s">
        <v>18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2353</v>
      </c>
      <c r="O2702" s="7">
        <f>(E2702/D2702)*100</f>
        <v>0.7000700070007001</v>
      </c>
      <c r="P2702" s="5">
        <f>IFERROR((E2702/L2702),0)</f>
        <v>17.5</v>
      </c>
      <c r="Q2702" s="5" t="str">
        <f>LEFT(N2702,SEARCH("/", N2702)-1)</f>
        <v>food</v>
      </c>
      <c r="R2702" s="5" t="str">
        <f>RIGHT(N2702,LEN(N2702)-SEARCH("/",N2702))</f>
        <v>food trucks</v>
      </c>
      <c r="S2702" s="11">
        <f>(((J2702/60)/60)/24)+DATE(1970,1,1)</f>
        <v>41870.87467592593</v>
      </c>
      <c r="T2702" s="11">
        <f>(((I2702/60)/60)/24)+DATE(1970,1,1)</f>
        <v>41900.87467592593</v>
      </c>
      <c r="U2702">
        <f>YEAR(S2702)</f>
        <v>2014</v>
      </c>
      <c r="V2702">
        <f>YEAR(T2702)</f>
        <v>2014</v>
      </c>
      <c r="W2702" t="str">
        <f>IF(V2702=U2702, "Yes"," No")</f>
        <v>Yes</v>
      </c>
    </row>
    <row r="2703" spans="1:23" ht="43.2" x14ac:dyDescent="0.3">
      <c r="A2703">
        <v>2701</v>
      </c>
      <c r="B2703" s="1" t="s">
        <v>5487</v>
      </c>
      <c r="C2703" s="1" t="s">
        <v>5488</v>
      </c>
      <c r="D2703">
        <v>3400</v>
      </c>
      <c r="E2703">
        <v>1570</v>
      </c>
      <c r="F2703" t="s">
        <v>3438</v>
      </c>
      <c r="G2703" t="s">
        <v>2455</v>
      </c>
      <c r="H2703" t="s">
        <v>55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5489</v>
      </c>
      <c r="O2703" s="7">
        <f>(E2703/D2703)*100</f>
        <v>46.176470588235297</v>
      </c>
      <c r="P2703" s="5">
        <f>IFERROR((E2703/L2703),0)</f>
        <v>34.130434782608695</v>
      </c>
      <c r="Q2703" s="5" t="str">
        <f>LEFT(N2703,SEARCH("/", N2703)-1)</f>
        <v>theater</v>
      </c>
      <c r="R2703" s="5" t="str">
        <f>RIGHT(N2703,LEN(N2703)-SEARCH("/",N2703))</f>
        <v>spaces</v>
      </c>
      <c r="S2703" s="11">
        <f>(((J2703/60)/60)/24)+DATE(1970,1,1)</f>
        <v>42801.774699074071</v>
      </c>
      <c r="T2703" s="11">
        <f>(((I2703/60)/60)/24)+DATE(1970,1,1)</f>
        <v>42832.733032407406</v>
      </c>
      <c r="U2703">
        <f>YEAR(S2703)</f>
        <v>2017</v>
      </c>
      <c r="V2703">
        <f>YEAR(T2703)</f>
        <v>2017</v>
      </c>
      <c r="W2703" t="str">
        <f>IF(V2703=U2703, "Yes"," No")</f>
        <v>Yes</v>
      </c>
    </row>
    <row r="2704" spans="1:23" ht="43.2" x14ac:dyDescent="0.3">
      <c r="A2704">
        <v>2702</v>
      </c>
      <c r="B2704" s="1" t="s">
        <v>5490</v>
      </c>
      <c r="C2704" s="1" t="s">
        <v>5491</v>
      </c>
      <c r="D2704">
        <v>10000</v>
      </c>
      <c r="E2704">
        <v>3441</v>
      </c>
      <c r="F2704" t="s">
        <v>3438</v>
      </c>
      <c r="G2704" t="s">
        <v>17</v>
      </c>
      <c r="H2704" t="s">
        <v>18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5489</v>
      </c>
      <c r="O2704" s="7">
        <f>(E2704/D2704)*100</f>
        <v>34.410000000000004</v>
      </c>
      <c r="P2704" s="5">
        <f>IFERROR((E2704/L2704),0)</f>
        <v>132.34615384615384</v>
      </c>
      <c r="Q2704" s="5" t="str">
        <f>LEFT(N2704,SEARCH("/", N2704)-1)</f>
        <v>theater</v>
      </c>
      <c r="R2704" s="5" t="str">
        <f>RIGHT(N2704,LEN(N2704)-SEARCH("/",N2704))</f>
        <v>spaces</v>
      </c>
      <c r="S2704" s="11">
        <f>(((J2704/60)/60)/24)+DATE(1970,1,1)</f>
        <v>42800.801817129628</v>
      </c>
      <c r="T2704" s="11">
        <f>(((I2704/60)/60)/24)+DATE(1970,1,1)</f>
        <v>42830.760150462964</v>
      </c>
      <c r="U2704">
        <f>YEAR(S2704)</f>
        <v>2017</v>
      </c>
      <c r="V2704">
        <f>YEAR(T2704)</f>
        <v>2017</v>
      </c>
      <c r="W2704" t="str">
        <f>IF(V2704=U2704, "Yes"," No")</f>
        <v>Yes</v>
      </c>
    </row>
    <row r="2705" spans="1:23" ht="28.8" x14ac:dyDescent="0.3">
      <c r="A2705">
        <v>2703</v>
      </c>
      <c r="B2705" s="1" t="s">
        <v>5492</v>
      </c>
      <c r="C2705" s="1" t="s">
        <v>5493</v>
      </c>
      <c r="D2705">
        <v>40000</v>
      </c>
      <c r="E2705">
        <v>41500</v>
      </c>
      <c r="F2705" t="s">
        <v>3438</v>
      </c>
      <c r="G2705" t="s">
        <v>1424</v>
      </c>
      <c r="H2705" t="s">
        <v>1425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5489</v>
      </c>
      <c r="O2705" s="7">
        <f>(E2705/D2705)*100</f>
        <v>103.75000000000001</v>
      </c>
      <c r="P2705" s="5">
        <f>IFERROR((E2705/L2705),0)</f>
        <v>922.22222222222217</v>
      </c>
      <c r="Q2705" s="5" t="str">
        <f>LEFT(N2705,SEARCH("/", N2705)-1)</f>
        <v>theater</v>
      </c>
      <c r="R2705" s="5" t="str">
        <f>RIGHT(N2705,LEN(N2705)-SEARCH("/",N2705))</f>
        <v>spaces</v>
      </c>
      <c r="S2705" s="11">
        <f>(((J2705/60)/60)/24)+DATE(1970,1,1)</f>
        <v>42756.690162037034</v>
      </c>
      <c r="T2705" s="11">
        <f>(((I2705/60)/60)/24)+DATE(1970,1,1)</f>
        <v>42816.648495370369</v>
      </c>
      <c r="U2705">
        <f>YEAR(S2705)</f>
        <v>2017</v>
      </c>
      <c r="V2705">
        <f>YEAR(T2705)</f>
        <v>2017</v>
      </c>
      <c r="W2705" t="str">
        <f>IF(V2705=U2705, "Yes"," No")</f>
        <v>Yes</v>
      </c>
    </row>
    <row r="2706" spans="1:23" ht="43.2" x14ac:dyDescent="0.3">
      <c r="A2706">
        <v>2704</v>
      </c>
      <c r="B2706" s="1" t="s">
        <v>5494</v>
      </c>
      <c r="C2706" s="1" t="s">
        <v>5495</v>
      </c>
      <c r="D2706">
        <v>19000</v>
      </c>
      <c r="E2706">
        <v>1145</v>
      </c>
      <c r="F2706" t="s">
        <v>3438</v>
      </c>
      <c r="G2706" t="s">
        <v>17</v>
      </c>
      <c r="H2706" t="s">
        <v>18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5489</v>
      </c>
      <c r="O2706" s="7">
        <f>(E2706/D2706)*100</f>
        <v>6.0263157894736841</v>
      </c>
      <c r="P2706" s="5">
        <f>IFERROR((E2706/L2706),0)</f>
        <v>163.57142857142858</v>
      </c>
      <c r="Q2706" s="5" t="str">
        <f>LEFT(N2706,SEARCH("/", N2706)-1)</f>
        <v>theater</v>
      </c>
      <c r="R2706" s="5" t="str">
        <f>RIGHT(N2706,LEN(N2706)-SEARCH("/",N2706))</f>
        <v>spaces</v>
      </c>
      <c r="S2706" s="11">
        <f>(((J2706/60)/60)/24)+DATE(1970,1,1)</f>
        <v>42787.862430555557</v>
      </c>
      <c r="T2706" s="11">
        <f>(((I2706/60)/60)/24)+DATE(1970,1,1)</f>
        <v>42830.820763888885</v>
      </c>
      <c r="U2706">
        <f>YEAR(S2706)</f>
        <v>2017</v>
      </c>
      <c r="V2706">
        <f>YEAR(T2706)</f>
        <v>2017</v>
      </c>
      <c r="W2706" t="str">
        <f>IF(V2706=U2706, "Yes"," No")</f>
        <v>Yes</v>
      </c>
    </row>
    <row r="2707" spans="1:23" ht="28.8" x14ac:dyDescent="0.3">
      <c r="A2707">
        <v>2705</v>
      </c>
      <c r="B2707" s="1" t="s">
        <v>5496</v>
      </c>
      <c r="C2707" s="1" t="s">
        <v>5497</v>
      </c>
      <c r="D2707">
        <v>16500</v>
      </c>
      <c r="E2707">
        <v>1739</v>
      </c>
      <c r="F2707" t="s">
        <v>3438</v>
      </c>
      <c r="G2707" t="s">
        <v>17</v>
      </c>
      <c r="H2707" t="s">
        <v>18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5489</v>
      </c>
      <c r="O2707" s="7">
        <f>(E2707/D2707)*100</f>
        <v>10.539393939393939</v>
      </c>
      <c r="P2707" s="5">
        <f>IFERROR((E2707/L2707),0)</f>
        <v>217.375</v>
      </c>
      <c r="Q2707" s="5" t="str">
        <f>LEFT(N2707,SEARCH("/", N2707)-1)</f>
        <v>theater</v>
      </c>
      <c r="R2707" s="5" t="str">
        <f>RIGHT(N2707,LEN(N2707)-SEARCH("/",N2707))</f>
        <v>spaces</v>
      </c>
      <c r="S2707" s="11">
        <f>(((J2707/60)/60)/24)+DATE(1970,1,1)</f>
        <v>42773.916180555556</v>
      </c>
      <c r="T2707" s="11">
        <f>(((I2707/60)/60)/24)+DATE(1970,1,1)</f>
        <v>42818.874513888892</v>
      </c>
      <c r="U2707">
        <f>YEAR(S2707)</f>
        <v>2017</v>
      </c>
      <c r="V2707">
        <f>YEAR(T2707)</f>
        <v>2017</v>
      </c>
      <c r="W2707" t="str">
        <f>IF(V2707=U2707, "Yes"," No")</f>
        <v>Yes</v>
      </c>
    </row>
    <row r="2708" spans="1:23" ht="43.2" x14ac:dyDescent="0.3">
      <c r="A2708">
        <v>2706</v>
      </c>
      <c r="B2708" s="1" t="s">
        <v>5498</v>
      </c>
      <c r="C2708" s="1" t="s">
        <v>5499</v>
      </c>
      <c r="D2708">
        <v>35000</v>
      </c>
      <c r="E2708">
        <v>39304</v>
      </c>
      <c r="F2708" t="s">
        <v>16</v>
      </c>
      <c r="G2708" t="s">
        <v>17</v>
      </c>
      <c r="H2708" t="s">
        <v>18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5489</v>
      </c>
      <c r="O2708" s="7">
        <f>(E2708/D2708)*100</f>
        <v>112.29714285714284</v>
      </c>
      <c r="P2708" s="5">
        <f>IFERROR((E2708/L2708),0)</f>
        <v>149.44486692015209</v>
      </c>
      <c r="Q2708" s="5" t="str">
        <f>LEFT(N2708,SEARCH("/", N2708)-1)</f>
        <v>theater</v>
      </c>
      <c r="R2708" s="5" t="str">
        <f>RIGHT(N2708,LEN(N2708)-SEARCH("/",N2708))</f>
        <v>spaces</v>
      </c>
      <c r="S2708" s="11">
        <f>(((J2708/60)/60)/24)+DATE(1970,1,1)</f>
        <v>41899.294942129629</v>
      </c>
      <c r="T2708" s="11">
        <f>(((I2708/60)/60)/24)+DATE(1970,1,1)</f>
        <v>41928.290972222225</v>
      </c>
      <c r="U2708">
        <f>YEAR(S2708)</f>
        <v>2014</v>
      </c>
      <c r="V2708">
        <f>YEAR(T2708)</f>
        <v>2014</v>
      </c>
      <c r="W2708" t="str">
        <f>IF(V2708=U2708, "Yes"," No")</f>
        <v>Yes</v>
      </c>
    </row>
    <row r="2709" spans="1:23" ht="43.2" x14ac:dyDescent="0.3">
      <c r="A2709">
        <v>2707</v>
      </c>
      <c r="B2709" s="1" t="s">
        <v>5500</v>
      </c>
      <c r="C2709" s="1" t="s">
        <v>5501</v>
      </c>
      <c r="D2709">
        <v>8000</v>
      </c>
      <c r="E2709">
        <v>28067.57</v>
      </c>
      <c r="F2709" t="s">
        <v>16</v>
      </c>
      <c r="G2709" t="s">
        <v>17</v>
      </c>
      <c r="H2709" t="s">
        <v>18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5489</v>
      </c>
      <c r="O2709" s="7">
        <f>(E2709/D2709)*100</f>
        <v>350.84462500000001</v>
      </c>
      <c r="P2709" s="5">
        <f>IFERROR((E2709/L2709),0)</f>
        <v>71.237487309644663</v>
      </c>
      <c r="Q2709" s="5" t="str">
        <f>LEFT(N2709,SEARCH("/", N2709)-1)</f>
        <v>theater</v>
      </c>
      <c r="R2709" s="5" t="str">
        <f>RIGHT(N2709,LEN(N2709)-SEARCH("/",N2709))</f>
        <v>spaces</v>
      </c>
      <c r="S2709" s="11">
        <f>(((J2709/60)/60)/24)+DATE(1970,1,1)</f>
        <v>41391.782905092594</v>
      </c>
      <c r="T2709" s="11">
        <f>(((I2709/60)/60)/24)+DATE(1970,1,1)</f>
        <v>41421.290972222225</v>
      </c>
      <c r="U2709">
        <f>YEAR(S2709)</f>
        <v>2013</v>
      </c>
      <c r="V2709">
        <f>YEAR(T2709)</f>
        <v>2013</v>
      </c>
      <c r="W2709" t="str">
        <f>IF(V2709=U2709, "Yes"," No")</f>
        <v>Yes</v>
      </c>
    </row>
    <row r="2710" spans="1:23" ht="43.2" x14ac:dyDescent="0.3">
      <c r="A2710">
        <v>2708</v>
      </c>
      <c r="B2710" s="1" t="s">
        <v>5502</v>
      </c>
      <c r="C2710" s="1" t="s">
        <v>5503</v>
      </c>
      <c r="D2710">
        <v>20000</v>
      </c>
      <c r="E2710">
        <v>46643.07</v>
      </c>
      <c r="F2710" t="s">
        <v>16</v>
      </c>
      <c r="G2710" t="s">
        <v>24</v>
      </c>
      <c r="H2710" t="s">
        <v>25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5489</v>
      </c>
      <c r="O2710" s="7">
        <f>(E2710/D2710)*100</f>
        <v>233.21535</v>
      </c>
      <c r="P2710" s="5">
        <f>IFERROR((E2710/L2710),0)</f>
        <v>44.464318398474738</v>
      </c>
      <c r="Q2710" s="5" t="str">
        <f>LEFT(N2710,SEARCH("/", N2710)-1)</f>
        <v>theater</v>
      </c>
      <c r="R2710" s="5" t="str">
        <f>RIGHT(N2710,LEN(N2710)-SEARCH("/",N2710))</f>
        <v>spaces</v>
      </c>
      <c r="S2710" s="11">
        <f>(((J2710/60)/60)/24)+DATE(1970,1,1)</f>
        <v>42512.698217592595</v>
      </c>
      <c r="T2710" s="11">
        <f>(((I2710/60)/60)/24)+DATE(1970,1,1)</f>
        <v>42572.698217592595</v>
      </c>
      <c r="U2710">
        <f>YEAR(S2710)</f>
        <v>2016</v>
      </c>
      <c r="V2710">
        <f>YEAR(T2710)</f>
        <v>2016</v>
      </c>
      <c r="W2710" t="str">
        <f>IF(V2710=U2710, "Yes"," No")</f>
        <v>Yes</v>
      </c>
    </row>
    <row r="2711" spans="1:23" ht="43.2" x14ac:dyDescent="0.3">
      <c r="A2711">
        <v>2709</v>
      </c>
      <c r="B2711" s="1" t="s">
        <v>5504</v>
      </c>
      <c r="C2711" s="1" t="s">
        <v>5505</v>
      </c>
      <c r="D2711">
        <v>50000</v>
      </c>
      <c r="E2711">
        <v>50803</v>
      </c>
      <c r="F2711" t="s">
        <v>16</v>
      </c>
      <c r="G2711" t="s">
        <v>17</v>
      </c>
      <c r="H2711" t="s">
        <v>18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5489</v>
      </c>
      <c r="O2711" s="7">
        <f>(E2711/D2711)*100</f>
        <v>101.60599999999999</v>
      </c>
      <c r="P2711" s="5">
        <f>IFERROR((E2711/L2711),0)</f>
        <v>164.94480519480518</v>
      </c>
      <c r="Q2711" s="5" t="str">
        <f>LEFT(N2711,SEARCH("/", N2711)-1)</f>
        <v>theater</v>
      </c>
      <c r="R2711" s="5" t="str">
        <f>RIGHT(N2711,LEN(N2711)-SEARCH("/",N2711))</f>
        <v>spaces</v>
      </c>
      <c r="S2711" s="11">
        <f>(((J2711/60)/60)/24)+DATE(1970,1,1)</f>
        <v>42612.149780092594</v>
      </c>
      <c r="T2711" s="11">
        <f>(((I2711/60)/60)/24)+DATE(1970,1,1)</f>
        <v>42647.165972222225</v>
      </c>
      <c r="U2711">
        <f>YEAR(S2711)</f>
        <v>2016</v>
      </c>
      <c r="V2711">
        <f>YEAR(T2711)</f>
        <v>2016</v>
      </c>
      <c r="W2711" t="str">
        <f>IF(V2711=U2711, "Yes"," No")</f>
        <v>Yes</v>
      </c>
    </row>
    <row r="2712" spans="1:23" ht="28.8" x14ac:dyDescent="0.3">
      <c r="A2712">
        <v>2710</v>
      </c>
      <c r="B2712" s="1" t="s">
        <v>5506</v>
      </c>
      <c r="C2712" s="1" t="s">
        <v>5507</v>
      </c>
      <c r="D2712">
        <v>60000</v>
      </c>
      <c r="E2712">
        <v>92340.21</v>
      </c>
      <c r="F2712" t="s">
        <v>16</v>
      </c>
      <c r="G2712" t="s">
        <v>17</v>
      </c>
      <c r="H2712" t="s">
        <v>18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5489</v>
      </c>
      <c r="O2712" s="7">
        <f>(E2712/D2712)*100</f>
        <v>153.90035000000003</v>
      </c>
      <c r="P2712" s="5">
        <f>IFERROR((E2712/L2712),0)</f>
        <v>84.871516544117654</v>
      </c>
      <c r="Q2712" s="5" t="str">
        <f>LEFT(N2712,SEARCH("/", N2712)-1)</f>
        <v>theater</v>
      </c>
      <c r="R2712" s="5" t="str">
        <f>RIGHT(N2712,LEN(N2712)-SEARCH("/",N2712))</f>
        <v>spaces</v>
      </c>
      <c r="S2712" s="11">
        <f>(((J2712/60)/60)/24)+DATE(1970,1,1)</f>
        <v>41828.229490740741</v>
      </c>
      <c r="T2712" s="11">
        <f>(((I2712/60)/60)/24)+DATE(1970,1,1)</f>
        <v>41860.083333333336</v>
      </c>
      <c r="U2712">
        <f>YEAR(S2712)</f>
        <v>2014</v>
      </c>
      <c r="V2712">
        <f>YEAR(T2712)</f>
        <v>2014</v>
      </c>
      <c r="W2712" t="str">
        <f>IF(V2712=U2712, "Yes"," No")</f>
        <v>Yes</v>
      </c>
    </row>
    <row r="2713" spans="1:23" ht="43.2" x14ac:dyDescent="0.3">
      <c r="A2713">
        <v>2711</v>
      </c>
      <c r="B2713" s="1" t="s">
        <v>5508</v>
      </c>
      <c r="C2713" s="1" t="s">
        <v>5509</v>
      </c>
      <c r="D2713">
        <v>3910</v>
      </c>
      <c r="E2713">
        <v>3938</v>
      </c>
      <c r="F2713" t="s">
        <v>16</v>
      </c>
      <c r="G2713" t="s">
        <v>24</v>
      </c>
      <c r="H2713" t="s">
        <v>25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5489</v>
      </c>
      <c r="O2713" s="7">
        <f>(E2713/D2713)*100</f>
        <v>100.7161125319693</v>
      </c>
      <c r="P2713" s="5">
        <f>IFERROR((E2713/L2713),0)</f>
        <v>53.945205479452056</v>
      </c>
      <c r="Q2713" s="5" t="str">
        <f>LEFT(N2713,SEARCH("/", N2713)-1)</f>
        <v>theater</v>
      </c>
      <c r="R2713" s="5" t="str">
        <f>RIGHT(N2713,LEN(N2713)-SEARCH("/",N2713))</f>
        <v>spaces</v>
      </c>
      <c r="S2713" s="11">
        <f>(((J2713/60)/60)/24)+DATE(1970,1,1)</f>
        <v>41780.745254629634</v>
      </c>
      <c r="T2713" s="11">
        <f>(((I2713/60)/60)/24)+DATE(1970,1,1)</f>
        <v>41810.917361111111</v>
      </c>
      <c r="U2713">
        <f>YEAR(S2713)</f>
        <v>2014</v>
      </c>
      <c r="V2713">
        <f>YEAR(T2713)</f>
        <v>2014</v>
      </c>
      <c r="W2713" t="str">
        <f>IF(V2713=U2713, "Yes"," No")</f>
        <v>Yes</v>
      </c>
    </row>
    <row r="2714" spans="1:23" ht="43.2" x14ac:dyDescent="0.3">
      <c r="A2714">
        <v>2712</v>
      </c>
      <c r="B2714" s="1" t="s">
        <v>5510</v>
      </c>
      <c r="C2714" s="1" t="s">
        <v>5511</v>
      </c>
      <c r="D2714">
        <v>5500</v>
      </c>
      <c r="E2714">
        <v>7226</v>
      </c>
      <c r="F2714" t="s">
        <v>16</v>
      </c>
      <c r="G2714" t="s">
        <v>17</v>
      </c>
      <c r="H2714" t="s">
        <v>18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5489</v>
      </c>
      <c r="O2714" s="7">
        <f>(E2714/D2714)*100</f>
        <v>131.38181818181818</v>
      </c>
      <c r="P2714" s="5">
        <f>IFERROR((E2714/L2714),0)</f>
        <v>50.531468531468533</v>
      </c>
      <c r="Q2714" s="5" t="str">
        <f>LEFT(N2714,SEARCH("/", N2714)-1)</f>
        <v>theater</v>
      </c>
      <c r="R2714" s="5" t="str">
        <f>RIGHT(N2714,LEN(N2714)-SEARCH("/",N2714))</f>
        <v>spaces</v>
      </c>
      <c r="S2714" s="11">
        <f>(((J2714/60)/60)/24)+DATE(1970,1,1)</f>
        <v>41432.062037037038</v>
      </c>
      <c r="T2714" s="11">
        <f>(((I2714/60)/60)/24)+DATE(1970,1,1)</f>
        <v>41468.75</v>
      </c>
      <c r="U2714">
        <f>YEAR(S2714)</f>
        <v>2013</v>
      </c>
      <c r="V2714">
        <f>YEAR(T2714)</f>
        <v>2013</v>
      </c>
      <c r="W2714" t="str">
        <f>IF(V2714=U2714, "Yes"," No")</f>
        <v>Yes</v>
      </c>
    </row>
    <row r="2715" spans="1:23" ht="43.2" x14ac:dyDescent="0.3">
      <c r="A2715">
        <v>2713</v>
      </c>
      <c r="B2715" s="1" t="s">
        <v>5512</v>
      </c>
      <c r="C2715" s="1" t="s">
        <v>5513</v>
      </c>
      <c r="D2715">
        <v>150000</v>
      </c>
      <c r="E2715">
        <v>153362</v>
      </c>
      <c r="F2715" t="s">
        <v>16</v>
      </c>
      <c r="G2715" t="s">
        <v>17</v>
      </c>
      <c r="H2715" t="s">
        <v>18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5489</v>
      </c>
      <c r="O2715" s="7">
        <f>(E2715/D2715)*100</f>
        <v>102.24133333333334</v>
      </c>
      <c r="P2715" s="5">
        <f>IFERROR((E2715/L2715),0)</f>
        <v>108.00140845070422</v>
      </c>
      <c r="Q2715" s="5" t="str">
        <f>LEFT(N2715,SEARCH("/", N2715)-1)</f>
        <v>theater</v>
      </c>
      <c r="R2715" s="5" t="str">
        <f>RIGHT(N2715,LEN(N2715)-SEARCH("/",N2715))</f>
        <v>spaces</v>
      </c>
      <c r="S2715" s="11">
        <f>(((J2715/60)/60)/24)+DATE(1970,1,1)</f>
        <v>42322.653749999998</v>
      </c>
      <c r="T2715" s="11">
        <f>(((I2715/60)/60)/24)+DATE(1970,1,1)</f>
        <v>42362.653749999998</v>
      </c>
      <c r="U2715">
        <f>YEAR(S2715)</f>
        <v>2015</v>
      </c>
      <c r="V2715">
        <f>YEAR(T2715)</f>
        <v>2015</v>
      </c>
      <c r="W2715" t="str">
        <f>IF(V2715=U2715, "Yes"," No")</f>
        <v>Yes</v>
      </c>
    </row>
    <row r="2716" spans="1:23" ht="28.8" x14ac:dyDescent="0.3">
      <c r="A2716">
        <v>2714</v>
      </c>
      <c r="B2716" s="1" t="s">
        <v>5514</v>
      </c>
      <c r="C2716" s="1" t="s">
        <v>5515</v>
      </c>
      <c r="D2716">
        <v>25000</v>
      </c>
      <c r="E2716">
        <v>29089</v>
      </c>
      <c r="F2716" t="s">
        <v>16</v>
      </c>
      <c r="G2716" t="s">
        <v>17</v>
      </c>
      <c r="H2716" t="s">
        <v>18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5489</v>
      </c>
      <c r="O2716" s="7">
        <f>(E2716/D2716)*100</f>
        <v>116.35599999999999</v>
      </c>
      <c r="P2716" s="5">
        <f>IFERROR((E2716/L2716),0)</f>
        <v>95.373770491803285</v>
      </c>
      <c r="Q2716" s="5" t="str">
        <f>LEFT(N2716,SEARCH("/", N2716)-1)</f>
        <v>theater</v>
      </c>
      <c r="R2716" s="5" t="str">
        <f>RIGHT(N2716,LEN(N2716)-SEARCH("/",N2716))</f>
        <v>spaces</v>
      </c>
      <c r="S2716" s="11">
        <f>(((J2716/60)/60)/24)+DATE(1970,1,1)</f>
        <v>42629.655046296291</v>
      </c>
      <c r="T2716" s="11">
        <f>(((I2716/60)/60)/24)+DATE(1970,1,1)</f>
        <v>42657.958333333328</v>
      </c>
      <c r="U2716">
        <f>YEAR(S2716)</f>
        <v>2016</v>
      </c>
      <c r="V2716">
        <f>YEAR(T2716)</f>
        <v>2016</v>
      </c>
      <c r="W2716" t="str">
        <f>IF(V2716=U2716, "Yes"," No")</f>
        <v>Yes</v>
      </c>
    </row>
    <row r="2717" spans="1:23" ht="43.2" x14ac:dyDescent="0.3">
      <c r="A2717">
        <v>2715</v>
      </c>
      <c r="B2717" s="1" t="s">
        <v>5516</v>
      </c>
      <c r="C2717" s="1" t="s">
        <v>5517</v>
      </c>
      <c r="D2717">
        <v>12000</v>
      </c>
      <c r="E2717">
        <v>31754.69</v>
      </c>
      <c r="F2717" t="s">
        <v>16</v>
      </c>
      <c r="G2717" t="s">
        <v>17</v>
      </c>
      <c r="H2717" t="s">
        <v>18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5489</v>
      </c>
      <c r="O2717" s="7">
        <f>(E2717/D2717)*100</f>
        <v>264.62241666666665</v>
      </c>
      <c r="P2717" s="5">
        <f>IFERROR((E2717/L2717),0)</f>
        <v>57.631016333938291</v>
      </c>
      <c r="Q2717" s="5" t="str">
        <f>LEFT(N2717,SEARCH("/", N2717)-1)</f>
        <v>theater</v>
      </c>
      <c r="R2717" s="5" t="str">
        <f>RIGHT(N2717,LEN(N2717)-SEARCH("/",N2717))</f>
        <v>spaces</v>
      </c>
      <c r="S2717" s="11">
        <f>(((J2717/60)/60)/24)+DATE(1970,1,1)</f>
        <v>42387.398472222223</v>
      </c>
      <c r="T2717" s="11">
        <f>(((I2717/60)/60)/24)+DATE(1970,1,1)</f>
        <v>42421.398472222223</v>
      </c>
      <c r="U2717">
        <f>YEAR(S2717)</f>
        <v>2016</v>
      </c>
      <c r="V2717">
        <f>YEAR(T2717)</f>
        <v>2016</v>
      </c>
      <c r="W2717" t="str">
        <f>IF(V2717=U2717, "Yes"," No")</f>
        <v>Yes</v>
      </c>
    </row>
    <row r="2718" spans="1:23" ht="72" x14ac:dyDescent="0.3">
      <c r="A2718">
        <v>2716</v>
      </c>
      <c r="B2718" s="1" t="s">
        <v>5518</v>
      </c>
      <c r="C2718" s="1" t="s">
        <v>5519</v>
      </c>
      <c r="D2718">
        <v>10000</v>
      </c>
      <c r="E2718">
        <v>11998.01</v>
      </c>
      <c r="F2718" t="s">
        <v>16</v>
      </c>
      <c r="G2718" t="s">
        <v>502</v>
      </c>
      <c r="H2718" t="s">
        <v>55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5489</v>
      </c>
      <c r="O2718" s="7">
        <f>(E2718/D2718)*100</f>
        <v>119.98010000000001</v>
      </c>
      <c r="P2718" s="5">
        <f>IFERROR((E2718/L2718),0)</f>
        <v>64.160481283422456</v>
      </c>
      <c r="Q2718" s="5" t="str">
        <f>LEFT(N2718,SEARCH("/", N2718)-1)</f>
        <v>theater</v>
      </c>
      <c r="R2718" s="5" t="str">
        <f>RIGHT(N2718,LEN(N2718)-SEARCH("/",N2718))</f>
        <v>spaces</v>
      </c>
      <c r="S2718" s="11">
        <f>(((J2718/60)/60)/24)+DATE(1970,1,1)</f>
        <v>42255.333252314813</v>
      </c>
      <c r="T2718" s="11">
        <f>(((I2718/60)/60)/24)+DATE(1970,1,1)</f>
        <v>42285.333252314813</v>
      </c>
      <c r="U2718">
        <f>YEAR(S2718)</f>
        <v>2015</v>
      </c>
      <c r="V2718">
        <f>YEAR(T2718)</f>
        <v>2015</v>
      </c>
      <c r="W2718" t="str">
        <f>IF(V2718=U2718, "Yes"," No")</f>
        <v>Yes</v>
      </c>
    </row>
    <row r="2719" spans="1:23" ht="43.2" x14ac:dyDescent="0.3">
      <c r="A2719">
        <v>2717</v>
      </c>
      <c r="B2719" s="1" t="s">
        <v>5520</v>
      </c>
      <c r="C2719" s="1" t="s">
        <v>5521</v>
      </c>
      <c r="D2719">
        <v>25000</v>
      </c>
      <c r="E2719">
        <v>30026</v>
      </c>
      <c r="F2719" t="s">
        <v>16</v>
      </c>
      <c r="G2719" t="s">
        <v>17</v>
      </c>
      <c r="H2719" t="s">
        <v>18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5489</v>
      </c>
      <c r="O2719" s="7">
        <f>(E2719/D2719)*100</f>
        <v>120.10400000000001</v>
      </c>
      <c r="P2719" s="5">
        <f>IFERROR((E2719/L2719),0)</f>
        <v>92.387692307692305</v>
      </c>
      <c r="Q2719" s="5" t="str">
        <f>LEFT(N2719,SEARCH("/", N2719)-1)</f>
        <v>theater</v>
      </c>
      <c r="R2719" s="5" t="str">
        <f>RIGHT(N2719,LEN(N2719)-SEARCH("/",N2719))</f>
        <v>spaces</v>
      </c>
      <c r="S2719" s="11">
        <f>(((J2719/60)/60)/24)+DATE(1970,1,1)</f>
        <v>41934.914918981485</v>
      </c>
      <c r="T2719" s="11">
        <f>(((I2719/60)/60)/24)+DATE(1970,1,1)</f>
        <v>41979.956585648149</v>
      </c>
      <c r="U2719">
        <f>YEAR(S2719)</f>
        <v>2014</v>
      </c>
      <c r="V2719">
        <f>YEAR(T2719)</f>
        <v>2014</v>
      </c>
      <c r="W2719" t="str">
        <f>IF(V2719=U2719, "Yes"," No")</f>
        <v>Yes</v>
      </c>
    </row>
    <row r="2720" spans="1:23" ht="43.2" x14ac:dyDescent="0.3">
      <c r="A2720">
        <v>2718</v>
      </c>
      <c r="B2720" s="1" t="s">
        <v>5522</v>
      </c>
      <c r="C2720" s="1" t="s">
        <v>5523</v>
      </c>
      <c r="D2720">
        <v>18000</v>
      </c>
      <c r="E2720">
        <v>18645</v>
      </c>
      <c r="F2720" t="s">
        <v>16</v>
      </c>
      <c r="G2720" t="s">
        <v>17</v>
      </c>
      <c r="H2720" t="s">
        <v>18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5489</v>
      </c>
      <c r="O2720" s="7">
        <f>(E2720/D2720)*100</f>
        <v>103.58333333333334</v>
      </c>
      <c r="P2720" s="5">
        <f>IFERROR((E2720/L2720),0)</f>
        <v>125.97972972972973</v>
      </c>
      <c r="Q2720" s="5" t="str">
        <f>LEFT(N2720,SEARCH("/", N2720)-1)</f>
        <v>theater</v>
      </c>
      <c r="R2720" s="5" t="str">
        <f>RIGHT(N2720,LEN(N2720)-SEARCH("/",N2720))</f>
        <v>spaces</v>
      </c>
      <c r="S2720" s="11">
        <f>(((J2720/60)/60)/24)+DATE(1970,1,1)</f>
        <v>42465.596585648149</v>
      </c>
      <c r="T2720" s="11">
        <f>(((I2720/60)/60)/24)+DATE(1970,1,1)</f>
        <v>42493.958333333328</v>
      </c>
      <c r="U2720">
        <f>YEAR(S2720)</f>
        <v>2016</v>
      </c>
      <c r="V2720">
        <f>YEAR(T2720)</f>
        <v>2016</v>
      </c>
      <c r="W2720" t="str">
        <f>IF(V2720=U2720, "Yes"," No")</f>
        <v>Yes</v>
      </c>
    </row>
    <row r="2721" spans="1:23" ht="43.2" x14ac:dyDescent="0.3">
      <c r="A2721">
        <v>2719</v>
      </c>
      <c r="B2721" s="1" t="s">
        <v>5524</v>
      </c>
      <c r="C2721" s="1" t="s">
        <v>5525</v>
      </c>
      <c r="D2721">
        <v>6000</v>
      </c>
      <c r="E2721">
        <v>6530</v>
      </c>
      <c r="F2721" t="s">
        <v>16</v>
      </c>
      <c r="G2721" t="s">
        <v>17</v>
      </c>
      <c r="H2721" t="s">
        <v>18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5489</v>
      </c>
      <c r="O2721" s="7">
        <f>(E2721/D2721)*100</f>
        <v>108.83333333333334</v>
      </c>
      <c r="P2721" s="5">
        <f>IFERROR((E2721/L2721),0)</f>
        <v>94.637681159420296</v>
      </c>
      <c r="Q2721" s="5" t="str">
        <f>LEFT(N2721,SEARCH("/", N2721)-1)</f>
        <v>theater</v>
      </c>
      <c r="R2721" s="5" t="str">
        <f>RIGHT(N2721,LEN(N2721)-SEARCH("/",N2721))</f>
        <v>spaces</v>
      </c>
      <c r="S2721" s="11">
        <f>(((J2721/60)/60)/24)+DATE(1970,1,1)</f>
        <v>42418.031180555554</v>
      </c>
      <c r="T2721" s="11">
        <f>(((I2721/60)/60)/24)+DATE(1970,1,1)</f>
        <v>42477.989513888882</v>
      </c>
      <c r="U2721">
        <f>YEAR(S2721)</f>
        <v>2016</v>
      </c>
      <c r="V2721">
        <f>YEAR(T2721)</f>
        <v>2016</v>
      </c>
      <c r="W2721" t="str">
        <f>IF(V2721=U2721, "Yes"," No")</f>
        <v>Yes</v>
      </c>
    </row>
    <row r="2722" spans="1:23" ht="43.2" x14ac:dyDescent="0.3">
      <c r="A2722">
        <v>2720</v>
      </c>
      <c r="B2722" s="1" t="s">
        <v>5526</v>
      </c>
      <c r="C2722" s="1" t="s">
        <v>5527</v>
      </c>
      <c r="D2722">
        <v>25000</v>
      </c>
      <c r="E2722">
        <v>29531</v>
      </c>
      <c r="F2722" t="s">
        <v>16</v>
      </c>
      <c r="G2722" t="s">
        <v>17</v>
      </c>
      <c r="H2722" t="s">
        <v>18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5489</v>
      </c>
      <c r="O2722" s="7">
        <f>(E2722/D2722)*100</f>
        <v>118.12400000000001</v>
      </c>
      <c r="P2722" s="5">
        <f>IFERROR((E2722/L2722),0)</f>
        <v>170.69942196531792</v>
      </c>
      <c r="Q2722" s="5" t="str">
        <f>LEFT(N2722,SEARCH("/", N2722)-1)</f>
        <v>theater</v>
      </c>
      <c r="R2722" s="5" t="str">
        <f>RIGHT(N2722,LEN(N2722)-SEARCH("/",N2722))</f>
        <v>spaces</v>
      </c>
      <c r="S2722" s="11">
        <f>(((J2722/60)/60)/24)+DATE(1970,1,1)</f>
        <v>42655.465891203698</v>
      </c>
      <c r="T2722" s="11">
        <f>(((I2722/60)/60)/24)+DATE(1970,1,1)</f>
        <v>42685.507557870369</v>
      </c>
      <c r="U2722">
        <f>YEAR(S2722)</f>
        <v>2016</v>
      </c>
      <c r="V2722">
        <f>YEAR(T2722)</f>
        <v>2016</v>
      </c>
      <c r="W2722" t="str">
        <f>IF(V2722=U2722, "Yes"," No")</f>
        <v>Yes</v>
      </c>
    </row>
    <row r="2723" spans="1:23" ht="43.2" x14ac:dyDescent="0.3">
      <c r="A2723">
        <v>2721</v>
      </c>
      <c r="B2723" s="1" t="s">
        <v>5528</v>
      </c>
      <c r="C2723" s="1" t="s">
        <v>5529</v>
      </c>
      <c r="D2723">
        <v>750</v>
      </c>
      <c r="E2723">
        <v>10965</v>
      </c>
      <c r="F2723" t="s">
        <v>16</v>
      </c>
      <c r="G2723" t="s">
        <v>24</v>
      </c>
      <c r="H2723" t="s">
        <v>25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3962</v>
      </c>
      <c r="O2723" s="7">
        <f>(E2723/D2723)*100</f>
        <v>1462</v>
      </c>
      <c r="P2723" s="5">
        <f>IFERROR((E2723/L2723),0)</f>
        <v>40.762081784386616</v>
      </c>
      <c r="Q2723" s="5" t="str">
        <f>LEFT(N2723,SEARCH("/", N2723)-1)</f>
        <v>technology</v>
      </c>
      <c r="R2723" s="5" t="str">
        <f>RIGHT(N2723,LEN(N2723)-SEARCH("/",N2723))</f>
        <v>hardware</v>
      </c>
      <c r="S2723" s="11">
        <f>(((J2723/60)/60)/24)+DATE(1970,1,1)</f>
        <v>41493.543958333335</v>
      </c>
      <c r="T2723" s="11">
        <f>(((I2723/60)/60)/24)+DATE(1970,1,1)</f>
        <v>41523.791666666664</v>
      </c>
      <c r="U2723">
        <f>YEAR(S2723)</f>
        <v>2013</v>
      </c>
      <c r="V2723">
        <f>YEAR(T2723)</f>
        <v>2013</v>
      </c>
      <c r="W2723" t="str">
        <f>IF(V2723=U2723, "Yes"," No")</f>
        <v>Yes</v>
      </c>
    </row>
    <row r="2724" spans="1:23" ht="43.2" x14ac:dyDescent="0.3">
      <c r="A2724">
        <v>2722</v>
      </c>
      <c r="B2724" s="1" t="s">
        <v>5530</v>
      </c>
      <c r="C2724" s="1" t="s">
        <v>5531</v>
      </c>
      <c r="D2724">
        <v>5000</v>
      </c>
      <c r="E2724">
        <v>12627</v>
      </c>
      <c r="F2724" t="s">
        <v>16</v>
      </c>
      <c r="G2724" t="s">
        <v>17</v>
      </c>
      <c r="H2724" t="s">
        <v>18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3962</v>
      </c>
      <c r="O2724" s="7">
        <f>(E2724/D2724)*100</f>
        <v>252.54</v>
      </c>
      <c r="P2724" s="5">
        <f>IFERROR((E2724/L2724),0)</f>
        <v>68.254054054054052</v>
      </c>
      <c r="Q2724" s="5" t="str">
        <f>LEFT(N2724,SEARCH("/", N2724)-1)</f>
        <v>technology</v>
      </c>
      <c r="R2724" s="5" t="str">
        <f>RIGHT(N2724,LEN(N2724)-SEARCH("/",N2724))</f>
        <v>hardware</v>
      </c>
      <c r="S2724" s="11">
        <f>(((J2724/60)/60)/24)+DATE(1970,1,1)</f>
        <v>42704.857094907406</v>
      </c>
      <c r="T2724" s="11">
        <f>(((I2724/60)/60)/24)+DATE(1970,1,1)</f>
        <v>42764.857094907406</v>
      </c>
      <c r="U2724">
        <f>YEAR(S2724)</f>
        <v>2016</v>
      </c>
      <c r="V2724">
        <f>YEAR(T2724)</f>
        <v>2017</v>
      </c>
      <c r="W2724" t="str">
        <f>IF(V2724=U2724, "Yes"," No")</f>
        <v xml:space="preserve"> No</v>
      </c>
    </row>
    <row r="2725" spans="1:23" ht="57.6" x14ac:dyDescent="0.3">
      <c r="A2725">
        <v>2723</v>
      </c>
      <c r="B2725" s="1" t="s">
        <v>5532</v>
      </c>
      <c r="C2725" s="1" t="s">
        <v>5533</v>
      </c>
      <c r="D2725">
        <v>12000</v>
      </c>
      <c r="E2725">
        <v>16806</v>
      </c>
      <c r="F2725" t="s">
        <v>16</v>
      </c>
      <c r="G2725" t="s">
        <v>17</v>
      </c>
      <c r="H2725" t="s">
        <v>18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3962</v>
      </c>
      <c r="O2725" s="7">
        <f>(E2725/D2725)*100</f>
        <v>140.05000000000001</v>
      </c>
      <c r="P2725" s="5">
        <f>IFERROR((E2725/L2725),0)</f>
        <v>95.48863636363636</v>
      </c>
      <c r="Q2725" s="5" t="str">
        <f>LEFT(N2725,SEARCH("/", N2725)-1)</f>
        <v>technology</v>
      </c>
      <c r="R2725" s="5" t="str">
        <f>RIGHT(N2725,LEN(N2725)-SEARCH("/",N2725))</f>
        <v>hardware</v>
      </c>
      <c r="S2725" s="11">
        <f>(((J2725/60)/60)/24)+DATE(1970,1,1)</f>
        <v>41944.83898148148</v>
      </c>
      <c r="T2725" s="11">
        <f>(((I2725/60)/60)/24)+DATE(1970,1,1)</f>
        <v>42004.880648148144</v>
      </c>
      <c r="U2725">
        <f>YEAR(S2725)</f>
        <v>2014</v>
      </c>
      <c r="V2725">
        <f>YEAR(T2725)</f>
        <v>2014</v>
      </c>
      <c r="W2725" t="str">
        <f>IF(V2725=U2725, "Yes"," No")</f>
        <v>Yes</v>
      </c>
    </row>
    <row r="2726" spans="1:23" ht="43.2" x14ac:dyDescent="0.3">
      <c r="A2726">
        <v>2724</v>
      </c>
      <c r="B2726" s="1" t="s">
        <v>5534</v>
      </c>
      <c r="C2726" s="1" t="s">
        <v>5535</v>
      </c>
      <c r="D2726">
        <v>2468</v>
      </c>
      <c r="E2726">
        <v>7326.88</v>
      </c>
      <c r="F2726" t="s">
        <v>16</v>
      </c>
      <c r="G2726" t="s">
        <v>24</v>
      </c>
      <c r="H2726" t="s">
        <v>25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3962</v>
      </c>
      <c r="O2726" s="7">
        <f>(E2726/D2726)*100</f>
        <v>296.87520259319291</v>
      </c>
      <c r="P2726" s="5">
        <f>IFERROR((E2726/L2726),0)</f>
        <v>7.1902649656526005</v>
      </c>
      <c r="Q2726" s="5" t="str">
        <f>LEFT(N2726,SEARCH("/", N2726)-1)</f>
        <v>technology</v>
      </c>
      <c r="R2726" s="5" t="str">
        <f>RIGHT(N2726,LEN(N2726)-SEARCH("/",N2726))</f>
        <v>hardware</v>
      </c>
      <c r="S2726" s="11">
        <f>(((J2726/60)/60)/24)+DATE(1970,1,1)</f>
        <v>42199.32707175926</v>
      </c>
      <c r="T2726" s="11">
        <f>(((I2726/60)/60)/24)+DATE(1970,1,1)</f>
        <v>42231.32707175926</v>
      </c>
      <c r="U2726">
        <f>YEAR(S2726)</f>
        <v>2015</v>
      </c>
      <c r="V2726">
        <f>YEAR(T2726)</f>
        <v>2015</v>
      </c>
      <c r="W2726" t="str">
        <f>IF(V2726=U2726, "Yes"," No")</f>
        <v>Yes</v>
      </c>
    </row>
    <row r="2727" spans="1:23" ht="43.2" x14ac:dyDescent="0.3">
      <c r="A2727">
        <v>2725</v>
      </c>
      <c r="B2727" s="1" t="s">
        <v>5536</v>
      </c>
      <c r="C2727" s="1" t="s">
        <v>5537</v>
      </c>
      <c r="D2727">
        <v>40000</v>
      </c>
      <c r="E2727">
        <v>57817</v>
      </c>
      <c r="F2727" t="s">
        <v>16</v>
      </c>
      <c r="G2727" t="s">
        <v>159</v>
      </c>
      <c r="H2727" t="s">
        <v>160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3962</v>
      </c>
      <c r="O2727" s="7">
        <f>(E2727/D2727)*100</f>
        <v>144.54249999999999</v>
      </c>
      <c r="P2727" s="5">
        <f>IFERROR((E2727/L2727),0)</f>
        <v>511.65486725663715</v>
      </c>
      <c r="Q2727" s="5" t="str">
        <f>LEFT(N2727,SEARCH("/", N2727)-1)</f>
        <v>technology</v>
      </c>
      <c r="R2727" s="5" t="str">
        <f>RIGHT(N2727,LEN(N2727)-SEARCH("/",N2727))</f>
        <v>hardware</v>
      </c>
      <c r="S2727" s="11">
        <f>(((J2727/60)/60)/24)+DATE(1970,1,1)</f>
        <v>42745.744618055556</v>
      </c>
      <c r="T2727" s="11">
        <f>(((I2727/60)/60)/24)+DATE(1970,1,1)</f>
        <v>42795.744618055556</v>
      </c>
      <c r="U2727">
        <f>YEAR(S2727)</f>
        <v>2017</v>
      </c>
      <c r="V2727">
        <f>YEAR(T2727)</f>
        <v>2017</v>
      </c>
      <c r="W2727" t="str">
        <f>IF(V2727=U2727, "Yes"," No")</f>
        <v>Yes</v>
      </c>
    </row>
    <row r="2728" spans="1:23" ht="28.8" x14ac:dyDescent="0.3">
      <c r="A2728">
        <v>2726</v>
      </c>
      <c r="B2728" s="1" t="s">
        <v>5538</v>
      </c>
      <c r="C2728" s="1" t="s">
        <v>5539</v>
      </c>
      <c r="D2728">
        <v>100000</v>
      </c>
      <c r="E2728">
        <v>105745</v>
      </c>
      <c r="F2728" t="s">
        <v>16</v>
      </c>
      <c r="G2728" t="s">
        <v>17</v>
      </c>
      <c r="H2728" t="s">
        <v>18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3962</v>
      </c>
      <c r="O2728" s="7">
        <f>(E2728/D2728)*100</f>
        <v>105.745</v>
      </c>
      <c r="P2728" s="5">
        <f>IFERROR((E2728/L2728),0)</f>
        <v>261.74504950495049</v>
      </c>
      <c r="Q2728" s="5" t="str">
        <f>LEFT(N2728,SEARCH("/", N2728)-1)</f>
        <v>technology</v>
      </c>
      <c r="R2728" s="5" t="str">
        <f>RIGHT(N2728,LEN(N2728)-SEARCH("/",N2728))</f>
        <v>hardware</v>
      </c>
      <c r="S2728" s="11">
        <f>(((J2728/60)/60)/24)+DATE(1970,1,1)</f>
        <v>42452.579988425925</v>
      </c>
      <c r="T2728" s="11">
        <f>(((I2728/60)/60)/24)+DATE(1970,1,1)</f>
        <v>42482.579988425925</v>
      </c>
      <c r="U2728">
        <f>YEAR(S2728)</f>
        <v>2016</v>
      </c>
      <c r="V2728">
        <f>YEAR(T2728)</f>
        <v>2016</v>
      </c>
      <c r="W2728" t="str">
        <f>IF(V2728=U2728, "Yes"," No")</f>
        <v>Yes</v>
      </c>
    </row>
    <row r="2729" spans="1:23" ht="43.2" x14ac:dyDescent="0.3">
      <c r="A2729">
        <v>2727</v>
      </c>
      <c r="B2729" s="1" t="s">
        <v>5540</v>
      </c>
      <c r="C2729" s="1" t="s">
        <v>5541</v>
      </c>
      <c r="D2729">
        <v>10000</v>
      </c>
      <c r="E2729">
        <v>49321</v>
      </c>
      <c r="F2729" t="s">
        <v>16</v>
      </c>
      <c r="G2729" t="s">
        <v>17</v>
      </c>
      <c r="H2729" t="s">
        <v>18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3962</v>
      </c>
      <c r="O2729" s="7">
        <f>(E2729/D2729)*100</f>
        <v>493.21000000000004</v>
      </c>
      <c r="P2729" s="5">
        <f>IFERROR((E2729/L2729),0)</f>
        <v>69.760961810466767</v>
      </c>
      <c r="Q2729" s="5" t="str">
        <f>LEFT(N2729,SEARCH("/", N2729)-1)</f>
        <v>technology</v>
      </c>
      <c r="R2729" s="5" t="str">
        <f>RIGHT(N2729,LEN(N2729)-SEARCH("/",N2729))</f>
        <v>hardware</v>
      </c>
      <c r="S2729" s="11">
        <f>(((J2729/60)/60)/24)+DATE(1970,1,1)</f>
        <v>42198.676655092597</v>
      </c>
      <c r="T2729" s="11">
        <f>(((I2729/60)/60)/24)+DATE(1970,1,1)</f>
        <v>42223.676655092597</v>
      </c>
      <c r="U2729">
        <f>YEAR(S2729)</f>
        <v>2015</v>
      </c>
      <c r="V2729">
        <f>YEAR(T2729)</f>
        <v>2015</v>
      </c>
      <c r="W2729" t="str">
        <f>IF(V2729=U2729, "Yes"," No")</f>
        <v>Yes</v>
      </c>
    </row>
    <row r="2730" spans="1:23" ht="28.8" x14ac:dyDescent="0.3">
      <c r="A2730">
        <v>2728</v>
      </c>
      <c r="B2730" s="1" t="s">
        <v>5542</v>
      </c>
      <c r="C2730" s="1" t="s">
        <v>5543</v>
      </c>
      <c r="D2730">
        <v>15000</v>
      </c>
      <c r="E2730">
        <v>30274</v>
      </c>
      <c r="F2730" t="s">
        <v>16</v>
      </c>
      <c r="G2730" t="s">
        <v>17</v>
      </c>
      <c r="H2730" t="s">
        <v>18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3962</v>
      </c>
      <c r="O2730" s="7">
        <f>(E2730/D2730)*100</f>
        <v>201.82666666666668</v>
      </c>
      <c r="P2730" s="5">
        <f>IFERROR((E2730/L2730),0)</f>
        <v>77.229591836734699</v>
      </c>
      <c r="Q2730" s="5" t="str">
        <f>LEFT(N2730,SEARCH("/", N2730)-1)</f>
        <v>technology</v>
      </c>
      <c r="R2730" s="5" t="str">
        <f>RIGHT(N2730,LEN(N2730)-SEARCH("/",N2730))</f>
        <v>hardware</v>
      </c>
      <c r="S2730" s="11">
        <f>(((J2730/60)/60)/24)+DATE(1970,1,1)</f>
        <v>42333.59993055556</v>
      </c>
      <c r="T2730" s="11">
        <f>(((I2730/60)/60)/24)+DATE(1970,1,1)</f>
        <v>42368.59993055556</v>
      </c>
      <c r="U2730">
        <f>YEAR(S2730)</f>
        <v>2015</v>
      </c>
      <c r="V2730">
        <f>YEAR(T2730)</f>
        <v>2015</v>
      </c>
      <c r="W2730" t="str">
        <f>IF(V2730=U2730, "Yes"," No")</f>
        <v>Yes</v>
      </c>
    </row>
    <row r="2731" spans="1:23" ht="43.2" x14ac:dyDescent="0.3">
      <c r="A2731">
        <v>2729</v>
      </c>
      <c r="B2731" s="1" t="s">
        <v>5544</v>
      </c>
      <c r="C2731" s="1" t="s">
        <v>5545</v>
      </c>
      <c r="D2731">
        <v>7500</v>
      </c>
      <c r="E2731">
        <v>7833</v>
      </c>
      <c r="F2731" t="s">
        <v>16</v>
      </c>
      <c r="G2731" t="s">
        <v>17</v>
      </c>
      <c r="H2731" t="s">
        <v>18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3962</v>
      </c>
      <c r="O2731" s="7">
        <f>(E2731/D2731)*100</f>
        <v>104.44</v>
      </c>
      <c r="P2731" s="5">
        <f>IFERROR((E2731/L2731),0)</f>
        <v>340.56521739130437</v>
      </c>
      <c r="Q2731" s="5" t="str">
        <f>LEFT(N2731,SEARCH("/", N2731)-1)</f>
        <v>technology</v>
      </c>
      <c r="R2731" s="5" t="str">
        <f>RIGHT(N2731,LEN(N2731)-SEARCH("/",N2731))</f>
        <v>hardware</v>
      </c>
      <c r="S2731" s="11">
        <f>(((J2731/60)/60)/24)+DATE(1970,1,1)</f>
        <v>42095.240706018521</v>
      </c>
      <c r="T2731" s="11">
        <f>(((I2731/60)/60)/24)+DATE(1970,1,1)</f>
        <v>42125.240706018521</v>
      </c>
      <c r="U2731">
        <f>YEAR(S2731)</f>
        <v>2015</v>
      </c>
      <c r="V2731">
        <f>YEAR(T2731)</f>
        <v>2015</v>
      </c>
      <c r="W2731" t="str">
        <f>IF(V2731=U2731, "Yes"," No")</f>
        <v>Yes</v>
      </c>
    </row>
    <row r="2732" spans="1:23" ht="43.2" x14ac:dyDescent="0.3">
      <c r="A2732">
        <v>2730</v>
      </c>
      <c r="B2732" s="1" t="s">
        <v>5546</v>
      </c>
      <c r="C2732" s="1" t="s">
        <v>5547</v>
      </c>
      <c r="D2732">
        <v>27000</v>
      </c>
      <c r="E2732">
        <v>45979.01</v>
      </c>
      <c r="F2732" t="s">
        <v>16</v>
      </c>
      <c r="G2732" t="s">
        <v>17</v>
      </c>
      <c r="H2732" t="s">
        <v>18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3962</v>
      </c>
      <c r="O2732" s="7">
        <f>(E2732/D2732)*100</f>
        <v>170.29262962962963</v>
      </c>
      <c r="P2732" s="5">
        <f>IFERROR((E2732/L2732),0)</f>
        <v>67.417903225806455</v>
      </c>
      <c r="Q2732" s="5" t="str">
        <f>LEFT(N2732,SEARCH("/", N2732)-1)</f>
        <v>technology</v>
      </c>
      <c r="R2732" s="5" t="str">
        <f>RIGHT(N2732,LEN(N2732)-SEARCH("/",N2732))</f>
        <v>hardware</v>
      </c>
      <c r="S2732" s="11">
        <f>(((J2732/60)/60)/24)+DATE(1970,1,1)</f>
        <v>41351.541377314818</v>
      </c>
      <c r="T2732" s="11">
        <f>(((I2732/60)/60)/24)+DATE(1970,1,1)</f>
        <v>41386.541377314818</v>
      </c>
      <c r="U2732">
        <f>YEAR(S2732)</f>
        <v>2013</v>
      </c>
      <c r="V2732">
        <f>YEAR(T2732)</f>
        <v>2013</v>
      </c>
      <c r="W2732" t="str">
        <f>IF(V2732=U2732, "Yes"," No")</f>
        <v>Yes</v>
      </c>
    </row>
    <row r="2733" spans="1:23" ht="57.6" x14ac:dyDescent="0.3">
      <c r="A2733">
        <v>2731</v>
      </c>
      <c r="B2733" s="1" t="s">
        <v>5548</v>
      </c>
      <c r="C2733" s="1" t="s">
        <v>5549</v>
      </c>
      <c r="D2733">
        <v>30000</v>
      </c>
      <c r="E2733">
        <v>31291</v>
      </c>
      <c r="F2733" t="s">
        <v>16</v>
      </c>
      <c r="G2733" t="s">
        <v>17</v>
      </c>
      <c r="H2733" t="s">
        <v>18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3962</v>
      </c>
      <c r="O2733" s="7">
        <f>(E2733/D2733)*100</f>
        <v>104.30333333333333</v>
      </c>
      <c r="P2733" s="5">
        <f>IFERROR((E2733/L2733),0)</f>
        <v>845.70270270270271</v>
      </c>
      <c r="Q2733" s="5" t="str">
        <f>LEFT(N2733,SEARCH("/", N2733)-1)</f>
        <v>technology</v>
      </c>
      <c r="R2733" s="5" t="str">
        <f>RIGHT(N2733,LEN(N2733)-SEARCH("/",N2733))</f>
        <v>hardware</v>
      </c>
      <c r="S2733" s="11">
        <f>(((J2733/60)/60)/24)+DATE(1970,1,1)</f>
        <v>41872.525717592594</v>
      </c>
      <c r="T2733" s="11">
        <f>(((I2733/60)/60)/24)+DATE(1970,1,1)</f>
        <v>41930.166666666664</v>
      </c>
      <c r="U2733">
        <f>YEAR(S2733)</f>
        <v>2014</v>
      </c>
      <c r="V2733">
        <f>YEAR(T2733)</f>
        <v>2014</v>
      </c>
      <c r="W2733" t="str">
        <f>IF(V2733=U2733, "Yes"," No")</f>
        <v>Yes</v>
      </c>
    </row>
    <row r="2734" spans="1:23" ht="43.2" x14ac:dyDescent="0.3">
      <c r="A2734">
        <v>2732</v>
      </c>
      <c r="B2734" s="1" t="s">
        <v>5550</v>
      </c>
      <c r="C2734" s="1" t="s">
        <v>5551</v>
      </c>
      <c r="D2734">
        <v>12000</v>
      </c>
      <c r="E2734">
        <v>14190</v>
      </c>
      <c r="F2734" t="s">
        <v>16</v>
      </c>
      <c r="G2734" t="s">
        <v>17</v>
      </c>
      <c r="H2734" t="s">
        <v>18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3962</v>
      </c>
      <c r="O2734" s="7">
        <f>(E2734/D2734)*100</f>
        <v>118.25000000000001</v>
      </c>
      <c r="P2734" s="5">
        <f>IFERROR((E2734/L2734),0)</f>
        <v>97.191780821917803</v>
      </c>
      <c r="Q2734" s="5" t="str">
        <f>LEFT(N2734,SEARCH("/", N2734)-1)</f>
        <v>technology</v>
      </c>
      <c r="R2734" s="5" t="str">
        <f>RIGHT(N2734,LEN(N2734)-SEARCH("/",N2734))</f>
        <v>hardware</v>
      </c>
      <c r="S2734" s="11">
        <f>(((J2734/60)/60)/24)+DATE(1970,1,1)</f>
        <v>41389.808194444442</v>
      </c>
      <c r="T2734" s="11">
        <f>(((I2734/60)/60)/24)+DATE(1970,1,1)</f>
        <v>41422</v>
      </c>
      <c r="U2734">
        <f>YEAR(S2734)</f>
        <v>2013</v>
      </c>
      <c r="V2734">
        <f>YEAR(T2734)</f>
        <v>2013</v>
      </c>
      <c r="W2734" t="str">
        <f>IF(V2734=U2734, "Yes"," No")</f>
        <v>Yes</v>
      </c>
    </row>
    <row r="2735" spans="1:23" ht="57.6" x14ac:dyDescent="0.3">
      <c r="A2735">
        <v>2733</v>
      </c>
      <c r="B2735" s="1" t="s">
        <v>5552</v>
      </c>
      <c r="C2735" s="1" t="s">
        <v>5553</v>
      </c>
      <c r="D2735">
        <v>50000</v>
      </c>
      <c r="E2735">
        <v>53769</v>
      </c>
      <c r="F2735" t="s">
        <v>16</v>
      </c>
      <c r="G2735" t="s">
        <v>17</v>
      </c>
      <c r="H2735" t="s">
        <v>18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3962</v>
      </c>
      <c r="O2735" s="7">
        <f>(E2735/D2735)*100</f>
        <v>107.538</v>
      </c>
      <c r="P2735" s="5">
        <f>IFERROR((E2735/L2735),0)</f>
        <v>451.84033613445376</v>
      </c>
      <c r="Q2735" s="5" t="str">
        <f>LEFT(N2735,SEARCH("/", N2735)-1)</f>
        <v>technology</v>
      </c>
      <c r="R2735" s="5" t="str">
        <f>RIGHT(N2735,LEN(N2735)-SEARCH("/",N2735))</f>
        <v>hardware</v>
      </c>
      <c r="S2735" s="11">
        <f>(((J2735/60)/60)/24)+DATE(1970,1,1)</f>
        <v>42044.272847222222</v>
      </c>
      <c r="T2735" s="11">
        <f>(((I2735/60)/60)/24)+DATE(1970,1,1)</f>
        <v>42104.231180555551</v>
      </c>
      <c r="U2735">
        <f>YEAR(S2735)</f>
        <v>2015</v>
      </c>
      <c r="V2735">
        <f>YEAR(T2735)</f>
        <v>2015</v>
      </c>
      <c r="W2735" t="str">
        <f>IF(V2735=U2735, "Yes"," No")</f>
        <v>Yes</v>
      </c>
    </row>
    <row r="2736" spans="1:23" ht="43.2" x14ac:dyDescent="0.3">
      <c r="A2736">
        <v>2734</v>
      </c>
      <c r="B2736" s="1" t="s">
        <v>5554</v>
      </c>
      <c r="C2736" s="1" t="s">
        <v>5555</v>
      </c>
      <c r="D2736">
        <v>1</v>
      </c>
      <c r="E2736">
        <v>22603</v>
      </c>
      <c r="F2736" t="s">
        <v>16</v>
      </c>
      <c r="G2736" t="s">
        <v>17</v>
      </c>
      <c r="H2736" t="s">
        <v>18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3962</v>
      </c>
      <c r="O2736" s="7">
        <f>(E2736/D2736)*100</f>
        <v>2260300</v>
      </c>
      <c r="P2736" s="5">
        <f>IFERROR((E2736/L2736),0)</f>
        <v>138.66871165644173</v>
      </c>
      <c r="Q2736" s="5" t="str">
        <f>LEFT(N2736,SEARCH("/", N2736)-1)</f>
        <v>technology</v>
      </c>
      <c r="R2736" s="5" t="str">
        <f>RIGHT(N2736,LEN(N2736)-SEARCH("/",N2736))</f>
        <v>hardware</v>
      </c>
      <c r="S2736" s="11">
        <f>(((J2736/60)/60)/24)+DATE(1970,1,1)</f>
        <v>42626.668888888889</v>
      </c>
      <c r="T2736" s="11">
        <f>(((I2736/60)/60)/24)+DATE(1970,1,1)</f>
        <v>42656.915972222225</v>
      </c>
      <c r="U2736">
        <f>YEAR(S2736)</f>
        <v>2016</v>
      </c>
      <c r="V2736">
        <f>YEAR(T2736)</f>
        <v>2016</v>
      </c>
      <c r="W2736" t="str">
        <f>IF(V2736=U2736, "Yes"," No")</f>
        <v>Yes</v>
      </c>
    </row>
    <row r="2737" spans="1:23" ht="43.2" x14ac:dyDescent="0.3">
      <c r="A2737">
        <v>2735</v>
      </c>
      <c r="B2737" s="1" t="s">
        <v>5556</v>
      </c>
      <c r="C2737" s="1" t="s">
        <v>5557</v>
      </c>
      <c r="D2737">
        <v>750</v>
      </c>
      <c r="E2737">
        <v>7336.01</v>
      </c>
      <c r="F2737" t="s">
        <v>16</v>
      </c>
      <c r="G2737" t="s">
        <v>24</v>
      </c>
      <c r="H2737" t="s">
        <v>25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3962</v>
      </c>
      <c r="O2737" s="7">
        <f>(E2737/D2737)*100</f>
        <v>978.13466666666682</v>
      </c>
      <c r="P2737" s="5">
        <f>IFERROR((E2737/L2737),0)</f>
        <v>21.640147492625371</v>
      </c>
      <c r="Q2737" s="5" t="str">
        <f>LEFT(N2737,SEARCH("/", N2737)-1)</f>
        <v>technology</v>
      </c>
      <c r="R2737" s="5" t="str">
        <f>RIGHT(N2737,LEN(N2737)-SEARCH("/",N2737))</f>
        <v>hardware</v>
      </c>
      <c r="S2737" s="11">
        <f>(((J2737/60)/60)/24)+DATE(1970,1,1)</f>
        <v>41316.120949074073</v>
      </c>
      <c r="T2737" s="11">
        <f>(((I2737/60)/60)/24)+DATE(1970,1,1)</f>
        <v>41346.833333333336</v>
      </c>
      <c r="U2737">
        <f>YEAR(S2737)</f>
        <v>2013</v>
      </c>
      <c r="V2737">
        <f>YEAR(T2737)</f>
        <v>2013</v>
      </c>
      <c r="W2737" t="str">
        <f>IF(V2737=U2737, "Yes"," No")</f>
        <v>Yes</v>
      </c>
    </row>
    <row r="2738" spans="1:23" ht="57.6" x14ac:dyDescent="0.3">
      <c r="A2738">
        <v>2736</v>
      </c>
      <c r="B2738" s="1" t="s">
        <v>5558</v>
      </c>
      <c r="C2738" s="1" t="s">
        <v>5559</v>
      </c>
      <c r="D2738">
        <v>8000</v>
      </c>
      <c r="E2738">
        <v>9832</v>
      </c>
      <c r="F2738" t="s">
        <v>16</v>
      </c>
      <c r="G2738" t="s">
        <v>159</v>
      </c>
      <c r="H2738" t="s">
        <v>160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3962</v>
      </c>
      <c r="O2738" s="7">
        <f>(E2738/D2738)*100</f>
        <v>122.9</v>
      </c>
      <c r="P2738" s="5">
        <f>IFERROR((E2738/L2738),0)</f>
        <v>169.51724137931035</v>
      </c>
      <c r="Q2738" s="5" t="str">
        <f>LEFT(N2738,SEARCH("/", N2738)-1)</f>
        <v>technology</v>
      </c>
      <c r="R2738" s="5" t="str">
        <f>RIGHT(N2738,LEN(N2738)-SEARCH("/",N2738))</f>
        <v>hardware</v>
      </c>
      <c r="S2738" s="11">
        <f>(((J2738/60)/60)/24)+DATE(1970,1,1)</f>
        <v>41722.666354166664</v>
      </c>
      <c r="T2738" s="11">
        <f>(((I2738/60)/60)/24)+DATE(1970,1,1)</f>
        <v>41752.666354166664</v>
      </c>
      <c r="U2738">
        <f>YEAR(S2738)</f>
        <v>2014</v>
      </c>
      <c r="V2738">
        <f>YEAR(T2738)</f>
        <v>2014</v>
      </c>
      <c r="W2738" t="str">
        <f>IF(V2738=U2738, "Yes"," No")</f>
        <v>Yes</v>
      </c>
    </row>
    <row r="2739" spans="1:23" ht="43.2" x14ac:dyDescent="0.3">
      <c r="A2739">
        <v>2737</v>
      </c>
      <c r="B2739" s="1" t="s">
        <v>5560</v>
      </c>
      <c r="C2739" s="1" t="s">
        <v>5561</v>
      </c>
      <c r="D2739">
        <v>30000</v>
      </c>
      <c r="E2739">
        <v>73818.240000000005</v>
      </c>
      <c r="F2739" t="s">
        <v>16</v>
      </c>
      <c r="G2739" t="s">
        <v>17</v>
      </c>
      <c r="H2739" t="s">
        <v>18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3962</v>
      </c>
      <c r="O2739" s="7">
        <f>(E2739/D2739)*100</f>
        <v>246.0608</v>
      </c>
      <c r="P2739" s="5">
        <f>IFERROR((E2739/L2739),0)</f>
        <v>161.88210526315791</v>
      </c>
      <c r="Q2739" s="5" t="str">
        <f>LEFT(N2739,SEARCH("/", N2739)-1)</f>
        <v>technology</v>
      </c>
      <c r="R2739" s="5" t="str">
        <f>RIGHT(N2739,LEN(N2739)-SEARCH("/",N2739))</f>
        <v>hardware</v>
      </c>
      <c r="S2739" s="11">
        <f>(((J2739/60)/60)/24)+DATE(1970,1,1)</f>
        <v>41611.917673611111</v>
      </c>
      <c r="T2739" s="11">
        <f>(((I2739/60)/60)/24)+DATE(1970,1,1)</f>
        <v>41654.791666666664</v>
      </c>
      <c r="U2739">
        <f>YEAR(S2739)</f>
        <v>2013</v>
      </c>
      <c r="V2739">
        <f>YEAR(T2739)</f>
        <v>2014</v>
      </c>
      <c r="W2739" t="str">
        <f>IF(V2739=U2739, "Yes"," No")</f>
        <v xml:space="preserve"> No</v>
      </c>
    </row>
    <row r="2740" spans="1:23" ht="43.2" x14ac:dyDescent="0.3">
      <c r="A2740">
        <v>2738</v>
      </c>
      <c r="B2740" s="1" t="s">
        <v>5562</v>
      </c>
      <c r="C2740" s="1" t="s">
        <v>5563</v>
      </c>
      <c r="D2740">
        <v>5000</v>
      </c>
      <c r="E2740">
        <v>7397</v>
      </c>
      <c r="F2740" t="s">
        <v>16</v>
      </c>
      <c r="G2740" t="s">
        <v>17</v>
      </c>
      <c r="H2740" t="s">
        <v>18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3962</v>
      </c>
      <c r="O2740" s="7">
        <f>(E2740/D2740)*100</f>
        <v>147.94</v>
      </c>
      <c r="P2740" s="5">
        <f>IFERROR((E2740/L2740),0)</f>
        <v>493.13333333333333</v>
      </c>
      <c r="Q2740" s="5" t="str">
        <f>LEFT(N2740,SEARCH("/", N2740)-1)</f>
        <v>technology</v>
      </c>
      <c r="R2740" s="5" t="str">
        <f>RIGHT(N2740,LEN(N2740)-SEARCH("/",N2740))</f>
        <v>hardware</v>
      </c>
      <c r="S2740" s="11">
        <f>(((J2740/60)/60)/24)+DATE(1970,1,1)</f>
        <v>42620.143564814818</v>
      </c>
      <c r="T2740" s="11">
        <f>(((I2740/60)/60)/24)+DATE(1970,1,1)</f>
        <v>42680.143564814818</v>
      </c>
      <c r="U2740">
        <f>YEAR(S2740)</f>
        <v>2016</v>
      </c>
      <c r="V2740">
        <f>YEAR(T2740)</f>
        <v>2016</v>
      </c>
      <c r="W2740" t="str">
        <f>IF(V2740=U2740, "Yes"," No")</f>
        <v>Yes</v>
      </c>
    </row>
    <row r="2741" spans="1:23" ht="43.2" x14ac:dyDescent="0.3">
      <c r="A2741">
        <v>2739</v>
      </c>
      <c r="B2741" s="1" t="s">
        <v>5564</v>
      </c>
      <c r="C2741" s="1" t="s">
        <v>5565</v>
      </c>
      <c r="D2741">
        <v>1100</v>
      </c>
      <c r="E2741">
        <v>4225</v>
      </c>
      <c r="F2741" t="s">
        <v>16</v>
      </c>
      <c r="G2741" t="s">
        <v>24</v>
      </c>
      <c r="H2741" t="s">
        <v>25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3962</v>
      </c>
      <c r="O2741" s="7">
        <f>(E2741/D2741)*100</f>
        <v>384.09090909090907</v>
      </c>
      <c r="P2741" s="5">
        <f>IFERROR((E2741/L2741),0)</f>
        <v>22.120418848167539</v>
      </c>
      <c r="Q2741" s="5" t="str">
        <f>LEFT(N2741,SEARCH("/", N2741)-1)</f>
        <v>technology</v>
      </c>
      <c r="R2741" s="5" t="str">
        <f>RIGHT(N2741,LEN(N2741)-SEARCH("/",N2741))</f>
        <v>hardware</v>
      </c>
      <c r="S2741" s="11">
        <f>(((J2741/60)/60)/24)+DATE(1970,1,1)</f>
        <v>41719.887928240743</v>
      </c>
      <c r="T2741" s="11">
        <f>(((I2741/60)/60)/24)+DATE(1970,1,1)</f>
        <v>41764.887928240743</v>
      </c>
      <c r="U2741">
        <f>YEAR(S2741)</f>
        <v>2014</v>
      </c>
      <c r="V2741">
        <f>YEAR(T2741)</f>
        <v>2014</v>
      </c>
      <c r="W2741" t="str">
        <f>IF(V2741=U2741, "Yes"," No")</f>
        <v>Yes</v>
      </c>
    </row>
    <row r="2742" spans="1:23" ht="43.2" x14ac:dyDescent="0.3">
      <c r="A2742">
        <v>2740</v>
      </c>
      <c r="B2742" s="1" t="s">
        <v>5566</v>
      </c>
      <c r="C2742" s="1" t="s">
        <v>5567</v>
      </c>
      <c r="D2742">
        <v>300</v>
      </c>
      <c r="E2742">
        <v>310</v>
      </c>
      <c r="F2742" t="s">
        <v>16</v>
      </c>
      <c r="G2742" t="s">
        <v>17</v>
      </c>
      <c r="H2742" t="s">
        <v>18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3962</v>
      </c>
      <c r="O2742" s="7">
        <f>(E2742/D2742)*100</f>
        <v>103.33333333333334</v>
      </c>
      <c r="P2742" s="5">
        <f>IFERROR((E2742/L2742),0)</f>
        <v>18.235294117647058</v>
      </c>
      <c r="Q2742" s="5" t="str">
        <f>LEFT(N2742,SEARCH("/", N2742)-1)</f>
        <v>technology</v>
      </c>
      <c r="R2742" s="5" t="str">
        <f>RIGHT(N2742,LEN(N2742)-SEARCH("/",N2742))</f>
        <v>hardware</v>
      </c>
      <c r="S2742" s="11">
        <f>(((J2742/60)/60)/24)+DATE(1970,1,1)</f>
        <v>42045.031851851847</v>
      </c>
      <c r="T2742" s="11">
        <f>(((I2742/60)/60)/24)+DATE(1970,1,1)</f>
        <v>42074.99018518519</v>
      </c>
      <c r="U2742">
        <f>YEAR(S2742)</f>
        <v>2015</v>
      </c>
      <c r="V2742">
        <f>YEAR(T2742)</f>
        <v>2015</v>
      </c>
      <c r="W2742" t="str">
        <f>IF(V2742=U2742, "Yes"," No")</f>
        <v>Yes</v>
      </c>
    </row>
    <row r="2743" spans="1:23" ht="28.8" x14ac:dyDescent="0.3">
      <c r="A2743">
        <v>2741</v>
      </c>
      <c r="B2743" s="1" t="s">
        <v>5568</v>
      </c>
      <c r="C2743" s="1" t="s">
        <v>5569</v>
      </c>
      <c r="D2743">
        <v>8000</v>
      </c>
      <c r="E2743">
        <v>35</v>
      </c>
      <c r="F2743" t="s">
        <v>357</v>
      </c>
      <c r="G2743" t="s">
        <v>17</v>
      </c>
      <c r="H2743" t="s">
        <v>18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5570</v>
      </c>
      <c r="O2743" s="7">
        <f>(E2743/D2743)*100</f>
        <v>0.43750000000000006</v>
      </c>
      <c r="P2743" s="5">
        <f>IFERROR((E2743/L2743),0)</f>
        <v>8.75</v>
      </c>
      <c r="Q2743" s="5" t="str">
        <f>LEFT(N2743,SEARCH("/", N2743)-1)</f>
        <v>publishing</v>
      </c>
      <c r="R2743" s="5" t="str">
        <f>RIGHT(N2743,LEN(N2743)-SEARCH("/",N2743))</f>
        <v>children's books</v>
      </c>
      <c r="S2743" s="11">
        <f>(((J2743/60)/60)/24)+DATE(1970,1,1)</f>
        <v>41911.657430555555</v>
      </c>
      <c r="T2743" s="11">
        <f>(((I2743/60)/60)/24)+DATE(1970,1,1)</f>
        <v>41932.088194444441</v>
      </c>
      <c r="U2743">
        <f>YEAR(S2743)</f>
        <v>2014</v>
      </c>
      <c r="V2743">
        <f>YEAR(T2743)</f>
        <v>2014</v>
      </c>
      <c r="W2743" t="str">
        <f>IF(V2743=U2743, "Yes"," No")</f>
        <v>Yes</v>
      </c>
    </row>
    <row r="2744" spans="1:23" ht="43.2" x14ac:dyDescent="0.3">
      <c r="A2744">
        <v>2742</v>
      </c>
      <c r="B2744" s="1" t="s">
        <v>5571</v>
      </c>
      <c r="C2744" s="1" t="s">
        <v>5572</v>
      </c>
      <c r="D2744">
        <v>2500</v>
      </c>
      <c r="E2744">
        <v>731</v>
      </c>
      <c r="F2744" t="s">
        <v>357</v>
      </c>
      <c r="G2744" t="s">
        <v>17</v>
      </c>
      <c r="H2744" t="s">
        <v>18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5570</v>
      </c>
      <c r="O2744" s="7">
        <f>(E2744/D2744)*100</f>
        <v>29.24</v>
      </c>
      <c r="P2744" s="5">
        <f>IFERROR((E2744/L2744),0)</f>
        <v>40.611111111111114</v>
      </c>
      <c r="Q2744" s="5" t="str">
        <f>LEFT(N2744,SEARCH("/", N2744)-1)</f>
        <v>publishing</v>
      </c>
      <c r="R2744" s="5" t="str">
        <f>RIGHT(N2744,LEN(N2744)-SEARCH("/",N2744))</f>
        <v>children's books</v>
      </c>
      <c r="S2744" s="11">
        <f>(((J2744/60)/60)/24)+DATE(1970,1,1)</f>
        <v>41030.719756944447</v>
      </c>
      <c r="T2744" s="11">
        <f>(((I2744/60)/60)/24)+DATE(1970,1,1)</f>
        <v>41044.719756944447</v>
      </c>
      <c r="U2744">
        <f>YEAR(S2744)</f>
        <v>2012</v>
      </c>
      <c r="V2744">
        <f>YEAR(T2744)</f>
        <v>2012</v>
      </c>
      <c r="W2744" t="str">
        <f>IF(V2744=U2744, "Yes"," No")</f>
        <v>Yes</v>
      </c>
    </row>
    <row r="2745" spans="1:23" ht="57.6" x14ac:dyDescent="0.3">
      <c r="A2745">
        <v>2743</v>
      </c>
      <c r="B2745" s="1" t="s">
        <v>5573</v>
      </c>
      <c r="C2745" s="1" t="s">
        <v>5574</v>
      </c>
      <c r="D2745">
        <v>5999</v>
      </c>
      <c r="E2745">
        <v>0</v>
      </c>
      <c r="F2745" t="s">
        <v>357</v>
      </c>
      <c r="G2745" t="s">
        <v>17</v>
      </c>
      <c r="H2745" t="s">
        <v>18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5570</v>
      </c>
      <c r="O2745" s="7">
        <f>(E2745/D2745)*100</f>
        <v>0</v>
      </c>
      <c r="P2745" s="5">
        <f>IFERROR((E2745/L2745),0)</f>
        <v>0</v>
      </c>
      <c r="Q2745" s="5" t="str">
        <f>LEFT(N2745,SEARCH("/", N2745)-1)</f>
        <v>publishing</v>
      </c>
      <c r="R2745" s="5" t="str">
        <f>RIGHT(N2745,LEN(N2745)-SEARCH("/",N2745))</f>
        <v>children's books</v>
      </c>
      <c r="S2745" s="11">
        <f>(((J2745/60)/60)/24)+DATE(1970,1,1)</f>
        <v>42632.328784722224</v>
      </c>
      <c r="T2745" s="11">
        <f>(((I2745/60)/60)/24)+DATE(1970,1,1)</f>
        <v>42662.328784722224</v>
      </c>
      <c r="U2745">
        <f>YEAR(S2745)</f>
        <v>2016</v>
      </c>
      <c r="V2745">
        <f>YEAR(T2745)</f>
        <v>2016</v>
      </c>
      <c r="W2745" t="str">
        <f>IF(V2745=U2745, "Yes"," No")</f>
        <v>Yes</v>
      </c>
    </row>
    <row r="2746" spans="1:23" ht="43.2" x14ac:dyDescent="0.3">
      <c r="A2746">
        <v>2744</v>
      </c>
      <c r="B2746" s="1" t="s">
        <v>5575</v>
      </c>
      <c r="C2746" s="1" t="s">
        <v>5576</v>
      </c>
      <c r="D2746">
        <v>16000</v>
      </c>
      <c r="E2746">
        <v>835</v>
      </c>
      <c r="F2746" t="s">
        <v>357</v>
      </c>
      <c r="G2746" t="s">
        <v>17</v>
      </c>
      <c r="H2746" t="s">
        <v>18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5570</v>
      </c>
      <c r="O2746" s="7">
        <f>(E2746/D2746)*100</f>
        <v>5.21875</v>
      </c>
      <c r="P2746" s="5">
        <f>IFERROR((E2746/L2746),0)</f>
        <v>37.954545454545453</v>
      </c>
      <c r="Q2746" s="5" t="str">
        <f>LEFT(N2746,SEARCH("/", N2746)-1)</f>
        <v>publishing</v>
      </c>
      <c r="R2746" s="5" t="str">
        <f>RIGHT(N2746,LEN(N2746)-SEARCH("/",N2746))</f>
        <v>children's books</v>
      </c>
      <c r="S2746" s="11">
        <f>(((J2746/60)/60)/24)+DATE(1970,1,1)</f>
        <v>40938.062476851854</v>
      </c>
      <c r="T2746" s="11">
        <f>(((I2746/60)/60)/24)+DATE(1970,1,1)</f>
        <v>40968.062476851854</v>
      </c>
      <c r="U2746">
        <f>YEAR(S2746)</f>
        <v>2012</v>
      </c>
      <c r="V2746">
        <f>YEAR(T2746)</f>
        <v>2012</v>
      </c>
      <c r="W2746" t="str">
        <f>IF(V2746=U2746, "Yes"," No")</f>
        <v>Yes</v>
      </c>
    </row>
    <row r="2747" spans="1:23" ht="43.2" x14ac:dyDescent="0.3">
      <c r="A2747">
        <v>2745</v>
      </c>
      <c r="B2747" s="1" t="s">
        <v>5577</v>
      </c>
      <c r="C2747" s="1" t="s">
        <v>5578</v>
      </c>
      <c r="D2747">
        <v>8000</v>
      </c>
      <c r="E2747">
        <v>1751</v>
      </c>
      <c r="F2747" t="s">
        <v>357</v>
      </c>
      <c r="G2747" t="s">
        <v>17</v>
      </c>
      <c r="H2747" t="s">
        <v>18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5570</v>
      </c>
      <c r="O2747" s="7">
        <f>(E2747/D2747)*100</f>
        <v>21.887499999999999</v>
      </c>
      <c r="P2747" s="5">
        <f>IFERROR((E2747/L2747),0)</f>
        <v>35.734693877551024</v>
      </c>
      <c r="Q2747" s="5" t="str">
        <f>LEFT(N2747,SEARCH("/", N2747)-1)</f>
        <v>publishing</v>
      </c>
      <c r="R2747" s="5" t="str">
        <f>RIGHT(N2747,LEN(N2747)-SEARCH("/",N2747))</f>
        <v>children's books</v>
      </c>
      <c r="S2747" s="11">
        <f>(((J2747/60)/60)/24)+DATE(1970,1,1)</f>
        <v>41044.988055555557</v>
      </c>
      <c r="T2747" s="11">
        <f>(((I2747/60)/60)/24)+DATE(1970,1,1)</f>
        <v>41104.988055555557</v>
      </c>
      <c r="U2747">
        <f>YEAR(S2747)</f>
        <v>2012</v>
      </c>
      <c r="V2747">
        <f>YEAR(T2747)</f>
        <v>2012</v>
      </c>
      <c r="W2747" t="str">
        <f>IF(V2747=U2747, "Yes"," No")</f>
        <v>Yes</v>
      </c>
    </row>
    <row r="2748" spans="1:23" ht="43.2" x14ac:dyDescent="0.3">
      <c r="A2748">
        <v>2746</v>
      </c>
      <c r="B2748" s="1" t="s">
        <v>5579</v>
      </c>
      <c r="C2748" s="1" t="s">
        <v>5580</v>
      </c>
      <c r="D2748">
        <v>3000</v>
      </c>
      <c r="E2748">
        <v>801</v>
      </c>
      <c r="F2748" t="s">
        <v>357</v>
      </c>
      <c r="G2748" t="s">
        <v>17</v>
      </c>
      <c r="H2748" t="s">
        <v>18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5570</v>
      </c>
      <c r="O2748" s="7">
        <f>(E2748/D2748)*100</f>
        <v>26.700000000000003</v>
      </c>
      <c r="P2748" s="5">
        <f>IFERROR((E2748/L2748),0)</f>
        <v>42.157894736842103</v>
      </c>
      <c r="Q2748" s="5" t="str">
        <f>LEFT(N2748,SEARCH("/", N2748)-1)</f>
        <v>publishing</v>
      </c>
      <c r="R2748" s="5" t="str">
        <f>RIGHT(N2748,LEN(N2748)-SEARCH("/",N2748))</f>
        <v>children's books</v>
      </c>
      <c r="S2748" s="11">
        <f>(((J2748/60)/60)/24)+DATE(1970,1,1)</f>
        <v>41850.781377314815</v>
      </c>
      <c r="T2748" s="11">
        <f>(((I2748/60)/60)/24)+DATE(1970,1,1)</f>
        <v>41880.781377314815</v>
      </c>
      <c r="U2748">
        <f>YEAR(S2748)</f>
        <v>2014</v>
      </c>
      <c r="V2748">
        <f>YEAR(T2748)</f>
        <v>2014</v>
      </c>
      <c r="W2748" t="str">
        <f>IF(V2748=U2748, "Yes"," No")</f>
        <v>Yes</v>
      </c>
    </row>
    <row r="2749" spans="1:23" ht="43.2" x14ac:dyDescent="0.3">
      <c r="A2749">
        <v>2747</v>
      </c>
      <c r="B2749" s="1" t="s">
        <v>5581</v>
      </c>
      <c r="C2749" s="1" t="s">
        <v>5582</v>
      </c>
      <c r="D2749">
        <v>500</v>
      </c>
      <c r="E2749">
        <v>140</v>
      </c>
      <c r="F2749" t="s">
        <v>357</v>
      </c>
      <c r="G2749" t="s">
        <v>17</v>
      </c>
      <c r="H2749" t="s">
        <v>18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5570</v>
      </c>
      <c r="O2749" s="7">
        <f>(E2749/D2749)*100</f>
        <v>28.000000000000004</v>
      </c>
      <c r="P2749" s="5">
        <f>IFERROR((E2749/L2749),0)</f>
        <v>35</v>
      </c>
      <c r="Q2749" s="5" t="str">
        <f>LEFT(N2749,SEARCH("/", N2749)-1)</f>
        <v>publishing</v>
      </c>
      <c r="R2749" s="5" t="str">
        <f>RIGHT(N2749,LEN(N2749)-SEARCH("/",N2749))</f>
        <v>children's books</v>
      </c>
      <c r="S2749" s="11">
        <f>(((J2749/60)/60)/24)+DATE(1970,1,1)</f>
        <v>41044.64811342593</v>
      </c>
      <c r="T2749" s="11">
        <f>(((I2749/60)/60)/24)+DATE(1970,1,1)</f>
        <v>41076.131944444445</v>
      </c>
      <c r="U2749">
        <f>YEAR(S2749)</f>
        <v>2012</v>
      </c>
      <c r="V2749">
        <f>YEAR(T2749)</f>
        <v>2012</v>
      </c>
      <c r="W2749" t="str">
        <f>IF(V2749=U2749, "Yes"," No")</f>
        <v>Yes</v>
      </c>
    </row>
    <row r="2750" spans="1:23" ht="43.2" x14ac:dyDescent="0.3">
      <c r="A2750">
        <v>2748</v>
      </c>
      <c r="B2750" s="1" t="s">
        <v>5583</v>
      </c>
      <c r="C2750" s="1" t="s">
        <v>5584</v>
      </c>
      <c r="D2750">
        <v>5000</v>
      </c>
      <c r="E2750">
        <v>53</v>
      </c>
      <c r="F2750" t="s">
        <v>357</v>
      </c>
      <c r="G2750" t="s">
        <v>17</v>
      </c>
      <c r="H2750" t="s">
        <v>18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5570</v>
      </c>
      <c r="O2750" s="7">
        <f>(E2750/D2750)*100</f>
        <v>1.06</v>
      </c>
      <c r="P2750" s="5">
        <f>IFERROR((E2750/L2750),0)</f>
        <v>13.25</v>
      </c>
      <c r="Q2750" s="5" t="str">
        <f>LEFT(N2750,SEARCH("/", N2750)-1)</f>
        <v>publishing</v>
      </c>
      <c r="R2750" s="5" t="str">
        <f>RIGHT(N2750,LEN(N2750)-SEARCH("/",N2750))</f>
        <v>children's books</v>
      </c>
      <c r="S2750" s="11">
        <f>(((J2750/60)/60)/24)+DATE(1970,1,1)</f>
        <v>42585.7106712963</v>
      </c>
      <c r="T2750" s="11">
        <f>(((I2750/60)/60)/24)+DATE(1970,1,1)</f>
        <v>42615.7106712963</v>
      </c>
      <c r="U2750">
        <f>YEAR(S2750)</f>
        <v>2016</v>
      </c>
      <c r="V2750">
        <f>YEAR(T2750)</f>
        <v>2016</v>
      </c>
      <c r="W2750" t="str">
        <f>IF(V2750=U2750, "Yes"," No")</f>
        <v>Yes</v>
      </c>
    </row>
    <row r="2751" spans="1:23" ht="43.2" x14ac:dyDescent="0.3">
      <c r="A2751">
        <v>2749</v>
      </c>
      <c r="B2751" s="1" t="s">
        <v>5585</v>
      </c>
      <c r="C2751" s="1" t="s">
        <v>5586</v>
      </c>
      <c r="D2751">
        <v>10000</v>
      </c>
      <c r="E2751">
        <v>110</v>
      </c>
      <c r="F2751" t="s">
        <v>357</v>
      </c>
      <c r="G2751" t="s">
        <v>17</v>
      </c>
      <c r="H2751" t="s">
        <v>18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5570</v>
      </c>
      <c r="O2751" s="7">
        <f>(E2751/D2751)*100</f>
        <v>1.0999999999999999</v>
      </c>
      <c r="P2751" s="5">
        <f>IFERROR((E2751/L2751),0)</f>
        <v>55</v>
      </c>
      <c r="Q2751" s="5" t="str">
        <f>LEFT(N2751,SEARCH("/", N2751)-1)</f>
        <v>publishing</v>
      </c>
      <c r="R2751" s="5" t="str">
        <f>RIGHT(N2751,LEN(N2751)-SEARCH("/",N2751))</f>
        <v>children's books</v>
      </c>
      <c r="S2751" s="11">
        <f>(((J2751/60)/60)/24)+DATE(1970,1,1)</f>
        <v>42068.799039351856</v>
      </c>
      <c r="T2751" s="11">
        <f>(((I2751/60)/60)/24)+DATE(1970,1,1)</f>
        <v>42098.757372685184</v>
      </c>
      <c r="U2751">
        <f>YEAR(S2751)</f>
        <v>2015</v>
      </c>
      <c r="V2751">
        <f>YEAR(T2751)</f>
        <v>2015</v>
      </c>
      <c r="W2751" t="str">
        <f>IF(V2751=U2751, "Yes"," No")</f>
        <v>Yes</v>
      </c>
    </row>
    <row r="2752" spans="1:23" ht="43.2" x14ac:dyDescent="0.3">
      <c r="A2752">
        <v>2750</v>
      </c>
      <c r="B2752" s="1" t="s">
        <v>5587</v>
      </c>
      <c r="C2752" s="1" t="s">
        <v>5588</v>
      </c>
      <c r="D2752">
        <v>1999</v>
      </c>
      <c r="E2752">
        <v>0</v>
      </c>
      <c r="F2752" t="s">
        <v>357</v>
      </c>
      <c r="G2752" t="s">
        <v>17</v>
      </c>
      <c r="H2752" t="s">
        <v>18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5570</v>
      </c>
      <c r="O2752" s="7">
        <f>(E2752/D2752)*100</f>
        <v>0</v>
      </c>
      <c r="P2752" s="5">
        <f>IFERROR((E2752/L2752),0)</f>
        <v>0</v>
      </c>
      <c r="Q2752" s="5" t="str">
        <f>LEFT(N2752,SEARCH("/", N2752)-1)</f>
        <v>publishing</v>
      </c>
      <c r="R2752" s="5" t="str">
        <f>RIGHT(N2752,LEN(N2752)-SEARCH("/",N2752))</f>
        <v>children's books</v>
      </c>
      <c r="S2752" s="11">
        <f>(((J2752/60)/60)/24)+DATE(1970,1,1)</f>
        <v>41078.899826388886</v>
      </c>
      <c r="T2752" s="11">
        <f>(((I2752/60)/60)/24)+DATE(1970,1,1)</f>
        <v>41090.833333333336</v>
      </c>
      <c r="U2752">
        <f>YEAR(S2752)</f>
        <v>2012</v>
      </c>
      <c r="V2752">
        <f>YEAR(T2752)</f>
        <v>2012</v>
      </c>
      <c r="W2752" t="str">
        <f>IF(V2752=U2752, "Yes"," No")</f>
        <v>Yes</v>
      </c>
    </row>
    <row r="2753" spans="1:23" ht="43.2" x14ac:dyDescent="0.3">
      <c r="A2753">
        <v>2751</v>
      </c>
      <c r="B2753" s="1" t="s">
        <v>5589</v>
      </c>
      <c r="C2753" s="1" t="s">
        <v>5590</v>
      </c>
      <c r="D2753">
        <v>3274</v>
      </c>
      <c r="E2753">
        <v>0</v>
      </c>
      <c r="F2753" t="s">
        <v>357</v>
      </c>
      <c r="G2753" t="s">
        <v>17</v>
      </c>
      <c r="H2753" t="s">
        <v>18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5570</v>
      </c>
      <c r="O2753" s="7">
        <f>(E2753/D2753)*100</f>
        <v>0</v>
      </c>
      <c r="P2753" s="5">
        <f>IFERROR((E2753/L2753),0)</f>
        <v>0</v>
      </c>
      <c r="Q2753" s="5" t="str">
        <f>LEFT(N2753,SEARCH("/", N2753)-1)</f>
        <v>publishing</v>
      </c>
      <c r="R2753" s="5" t="str">
        <f>RIGHT(N2753,LEN(N2753)-SEARCH("/",N2753))</f>
        <v>children's books</v>
      </c>
      <c r="S2753" s="11">
        <f>(((J2753/60)/60)/24)+DATE(1970,1,1)</f>
        <v>41747.887060185189</v>
      </c>
      <c r="T2753" s="11">
        <f>(((I2753/60)/60)/24)+DATE(1970,1,1)</f>
        <v>41807.887060185189</v>
      </c>
      <c r="U2753">
        <f>YEAR(S2753)</f>
        <v>2014</v>
      </c>
      <c r="V2753">
        <f>YEAR(T2753)</f>
        <v>2014</v>
      </c>
      <c r="W2753" t="str">
        <f>IF(V2753=U2753, "Yes"," No")</f>
        <v>Yes</v>
      </c>
    </row>
    <row r="2754" spans="1:23" ht="43.2" x14ac:dyDescent="0.3">
      <c r="A2754">
        <v>2752</v>
      </c>
      <c r="B2754" s="1" t="s">
        <v>5591</v>
      </c>
      <c r="C2754" s="1" t="s">
        <v>5592</v>
      </c>
      <c r="D2754">
        <v>4800</v>
      </c>
      <c r="E2754">
        <v>550</v>
      </c>
      <c r="F2754" t="s">
        <v>357</v>
      </c>
      <c r="G2754" t="s">
        <v>17</v>
      </c>
      <c r="H2754" t="s">
        <v>18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5570</v>
      </c>
      <c r="O2754" s="7">
        <f>(E2754/D2754)*100</f>
        <v>11.458333333333332</v>
      </c>
      <c r="P2754" s="5">
        <f>IFERROR((E2754/L2754),0)</f>
        <v>39.285714285714285</v>
      </c>
      <c r="Q2754" s="5" t="str">
        <f>LEFT(N2754,SEARCH("/", N2754)-1)</f>
        <v>publishing</v>
      </c>
      <c r="R2754" s="5" t="str">
        <f>RIGHT(N2754,LEN(N2754)-SEARCH("/",N2754))</f>
        <v>children's books</v>
      </c>
      <c r="S2754" s="11">
        <f>(((J2754/60)/60)/24)+DATE(1970,1,1)</f>
        <v>40855.765092592592</v>
      </c>
      <c r="T2754" s="11">
        <f>(((I2754/60)/60)/24)+DATE(1970,1,1)</f>
        <v>40895.765092592592</v>
      </c>
      <c r="U2754">
        <f>YEAR(S2754)</f>
        <v>2011</v>
      </c>
      <c r="V2754">
        <f>YEAR(T2754)</f>
        <v>2011</v>
      </c>
      <c r="W2754" t="str">
        <f>IF(V2754=U2754, "Yes"," No")</f>
        <v>Yes</v>
      </c>
    </row>
    <row r="2755" spans="1:23" ht="43.2" x14ac:dyDescent="0.3">
      <c r="A2755">
        <v>2753</v>
      </c>
      <c r="B2755" s="1" t="s">
        <v>5593</v>
      </c>
      <c r="C2755" s="1" t="s">
        <v>5594</v>
      </c>
      <c r="D2755">
        <v>2000</v>
      </c>
      <c r="E2755">
        <v>380</v>
      </c>
      <c r="F2755" t="s">
        <v>357</v>
      </c>
      <c r="G2755" t="s">
        <v>17</v>
      </c>
      <c r="H2755" t="s">
        <v>18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5570</v>
      </c>
      <c r="O2755" s="7">
        <f>(E2755/D2755)*100</f>
        <v>19</v>
      </c>
      <c r="P2755" s="5">
        <f>IFERROR((E2755/L2755),0)</f>
        <v>47.5</v>
      </c>
      <c r="Q2755" s="5" t="str">
        <f>LEFT(N2755,SEARCH("/", N2755)-1)</f>
        <v>publishing</v>
      </c>
      <c r="R2755" s="5" t="str">
        <f>RIGHT(N2755,LEN(N2755)-SEARCH("/",N2755))</f>
        <v>children's books</v>
      </c>
      <c r="S2755" s="11">
        <f>(((J2755/60)/60)/24)+DATE(1970,1,1)</f>
        <v>41117.900729166664</v>
      </c>
      <c r="T2755" s="11">
        <f>(((I2755/60)/60)/24)+DATE(1970,1,1)</f>
        <v>41147.900729166664</v>
      </c>
      <c r="U2755">
        <f>YEAR(S2755)</f>
        <v>2012</v>
      </c>
      <c r="V2755">
        <f>YEAR(T2755)</f>
        <v>2012</v>
      </c>
      <c r="W2755" t="str">
        <f>IF(V2755=U2755, "Yes"," No")</f>
        <v>Yes</v>
      </c>
    </row>
    <row r="2756" spans="1:23" ht="43.2" x14ac:dyDescent="0.3">
      <c r="A2756">
        <v>2754</v>
      </c>
      <c r="B2756" s="1" t="s">
        <v>5595</v>
      </c>
      <c r="C2756" s="1" t="s">
        <v>5596</v>
      </c>
      <c r="D2756">
        <v>10000</v>
      </c>
      <c r="E2756">
        <v>0</v>
      </c>
      <c r="F2756" t="s">
        <v>357</v>
      </c>
      <c r="G2756" t="s">
        <v>17</v>
      </c>
      <c r="H2756" t="s">
        <v>18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5570</v>
      </c>
      <c r="O2756" s="7">
        <f>(E2756/D2756)*100</f>
        <v>0</v>
      </c>
      <c r="P2756" s="5">
        <f>IFERROR((E2756/L2756),0)</f>
        <v>0</v>
      </c>
      <c r="Q2756" s="5" t="str">
        <f>LEFT(N2756,SEARCH("/", N2756)-1)</f>
        <v>publishing</v>
      </c>
      <c r="R2756" s="5" t="str">
        <f>RIGHT(N2756,LEN(N2756)-SEARCH("/",N2756))</f>
        <v>children's books</v>
      </c>
      <c r="S2756" s="11">
        <f>(((J2756/60)/60)/24)+DATE(1970,1,1)</f>
        <v>41863.636006944449</v>
      </c>
      <c r="T2756" s="11">
        <f>(((I2756/60)/60)/24)+DATE(1970,1,1)</f>
        <v>41893.636006944449</v>
      </c>
      <c r="U2756">
        <f>YEAR(S2756)</f>
        <v>2014</v>
      </c>
      <c r="V2756">
        <f>YEAR(T2756)</f>
        <v>2014</v>
      </c>
      <c r="W2756" t="str">
        <f>IF(V2756=U2756, "Yes"," No")</f>
        <v>Yes</v>
      </c>
    </row>
    <row r="2757" spans="1:23" ht="43.2" x14ac:dyDescent="0.3">
      <c r="A2757">
        <v>2755</v>
      </c>
      <c r="B2757" s="1" t="s">
        <v>5597</v>
      </c>
      <c r="C2757" s="1" t="s">
        <v>5598</v>
      </c>
      <c r="D2757">
        <v>500</v>
      </c>
      <c r="E2757">
        <v>260</v>
      </c>
      <c r="F2757" t="s">
        <v>357</v>
      </c>
      <c r="G2757" t="s">
        <v>2455</v>
      </c>
      <c r="H2757" t="s">
        <v>55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5570</v>
      </c>
      <c r="O2757" s="7">
        <f>(E2757/D2757)*100</f>
        <v>52</v>
      </c>
      <c r="P2757" s="5">
        <f>IFERROR((E2757/L2757),0)</f>
        <v>17.333333333333332</v>
      </c>
      <c r="Q2757" s="5" t="str">
        <f>LEFT(N2757,SEARCH("/", N2757)-1)</f>
        <v>publishing</v>
      </c>
      <c r="R2757" s="5" t="str">
        <f>RIGHT(N2757,LEN(N2757)-SEARCH("/",N2757))</f>
        <v>children's books</v>
      </c>
      <c r="S2757" s="11">
        <f>(((J2757/60)/60)/24)+DATE(1970,1,1)</f>
        <v>42072.790821759263</v>
      </c>
      <c r="T2757" s="11">
        <f>(((I2757/60)/60)/24)+DATE(1970,1,1)</f>
        <v>42102.790821759263</v>
      </c>
      <c r="U2757">
        <f>YEAR(S2757)</f>
        <v>2015</v>
      </c>
      <c r="V2757">
        <f>YEAR(T2757)</f>
        <v>2015</v>
      </c>
      <c r="W2757" t="str">
        <f>IF(V2757=U2757, "Yes"," No")</f>
        <v>Yes</v>
      </c>
    </row>
    <row r="2758" spans="1:23" ht="43.2" x14ac:dyDescent="0.3">
      <c r="A2758">
        <v>2756</v>
      </c>
      <c r="B2758" s="1" t="s">
        <v>5599</v>
      </c>
      <c r="C2758" s="1" t="s">
        <v>5600</v>
      </c>
      <c r="D2758">
        <v>10000</v>
      </c>
      <c r="E2758">
        <v>1048</v>
      </c>
      <c r="F2758" t="s">
        <v>357</v>
      </c>
      <c r="G2758" t="s">
        <v>17</v>
      </c>
      <c r="H2758" t="s">
        <v>18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5570</v>
      </c>
      <c r="O2758" s="7">
        <f>(E2758/D2758)*100</f>
        <v>10.48</v>
      </c>
      <c r="P2758" s="5">
        <f>IFERROR((E2758/L2758),0)</f>
        <v>31.757575757575758</v>
      </c>
      <c r="Q2758" s="5" t="str">
        <f>LEFT(N2758,SEARCH("/", N2758)-1)</f>
        <v>publishing</v>
      </c>
      <c r="R2758" s="5" t="str">
        <f>RIGHT(N2758,LEN(N2758)-SEARCH("/",N2758))</f>
        <v>children's books</v>
      </c>
      <c r="S2758" s="11">
        <f>(((J2758/60)/60)/24)+DATE(1970,1,1)</f>
        <v>41620.90047453704</v>
      </c>
      <c r="T2758" s="11">
        <f>(((I2758/60)/60)/24)+DATE(1970,1,1)</f>
        <v>41650.90047453704</v>
      </c>
      <c r="U2758">
        <f>YEAR(S2758)</f>
        <v>2013</v>
      </c>
      <c r="V2758">
        <f>YEAR(T2758)</f>
        <v>2014</v>
      </c>
      <c r="W2758" t="str">
        <f>IF(V2758=U2758, "Yes"," No")</f>
        <v xml:space="preserve"> No</v>
      </c>
    </row>
    <row r="2759" spans="1:23" ht="28.8" x14ac:dyDescent="0.3">
      <c r="A2759">
        <v>2757</v>
      </c>
      <c r="B2759" s="1" t="s">
        <v>5601</v>
      </c>
      <c r="C2759" s="1" t="s">
        <v>5602</v>
      </c>
      <c r="D2759">
        <v>1500</v>
      </c>
      <c r="E2759">
        <v>10</v>
      </c>
      <c r="F2759" t="s">
        <v>357</v>
      </c>
      <c r="G2759" t="s">
        <v>17</v>
      </c>
      <c r="H2759" t="s">
        <v>18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5570</v>
      </c>
      <c r="O2759" s="7">
        <f>(E2759/D2759)*100</f>
        <v>0.66666666666666674</v>
      </c>
      <c r="P2759" s="5">
        <f>IFERROR((E2759/L2759),0)</f>
        <v>5</v>
      </c>
      <c r="Q2759" s="5" t="str">
        <f>LEFT(N2759,SEARCH("/", N2759)-1)</f>
        <v>publishing</v>
      </c>
      <c r="R2759" s="5" t="str">
        <f>RIGHT(N2759,LEN(N2759)-SEARCH("/",N2759))</f>
        <v>children's books</v>
      </c>
      <c r="S2759" s="11">
        <f>(((J2759/60)/60)/24)+DATE(1970,1,1)</f>
        <v>42573.65662037037</v>
      </c>
      <c r="T2759" s="11">
        <f>(((I2759/60)/60)/24)+DATE(1970,1,1)</f>
        <v>42588.65662037037</v>
      </c>
      <c r="U2759">
        <f>YEAR(S2759)</f>
        <v>2016</v>
      </c>
      <c r="V2759">
        <f>YEAR(T2759)</f>
        <v>2016</v>
      </c>
      <c r="W2759" t="str">
        <f>IF(V2759=U2759, "Yes"," No")</f>
        <v>Yes</v>
      </c>
    </row>
    <row r="2760" spans="1:23" ht="57.6" x14ac:dyDescent="0.3">
      <c r="A2760">
        <v>2758</v>
      </c>
      <c r="B2760" s="1" t="s">
        <v>5603</v>
      </c>
      <c r="C2760" s="1" t="s">
        <v>5604</v>
      </c>
      <c r="D2760">
        <v>2000</v>
      </c>
      <c r="E2760">
        <v>234</v>
      </c>
      <c r="F2760" t="s">
        <v>357</v>
      </c>
      <c r="G2760" t="s">
        <v>50</v>
      </c>
      <c r="H2760" t="s">
        <v>51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5570</v>
      </c>
      <c r="O2760" s="7">
        <f>(E2760/D2760)*100</f>
        <v>11.700000000000001</v>
      </c>
      <c r="P2760" s="5">
        <f>IFERROR((E2760/L2760),0)</f>
        <v>39</v>
      </c>
      <c r="Q2760" s="5" t="str">
        <f>LEFT(N2760,SEARCH("/", N2760)-1)</f>
        <v>publishing</v>
      </c>
      <c r="R2760" s="5" t="str">
        <f>RIGHT(N2760,LEN(N2760)-SEARCH("/",N2760))</f>
        <v>children's books</v>
      </c>
      <c r="S2760" s="11">
        <f>(((J2760/60)/60)/24)+DATE(1970,1,1)</f>
        <v>42639.441932870366</v>
      </c>
      <c r="T2760" s="11">
        <f>(((I2760/60)/60)/24)+DATE(1970,1,1)</f>
        <v>42653.441932870366</v>
      </c>
      <c r="U2760">
        <f>YEAR(S2760)</f>
        <v>2016</v>
      </c>
      <c r="V2760">
        <f>YEAR(T2760)</f>
        <v>2016</v>
      </c>
      <c r="W2760" t="str">
        <f>IF(V2760=U2760, "Yes"," No")</f>
        <v>Yes</v>
      </c>
    </row>
    <row r="2761" spans="1:23" ht="43.2" x14ac:dyDescent="0.3">
      <c r="A2761">
        <v>2759</v>
      </c>
      <c r="B2761" s="1" t="s">
        <v>5605</v>
      </c>
      <c r="C2761" s="1" t="s">
        <v>5606</v>
      </c>
      <c r="D2761">
        <v>1000</v>
      </c>
      <c r="E2761">
        <v>105</v>
      </c>
      <c r="F2761" t="s">
        <v>357</v>
      </c>
      <c r="G2761" t="s">
        <v>50</v>
      </c>
      <c r="H2761" t="s">
        <v>51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5570</v>
      </c>
      <c r="O2761" s="7">
        <f>(E2761/D2761)*100</f>
        <v>10.5</v>
      </c>
      <c r="P2761" s="5">
        <f>IFERROR((E2761/L2761),0)</f>
        <v>52.5</v>
      </c>
      <c r="Q2761" s="5" t="str">
        <f>LEFT(N2761,SEARCH("/", N2761)-1)</f>
        <v>publishing</v>
      </c>
      <c r="R2761" s="5" t="str">
        <f>RIGHT(N2761,LEN(N2761)-SEARCH("/",N2761))</f>
        <v>children's books</v>
      </c>
      <c r="S2761" s="11">
        <f>(((J2761/60)/60)/24)+DATE(1970,1,1)</f>
        <v>42524.36650462963</v>
      </c>
      <c r="T2761" s="11">
        <f>(((I2761/60)/60)/24)+DATE(1970,1,1)</f>
        <v>42567.36650462963</v>
      </c>
      <c r="U2761">
        <f>YEAR(S2761)</f>
        <v>2016</v>
      </c>
      <c r="V2761">
        <f>YEAR(T2761)</f>
        <v>2016</v>
      </c>
      <c r="W2761" t="str">
        <f>IF(V2761=U2761, "Yes"," No")</f>
        <v>Yes</v>
      </c>
    </row>
    <row r="2762" spans="1:23" ht="57.6" x14ac:dyDescent="0.3">
      <c r="A2762">
        <v>2760</v>
      </c>
      <c r="B2762" s="1" t="s">
        <v>5607</v>
      </c>
      <c r="C2762" s="1" t="s">
        <v>5608</v>
      </c>
      <c r="D2762">
        <v>5000</v>
      </c>
      <c r="E2762">
        <v>0</v>
      </c>
      <c r="F2762" t="s">
        <v>357</v>
      </c>
      <c r="G2762" t="s">
        <v>24</v>
      </c>
      <c r="H2762" t="s">
        <v>25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5570</v>
      </c>
      <c r="O2762" s="7">
        <f>(E2762/D2762)*100</f>
        <v>0</v>
      </c>
      <c r="P2762" s="5">
        <f>IFERROR((E2762/L2762),0)</f>
        <v>0</v>
      </c>
      <c r="Q2762" s="5" t="str">
        <f>LEFT(N2762,SEARCH("/", N2762)-1)</f>
        <v>publishing</v>
      </c>
      <c r="R2762" s="5" t="str">
        <f>RIGHT(N2762,LEN(N2762)-SEARCH("/",N2762))</f>
        <v>children's books</v>
      </c>
      <c r="S2762" s="11">
        <f>(((J2762/60)/60)/24)+DATE(1970,1,1)</f>
        <v>41415.461319444446</v>
      </c>
      <c r="T2762" s="11">
        <f>(((I2762/60)/60)/24)+DATE(1970,1,1)</f>
        <v>41445.461319444446</v>
      </c>
      <c r="U2762">
        <f>YEAR(S2762)</f>
        <v>2013</v>
      </c>
      <c r="V2762">
        <f>YEAR(T2762)</f>
        <v>2013</v>
      </c>
      <c r="W2762" t="str">
        <f>IF(V2762=U2762, "Yes"," No")</f>
        <v>Yes</v>
      </c>
    </row>
    <row r="2763" spans="1:23" ht="43.2" x14ac:dyDescent="0.3">
      <c r="A2763">
        <v>2761</v>
      </c>
      <c r="B2763" s="1" t="s">
        <v>5609</v>
      </c>
      <c r="C2763" s="1" t="s">
        <v>5610</v>
      </c>
      <c r="D2763">
        <v>5000</v>
      </c>
      <c r="E2763">
        <v>36</v>
      </c>
      <c r="F2763" t="s">
        <v>357</v>
      </c>
      <c r="G2763" t="s">
        <v>17</v>
      </c>
      <c r="H2763" t="s">
        <v>18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5570</v>
      </c>
      <c r="O2763" s="7">
        <f>(E2763/D2763)*100</f>
        <v>0.72</v>
      </c>
      <c r="P2763" s="5">
        <f>IFERROR((E2763/L2763),0)</f>
        <v>9</v>
      </c>
      <c r="Q2763" s="5" t="str">
        <f>LEFT(N2763,SEARCH("/", N2763)-1)</f>
        <v>publishing</v>
      </c>
      <c r="R2763" s="5" t="str">
        <f>RIGHT(N2763,LEN(N2763)-SEARCH("/",N2763))</f>
        <v>children's books</v>
      </c>
      <c r="S2763" s="11">
        <f>(((J2763/60)/60)/24)+DATE(1970,1,1)</f>
        <v>41247.063576388886</v>
      </c>
      <c r="T2763" s="11">
        <f>(((I2763/60)/60)/24)+DATE(1970,1,1)</f>
        <v>41277.063576388886</v>
      </c>
      <c r="U2763">
        <f>YEAR(S2763)</f>
        <v>2012</v>
      </c>
      <c r="V2763">
        <f>YEAR(T2763)</f>
        <v>2013</v>
      </c>
      <c r="W2763" t="str">
        <f>IF(V2763=U2763, "Yes"," No")</f>
        <v xml:space="preserve"> No</v>
      </c>
    </row>
    <row r="2764" spans="1:23" ht="43.2" x14ac:dyDescent="0.3">
      <c r="A2764">
        <v>2762</v>
      </c>
      <c r="B2764" s="1" t="s">
        <v>5611</v>
      </c>
      <c r="C2764" s="1" t="s">
        <v>5612</v>
      </c>
      <c r="D2764">
        <v>3250</v>
      </c>
      <c r="E2764">
        <v>25</v>
      </c>
      <c r="F2764" t="s">
        <v>357</v>
      </c>
      <c r="G2764" t="s">
        <v>17</v>
      </c>
      <c r="H2764" t="s">
        <v>18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5570</v>
      </c>
      <c r="O2764" s="7">
        <f>(E2764/D2764)*100</f>
        <v>0.76923076923076927</v>
      </c>
      <c r="P2764" s="5">
        <f>IFERROR((E2764/L2764),0)</f>
        <v>25</v>
      </c>
      <c r="Q2764" s="5" t="str">
        <f>LEFT(N2764,SEARCH("/", N2764)-1)</f>
        <v>publishing</v>
      </c>
      <c r="R2764" s="5" t="str">
        <f>RIGHT(N2764,LEN(N2764)-SEARCH("/",N2764))</f>
        <v>children's books</v>
      </c>
      <c r="S2764" s="11">
        <f>(((J2764/60)/60)/24)+DATE(1970,1,1)</f>
        <v>40927.036979166667</v>
      </c>
      <c r="T2764" s="11">
        <f>(((I2764/60)/60)/24)+DATE(1970,1,1)</f>
        <v>40986.995312500003</v>
      </c>
      <c r="U2764">
        <f>YEAR(S2764)</f>
        <v>2012</v>
      </c>
      <c r="V2764">
        <f>YEAR(T2764)</f>
        <v>2012</v>
      </c>
      <c r="W2764" t="str">
        <f>IF(V2764=U2764, "Yes"," No")</f>
        <v>Yes</v>
      </c>
    </row>
    <row r="2765" spans="1:23" ht="28.8" x14ac:dyDescent="0.3">
      <c r="A2765">
        <v>2763</v>
      </c>
      <c r="B2765" s="1" t="s">
        <v>5613</v>
      </c>
      <c r="C2765" s="1" t="s">
        <v>5614</v>
      </c>
      <c r="D2765">
        <v>39400</v>
      </c>
      <c r="E2765">
        <v>90</v>
      </c>
      <c r="F2765" t="s">
        <v>357</v>
      </c>
      <c r="G2765" t="s">
        <v>17</v>
      </c>
      <c r="H2765" t="s">
        <v>18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5570</v>
      </c>
      <c r="O2765" s="7">
        <f>(E2765/D2765)*100</f>
        <v>0.22842639593908631</v>
      </c>
      <c r="P2765" s="5">
        <f>IFERROR((E2765/L2765),0)</f>
        <v>30</v>
      </c>
      <c r="Q2765" s="5" t="str">
        <f>LEFT(N2765,SEARCH("/", N2765)-1)</f>
        <v>publishing</v>
      </c>
      <c r="R2765" s="5" t="str">
        <f>RIGHT(N2765,LEN(N2765)-SEARCH("/",N2765))</f>
        <v>children's books</v>
      </c>
      <c r="S2765" s="11">
        <f>(((J2765/60)/60)/24)+DATE(1970,1,1)</f>
        <v>41373.579675925925</v>
      </c>
      <c r="T2765" s="11">
        <f>(((I2765/60)/60)/24)+DATE(1970,1,1)</f>
        <v>41418.579675925925</v>
      </c>
      <c r="U2765">
        <f>YEAR(S2765)</f>
        <v>2013</v>
      </c>
      <c r="V2765">
        <f>YEAR(T2765)</f>
        <v>2013</v>
      </c>
      <c r="W2765" t="str">
        <f>IF(V2765=U2765, "Yes"," No")</f>
        <v>Yes</v>
      </c>
    </row>
    <row r="2766" spans="1:23" ht="43.2" x14ac:dyDescent="0.3">
      <c r="A2766">
        <v>2764</v>
      </c>
      <c r="B2766" s="1" t="s">
        <v>5615</v>
      </c>
      <c r="C2766" s="1" t="s">
        <v>5616</v>
      </c>
      <c r="D2766">
        <v>4000</v>
      </c>
      <c r="E2766">
        <v>45</v>
      </c>
      <c r="F2766" t="s">
        <v>357</v>
      </c>
      <c r="G2766" t="s">
        <v>17</v>
      </c>
      <c r="H2766" t="s">
        <v>18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5570</v>
      </c>
      <c r="O2766" s="7">
        <f>(E2766/D2766)*100</f>
        <v>1.125</v>
      </c>
      <c r="P2766" s="5">
        <f>IFERROR((E2766/L2766),0)</f>
        <v>11.25</v>
      </c>
      <c r="Q2766" s="5" t="str">
        <f>LEFT(N2766,SEARCH("/", N2766)-1)</f>
        <v>publishing</v>
      </c>
      <c r="R2766" s="5" t="str">
        <f>RIGHT(N2766,LEN(N2766)-SEARCH("/",N2766))</f>
        <v>children's books</v>
      </c>
      <c r="S2766" s="11">
        <f>(((J2766/60)/60)/24)+DATE(1970,1,1)</f>
        <v>41030.292025462964</v>
      </c>
      <c r="T2766" s="11">
        <f>(((I2766/60)/60)/24)+DATE(1970,1,1)</f>
        <v>41059.791666666664</v>
      </c>
      <c r="U2766">
        <f>YEAR(S2766)</f>
        <v>2012</v>
      </c>
      <c r="V2766">
        <f>YEAR(T2766)</f>
        <v>2012</v>
      </c>
      <c r="W2766" t="str">
        <f>IF(V2766=U2766, "Yes"," No")</f>
        <v>Yes</v>
      </c>
    </row>
    <row r="2767" spans="1:23" ht="43.2" x14ac:dyDescent="0.3">
      <c r="A2767">
        <v>2765</v>
      </c>
      <c r="B2767" s="1" t="s">
        <v>5617</v>
      </c>
      <c r="C2767" s="1" t="s">
        <v>5618</v>
      </c>
      <c r="D2767">
        <v>4000</v>
      </c>
      <c r="E2767">
        <v>0</v>
      </c>
      <c r="F2767" t="s">
        <v>357</v>
      </c>
      <c r="G2767" t="s">
        <v>17</v>
      </c>
      <c r="H2767" t="s">
        <v>18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5570</v>
      </c>
      <c r="O2767" s="7">
        <f>(E2767/D2767)*100</f>
        <v>0</v>
      </c>
      <c r="P2767" s="5">
        <f>IFERROR((E2767/L2767),0)</f>
        <v>0</v>
      </c>
      <c r="Q2767" s="5" t="str">
        <f>LEFT(N2767,SEARCH("/", N2767)-1)</f>
        <v>publishing</v>
      </c>
      <c r="R2767" s="5" t="str">
        <f>RIGHT(N2767,LEN(N2767)-SEARCH("/",N2767))</f>
        <v>children's books</v>
      </c>
      <c r="S2767" s="11">
        <f>(((J2767/60)/60)/24)+DATE(1970,1,1)</f>
        <v>41194.579027777778</v>
      </c>
      <c r="T2767" s="11">
        <f>(((I2767/60)/60)/24)+DATE(1970,1,1)</f>
        <v>41210.579027777778</v>
      </c>
      <c r="U2767">
        <f>YEAR(S2767)</f>
        <v>2012</v>
      </c>
      <c r="V2767">
        <f>YEAR(T2767)</f>
        <v>2012</v>
      </c>
      <c r="W2767" t="str">
        <f>IF(V2767=U2767, "Yes"," No")</f>
        <v>Yes</v>
      </c>
    </row>
    <row r="2768" spans="1:23" ht="43.2" x14ac:dyDescent="0.3">
      <c r="A2768">
        <v>2766</v>
      </c>
      <c r="B2768" s="1" t="s">
        <v>5619</v>
      </c>
      <c r="C2768" s="1" t="s">
        <v>5620</v>
      </c>
      <c r="D2768">
        <v>5000</v>
      </c>
      <c r="E2768">
        <v>100</v>
      </c>
      <c r="F2768" t="s">
        <v>357</v>
      </c>
      <c r="G2768" t="s">
        <v>17</v>
      </c>
      <c r="H2768" t="s">
        <v>18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5570</v>
      </c>
      <c r="O2768" s="7">
        <f>(E2768/D2768)*100</f>
        <v>2</v>
      </c>
      <c r="P2768" s="5">
        <f>IFERROR((E2768/L2768),0)</f>
        <v>25</v>
      </c>
      <c r="Q2768" s="5" t="str">
        <f>LEFT(N2768,SEARCH("/", N2768)-1)</f>
        <v>publishing</v>
      </c>
      <c r="R2768" s="5" t="str">
        <f>RIGHT(N2768,LEN(N2768)-SEARCH("/",N2768))</f>
        <v>children's books</v>
      </c>
      <c r="S2768" s="11">
        <f>(((J2768/60)/60)/24)+DATE(1970,1,1)</f>
        <v>40736.668032407404</v>
      </c>
      <c r="T2768" s="11">
        <f>(((I2768/60)/60)/24)+DATE(1970,1,1)</f>
        <v>40766.668032407404</v>
      </c>
      <c r="U2768">
        <f>YEAR(S2768)</f>
        <v>2011</v>
      </c>
      <c r="V2768">
        <f>YEAR(T2768)</f>
        <v>2011</v>
      </c>
      <c r="W2768" t="str">
        <f>IF(V2768=U2768, "Yes"," No")</f>
        <v>Yes</v>
      </c>
    </row>
    <row r="2769" spans="1:23" ht="43.2" x14ac:dyDescent="0.3">
      <c r="A2769">
        <v>2767</v>
      </c>
      <c r="B2769" s="1" t="s">
        <v>5621</v>
      </c>
      <c r="C2769" s="1" t="s">
        <v>5622</v>
      </c>
      <c r="D2769">
        <v>4000</v>
      </c>
      <c r="E2769">
        <v>34</v>
      </c>
      <c r="F2769" t="s">
        <v>357</v>
      </c>
      <c r="G2769" t="s">
        <v>159</v>
      </c>
      <c r="H2769" t="s">
        <v>160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5570</v>
      </c>
      <c r="O2769" s="7">
        <f>(E2769/D2769)*100</f>
        <v>0.85000000000000009</v>
      </c>
      <c r="P2769" s="5">
        <f>IFERROR((E2769/L2769),0)</f>
        <v>11.333333333333334</v>
      </c>
      <c r="Q2769" s="5" t="str">
        <f>LEFT(N2769,SEARCH("/", N2769)-1)</f>
        <v>publishing</v>
      </c>
      <c r="R2769" s="5" t="str">
        <f>RIGHT(N2769,LEN(N2769)-SEARCH("/",N2769))</f>
        <v>children's books</v>
      </c>
      <c r="S2769" s="11">
        <f>(((J2769/60)/60)/24)+DATE(1970,1,1)</f>
        <v>42172.958912037036</v>
      </c>
      <c r="T2769" s="11">
        <f>(((I2769/60)/60)/24)+DATE(1970,1,1)</f>
        <v>42232.958912037036</v>
      </c>
      <c r="U2769">
        <f>YEAR(S2769)</f>
        <v>2015</v>
      </c>
      <c r="V2769">
        <f>YEAR(T2769)</f>
        <v>2015</v>
      </c>
      <c r="W2769" t="str">
        <f>IF(V2769=U2769, "Yes"," No")</f>
        <v>Yes</v>
      </c>
    </row>
    <row r="2770" spans="1:23" ht="43.2" x14ac:dyDescent="0.3">
      <c r="A2770">
        <v>2768</v>
      </c>
      <c r="B2770" s="1" t="s">
        <v>5623</v>
      </c>
      <c r="C2770" s="1" t="s">
        <v>5624</v>
      </c>
      <c r="D2770">
        <v>7000</v>
      </c>
      <c r="E2770">
        <v>1002</v>
      </c>
      <c r="F2770" t="s">
        <v>357</v>
      </c>
      <c r="G2770" t="s">
        <v>17</v>
      </c>
      <c r="H2770" t="s">
        <v>18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5570</v>
      </c>
      <c r="O2770" s="7">
        <f>(E2770/D2770)*100</f>
        <v>14.314285714285715</v>
      </c>
      <c r="P2770" s="5">
        <f>IFERROR((E2770/L2770),0)</f>
        <v>29.470588235294116</v>
      </c>
      <c r="Q2770" s="5" t="str">
        <f>LEFT(N2770,SEARCH("/", N2770)-1)</f>
        <v>publishing</v>
      </c>
      <c r="R2770" s="5" t="str">
        <f>RIGHT(N2770,LEN(N2770)-SEARCH("/",N2770))</f>
        <v>children's books</v>
      </c>
      <c r="S2770" s="11">
        <f>(((J2770/60)/60)/24)+DATE(1970,1,1)</f>
        <v>40967.614849537036</v>
      </c>
      <c r="T2770" s="11">
        <f>(((I2770/60)/60)/24)+DATE(1970,1,1)</f>
        <v>40997.573182870372</v>
      </c>
      <c r="U2770">
        <f>YEAR(S2770)</f>
        <v>2012</v>
      </c>
      <c r="V2770">
        <f>YEAR(T2770)</f>
        <v>2012</v>
      </c>
      <c r="W2770" t="str">
        <f>IF(V2770=U2770, "Yes"," No")</f>
        <v>Yes</v>
      </c>
    </row>
    <row r="2771" spans="1:23" ht="43.2" x14ac:dyDescent="0.3">
      <c r="A2771">
        <v>2769</v>
      </c>
      <c r="B2771" s="1" t="s">
        <v>5625</v>
      </c>
      <c r="C2771" s="1" t="s">
        <v>5626</v>
      </c>
      <c r="D2771">
        <v>800</v>
      </c>
      <c r="E2771">
        <v>2</v>
      </c>
      <c r="F2771" t="s">
        <v>357</v>
      </c>
      <c r="G2771" t="s">
        <v>24</v>
      </c>
      <c r="H2771" t="s">
        <v>25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5570</v>
      </c>
      <c r="O2771" s="7">
        <f>(E2771/D2771)*100</f>
        <v>0.25</v>
      </c>
      <c r="P2771" s="5">
        <f>IFERROR((E2771/L2771),0)</f>
        <v>1</v>
      </c>
      <c r="Q2771" s="5" t="str">
        <f>LEFT(N2771,SEARCH("/", N2771)-1)</f>
        <v>publishing</v>
      </c>
      <c r="R2771" s="5" t="str">
        <f>RIGHT(N2771,LEN(N2771)-SEARCH("/",N2771))</f>
        <v>children's books</v>
      </c>
      <c r="S2771" s="11">
        <f>(((J2771/60)/60)/24)+DATE(1970,1,1)</f>
        <v>41745.826273148145</v>
      </c>
      <c r="T2771" s="11">
        <f>(((I2771/60)/60)/24)+DATE(1970,1,1)</f>
        <v>41795.826273148145</v>
      </c>
      <c r="U2771">
        <f>YEAR(S2771)</f>
        <v>2014</v>
      </c>
      <c r="V2771">
        <f>YEAR(T2771)</f>
        <v>2014</v>
      </c>
      <c r="W2771" t="str">
        <f>IF(V2771=U2771, "Yes"," No")</f>
        <v>Yes</v>
      </c>
    </row>
    <row r="2772" spans="1:23" ht="43.2" x14ac:dyDescent="0.3">
      <c r="A2772">
        <v>2770</v>
      </c>
      <c r="B2772" s="1" t="s">
        <v>5627</v>
      </c>
      <c r="C2772" s="1" t="s">
        <v>5628</v>
      </c>
      <c r="D2772">
        <v>20000</v>
      </c>
      <c r="E2772">
        <v>2082.25</v>
      </c>
      <c r="F2772" t="s">
        <v>357</v>
      </c>
      <c r="G2772" t="s">
        <v>17</v>
      </c>
      <c r="H2772" t="s">
        <v>18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5570</v>
      </c>
      <c r="O2772" s="7">
        <f>(E2772/D2772)*100</f>
        <v>10.411249999999999</v>
      </c>
      <c r="P2772" s="5">
        <f>IFERROR((E2772/L2772),0)</f>
        <v>63.098484848484851</v>
      </c>
      <c r="Q2772" s="5" t="str">
        <f>LEFT(N2772,SEARCH("/", N2772)-1)</f>
        <v>publishing</v>
      </c>
      <c r="R2772" s="5" t="str">
        <f>RIGHT(N2772,LEN(N2772)-SEARCH("/",N2772))</f>
        <v>children's books</v>
      </c>
      <c r="S2772" s="11">
        <f>(((J2772/60)/60)/24)+DATE(1970,1,1)</f>
        <v>41686.705208333333</v>
      </c>
      <c r="T2772" s="11">
        <f>(((I2772/60)/60)/24)+DATE(1970,1,1)</f>
        <v>41716.663541666669</v>
      </c>
      <c r="U2772">
        <f>YEAR(S2772)</f>
        <v>2014</v>
      </c>
      <c r="V2772">
        <f>YEAR(T2772)</f>
        <v>2014</v>
      </c>
      <c r="W2772" t="str">
        <f>IF(V2772=U2772, "Yes"," No")</f>
        <v>Yes</v>
      </c>
    </row>
    <row r="2773" spans="1:23" ht="43.2" x14ac:dyDescent="0.3">
      <c r="A2773">
        <v>2771</v>
      </c>
      <c r="B2773" s="1" t="s">
        <v>5629</v>
      </c>
      <c r="C2773" s="1" t="s">
        <v>5630</v>
      </c>
      <c r="D2773">
        <v>19980</v>
      </c>
      <c r="E2773">
        <v>0</v>
      </c>
      <c r="F2773" t="s">
        <v>357</v>
      </c>
      <c r="G2773" t="s">
        <v>17</v>
      </c>
      <c r="H2773" t="s">
        <v>18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5570</v>
      </c>
      <c r="O2773" s="7">
        <f>(E2773/D2773)*100</f>
        <v>0</v>
      </c>
      <c r="P2773" s="5">
        <f>IFERROR((E2773/L2773),0)</f>
        <v>0</v>
      </c>
      <c r="Q2773" s="5" t="str">
        <f>LEFT(N2773,SEARCH("/", N2773)-1)</f>
        <v>publishing</v>
      </c>
      <c r="R2773" s="5" t="str">
        <f>RIGHT(N2773,LEN(N2773)-SEARCH("/",N2773))</f>
        <v>children's books</v>
      </c>
      <c r="S2773" s="11">
        <f>(((J2773/60)/60)/24)+DATE(1970,1,1)</f>
        <v>41257.531712962962</v>
      </c>
      <c r="T2773" s="11">
        <f>(((I2773/60)/60)/24)+DATE(1970,1,1)</f>
        <v>41306.708333333336</v>
      </c>
      <c r="U2773">
        <f>YEAR(S2773)</f>
        <v>2012</v>
      </c>
      <c r="V2773">
        <f>YEAR(T2773)</f>
        <v>2013</v>
      </c>
      <c r="W2773" t="str">
        <f>IF(V2773=U2773, "Yes"," No")</f>
        <v xml:space="preserve"> No</v>
      </c>
    </row>
    <row r="2774" spans="1:23" ht="43.2" x14ac:dyDescent="0.3">
      <c r="A2774">
        <v>2772</v>
      </c>
      <c r="B2774" s="1" t="s">
        <v>5631</v>
      </c>
      <c r="C2774" s="1" t="s">
        <v>5632</v>
      </c>
      <c r="D2774">
        <v>8000</v>
      </c>
      <c r="E2774">
        <v>0</v>
      </c>
      <c r="F2774" t="s">
        <v>357</v>
      </c>
      <c r="G2774" t="s">
        <v>17</v>
      </c>
      <c r="H2774" t="s">
        <v>18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5570</v>
      </c>
      <c r="O2774" s="7">
        <f>(E2774/D2774)*100</f>
        <v>0</v>
      </c>
      <c r="P2774" s="5">
        <f>IFERROR((E2774/L2774),0)</f>
        <v>0</v>
      </c>
      <c r="Q2774" s="5" t="str">
        <f>LEFT(N2774,SEARCH("/", N2774)-1)</f>
        <v>publishing</v>
      </c>
      <c r="R2774" s="5" t="str">
        <f>RIGHT(N2774,LEN(N2774)-SEARCH("/",N2774))</f>
        <v>children's books</v>
      </c>
      <c r="S2774" s="11">
        <f>(((J2774/60)/60)/24)+DATE(1970,1,1)</f>
        <v>41537.869143518517</v>
      </c>
      <c r="T2774" s="11">
        <f>(((I2774/60)/60)/24)+DATE(1970,1,1)</f>
        <v>41552.869143518517</v>
      </c>
      <c r="U2774">
        <f>YEAR(S2774)</f>
        <v>2013</v>
      </c>
      <c r="V2774">
        <f>YEAR(T2774)</f>
        <v>2013</v>
      </c>
      <c r="W2774" t="str">
        <f>IF(V2774=U2774, "Yes"," No")</f>
        <v>Yes</v>
      </c>
    </row>
    <row r="2775" spans="1:23" ht="43.2" x14ac:dyDescent="0.3">
      <c r="A2775">
        <v>2773</v>
      </c>
      <c r="B2775" s="1" t="s">
        <v>5633</v>
      </c>
      <c r="C2775" s="1" t="s">
        <v>5634</v>
      </c>
      <c r="D2775">
        <v>530</v>
      </c>
      <c r="E2775">
        <v>1</v>
      </c>
      <c r="F2775" t="s">
        <v>357</v>
      </c>
      <c r="G2775" t="s">
        <v>159</v>
      </c>
      <c r="H2775" t="s">
        <v>160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5570</v>
      </c>
      <c r="O2775" s="7">
        <f>(E2775/D2775)*100</f>
        <v>0.18867924528301888</v>
      </c>
      <c r="P2775" s="5">
        <f>IFERROR((E2775/L2775),0)</f>
        <v>1</v>
      </c>
      <c r="Q2775" s="5" t="str">
        <f>LEFT(N2775,SEARCH("/", N2775)-1)</f>
        <v>publishing</v>
      </c>
      <c r="R2775" s="5" t="str">
        <f>RIGHT(N2775,LEN(N2775)-SEARCH("/",N2775))</f>
        <v>children's books</v>
      </c>
      <c r="S2775" s="11">
        <f>(((J2775/60)/60)/24)+DATE(1970,1,1)</f>
        <v>42474.86482638889</v>
      </c>
      <c r="T2775" s="11">
        <f>(((I2775/60)/60)/24)+DATE(1970,1,1)</f>
        <v>42484.86482638889</v>
      </c>
      <c r="U2775">
        <f>YEAR(S2775)</f>
        <v>2016</v>
      </c>
      <c r="V2775">
        <f>YEAR(T2775)</f>
        <v>2016</v>
      </c>
      <c r="W2775" t="str">
        <f>IF(V2775=U2775, "Yes"," No")</f>
        <v>Yes</v>
      </c>
    </row>
    <row r="2776" spans="1:23" ht="43.2" x14ac:dyDescent="0.3">
      <c r="A2776">
        <v>2774</v>
      </c>
      <c r="B2776" s="1" t="s">
        <v>5635</v>
      </c>
      <c r="C2776" s="1" t="s">
        <v>5636</v>
      </c>
      <c r="D2776">
        <v>4000</v>
      </c>
      <c r="E2776">
        <v>570</v>
      </c>
      <c r="F2776" t="s">
        <v>357</v>
      </c>
      <c r="G2776" t="s">
        <v>17</v>
      </c>
      <c r="H2776" t="s">
        <v>18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5570</v>
      </c>
      <c r="O2776" s="7">
        <f>(E2776/D2776)*100</f>
        <v>14.249999999999998</v>
      </c>
      <c r="P2776" s="5">
        <f>IFERROR((E2776/L2776),0)</f>
        <v>43.846153846153847</v>
      </c>
      <c r="Q2776" s="5" t="str">
        <f>LEFT(N2776,SEARCH("/", N2776)-1)</f>
        <v>publishing</v>
      </c>
      <c r="R2776" s="5" t="str">
        <f>RIGHT(N2776,LEN(N2776)-SEARCH("/",N2776))</f>
        <v>children's books</v>
      </c>
      <c r="S2776" s="11">
        <f>(((J2776/60)/60)/24)+DATE(1970,1,1)</f>
        <v>41311.126481481479</v>
      </c>
      <c r="T2776" s="11">
        <f>(((I2776/60)/60)/24)+DATE(1970,1,1)</f>
        <v>41341.126481481479</v>
      </c>
      <c r="U2776">
        <f>YEAR(S2776)</f>
        <v>2013</v>
      </c>
      <c r="V2776">
        <f>YEAR(T2776)</f>
        <v>2013</v>
      </c>
      <c r="W2776" t="str">
        <f>IF(V2776=U2776, "Yes"," No")</f>
        <v>Yes</v>
      </c>
    </row>
    <row r="2777" spans="1:23" ht="43.2" x14ac:dyDescent="0.3">
      <c r="A2777">
        <v>2775</v>
      </c>
      <c r="B2777" s="1" t="s">
        <v>5637</v>
      </c>
      <c r="C2777" s="1" t="s">
        <v>5638</v>
      </c>
      <c r="D2777">
        <v>5000</v>
      </c>
      <c r="E2777">
        <v>150</v>
      </c>
      <c r="F2777" t="s">
        <v>357</v>
      </c>
      <c r="G2777" t="s">
        <v>17</v>
      </c>
      <c r="H2777" t="s">
        <v>18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5570</v>
      </c>
      <c r="O2777" s="7">
        <f>(E2777/D2777)*100</f>
        <v>3</v>
      </c>
      <c r="P2777" s="5">
        <f>IFERROR((E2777/L2777),0)</f>
        <v>75</v>
      </c>
      <c r="Q2777" s="5" t="str">
        <f>LEFT(N2777,SEARCH("/", N2777)-1)</f>
        <v>publishing</v>
      </c>
      <c r="R2777" s="5" t="str">
        <f>RIGHT(N2777,LEN(N2777)-SEARCH("/",N2777))</f>
        <v>children's books</v>
      </c>
      <c r="S2777" s="11">
        <f>(((J2777/60)/60)/24)+DATE(1970,1,1)</f>
        <v>40863.013356481482</v>
      </c>
      <c r="T2777" s="11">
        <f>(((I2777/60)/60)/24)+DATE(1970,1,1)</f>
        <v>40893.013356481482</v>
      </c>
      <c r="U2777">
        <f>YEAR(S2777)</f>
        <v>2011</v>
      </c>
      <c r="V2777">
        <f>YEAR(T2777)</f>
        <v>2011</v>
      </c>
      <c r="W2777" t="str">
        <f>IF(V2777=U2777, "Yes"," No")</f>
        <v>Yes</v>
      </c>
    </row>
    <row r="2778" spans="1:23" ht="57.6" x14ac:dyDescent="0.3">
      <c r="A2778">
        <v>2776</v>
      </c>
      <c r="B2778" s="1" t="s">
        <v>5639</v>
      </c>
      <c r="C2778" s="1" t="s">
        <v>5640</v>
      </c>
      <c r="D2778">
        <v>21000</v>
      </c>
      <c r="E2778">
        <v>1655</v>
      </c>
      <c r="F2778" t="s">
        <v>357</v>
      </c>
      <c r="G2778" t="s">
        <v>17</v>
      </c>
      <c r="H2778" t="s">
        <v>18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5570</v>
      </c>
      <c r="O2778" s="7">
        <f>(E2778/D2778)*100</f>
        <v>7.8809523809523814</v>
      </c>
      <c r="P2778" s="5">
        <f>IFERROR((E2778/L2778),0)</f>
        <v>45.972222222222221</v>
      </c>
      <c r="Q2778" s="5" t="str">
        <f>LEFT(N2778,SEARCH("/", N2778)-1)</f>
        <v>publishing</v>
      </c>
      <c r="R2778" s="5" t="str">
        <f>RIGHT(N2778,LEN(N2778)-SEARCH("/",N2778))</f>
        <v>children's books</v>
      </c>
      <c r="S2778" s="11">
        <f>(((J2778/60)/60)/24)+DATE(1970,1,1)</f>
        <v>42136.297175925924</v>
      </c>
      <c r="T2778" s="11">
        <f>(((I2778/60)/60)/24)+DATE(1970,1,1)</f>
        <v>42167.297175925924</v>
      </c>
      <c r="U2778">
        <f>YEAR(S2778)</f>
        <v>2015</v>
      </c>
      <c r="V2778">
        <f>YEAR(T2778)</f>
        <v>2015</v>
      </c>
      <c r="W2778" t="str">
        <f>IF(V2778=U2778, "Yes"," No")</f>
        <v>Yes</v>
      </c>
    </row>
    <row r="2779" spans="1:23" ht="43.2" x14ac:dyDescent="0.3">
      <c r="A2779">
        <v>2777</v>
      </c>
      <c r="B2779" s="1" t="s">
        <v>5641</v>
      </c>
      <c r="C2779" s="1" t="s">
        <v>5642</v>
      </c>
      <c r="D2779">
        <v>3000</v>
      </c>
      <c r="E2779">
        <v>10</v>
      </c>
      <c r="F2779" t="s">
        <v>357</v>
      </c>
      <c r="G2779" t="s">
        <v>17</v>
      </c>
      <c r="H2779" t="s">
        <v>18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5570</v>
      </c>
      <c r="O2779" s="7">
        <f>(E2779/D2779)*100</f>
        <v>0.33333333333333337</v>
      </c>
      <c r="P2779" s="5">
        <f>IFERROR((E2779/L2779),0)</f>
        <v>10</v>
      </c>
      <c r="Q2779" s="5" t="str">
        <f>LEFT(N2779,SEARCH("/", N2779)-1)</f>
        <v>publishing</v>
      </c>
      <c r="R2779" s="5" t="str">
        <f>RIGHT(N2779,LEN(N2779)-SEARCH("/",N2779))</f>
        <v>children's books</v>
      </c>
      <c r="S2779" s="11">
        <f>(((J2779/60)/60)/24)+DATE(1970,1,1)</f>
        <v>42172.669027777782</v>
      </c>
      <c r="T2779" s="11">
        <f>(((I2779/60)/60)/24)+DATE(1970,1,1)</f>
        <v>42202.669027777782</v>
      </c>
      <c r="U2779">
        <f>YEAR(S2779)</f>
        <v>2015</v>
      </c>
      <c r="V2779">
        <f>YEAR(T2779)</f>
        <v>2015</v>
      </c>
      <c r="W2779" t="str">
        <f>IF(V2779=U2779, "Yes"," No")</f>
        <v>Yes</v>
      </c>
    </row>
    <row r="2780" spans="1:23" ht="57.6" x14ac:dyDescent="0.3">
      <c r="A2780">
        <v>2778</v>
      </c>
      <c r="B2780" s="1" t="s">
        <v>5643</v>
      </c>
      <c r="C2780" s="1" t="s">
        <v>5644</v>
      </c>
      <c r="D2780">
        <v>5500</v>
      </c>
      <c r="E2780">
        <v>1405</v>
      </c>
      <c r="F2780" t="s">
        <v>357</v>
      </c>
      <c r="G2780" t="s">
        <v>17</v>
      </c>
      <c r="H2780" t="s">
        <v>18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5570</v>
      </c>
      <c r="O2780" s="7">
        <f>(E2780/D2780)*100</f>
        <v>25.545454545454543</v>
      </c>
      <c r="P2780" s="5">
        <f>IFERROR((E2780/L2780),0)</f>
        <v>93.666666666666671</v>
      </c>
      <c r="Q2780" s="5" t="str">
        <f>LEFT(N2780,SEARCH("/", N2780)-1)</f>
        <v>publishing</v>
      </c>
      <c r="R2780" s="5" t="str">
        <f>RIGHT(N2780,LEN(N2780)-SEARCH("/",N2780))</f>
        <v>children's books</v>
      </c>
      <c r="S2780" s="11">
        <f>(((J2780/60)/60)/24)+DATE(1970,1,1)</f>
        <v>41846.978078703702</v>
      </c>
      <c r="T2780" s="11">
        <f>(((I2780/60)/60)/24)+DATE(1970,1,1)</f>
        <v>41876.978078703702</v>
      </c>
      <c r="U2780">
        <f>YEAR(S2780)</f>
        <v>2014</v>
      </c>
      <c r="V2780">
        <f>YEAR(T2780)</f>
        <v>2014</v>
      </c>
      <c r="W2780" t="str">
        <f>IF(V2780=U2780, "Yes"," No")</f>
        <v>Yes</v>
      </c>
    </row>
    <row r="2781" spans="1:23" ht="43.2" x14ac:dyDescent="0.3">
      <c r="A2781">
        <v>2779</v>
      </c>
      <c r="B2781" s="1" t="s">
        <v>5645</v>
      </c>
      <c r="C2781" s="1" t="s">
        <v>5646</v>
      </c>
      <c r="D2781">
        <v>2500</v>
      </c>
      <c r="E2781">
        <v>53</v>
      </c>
      <c r="F2781" t="s">
        <v>357</v>
      </c>
      <c r="G2781" t="s">
        <v>17</v>
      </c>
      <c r="H2781" t="s">
        <v>18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5570</v>
      </c>
      <c r="O2781" s="7">
        <f>(E2781/D2781)*100</f>
        <v>2.12</v>
      </c>
      <c r="P2781" s="5">
        <f>IFERROR((E2781/L2781),0)</f>
        <v>53</v>
      </c>
      <c r="Q2781" s="5" t="str">
        <f>LEFT(N2781,SEARCH("/", N2781)-1)</f>
        <v>publishing</v>
      </c>
      <c r="R2781" s="5" t="str">
        <f>RIGHT(N2781,LEN(N2781)-SEARCH("/",N2781))</f>
        <v>children's books</v>
      </c>
      <c r="S2781" s="11">
        <f>(((J2781/60)/60)/24)+DATE(1970,1,1)</f>
        <v>42300.585891203707</v>
      </c>
      <c r="T2781" s="11">
        <f>(((I2781/60)/60)/24)+DATE(1970,1,1)</f>
        <v>42330.627557870372</v>
      </c>
      <c r="U2781">
        <f>YEAR(S2781)</f>
        <v>2015</v>
      </c>
      <c r="V2781">
        <f>YEAR(T2781)</f>
        <v>2015</v>
      </c>
      <c r="W2781" t="str">
        <f>IF(V2781=U2781, "Yes"," No")</f>
        <v>Yes</v>
      </c>
    </row>
    <row r="2782" spans="1:23" ht="28.8" x14ac:dyDescent="0.3">
      <c r="A2782">
        <v>2780</v>
      </c>
      <c r="B2782" s="1" t="s">
        <v>5647</v>
      </c>
      <c r="C2782" s="1" t="s">
        <v>5648</v>
      </c>
      <c r="D2782">
        <v>100000</v>
      </c>
      <c r="E2782">
        <v>0</v>
      </c>
      <c r="F2782" t="s">
        <v>357</v>
      </c>
      <c r="G2782" t="s">
        <v>1224</v>
      </c>
      <c r="H2782" t="s">
        <v>55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5570</v>
      </c>
      <c r="O2782" s="7">
        <f>(E2782/D2782)*100</f>
        <v>0</v>
      </c>
      <c r="P2782" s="5">
        <f>IFERROR((E2782/L2782),0)</f>
        <v>0</v>
      </c>
      <c r="Q2782" s="5" t="str">
        <f>LEFT(N2782,SEARCH("/", N2782)-1)</f>
        <v>publishing</v>
      </c>
      <c r="R2782" s="5" t="str">
        <f>RIGHT(N2782,LEN(N2782)-SEARCH("/",N2782))</f>
        <v>children's books</v>
      </c>
      <c r="S2782" s="11">
        <f>(((J2782/60)/60)/24)+DATE(1970,1,1)</f>
        <v>42774.447777777779</v>
      </c>
      <c r="T2782" s="11">
        <f>(((I2782/60)/60)/24)+DATE(1970,1,1)</f>
        <v>42804.447777777779</v>
      </c>
      <c r="U2782">
        <f>YEAR(S2782)</f>
        <v>2017</v>
      </c>
      <c r="V2782">
        <f>YEAR(T2782)</f>
        <v>2017</v>
      </c>
      <c r="W2782" t="str">
        <f>IF(V2782=U2782, "Yes"," No")</f>
        <v>Yes</v>
      </c>
    </row>
    <row r="2783" spans="1:23" ht="43.2" x14ac:dyDescent="0.3">
      <c r="A2783">
        <v>2781</v>
      </c>
      <c r="B2783" s="1" t="s">
        <v>5649</v>
      </c>
      <c r="C2783" s="1" t="s">
        <v>5650</v>
      </c>
      <c r="D2783">
        <v>1250</v>
      </c>
      <c r="E2783">
        <v>1316</v>
      </c>
      <c r="F2783" t="s">
        <v>16</v>
      </c>
      <c r="G2783" t="s">
        <v>17</v>
      </c>
      <c r="H2783" t="s">
        <v>18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1086</v>
      </c>
      <c r="O2783" s="7">
        <f>(E2783/D2783)*100</f>
        <v>105.28</v>
      </c>
      <c r="P2783" s="5">
        <f>IFERROR((E2783/L2783),0)</f>
        <v>47</v>
      </c>
      <c r="Q2783" s="5" t="str">
        <f>LEFT(N2783,SEARCH("/", N2783)-1)</f>
        <v>theater</v>
      </c>
      <c r="R2783" s="5" t="str">
        <f>RIGHT(N2783,LEN(N2783)-SEARCH("/",N2783))</f>
        <v>plays</v>
      </c>
      <c r="S2783" s="11">
        <f>(((J2783/60)/60)/24)+DATE(1970,1,1)</f>
        <v>42018.94159722222</v>
      </c>
      <c r="T2783" s="11">
        <f>(((I2783/60)/60)/24)+DATE(1970,1,1)</f>
        <v>42047.291666666672</v>
      </c>
      <c r="U2783">
        <f>YEAR(S2783)</f>
        <v>2015</v>
      </c>
      <c r="V2783">
        <f>YEAR(T2783)</f>
        <v>2015</v>
      </c>
      <c r="W2783" t="str">
        <f>IF(V2783=U2783, "Yes"," No")</f>
        <v>Yes</v>
      </c>
    </row>
    <row r="2784" spans="1:23" ht="43.2" x14ac:dyDescent="0.3">
      <c r="A2784">
        <v>2782</v>
      </c>
      <c r="B2784" s="1" t="s">
        <v>5651</v>
      </c>
      <c r="C2784" s="1" t="s">
        <v>5652</v>
      </c>
      <c r="D2784">
        <v>1000</v>
      </c>
      <c r="E2784">
        <v>1200</v>
      </c>
      <c r="F2784" t="s">
        <v>16</v>
      </c>
      <c r="G2784" t="s">
        <v>17</v>
      </c>
      <c r="H2784" t="s">
        <v>18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1086</v>
      </c>
      <c r="O2784" s="7">
        <f>(E2784/D2784)*100</f>
        <v>120</v>
      </c>
      <c r="P2784" s="5">
        <f>IFERROR((E2784/L2784),0)</f>
        <v>66.666666666666671</v>
      </c>
      <c r="Q2784" s="5" t="str">
        <f>LEFT(N2784,SEARCH("/", N2784)-1)</f>
        <v>theater</v>
      </c>
      <c r="R2784" s="5" t="str">
        <f>RIGHT(N2784,LEN(N2784)-SEARCH("/",N2784))</f>
        <v>plays</v>
      </c>
      <c r="S2784" s="11">
        <f>(((J2784/60)/60)/24)+DATE(1970,1,1)</f>
        <v>42026.924976851849</v>
      </c>
      <c r="T2784" s="11">
        <f>(((I2784/60)/60)/24)+DATE(1970,1,1)</f>
        <v>42052.207638888889</v>
      </c>
      <c r="U2784">
        <f>YEAR(S2784)</f>
        <v>2015</v>
      </c>
      <c r="V2784">
        <f>YEAR(T2784)</f>
        <v>2015</v>
      </c>
      <c r="W2784" t="str">
        <f>IF(V2784=U2784, "Yes"," No")</f>
        <v>Yes</v>
      </c>
    </row>
    <row r="2785" spans="1:23" ht="43.2" x14ac:dyDescent="0.3">
      <c r="A2785">
        <v>2783</v>
      </c>
      <c r="B2785" s="1" t="s">
        <v>5653</v>
      </c>
      <c r="C2785" s="1" t="s">
        <v>5654</v>
      </c>
      <c r="D2785">
        <v>1000</v>
      </c>
      <c r="E2785">
        <v>1145</v>
      </c>
      <c r="F2785" t="s">
        <v>16</v>
      </c>
      <c r="G2785" t="s">
        <v>24</v>
      </c>
      <c r="H2785" t="s">
        <v>25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1086</v>
      </c>
      <c r="O2785" s="7">
        <f>(E2785/D2785)*100</f>
        <v>114.5</v>
      </c>
      <c r="P2785" s="5">
        <f>IFERROR((E2785/L2785),0)</f>
        <v>18.770491803278688</v>
      </c>
      <c r="Q2785" s="5" t="str">
        <f>LEFT(N2785,SEARCH("/", N2785)-1)</f>
        <v>theater</v>
      </c>
      <c r="R2785" s="5" t="str">
        <f>RIGHT(N2785,LEN(N2785)-SEARCH("/",N2785))</f>
        <v>plays</v>
      </c>
      <c r="S2785" s="11">
        <f>(((J2785/60)/60)/24)+DATE(1970,1,1)</f>
        <v>42103.535254629634</v>
      </c>
      <c r="T2785" s="11">
        <f>(((I2785/60)/60)/24)+DATE(1970,1,1)</f>
        <v>42117.535254629634</v>
      </c>
      <c r="U2785">
        <f>YEAR(S2785)</f>
        <v>2015</v>
      </c>
      <c r="V2785">
        <f>YEAR(T2785)</f>
        <v>2015</v>
      </c>
      <c r="W2785" t="str">
        <f>IF(V2785=U2785, "Yes"," No")</f>
        <v>Yes</v>
      </c>
    </row>
    <row r="2786" spans="1:23" ht="43.2" x14ac:dyDescent="0.3">
      <c r="A2786">
        <v>2784</v>
      </c>
      <c r="B2786" s="1" t="s">
        <v>5655</v>
      </c>
      <c r="C2786" s="1" t="s">
        <v>5656</v>
      </c>
      <c r="D2786">
        <v>6000</v>
      </c>
      <c r="E2786">
        <v>7140</v>
      </c>
      <c r="F2786" t="s">
        <v>16</v>
      </c>
      <c r="G2786" t="s">
        <v>17</v>
      </c>
      <c r="H2786" t="s">
        <v>18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1086</v>
      </c>
      <c r="O2786" s="7">
        <f>(E2786/D2786)*100</f>
        <v>119</v>
      </c>
      <c r="P2786" s="5">
        <f>IFERROR((E2786/L2786),0)</f>
        <v>66.111111111111114</v>
      </c>
      <c r="Q2786" s="5" t="str">
        <f>LEFT(N2786,SEARCH("/", N2786)-1)</f>
        <v>theater</v>
      </c>
      <c r="R2786" s="5" t="str">
        <f>RIGHT(N2786,LEN(N2786)-SEARCH("/",N2786))</f>
        <v>plays</v>
      </c>
      <c r="S2786" s="11">
        <f>(((J2786/60)/60)/24)+DATE(1970,1,1)</f>
        <v>41920.787534722222</v>
      </c>
      <c r="T2786" s="11">
        <f>(((I2786/60)/60)/24)+DATE(1970,1,1)</f>
        <v>41941.787534722222</v>
      </c>
      <c r="U2786">
        <f>YEAR(S2786)</f>
        <v>2014</v>
      </c>
      <c r="V2786">
        <f>YEAR(T2786)</f>
        <v>2014</v>
      </c>
      <c r="W2786" t="str">
        <f>IF(V2786=U2786, "Yes"," No")</f>
        <v>Yes</v>
      </c>
    </row>
    <row r="2787" spans="1:23" ht="43.2" x14ac:dyDescent="0.3">
      <c r="A2787">
        <v>2785</v>
      </c>
      <c r="B2787" s="1" t="s">
        <v>5657</v>
      </c>
      <c r="C2787" s="1" t="s">
        <v>5658</v>
      </c>
      <c r="D2787">
        <v>5000</v>
      </c>
      <c r="E2787">
        <v>5234</v>
      </c>
      <c r="F2787" t="s">
        <v>16</v>
      </c>
      <c r="G2787" t="s">
        <v>17</v>
      </c>
      <c r="H2787" t="s">
        <v>18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1086</v>
      </c>
      <c r="O2787" s="7">
        <f>(E2787/D2787)*100</f>
        <v>104.67999999999999</v>
      </c>
      <c r="P2787" s="5">
        <f>IFERROR((E2787/L2787),0)</f>
        <v>36.859154929577464</v>
      </c>
      <c r="Q2787" s="5" t="str">
        <f>LEFT(N2787,SEARCH("/", N2787)-1)</f>
        <v>theater</v>
      </c>
      <c r="R2787" s="5" t="str">
        <f>RIGHT(N2787,LEN(N2787)-SEARCH("/",N2787))</f>
        <v>plays</v>
      </c>
      <c r="S2787" s="11">
        <f>(((J2787/60)/60)/24)+DATE(1970,1,1)</f>
        <v>42558.189432870371</v>
      </c>
      <c r="T2787" s="11">
        <f>(((I2787/60)/60)/24)+DATE(1970,1,1)</f>
        <v>42587.875</v>
      </c>
      <c r="U2787">
        <f>YEAR(S2787)</f>
        <v>2016</v>
      </c>
      <c r="V2787">
        <f>YEAR(T2787)</f>
        <v>2016</v>
      </c>
      <c r="W2787" t="str">
        <f>IF(V2787=U2787, "Yes"," No")</f>
        <v>Yes</v>
      </c>
    </row>
    <row r="2788" spans="1:23" ht="28.8" x14ac:dyDescent="0.3">
      <c r="A2788">
        <v>2786</v>
      </c>
      <c r="B2788" s="1" t="s">
        <v>5659</v>
      </c>
      <c r="C2788" s="1" t="s">
        <v>5660</v>
      </c>
      <c r="D2788">
        <v>2500</v>
      </c>
      <c r="E2788">
        <v>2946</v>
      </c>
      <c r="F2788" t="s">
        <v>16</v>
      </c>
      <c r="G2788" t="s">
        <v>24</v>
      </c>
      <c r="H2788" t="s">
        <v>25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1086</v>
      </c>
      <c r="O2788" s="7">
        <f>(E2788/D2788)*100</f>
        <v>117.83999999999999</v>
      </c>
      <c r="P2788" s="5">
        <f>IFERROR((E2788/L2788),0)</f>
        <v>39.810810810810814</v>
      </c>
      <c r="Q2788" s="5" t="str">
        <f>LEFT(N2788,SEARCH("/", N2788)-1)</f>
        <v>theater</v>
      </c>
      <c r="R2788" s="5" t="str">
        <f>RIGHT(N2788,LEN(N2788)-SEARCH("/",N2788))</f>
        <v>plays</v>
      </c>
      <c r="S2788" s="11">
        <f>(((J2788/60)/60)/24)+DATE(1970,1,1)</f>
        <v>41815.569212962961</v>
      </c>
      <c r="T2788" s="11">
        <f>(((I2788/60)/60)/24)+DATE(1970,1,1)</f>
        <v>41829.569212962961</v>
      </c>
      <c r="U2788">
        <f>YEAR(S2788)</f>
        <v>2014</v>
      </c>
      <c r="V2788">
        <f>YEAR(T2788)</f>
        <v>2014</v>
      </c>
      <c r="W2788" t="str">
        <f>IF(V2788=U2788, "Yes"," No")</f>
        <v>Yes</v>
      </c>
    </row>
    <row r="2789" spans="1:23" ht="43.2" x14ac:dyDescent="0.3">
      <c r="A2789">
        <v>2787</v>
      </c>
      <c r="B2789" s="1" t="s">
        <v>5661</v>
      </c>
      <c r="C2789" s="1" t="s">
        <v>5662</v>
      </c>
      <c r="D2789">
        <v>1000</v>
      </c>
      <c r="E2789">
        <v>1197</v>
      </c>
      <c r="F2789" t="s">
        <v>16</v>
      </c>
      <c r="G2789" t="s">
        <v>17</v>
      </c>
      <c r="H2789" t="s">
        <v>18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1086</v>
      </c>
      <c r="O2789" s="7">
        <f>(E2789/D2789)*100</f>
        <v>119.7</v>
      </c>
      <c r="P2789" s="5">
        <f>IFERROR((E2789/L2789),0)</f>
        <v>31.5</v>
      </c>
      <c r="Q2789" s="5" t="str">
        <f>LEFT(N2789,SEARCH("/", N2789)-1)</f>
        <v>theater</v>
      </c>
      <c r="R2789" s="5" t="str">
        <f>RIGHT(N2789,LEN(N2789)-SEARCH("/",N2789))</f>
        <v>plays</v>
      </c>
      <c r="S2789" s="11">
        <f>(((J2789/60)/60)/24)+DATE(1970,1,1)</f>
        <v>41808.198518518519</v>
      </c>
      <c r="T2789" s="11">
        <f>(((I2789/60)/60)/24)+DATE(1970,1,1)</f>
        <v>41838.198518518519</v>
      </c>
      <c r="U2789">
        <f>YEAR(S2789)</f>
        <v>2014</v>
      </c>
      <c r="V2789">
        <f>YEAR(T2789)</f>
        <v>2014</v>
      </c>
      <c r="W2789" t="str">
        <f>IF(V2789=U2789, "Yes"," No")</f>
        <v>Yes</v>
      </c>
    </row>
    <row r="2790" spans="1:23" ht="43.2" x14ac:dyDescent="0.3">
      <c r="A2790">
        <v>2788</v>
      </c>
      <c r="B2790" s="1" t="s">
        <v>5663</v>
      </c>
      <c r="C2790" s="1" t="s">
        <v>5664</v>
      </c>
      <c r="D2790">
        <v>2000</v>
      </c>
      <c r="E2790">
        <v>2050</v>
      </c>
      <c r="F2790" t="s">
        <v>16</v>
      </c>
      <c r="G2790" t="s">
        <v>17</v>
      </c>
      <c r="H2790" t="s">
        <v>18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1086</v>
      </c>
      <c r="O2790" s="7">
        <f>(E2790/D2790)*100</f>
        <v>102.49999999999999</v>
      </c>
      <c r="P2790" s="5">
        <f>IFERROR((E2790/L2790),0)</f>
        <v>102.5</v>
      </c>
      <c r="Q2790" s="5" t="str">
        <f>LEFT(N2790,SEARCH("/", N2790)-1)</f>
        <v>theater</v>
      </c>
      <c r="R2790" s="5" t="str">
        <f>RIGHT(N2790,LEN(N2790)-SEARCH("/",N2790))</f>
        <v>plays</v>
      </c>
      <c r="S2790" s="11">
        <f>(((J2790/60)/60)/24)+DATE(1970,1,1)</f>
        <v>42550.701886574068</v>
      </c>
      <c r="T2790" s="11">
        <f>(((I2790/60)/60)/24)+DATE(1970,1,1)</f>
        <v>42580.701886574068</v>
      </c>
      <c r="U2790">
        <f>YEAR(S2790)</f>
        <v>2016</v>
      </c>
      <c r="V2790">
        <f>YEAR(T2790)</f>
        <v>2016</v>
      </c>
      <c r="W2790" t="str">
        <f>IF(V2790=U2790, "Yes"," No")</f>
        <v>Yes</v>
      </c>
    </row>
    <row r="2791" spans="1:23" ht="28.8" x14ac:dyDescent="0.3">
      <c r="A2791">
        <v>2789</v>
      </c>
      <c r="B2791" s="1" t="s">
        <v>5665</v>
      </c>
      <c r="C2791" s="1" t="s">
        <v>5666</v>
      </c>
      <c r="D2791">
        <v>3000</v>
      </c>
      <c r="E2791">
        <v>3035</v>
      </c>
      <c r="F2791" t="s">
        <v>16</v>
      </c>
      <c r="G2791" t="s">
        <v>17</v>
      </c>
      <c r="H2791" t="s">
        <v>18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1086</v>
      </c>
      <c r="O2791" s="7">
        <f>(E2791/D2791)*100</f>
        <v>101.16666666666667</v>
      </c>
      <c r="P2791" s="5">
        <f>IFERROR((E2791/L2791),0)</f>
        <v>126.45833333333333</v>
      </c>
      <c r="Q2791" s="5" t="str">
        <f>LEFT(N2791,SEARCH("/", N2791)-1)</f>
        <v>theater</v>
      </c>
      <c r="R2791" s="5" t="str">
        <f>RIGHT(N2791,LEN(N2791)-SEARCH("/",N2791))</f>
        <v>plays</v>
      </c>
      <c r="S2791" s="11">
        <f>(((J2791/60)/60)/24)+DATE(1970,1,1)</f>
        <v>42056.013124999998</v>
      </c>
      <c r="T2791" s="11">
        <f>(((I2791/60)/60)/24)+DATE(1970,1,1)</f>
        <v>42075.166666666672</v>
      </c>
      <c r="U2791">
        <f>YEAR(S2791)</f>
        <v>2015</v>
      </c>
      <c r="V2791">
        <f>YEAR(T2791)</f>
        <v>2015</v>
      </c>
      <c r="W2791" t="str">
        <f>IF(V2791=U2791, "Yes"," No")</f>
        <v>Yes</v>
      </c>
    </row>
    <row r="2792" spans="1:23" ht="43.2" x14ac:dyDescent="0.3">
      <c r="A2792">
        <v>2790</v>
      </c>
      <c r="B2792" s="1" t="s">
        <v>5667</v>
      </c>
      <c r="C2792" s="1" t="s">
        <v>5668</v>
      </c>
      <c r="D2792">
        <v>3000</v>
      </c>
      <c r="E2792">
        <v>3160</v>
      </c>
      <c r="F2792" t="s">
        <v>16</v>
      </c>
      <c r="G2792" t="s">
        <v>17</v>
      </c>
      <c r="H2792" t="s">
        <v>18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1086</v>
      </c>
      <c r="O2792" s="7">
        <f>(E2792/D2792)*100</f>
        <v>105.33333333333333</v>
      </c>
      <c r="P2792" s="5">
        <f>IFERROR((E2792/L2792),0)</f>
        <v>47.878787878787875</v>
      </c>
      <c r="Q2792" s="5" t="str">
        <f>LEFT(N2792,SEARCH("/", N2792)-1)</f>
        <v>theater</v>
      </c>
      <c r="R2792" s="5" t="str">
        <f>RIGHT(N2792,LEN(N2792)-SEARCH("/",N2792))</f>
        <v>plays</v>
      </c>
      <c r="S2792" s="11">
        <f>(((J2792/60)/60)/24)+DATE(1970,1,1)</f>
        <v>42016.938692129625</v>
      </c>
      <c r="T2792" s="11">
        <f>(((I2792/60)/60)/24)+DATE(1970,1,1)</f>
        <v>42046.938692129625</v>
      </c>
      <c r="U2792">
        <f>YEAR(S2792)</f>
        <v>2015</v>
      </c>
      <c r="V2792">
        <f>YEAR(T2792)</f>
        <v>2015</v>
      </c>
      <c r="W2792" t="str">
        <f>IF(V2792=U2792, "Yes"," No")</f>
        <v>Yes</v>
      </c>
    </row>
    <row r="2793" spans="1:23" ht="57.6" x14ac:dyDescent="0.3">
      <c r="A2793">
        <v>2791</v>
      </c>
      <c r="B2793" s="1" t="s">
        <v>5669</v>
      </c>
      <c r="C2793" s="1" t="s">
        <v>5670</v>
      </c>
      <c r="D2793">
        <v>2000</v>
      </c>
      <c r="E2793">
        <v>2050</v>
      </c>
      <c r="F2793" t="s">
        <v>16</v>
      </c>
      <c r="G2793" t="s">
        <v>17</v>
      </c>
      <c r="H2793" t="s">
        <v>18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1086</v>
      </c>
      <c r="O2793" s="7">
        <f>(E2793/D2793)*100</f>
        <v>102.49999999999999</v>
      </c>
      <c r="P2793" s="5">
        <f>IFERROR((E2793/L2793),0)</f>
        <v>73.214285714285708</v>
      </c>
      <c r="Q2793" s="5" t="str">
        <f>LEFT(N2793,SEARCH("/", N2793)-1)</f>
        <v>theater</v>
      </c>
      <c r="R2793" s="5" t="str">
        <f>RIGHT(N2793,LEN(N2793)-SEARCH("/",N2793))</f>
        <v>plays</v>
      </c>
      <c r="S2793" s="11">
        <f>(((J2793/60)/60)/24)+DATE(1970,1,1)</f>
        <v>42591.899988425925</v>
      </c>
      <c r="T2793" s="11">
        <f>(((I2793/60)/60)/24)+DATE(1970,1,1)</f>
        <v>42622.166666666672</v>
      </c>
      <c r="U2793">
        <f>YEAR(S2793)</f>
        <v>2016</v>
      </c>
      <c r="V2793">
        <f>YEAR(T2793)</f>
        <v>2016</v>
      </c>
      <c r="W2793" t="str">
        <f>IF(V2793=U2793, "Yes"," No")</f>
        <v>Yes</v>
      </c>
    </row>
    <row r="2794" spans="1:23" ht="43.2" x14ac:dyDescent="0.3">
      <c r="A2794">
        <v>2792</v>
      </c>
      <c r="B2794" s="1" t="s">
        <v>5671</v>
      </c>
      <c r="C2794" s="1" t="s">
        <v>5672</v>
      </c>
      <c r="D2794">
        <v>2000</v>
      </c>
      <c r="E2794">
        <v>2152</v>
      </c>
      <c r="F2794" t="s">
        <v>16</v>
      </c>
      <c r="G2794" t="s">
        <v>17</v>
      </c>
      <c r="H2794" t="s">
        <v>18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1086</v>
      </c>
      <c r="O2794" s="7">
        <f>(E2794/D2794)*100</f>
        <v>107.60000000000001</v>
      </c>
      <c r="P2794" s="5">
        <f>IFERROR((E2794/L2794),0)</f>
        <v>89.666666666666671</v>
      </c>
      <c r="Q2794" s="5" t="str">
        <f>LEFT(N2794,SEARCH("/", N2794)-1)</f>
        <v>theater</v>
      </c>
      <c r="R2794" s="5" t="str">
        <f>RIGHT(N2794,LEN(N2794)-SEARCH("/",N2794))</f>
        <v>plays</v>
      </c>
      <c r="S2794" s="11">
        <f>(((J2794/60)/60)/24)+DATE(1970,1,1)</f>
        <v>42183.231006944443</v>
      </c>
      <c r="T2794" s="11">
        <f>(((I2794/60)/60)/24)+DATE(1970,1,1)</f>
        <v>42228.231006944443</v>
      </c>
      <c r="U2794">
        <f>YEAR(S2794)</f>
        <v>2015</v>
      </c>
      <c r="V2794">
        <f>YEAR(T2794)</f>
        <v>2015</v>
      </c>
      <c r="W2794" t="str">
        <f>IF(V2794=U2794, "Yes"," No")</f>
        <v>Yes</v>
      </c>
    </row>
    <row r="2795" spans="1:23" ht="57.6" x14ac:dyDescent="0.3">
      <c r="A2795">
        <v>2793</v>
      </c>
      <c r="B2795" s="1" t="s">
        <v>5673</v>
      </c>
      <c r="C2795" s="1" t="s">
        <v>5674</v>
      </c>
      <c r="D2795">
        <v>10000</v>
      </c>
      <c r="E2795">
        <v>11056.75</v>
      </c>
      <c r="F2795" t="s">
        <v>16</v>
      </c>
      <c r="G2795" t="s">
        <v>50</v>
      </c>
      <c r="H2795" t="s">
        <v>51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1086</v>
      </c>
      <c r="O2795" s="7">
        <f>(E2795/D2795)*100</f>
        <v>110.5675</v>
      </c>
      <c r="P2795" s="5">
        <f>IFERROR((E2795/L2795),0)</f>
        <v>151.4623287671233</v>
      </c>
      <c r="Q2795" s="5" t="str">
        <f>LEFT(N2795,SEARCH("/", N2795)-1)</f>
        <v>theater</v>
      </c>
      <c r="R2795" s="5" t="str">
        <f>RIGHT(N2795,LEN(N2795)-SEARCH("/",N2795))</f>
        <v>plays</v>
      </c>
      <c r="S2795" s="11">
        <f>(((J2795/60)/60)/24)+DATE(1970,1,1)</f>
        <v>42176.419039351851</v>
      </c>
      <c r="T2795" s="11">
        <f>(((I2795/60)/60)/24)+DATE(1970,1,1)</f>
        <v>42206.419039351851</v>
      </c>
      <c r="U2795">
        <f>YEAR(S2795)</f>
        <v>2015</v>
      </c>
      <c r="V2795">
        <f>YEAR(T2795)</f>
        <v>2015</v>
      </c>
      <c r="W2795" t="str">
        <f>IF(V2795=U2795, "Yes"," No")</f>
        <v>Yes</v>
      </c>
    </row>
    <row r="2796" spans="1:23" ht="57.6" x14ac:dyDescent="0.3">
      <c r="A2796">
        <v>2794</v>
      </c>
      <c r="B2796" s="1" t="s">
        <v>5675</v>
      </c>
      <c r="C2796" s="1" t="s">
        <v>5676</v>
      </c>
      <c r="D2796">
        <v>50</v>
      </c>
      <c r="E2796">
        <v>75</v>
      </c>
      <c r="F2796" t="s">
        <v>16</v>
      </c>
      <c r="G2796" t="s">
        <v>24</v>
      </c>
      <c r="H2796" t="s">
        <v>25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1086</v>
      </c>
      <c r="O2796" s="7">
        <f>(E2796/D2796)*100</f>
        <v>150</v>
      </c>
      <c r="P2796" s="5">
        <f>IFERROR((E2796/L2796),0)</f>
        <v>25</v>
      </c>
      <c r="Q2796" s="5" t="str">
        <f>LEFT(N2796,SEARCH("/", N2796)-1)</f>
        <v>theater</v>
      </c>
      <c r="R2796" s="5" t="str">
        <f>RIGHT(N2796,LEN(N2796)-SEARCH("/",N2796))</f>
        <v>plays</v>
      </c>
      <c r="S2796" s="11">
        <f>(((J2796/60)/60)/24)+DATE(1970,1,1)</f>
        <v>42416.691655092596</v>
      </c>
      <c r="T2796" s="11">
        <f>(((I2796/60)/60)/24)+DATE(1970,1,1)</f>
        <v>42432.791666666672</v>
      </c>
      <c r="U2796">
        <f>YEAR(S2796)</f>
        <v>2016</v>
      </c>
      <c r="V2796">
        <f>YEAR(T2796)</f>
        <v>2016</v>
      </c>
      <c r="W2796" t="str">
        <f>IF(V2796=U2796, "Yes"," No")</f>
        <v>Yes</v>
      </c>
    </row>
    <row r="2797" spans="1:23" ht="43.2" x14ac:dyDescent="0.3">
      <c r="A2797">
        <v>2795</v>
      </c>
      <c r="B2797" s="1" t="s">
        <v>5677</v>
      </c>
      <c r="C2797" s="1" t="s">
        <v>5678</v>
      </c>
      <c r="D2797">
        <v>700</v>
      </c>
      <c r="E2797">
        <v>730</v>
      </c>
      <c r="F2797" t="s">
        <v>16</v>
      </c>
      <c r="G2797" t="s">
        <v>17</v>
      </c>
      <c r="H2797" t="s">
        <v>18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1086</v>
      </c>
      <c r="O2797" s="7">
        <f>(E2797/D2797)*100</f>
        <v>104.28571428571429</v>
      </c>
      <c r="P2797" s="5">
        <f>IFERROR((E2797/L2797),0)</f>
        <v>36.5</v>
      </c>
      <c r="Q2797" s="5" t="str">
        <f>LEFT(N2797,SEARCH("/", N2797)-1)</f>
        <v>theater</v>
      </c>
      <c r="R2797" s="5" t="str">
        <f>RIGHT(N2797,LEN(N2797)-SEARCH("/",N2797))</f>
        <v>plays</v>
      </c>
      <c r="S2797" s="11">
        <f>(((J2797/60)/60)/24)+DATE(1970,1,1)</f>
        <v>41780.525937500002</v>
      </c>
      <c r="T2797" s="11">
        <f>(((I2797/60)/60)/24)+DATE(1970,1,1)</f>
        <v>41796.958333333336</v>
      </c>
      <c r="U2797">
        <f>YEAR(S2797)</f>
        <v>2014</v>
      </c>
      <c r="V2797">
        <f>YEAR(T2797)</f>
        <v>2014</v>
      </c>
      <c r="W2797" t="str">
        <f>IF(V2797=U2797, "Yes"," No")</f>
        <v>Yes</v>
      </c>
    </row>
    <row r="2798" spans="1:23" ht="43.2" x14ac:dyDescent="0.3">
      <c r="A2798">
        <v>2796</v>
      </c>
      <c r="B2798" s="1" t="s">
        <v>5679</v>
      </c>
      <c r="C2798" s="1" t="s">
        <v>5680</v>
      </c>
      <c r="D2798">
        <v>800</v>
      </c>
      <c r="E2798">
        <v>924</v>
      </c>
      <c r="F2798" t="s">
        <v>16</v>
      </c>
      <c r="G2798" t="s">
        <v>24</v>
      </c>
      <c r="H2798" t="s">
        <v>25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1086</v>
      </c>
      <c r="O2798" s="7">
        <f>(E2798/D2798)*100</f>
        <v>115.5</v>
      </c>
      <c r="P2798" s="5">
        <f>IFERROR((E2798/L2798),0)</f>
        <v>44</v>
      </c>
      <c r="Q2798" s="5" t="str">
        <f>LEFT(N2798,SEARCH("/", N2798)-1)</f>
        <v>theater</v>
      </c>
      <c r="R2798" s="5" t="str">
        <f>RIGHT(N2798,LEN(N2798)-SEARCH("/",N2798))</f>
        <v>plays</v>
      </c>
      <c r="S2798" s="11">
        <f>(((J2798/60)/60)/24)+DATE(1970,1,1)</f>
        <v>41795.528101851851</v>
      </c>
      <c r="T2798" s="11">
        <f>(((I2798/60)/60)/24)+DATE(1970,1,1)</f>
        <v>41825.528101851851</v>
      </c>
      <c r="U2798">
        <f>YEAR(S2798)</f>
        <v>2014</v>
      </c>
      <c r="V2798">
        <f>YEAR(T2798)</f>
        <v>2014</v>
      </c>
      <c r="W2798" t="str">
        <f>IF(V2798=U2798, "Yes"," No")</f>
        <v>Yes</v>
      </c>
    </row>
    <row r="2799" spans="1:23" ht="43.2" x14ac:dyDescent="0.3">
      <c r="A2799">
        <v>2797</v>
      </c>
      <c r="B2799" s="1" t="s">
        <v>5681</v>
      </c>
      <c r="C2799" s="1" t="s">
        <v>5682</v>
      </c>
      <c r="D2799">
        <v>8000</v>
      </c>
      <c r="E2799">
        <v>8211.61</v>
      </c>
      <c r="F2799" t="s">
        <v>16</v>
      </c>
      <c r="G2799" t="s">
        <v>24</v>
      </c>
      <c r="H2799" t="s">
        <v>25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1086</v>
      </c>
      <c r="O2799" s="7">
        <f>(E2799/D2799)*100</f>
        <v>102.64512500000001</v>
      </c>
      <c r="P2799" s="5">
        <f>IFERROR((E2799/L2799),0)</f>
        <v>87.357553191489373</v>
      </c>
      <c r="Q2799" s="5" t="str">
        <f>LEFT(N2799,SEARCH("/", N2799)-1)</f>
        <v>theater</v>
      </c>
      <c r="R2799" s="5" t="str">
        <f>RIGHT(N2799,LEN(N2799)-SEARCH("/",N2799))</f>
        <v>plays</v>
      </c>
      <c r="S2799" s="11">
        <f>(((J2799/60)/60)/24)+DATE(1970,1,1)</f>
        <v>41798.94027777778</v>
      </c>
      <c r="T2799" s="11">
        <f>(((I2799/60)/60)/24)+DATE(1970,1,1)</f>
        <v>41828.94027777778</v>
      </c>
      <c r="U2799">
        <f>YEAR(S2799)</f>
        <v>2014</v>
      </c>
      <c r="V2799">
        <f>YEAR(T2799)</f>
        <v>2014</v>
      </c>
      <c r="W2799" t="str">
        <f>IF(V2799=U2799, "Yes"," No")</f>
        <v>Yes</v>
      </c>
    </row>
    <row r="2800" spans="1:23" ht="43.2" x14ac:dyDescent="0.3">
      <c r="A2800">
        <v>2798</v>
      </c>
      <c r="B2800" s="1" t="s">
        <v>5683</v>
      </c>
      <c r="C2800" s="1" t="s">
        <v>5684</v>
      </c>
      <c r="D2800">
        <v>5000</v>
      </c>
      <c r="E2800">
        <v>5070</v>
      </c>
      <c r="F2800" t="s">
        <v>16</v>
      </c>
      <c r="G2800" t="s">
        <v>24</v>
      </c>
      <c r="H2800" t="s">
        <v>25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1086</v>
      </c>
      <c r="O2800" s="7">
        <f>(E2800/D2800)*100</f>
        <v>101.4</v>
      </c>
      <c r="P2800" s="5">
        <f>IFERROR((E2800/L2800),0)</f>
        <v>36.474820143884891</v>
      </c>
      <c r="Q2800" s="5" t="str">
        <f>LEFT(N2800,SEARCH("/", N2800)-1)</f>
        <v>theater</v>
      </c>
      <c r="R2800" s="5" t="str">
        <f>RIGHT(N2800,LEN(N2800)-SEARCH("/",N2800))</f>
        <v>plays</v>
      </c>
      <c r="S2800" s="11">
        <f>(((J2800/60)/60)/24)+DATE(1970,1,1)</f>
        <v>42201.675011574072</v>
      </c>
      <c r="T2800" s="11">
        <f>(((I2800/60)/60)/24)+DATE(1970,1,1)</f>
        <v>42216.666666666672</v>
      </c>
      <c r="U2800">
        <f>YEAR(S2800)</f>
        <v>2015</v>
      </c>
      <c r="V2800">
        <f>YEAR(T2800)</f>
        <v>2015</v>
      </c>
      <c r="W2800" t="str">
        <f>IF(V2800=U2800, "Yes"," No")</f>
        <v>Yes</v>
      </c>
    </row>
    <row r="2801" spans="1:23" ht="57.6" x14ac:dyDescent="0.3">
      <c r="A2801">
        <v>2799</v>
      </c>
      <c r="B2801" s="1" t="s">
        <v>5685</v>
      </c>
      <c r="C2801" s="1" t="s">
        <v>5686</v>
      </c>
      <c r="D2801">
        <v>5000</v>
      </c>
      <c r="E2801">
        <v>5831.74</v>
      </c>
      <c r="F2801" t="s">
        <v>16</v>
      </c>
      <c r="G2801" t="s">
        <v>24</v>
      </c>
      <c r="H2801" t="s">
        <v>25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1086</v>
      </c>
      <c r="O2801" s="7">
        <f>(E2801/D2801)*100</f>
        <v>116.6348</v>
      </c>
      <c r="P2801" s="5">
        <f>IFERROR((E2801/L2801),0)</f>
        <v>44.859538461538463</v>
      </c>
      <c r="Q2801" s="5" t="str">
        <f>LEFT(N2801,SEARCH("/", N2801)-1)</f>
        <v>theater</v>
      </c>
      <c r="R2801" s="5" t="str">
        <f>RIGHT(N2801,LEN(N2801)-SEARCH("/",N2801))</f>
        <v>plays</v>
      </c>
      <c r="S2801" s="11">
        <f>(((J2801/60)/60)/24)+DATE(1970,1,1)</f>
        <v>42507.264699074076</v>
      </c>
      <c r="T2801" s="11">
        <f>(((I2801/60)/60)/24)+DATE(1970,1,1)</f>
        <v>42538.666666666672</v>
      </c>
      <c r="U2801">
        <f>YEAR(S2801)</f>
        <v>2016</v>
      </c>
      <c r="V2801">
        <f>YEAR(T2801)</f>
        <v>2016</v>
      </c>
      <c r="W2801" t="str">
        <f>IF(V2801=U2801, "Yes"," No")</f>
        <v>Yes</v>
      </c>
    </row>
    <row r="2802" spans="1:23" ht="43.2" x14ac:dyDescent="0.3">
      <c r="A2802">
        <v>2800</v>
      </c>
      <c r="B2802" s="1" t="s">
        <v>5687</v>
      </c>
      <c r="C2802" s="1" t="s">
        <v>5688</v>
      </c>
      <c r="D2802">
        <v>1000</v>
      </c>
      <c r="E2802">
        <v>1330</v>
      </c>
      <c r="F2802" t="s">
        <v>16</v>
      </c>
      <c r="G2802" t="s">
        <v>24</v>
      </c>
      <c r="H2802" t="s">
        <v>25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1086</v>
      </c>
      <c r="O2802" s="7">
        <f>(E2802/D2802)*100</f>
        <v>133</v>
      </c>
      <c r="P2802" s="5">
        <f>IFERROR((E2802/L2802),0)</f>
        <v>42.903225806451616</v>
      </c>
      <c r="Q2802" s="5" t="str">
        <f>LEFT(N2802,SEARCH("/", N2802)-1)</f>
        <v>theater</v>
      </c>
      <c r="R2802" s="5" t="str">
        <f>RIGHT(N2802,LEN(N2802)-SEARCH("/",N2802))</f>
        <v>plays</v>
      </c>
      <c r="S2802" s="11">
        <f>(((J2802/60)/60)/24)+DATE(1970,1,1)</f>
        <v>41948.552847222221</v>
      </c>
      <c r="T2802" s="11">
        <f>(((I2802/60)/60)/24)+DATE(1970,1,1)</f>
        <v>42008.552847222221</v>
      </c>
      <c r="U2802">
        <f>YEAR(S2802)</f>
        <v>2014</v>
      </c>
      <c r="V2802">
        <f>YEAR(T2802)</f>
        <v>2015</v>
      </c>
      <c r="W2802" t="str">
        <f>IF(V2802=U2802, "Yes"," No")</f>
        <v xml:space="preserve"> No</v>
      </c>
    </row>
    <row r="2803" spans="1:23" ht="43.2" x14ac:dyDescent="0.3">
      <c r="A2803">
        <v>2801</v>
      </c>
      <c r="B2803" s="1" t="s">
        <v>5689</v>
      </c>
      <c r="C2803" s="1" t="s">
        <v>5690</v>
      </c>
      <c r="D2803">
        <v>500</v>
      </c>
      <c r="E2803">
        <v>666</v>
      </c>
      <c r="F2803" t="s">
        <v>16</v>
      </c>
      <c r="G2803" t="s">
        <v>50</v>
      </c>
      <c r="H2803" t="s">
        <v>51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1086</v>
      </c>
      <c r="O2803" s="7">
        <f>(E2803/D2803)*100</f>
        <v>133.20000000000002</v>
      </c>
      <c r="P2803" s="5">
        <f>IFERROR((E2803/L2803),0)</f>
        <v>51.230769230769234</v>
      </c>
      <c r="Q2803" s="5" t="str">
        <f>LEFT(N2803,SEARCH("/", N2803)-1)</f>
        <v>theater</v>
      </c>
      <c r="R2803" s="5" t="str">
        <f>RIGHT(N2803,LEN(N2803)-SEARCH("/",N2803))</f>
        <v>plays</v>
      </c>
      <c r="S2803" s="11">
        <f>(((J2803/60)/60)/24)+DATE(1970,1,1)</f>
        <v>41900.243159722224</v>
      </c>
      <c r="T2803" s="11">
        <f>(((I2803/60)/60)/24)+DATE(1970,1,1)</f>
        <v>41922.458333333336</v>
      </c>
      <c r="U2803">
        <f>YEAR(S2803)</f>
        <v>2014</v>
      </c>
      <c r="V2803">
        <f>YEAR(T2803)</f>
        <v>2014</v>
      </c>
      <c r="W2803" t="str">
        <f>IF(V2803=U2803, "Yes"," No")</f>
        <v>Yes</v>
      </c>
    </row>
    <row r="2804" spans="1:23" ht="57.6" x14ac:dyDescent="0.3">
      <c r="A2804">
        <v>2802</v>
      </c>
      <c r="B2804" s="1" t="s">
        <v>5691</v>
      </c>
      <c r="C2804" s="1" t="s">
        <v>5692</v>
      </c>
      <c r="D2804">
        <v>3000</v>
      </c>
      <c r="E2804">
        <v>3055</v>
      </c>
      <c r="F2804" t="s">
        <v>16</v>
      </c>
      <c r="G2804" t="s">
        <v>24</v>
      </c>
      <c r="H2804" t="s">
        <v>25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1086</v>
      </c>
      <c r="O2804" s="7">
        <f>(E2804/D2804)*100</f>
        <v>101.83333333333333</v>
      </c>
      <c r="P2804" s="5">
        <f>IFERROR((E2804/L2804),0)</f>
        <v>33.944444444444443</v>
      </c>
      <c r="Q2804" s="5" t="str">
        <f>LEFT(N2804,SEARCH("/", N2804)-1)</f>
        <v>theater</v>
      </c>
      <c r="R2804" s="5" t="str">
        <f>RIGHT(N2804,LEN(N2804)-SEARCH("/",N2804))</f>
        <v>plays</v>
      </c>
      <c r="S2804" s="11">
        <f>(((J2804/60)/60)/24)+DATE(1970,1,1)</f>
        <v>42192.64707175926</v>
      </c>
      <c r="T2804" s="11">
        <f>(((I2804/60)/60)/24)+DATE(1970,1,1)</f>
        <v>42222.64707175926</v>
      </c>
      <c r="U2804">
        <f>YEAR(S2804)</f>
        <v>2015</v>
      </c>
      <c r="V2804">
        <f>YEAR(T2804)</f>
        <v>2015</v>
      </c>
      <c r="W2804" t="str">
        <f>IF(V2804=U2804, "Yes"," No")</f>
        <v>Yes</v>
      </c>
    </row>
    <row r="2805" spans="1:23" ht="43.2" x14ac:dyDescent="0.3">
      <c r="A2805">
        <v>2803</v>
      </c>
      <c r="B2805" s="1" t="s">
        <v>5693</v>
      </c>
      <c r="C2805" s="1" t="s">
        <v>5694</v>
      </c>
      <c r="D2805">
        <v>10000</v>
      </c>
      <c r="E2805">
        <v>12795</v>
      </c>
      <c r="F2805" t="s">
        <v>16</v>
      </c>
      <c r="G2805" t="s">
        <v>17</v>
      </c>
      <c r="H2805" t="s">
        <v>18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1086</v>
      </c>
      <c r="O2805" s="7">
        <f>(E2805/D2805)*100</f>
        <v>127.95</v>
      </c>
      <c r="P2805" s="5">
        <f>IFERROR((E2805/L2805),0)</f>
        <v>90.744680851063833</v>
      </c>
      <c r="Q2805" s="5" t="str">
        <f>LEFT(N2805,SEARCH("/", N2805)-1)</f>
        <v>theater</v>
      </c>
      <c r="R2805" s="5" t="str">
        <f>RIGHT(N2805,LEN(N2805)-SEARCH("/",N2805))</f>
        <v>plays</v>
      </c>
      <c r="S2805" s="11">
        <f>(((J2805/60)/60)/24)+DATE(1970,1,1)</f>
        <v>42158.065694444449</v>
      </c>
      <c r="T2805" s="11">
        <f>(((I2805/60)/60)/24)+DATE(1970,1,1)</f>
        <v>42201</v>
      </c>
      <c r="U2805">
        <f>YEAR(S2805)</f>
        <v>2015</v>
      </c>
      <c r="V2805">
        <f>YEAR(T2805)</f>
        <v>2015</v>
      </c>
      <c r="W2805" t="str">
        <f>IF(V2805=U2805, "Yes"," No")</f>
        <v>Yes</v>
      </c>
    </row>
    <row r="2806" spans="1:23" ht="43.2" x14ac:dyDescent="0.3">
      <c r="A2806">
        <v>2804</v>
      </c>
      <c r="B2806" s="1" t="s">
        <v>5695</v>
      </c>
      <c r="C2806" s="1" t="s">
        <v>5696</v>
      </c>
      <c r="D2806">
        <v>1000</v>
      </c>
      <c r="E2806">
        <v>1150</v>
      </c>
      <c r="F2806" t="s">
        <v>16</v>
      </c>
      <c r="G2806" t="s">
        <v>24</v>
      </c>
      <c r="H2806" t="s">
        <v>25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1086</v>
      </c>
      <c r="O2806" s="7">
        <f>(E2806/D2806)*100</f>
        <v>114.99999999999999</v>
      </c>
      <c r="P2806" s="5">
        <f>IFERROR((E2806/L2806),0)</f>
        <v>50</v>
      </c>
      <c r="Q2806" s="5" t="str">
        <f>LEFT(N2806,SEARCH("/", N2806)-1)</f>
        <v>theater</v>
      </c>
      <c r="R2806" s="5" t="str">
        <f>RIGHT(N2806,LEN(N2806)-SEARCH("/",N2806))</f>
        <v>plays</v>
      </c>
      <c r="S2806" s="11">
        <f>(((J2806/60)/60)/24)+DATE(1970,1,1)</f>
        <v>41881.453587962962</v>
      </c>
      <c r="T2806" s="11">
        <f>(((I2806/60)/60)/24)+DATE(1970,1,1)</f>
        <v>41911.453587962962</v>
      </c>
      <c r="U2806">
        <f>YEAR(S2806)</f>
        <v>2014</v>
      </c>
      <c r="V2806">
        <f>YEAR(T2806)</f>
        <v>2014</v>
      </c>
      <c r="W2806" t="str">
        <f>IF(V2806=U2806, "Yes"," No")</f>
        <v>Yes</v>
      </c>
    </row>
    <row r="2807" spans="1:23" ht="57.6" x14ac:dyDescent="0.3">
      <c r="A2807">
        <v>2805</v>
      </c>
      <c r="B2807" s="1" t="s">
        <v>5697</v>
      </c>
      <c r="C2807" s="1" t="s">
        <v>5698</v>
      </c>
      <c r="D2807">
        <v>400</v>
      </c>
      <c r="E2807">
        <v>440</v>
      </c>
      <c r="F2807" t="s">
        <v>16</v>
      </c>
      <c r="G2807" t="s">
        <v>24</v>
      </c>
      <c r="H2807" t="s">
        <v>25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1086</v>
      </c>
      <c r="O2807" s="7">
        <f>(E2807/D2807)*100</f>
        <v>110.00000000000001</v>
      </c>
      <c r="P2807" s="5">
        <f>IFERROR((E2807/L2807),0)</f>
        <v>24.444444444444443</v>
      </c>
      <c r="Q2807" s="5" t="str">
        <f>LEFT(N2807,SEARCH("/", N2807)-1)</f>
        <v>theater</v>
      </c>
      <c r="R2807" s="5" t="str">
        <f>RIGHT(N2807,LEN(N2807)-SEARCH("/",N2807))</f>
        <v>plays</v>
      </c>
      <c r="S2807" s="11">
        <f>(((J2807/60)/60)/24)+DATE(1970,1,1)</f>
        <v>42213.505474537036</v>
      </c>
      <c r="T2807" s="11">
        <f>(((I2807/60)/60)/24)+DATE(1970,1,1)</f>
        <v>42238.505474537036</v>
      </c>
      <c r="U2807">
        <f>YEAR(S2807)</f>
        <v>2015</v>
      </c>
      <c r="V2807">
        <f>YEAR(T2807)</f>
        <v>2015</v>
      </c>
      <c r="W2807" t="str">
        <f>IF(V2807=U2807, "Yes"," No")</f>
        <v>Yes</v>
      </c>
    </row>
    <row r="2808" spans="1:23" ht="43.2" x14ac:dyDescent="0.3">
      <c r="A2808">
        <v>2806</v>
      </c>
      <c r="B2808" s="1" t="s">
        <v>5699</v>
      </c>
      <c r="C2808" s="1" t="s">
        <v>5700</v>
      </c>
      <c r="D2808">
        <v>3000</v>
      </c>
      <c r="E2808">
        <v>3363</v>
      </c>
      <c r="F2808" t="s">
        <v>16</v>
      </c>
      <c r="G2808" t="s">
        <v>24</v>
      </c>
      <c r="H2808" t="s">
        <v>25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1086</v>
      </c>
      <c r="O2808" s="7">
        <f>(E2808/D2808)*100</f>
        <v>112.1</v>
      </c>
      <c r="P2808" s="5">
        <f>IFERROR((E2808/L2808),0)</f>
        <v>44.25</v>
      </c>
      <c r="Q2808" s="5" t="str">
        <f>LEFT(N2808,SEARCH("/", N2808)-1)</f>
        <v>theater</v>
      </c>
      <c r="R2808" s="5" t="str">
        <f>RIGHT(N2808,LEN(N2808)-SEARCH("/",N2808))</f>
        <v>plays</v>
      </c>
      <c r="S2808" s="11">
        <f>(((J2808/60)/60)/24)+DATE(1970,1,1)</f>
        <v>42185.267245370371</v>
      </c>
      <c r="T2808" s="11">
        <f>(((I2808/60)/60)/24)+DATE(1970,1,1)</f>
        <v>42221.458333333328</v>
      </c>
      <c r="U2808">
        <f>YEAR(S2808)</f>
        <v>2015</v>
      </c>
      <c r="V2808">
        <f>YEAR(T2808)</f>
        <v>2015</v>
      </c>
      <c r="W2808" t="str">
        <f>IF(V2808=U2808, "Yes"," No")</f>
        <v>Yes</v>
      </c>
    </row>
    <row r="2809" spans="1:23" x14ac:dyDescent="0.3">
      <c r="A2809">
        <v>2807</v>
      </c>
      <c r="B2809" s="1" t="s">
        <v>5701</v>
      </c>
      <c r="C2809" s="1" t="s">
        <v>5702</v>
      </c>
      <c r="D2809">
        <v>5000</v>
      </c>
      <c r="E2809">
        <v>6300</v>
      </c>
      <c r="F2809" t="s">
        <v>16</v>
      </c>
      <c r="G2809" t="s">
        <v>17</v>
      </c>
      <c r="H2809" t="s">
        <v>18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1086</v>
      </c>
      <c r="O2809" s="7">
        <f>(E2809/D2809)*100</f>
        <v>126</v>
      </c>
      <c r="P2809" s="5">
        <f>IFERROR((E2809/L2809),0)</f>
        <v>67.741935483870961</v>
      </c>
      <c r="Q2809" s="5" t="str">
        <f>LEFT(N2809,SEARCH("/", N2809)-1)</f>
        <v>theater</v>
      </c>
      <c r="R2809" s="5" t="str">
        <f>RIGHT(N2809,LEN(N2809)-SEARCH("/",N2809))</f>
        <v>plays</v>
      </c>
      <c r="S2809" s="11">
        <f>(((J2809/60)/60)/24)+DATE(1970,1,1)</f>
        <v>42154.873124999998</v>
      </c>
      <c r="T2809" s="11">
        <f>(((I2809/60)/60)/24)+DATE(1970,1,1)</f>
        <v>42184.873124999998</v>
      </c>
      <c r="U2809">
        <f>YEAR(S2809)</f>
        <v>2015</v>
      </c>
      <c r="V2809">
        <f>YEAR(T2809)</f>
        <v>2015</v>
      </c>
      <c r="W2809" t="str">
        <f>IF(V2809=U2809, "Yes"," No")</f>
        <v>Yes</v>
      </c>
    </row>
    <row r="2810" spans="1:23" ht="57.6" x14ac:dyDescent="0.3">
      <c r="A2810">
        <v>2808</v>
      </c>
      <c r="B2810" s="1" t="s">
        <v>5703</v>
      </c>
      <c r="C2810" s="1" t="s">
        <v>5704</v>
      </c>
      <c r="D2810">
        <v>4500</v>
      </c>
      <c r="E2810">
        <v>4511</v>
      </c>
      <c r="F2810" t="s">
        <v>16</v>
      </c>
      <c r="G2810" t="s">
        <v>17</v>
      </c>
      <c r="H2810" t="s">
        <v>18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1086</v>
      </c>
      <c r="O2810" s="7">
        <f>(E2810/D2810)*100</f>
        <v>100.24444444444444</v>
      </c>
      <c r="P2810" s="5">
        <f>IFERROR((E2810/L2810),0)</f>
        <v>65.376811594202906</v>
      </c>
      <c r="Q2810" s="5" t="str">
        <f>LEFT(N2810,SEARCH("/", N2810)-1)</f>
        <v>theater</v>
      </c>
      <c r="R2810" s="5" t="str">
        <f>RIGHT(N2810,LEN(N2810)-SEARCH("/",N2810))</f>
        <v>plays</v>
      </c>
      <c r="S2810" s="11">
        <f>(((J2810/60)/60)/24)+DATE(1970,1,1)</f>
        <v>42208.84646990741</v>
      </c>
      <c r="T2810" s="11">
        <f>(((I2810/60)/60)/24)+DATE(1970,1,1)</f>
        <v>42238.84646990741</v>
      </c>
      <c r="U2810">
        <f>YEAR(S2810)</f>
        <v>2015</v>
      </c>
      <c r="V2810">
        <f>YEAR(T2810)</f>
        <v>2015</v>
      </c>
      <c r="W2810" t="str">
        <f>IF(V2810=U2810, "Yes"," No")</f>
        <v>Yes</v>
      </c>
    </row>
    <row r="2811" spans="1:23" ht="43.2" x14ac:dyDescent="0.3">
      <c r="A2811">
        <v>2809</v>
      </c>
      <c r="B2811" s="1" t="s">
        <v>5705</v>
      </c>
      <c r="C2811" s="1" t="s">
        <v>5706</v>
      </c>
      <c r="D2811">
        <v>2500</v>
      </c>
      <c r="E2811">
        <v>2560</v>
      </c>
      <c r="F2811" t="s">
        <v>16</v>
      </c>
      <c r="G2811" t="s">
        <v>17</v>
      </c>
      <c r="H2811" t="s">
        <v>18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1086</v>
      </c>
      <c r="O2811" s="7">
        <f>(E2811/D2811)*100</f>
        <v>102.4</v>
      </c>
      <c r="P2811" s="5">
        <f>IFERROR((E2811/L2811),0)</f>
        <v>121.9047619047619</v>
      </c>
      <c r="Q2811" s="5" t="str">
        <f>LEFT(N2811,SEARCH("/", N2811)-1)</f>
        <v>theater</v>
      </c>
      <c r="R2811" s="5" t="str">
        <f>RIGHT(N2811,LEN(N2811)-SEARCH("/",N2811))</f>
        <v>plays</v>
      </c>
      <c r="S2811" s="11">
        <f>(((J2811/60)/60)/24)+DATE(1970,1,1)</f>
        <v>42451.496817129635</v>
      </c>
      <c r="T2811" s="11">
        <f>(((I2811/60)/60)/24)+DATE(1970,1,1)</f>
        <v>42459.610416666663</v>
      </c>
      <c r="U2811">
        <f>YEAR(S2811)</f>
        <v>2016</v>
      </c>
      <c r="V2811">
        <f>YEAR(T2811)</f>
        <v>2016</v>
      </c>
      <c r="W2811" t="str">
        <f>IF(V2811=U2811, "Yes"," No")</f>
        <v>Yes</v>
      </c>
    </row>
    <row r="2812" spans="1:23" ht="43.2" x14ac:dyDescent="0.3">
      <c r="A2812">
        <v>2810</v>
      </c>
      <c r="B2812" s="1" t="s">
        <v>5707</v>
      </c>
      <c r="C2812" s="1" t="s">
        <v>5708</v>
      </c>
      <c r="D2812">
        <v>2500</v>
      </c>
      <c r="E2812">
        <v>2705</v>
      </c>
      <c r="F2812" t="s">
        <v>16</v>
      </c>
      <c r="G2812" t="s">
        <v>17</v>
      </c>
      <c r="H2812" t="s">
        <v>18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1086</v>
      </c>
      <c r="O2812" s="7">
        <f>(E2812/D2812)*100</f>
        <v>108.2</v>
      </c>
      <c r="P2812" s="5">
        <f>IFERROR((E2812/L2812),0)</f>
        <v>47.456140350877192</v>
      </c>
      <c r="Q2812" s="5" t="str">
        <f>LEFT(N2812,SEARCH("/", N2812)-1)</f>
        <v>theater</v>
      </c>
      <c r="R2812" s="5" t="str">
        <f>RIGHT(N2812,LEN(N2812)-SEARCH("/",N2812))</f>
        <v>plays</v>
      </c>
      <c r="S2812" s="11">
        <f>(((J2812/60)/60)/24)+DATE(1970,1,1)</f>
        <v>41759.13962962963</v>
      </c>
      <c r="T2812" s="11">
        <f>(((I2812/60)/60)/24)+DATE(1970,1,1)</f>
        <v>41791.165972222225</v>
      </c>
      <c r="U2812">
        <f>YEAR(S2812)</f>
        <v>2014</v>
      </c>
      <c r="V2812">
        <f>YEAR(T2812)</f>
        <v>2014</v>
      </c>
      <c r="W2812" t="str">
        <f>IF(V2812=U2812, "Yes"," No")</f>
        <v>Yes</v>
      </c>
    </row>
    <row r="2813" spans="1:23" ht="43.2" x14ac:dyDescent="0.3">
      <c r="A2813">
        <v>2811</v>
      </c>
      <c r="B2813" s="1" t="s">
        <v>5709</v>
      </c>
      <c r="C2813" s="1" t="s">
        <v>5710</v>
      </c>
      <c r="D2813">
        <v>10000</v>
      </c>
      <c r="E2813">
        <v>10027</v>
      </c>
      <c r="F2813" t="s">
        <v>16</v>
      </c>
      <c r="G2813" t="s">
        <v>24</v>
      </c>
      <c r="H2813" t="s">
        <v>25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1086</v>
      </c>
      <c r="O2813" s="7">
        <f>(E2813/D2813)*100</f>
        <v>100.27</v>
      </c>
      <c r="P2813" s="5">
        <f>IFERROR((E2813/L2813),0)</f>
        <v>92.842592592592595</v>
      </c>
      <c r="Q2813" s="5" t="str">
        <f>LEFT(N2813,SEARCH("/", N2813)-1)</f>
        <v>theater</v>
      </c>
      <c r="R2813" s="5" t="str">
        <f>RIGHT(N2813,LEN(N2813)-SEARCH("/",N2813))</f>
        <v>plays</v>
      </c>
      <c r="S2813" s="11">
        <f>(((J2813/60)/60)/24)+DATE(1970,1,1)</f>
        <v>42028.496562500004</v>
      </c>
      <c r="T2813" s="11">
        <f>(((I2813/60)/60)/24)+DATE(1970,1,1)</f>
        <v>42058.496562500004</v>
      </c>
      <c r="U2813">
        <f>YEAR(S2813)</f>
        <v>2015</v>
      </c>
      <c r="V2813">
        <f>YEAR(T2813)</f>
        <v>2015</v>
      </c>
      <c r="W2813" t="str">
        <f>IF(V2813=U2813, "Yes"," No")</f>
        <v>Yes</v>
      </c>
    </row>
    <row r="2814" spans="1:23" ht="43.2" x14ac:dyDescent="0.3">
      <c r="A2814">
        <v>2812</v>
      </c>
      <c r="B2814" s="1" t="s">
        <v>5711</v>
      </c>
      <c r="C2814" s="1" t="s">
        <v>5712</v>
      </c>
      <c r="D2814">
        <v>5000</v>
      </c>
      <c r="E2814">
        <v>5665</v>
      </c>
      <c r="F2814" t="s">
        <v>16</v>
      </c>
      <c r="G2814" t="s">
        <v>159</v>
      </c>
      <c r="H2814" t="s">
        <v>160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1086</v>
      </c>
      <c r="O2814" s="7">
        <f>(E2814/D2814)*100</f>
        <v>113.3</v>
      </c>
      <c r="P2814" s="5">
        <f>IFERROR((E2814/L2814),0)</f>
        <v>68.253012048192772</v>
      </c>
      <c r="Q2814" s="5" t="str">
        <f>LEFT(N2814,SEARCH("/", N2814)-1)</f>
        <v>theater</v>
      </c>
      <c r="R2814" s="5" t="str">
        <f>RIGHT(N2814,LEN(N2814)-SEARCH("/",N2814))</f>
        <v>plays</v>
      </c>
      <c r="S2814" s="11">
        <f>(((J2814/60)/60)/24)+DATE(1970,1,1)</f>
        <v>42054.74418981481</v>
      </c>
      <c r="T2814" s="11">
        <f>(((I2814/60)/60)/24)+DATE(1970,1,1)</f>
        <v>42100.166666666672</v>
      </c>
      <c r="U2814">
        <f>YEAR(S2814)</f>
        <v>2015</v>
      </c>
      <c r="V2814">
        <f>YEAR(T2814)</f>
        <v>2015</v>
      </c>
      <c r="W2814" t="str">
        <f>IF(V2814=U2814, "Yes"," No")</f>
        <v>Yes</v>
      </c>
    </row>
    <row r="2815" spans="1:23" ht="43.2" x14ac:dyDescent="0.3">
      <c r="A2815">
        <v>2813</v>
      </c>
      <c r="B2815" s="1" t="s">
        <v>5713</v>
      </c>
      <c r="C2815" s="1" t="s">
        <v>5714</v>
      </c>
      <c r="D2815">
        <v>2800</v>
      </c>
      <c r="E2815">
        <v>3572.12</v>
      </c>
      <c r="F2815" t="s">
        <v>16</v>
      </c>
      <c r="G2815" t="s">
        <v>17</v>
      </c>
      <c r="H2815" t="s">
        <v>18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1086</v>
      </c>
      <c r="O2815" s="7">
        <f>(E2815/D2815)*100</f>
        <v>127.57571428571428</v>
      </c>
      <c r="P2815" s="5">
        <f>IFERROR((E2815/L2815),0)</f>
        <v>37.209583333333335</v>
      </c>
      <c r="Q2815" s="5" t="str">
        <f>LEFT(N2815,SEARCH("/", N2815)-1)</f>
        <v>theater</v>
      </c>
      <c r="R2815" s="5" t="str">
        <f>RIGHT(N2815,LEN(N2815)-SEARCH("/",N2815))</f>
        <v>plays</v>
      </c>
      <c r="S2815" s="11">
        <f>(((J2815/60)/60)/24)+DATE(1970,1,1)</f>
        <v>42693.742604166662</v>
      </c>
      <c r="T2815" s="11">
        <f>(((I2815/60)/60)/24)+DATE(1970,1,1)</f>
        <v>42718.742604166662</v>
      </c>
      <c r="U2815">
        <f>YEAR(S2815)</f>
        <v>2016</v>
      </c>
      <c r="V2815">
        <f>YEAR(T2815)</f>
        <v>2016</v>
      </c>
      <c r="W2815" t="str">
        <f>IF(V2815=U2815, "Yes"," No")</f>
        <v>Yes</v>
      </c>
    </row>
    <row r="2816" spans="1:23" ht="43.2" x14ac:dyDescent="0.3">
      <c r="A2816">
        <v>2814</v>
      </c>
      <c r="B2816" s="1" t="s">
        <v>5715</v>
      </c>
      <c r="C2816" s="1" t="s">
        <v>5716</v>
      </c>
      <c r="D2816">
        <v>1500</v>
      </c>
      <c r="E2816">
        <v>1616</v>
      </c>
      <c r="F2816" t="s">
        <v>16</v>
      </c>
      <c r="G2816" t="s">
        <v>24</v>
      </c>
      <c r="H2816" t="s">
        <v>25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1086</v>
      </c>
      <c r="O2816" s="7">
        <f>(E2816/D2816)*100</f>
        <v>107.73333333333332</v>
      </c>
      <c r="P2816" s="5">
        <f>IFERROR((E2816/L2816),0)</f>
        <v>25.25</v>
      </c>
      <c r="Q2816" s="5" t="str">
        <f>LEFT(N2816,SEARCH("/", N2816)-1)</f>
        <v>theater</v>
      </c>
      <c r="R2816" s="5" t="str">
        <f>RIGHT(N2816,LEN(N2816)-SEARCH("/",N2816))</f>
        <v>plays</v>
      </c>
      <c r="S2816" s="11">
        <f>(((J2816/60)/60)/24)+DATE(1970,1,1)</f>
        <v>42103.399479166663</v>
      </c>
      <c r="T2816" s="11">
        <f>(((I2816/60)/60)/24)+DATE(1970,1,1)</f>
        <v>42133.399479166663</v>
      </c>
      <c r="U2816">
        <f>YEAR(S2816)</f>
        <v>2015</v>
      </c>
      <c r="V2816">
        <f>YEAR(T2816)</f>
        <v>2015</v>
      </c>
      <c r="W2816" t="str">
        <f>IF(V2816=U2816, "Yes"," No")</f>
        <v>Yes</v>
      </c>
    </row>
    <row r="2817" spans="1:23" ht="43.2" x14ac:dyDescent="0.3">
      <c r="A2817">
        <v>2815</v>
      </c>
      <c r="B2817" s="1" t="s">
        <v>5717</v>
      </c>
      <c r="C2817" s="1" t="s">
        <v>5718</v>
      </c>
      <c r="D2817">
        <v>250</v>
      </c>
      <c r="E2817">
        <v>605</v>
      </c>
      <c r="F2817" t="s">
        <v>16</v>
      </c>
      <c r="G2817" t="s">
        <v>159</v>
      </c>
      <c r="H2817" t="s">
        <v>160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1086</v>
      </c>
      <c r="O2817" s="7">
        <f>(E2817/D2817)*100</f>
        <v>242</v>
      </c>
      <c r="P2817" s="5">
        <f>IFERROR((E2817/L2817),0)</f>
        <v>43.214285714285715</v>
      </c>
      <c r="Q2817" s="5" t="str">
        <f>LEFT(N2817,SEARCH("/", N2817)-1)</f>
        <v>theater</v>
      </c>
      <c r="R2817" s="5" t="str">
        <f>RIGHT(N2817,LEN(N2817)-SEARCH("/",N2817))</f>
        <v>plays</v>
      </c>
      <c r="S2817" s="11">
        <f>(((J2817/60)/60)/24)+DATE(1970,1,1)</f>
        <v>42559.776724537034</v>
      </c>
      <c r="T2817" s="11">
        <f>(((I2817/60)/60)/24)+DATE(1970,1,1)</f>
        <v>42589.776724537034</v>
      </c>
      <c r="U2817">
        <f>YEAR(S2817)</f>
        <v>2016</v>
      </c>
      <c r="V2817">
        <f>YEAR(T2817)</f>
        <v>2016</v>
      </c>
      <c r="W2817" t="str">
        <f>IF(V2817=U2817, "Yes"," No")</f>
        <v>Yes</v>
      </c>
    </row>
    <row r="2818" spans="1:23" ht="43.2" x14ac:dyDescent="0.3">
      <c r="A2818">
        <v>2816</v>
      </c>
      <c r="B2818" s="1" t="s">
        <v>5719</v>
      </c>
      <c r="C2818" s="1" t="s">
        <v>5720</v>
      </c>
      <c r="D2818">
        <v>3000</v>
      </c>
      <c r="E2818">
        <v>4247</v>
      </c>
      <c r="F2818" t="s">
        <v>16</v>
      </c>
      <c r="G2818" t="s">
        <v>24</v>
      </c>
      <c r="H2818" t="s">
        <v>25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1086</v>
      </c>
      <c r="O2818" s="7">
        <f>(E2818/D2818)*100</f>
        <v>141.56666666666666</v>
      </c>
      <c r="P2818" s="5">
        <f>IFERROR((E2818/L2818),0)</f>
        <v>25.130177514792898</v>
      </c>
      <c r="Q2818" s="5" t="str">
        <f>LEFT(N2818,SEARCH("/", N2818)-1)</f>
        <v>theater</v>
      </c>
      <c r="R2818" s="5" t="str">
        <f>RIGHT(N2818,LEN(N2818)-SEARCH("/",N2818))</f>
        <v>plays</v>
      </c>
      <c r="S2818" s="11">
        <f>(((J2818/60)/60)/24)+DATE(1970,1,1)</f>
        <v>42188.467499999999</v>
      </c>
      <c r="T2818" s="11">
        <f>(((I2818/60)/60)/24)+DATE(1970,1,1)</f>
        <v>42218.666666666672</v>
      </c>
      <c r="U2818">
        <f>YEAR(S2818)</f>
        <v>2015</v>
      </c>
      <c r="V2818">
        <f>YEAR(T2818)</f>
        <v>2015</v>
      </c>
      <c r="W2818" t="str">
        <f>IF(V2818=U2818, "Yes"," No")</f>
        <v>Yes</v>
      </c>
    </row>
    <row r="2819" spans="1:23" ht="43.2" x14ac:dyDescent="0.3">
      <c r="A2819">
        <v>2817</v>
      </c>
      <c r="B2819" s="1" t="s">
        <v>5721</v>
      </c>
      <c r="C2819" s="1" t="s">
        <v>5722</v>
      </c>
      <c r="D2819">
        <v>600</v>
      </c>
      <c r="E2819">
        <v>780</v>
      </c>
      <c r="F2819" t="s">
        <v>16</v>
      </c>
      <c r="G2819" t="s">
        <v>24</v>
      </c>
      <c r="H2819" t="s">
        <v>25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1086</v>
      </c>
      <c r="O2819" s="7">
        <f>(E2819/D2819)*100</f>
        <v>130</v>
      </c>
      <c r="P2819" s="5">
        <f>IFERROR((E2819/L2819),0)</f>
        <v>23.636363636363637</v>
      </c>
      <c r="Q2819" s="5" t="str">
        <f>LEFT(N2819,SEARCH("/", N2819)-1)</f>
        <v>theater</v>
      </c>
      <c r="R2819" s="5" t="str">
        <f>RIGHT(N2819,LEN(N2819)-SEARCH("/",N2819))</f>
        <v>plays</v>
      </c>
      <c r="S2819" s="11">
        <f>(((J2819/60)/60)/24)+DATE(1970,1,1)</f>
        <v>42023.634976851856</v>
      </c>
      <c r="T2819" s="11">
        <f>(((I2819/60)/60)/24)+DATE(1970,1,1)</f>
        <v>42063.634976851856</v>
      </c>
      <c r="U2819">
        <f>YEAR(S2819)</f>
        <v>2015</v>
      </c>
      <c r="V2819">
        <f>YEAR(T2819)</f>
        <v>2015</v>
      </c>
      <c r="W2819" t="str">
        <f>IF(V2819=U2819, "Yes"," No")</f>
        <v>Yes</v>
      </c>
    </row>
    <row r="2820" spans="1:23" ht="43.2" x14ac:dyDescent="0.3">
      <c r="A2820">
        <v>2818</v>
      </c>
      <c r="B2820" s="1" t="s">
        <v>5723</v>
      </c>
      <c r="C2820" s="1" t="s">
        <v>5724</v>
      </c>
      <c r="D2820">
        <v>10000</v>
      </c>
      <c r="E2820">
        <v>10603</v>
      </c>
      <c r="F2820" t="s">
        <v>16</v>
      </c>
      <c r="G2820" t="s">
        <v>17</v>
      </c>
      <c r="H2820" t="s">
        <v>18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1086</v>
      </c>
      <c r="O2820" s="7">
        <f>(E2820/D2820)*100</f>
        <v>106.03</v>
      </c>
      <c r="P2820" s="5">
        <f>IFERROR((E2820/L2820),0)</f>
        <v>103.95098039215686</v>
      </c>
      <c r="Q2820" s="5" t="str">
        <f>LEFT(N2820,SEARCH("/", N2820)-1)</f>
        <v>theater</v>
      </c>
      <c r="R2820" s="5" t="str">
        <f>RIGHT(N2820,LEN(N2820)-SEARCH("/",N2820))</f>
        <v>plays</v>
      </c>
      <c r="S2820" s="11">
        <f>(((J2820/60)/60)/24)+DATE(1970,1,1)</f>
        <v>42250.598217592589</v>
      </c>
      <c r="T2820" s="11">
        <f>(((I2820/60)/60)/24)+DATE(1970,1,1)</f>
        <v>42270.598217592589</v>
      </c>
      <c r="U2820">
        <f>YEAR(S2820)</f>
        <v>2015</v>
      </c>
      <c r="V2820">
        <f>YEAR(T2820)</f>
        <v>2015</v>
      </c>
      <c r="W2820" t="str">
        <f>IF(V2820=U2820, "Yes"," No")</f>
        <v>Yes</v>
      </c>
    </row>
    <row r="2821" spans="1:23" ht="43.2" x14ac:dyDescent="0.3">
      <c r="A2821">
        <v>2819</v>
      </c>
      <c r="B2821" s="1" t="s">
        <v>5725</v>
      </c>
      <c r="C2821" s="1" t="s">
        <v>5726</v>
      </c>
      <c r="D2821">
        <v>5000</v>
      </c>
      <c r="E2821">
        <v>5240</v>
      </c>
      <c r="F2821" t="s">
        <v>16</v>
      </c>
      <c r="G2821" t="s">
        <v>24</v>
      </c>
      <c r="H2821" t="s">
        <v>25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1086</v>
      </c>
      <c r="O2821" s="7">
        <f>(E2821/D2821)*100</f>
        <v>104.80000000000001</v>
      </c>
      <c r="P2821" s="5">
        <f>IFERROR((E2821/L2821),0)</f>
        <v>50.384615384615387</v>
      </c>
      <c r="Q2821" s="5" t="str">
        <f>LEFT(N2821,SEARCH("/", N2821)-1)</f>
        <v>theater</v>
      </c>
      <c r="R2821" s="5" t="str">
        <f>RIGHT(N2821,LEN(N2821)-SEARCH("/",N2821))</f>
        <v>plays</v>
      </c>
      <c r="S2821" s="11">
        <f>(((J2821/60)/60)/24)+DATE(1970,1,1)</f>
        <v>42139.525567129633</v>
      </c>
      <c r="T2821" s="11">
        <f>(((I2821/60)/60)/24)+DATE(1970,1,1)</f>
        <v>42169.525567129633</v>
      </c>
      <c r="U2821">
        <f>YEAR(S2821)</f>
        <v>2015</v>
      </c>
      <c r="V2821">
        <f>YEAR(T2821)</f>
        <v>2015</v>
      </c>
      <c r="W2821" t="str">
        <f>IF(V2821=U2821, "Yes"," No")</f>
        <v>Yes</v>
      </c>
    </row>
    <row r="2822" spans="1:23" ht="43.2" x14ac:dyDescent="0.3">
      <c r="A2822">
        <v>2820</v>
      </c>
      <c r="B2822" s="1" t="s">
        <v>5727</v>
      </c>
      <c r="C2822" s="1" t="s">
        <v>5728</v>
      </c>
      <c r="D2822">
        <v>200</v>
      </c>
      <c r="E2822">
        <v>272</v>
      </c>
      <c r="F2822" t="s">
        <v>16</v>
      </c>
      <c r="G2822" t="s">
        <v>24</v>
      </c>
      <c r="H2822" t="s">
        <v>25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1086</v>
      </c>
      <c r="O2822" s="7">
        <f>(E2822/D2822)*100</f>
        <v>136</v>
      </c>
      <c r="P2822" s="5">
        <f>IFERROR((E2822/L2822),0)</f>
        <v>13.6</v>
      </c>
      <c r="Q2822" s="5" t="str">
        <f>LEFT(N2822,SEARCH("/", N2822)-1)</f>
        <v>theater</v>
      </c>
      <c r="R2822" s="5" t="str">
        <f>RIGHT(N2822,LEN(N2822)-SEARCH("/",N2822))</f>
        <v>plays</v>
      </c>
      <c r="S2822" s="11">
        <f>(((J2822/60)/60)/24)+DATE(1970,1,1)</f>
        <v>42401.610983796301</v>
      </c>
      <c r="T2822" s="11">
        <f>(((I2822/60)/60)/24)+DATE(1970,1,1)</f>
        <v>42426</v>
      </c>
      <c r="U2822">
        <f>YEAR(S2822)</f>
        <v>2016</v>
      </c>
      <c r="V2822">
        <f>YEAR(T2822)</f>
        <v>2016</v>
      </c>
      <c r="W2822" t="str">
        <f>IF(V2822=U2822, "Yes"," No")</f>
        <v>Yes</v>
      </c>
    </row>
    <row r="2823" spans="1:23" ht="57.6" x14ac:dyDescent="0.3">
      <c r="A2823">
        <v>2821</v>
      </c>
      <c r="B2823" s="1" t="s">
        <v>5729</v>
      </c>
      <c r="C2823" s="1" t="s">
        <v>5730</v>
      </c>
      <c r="D2823">
        <v>1000</v>
      </c>
      <c r="E2823">
        <v>1000</v>
      </c>
      <c r="F2823" t="s">
        <v>16</v>
      </c>
      <c r="G2823" t="s">
        <v>24</v>
      </c>
      <c r="H2823" t="s">
        <v>25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1086</v>
      </c>
      <c r="O2823" s="7">
        <f>(E2823/D2823)*100</f>
        <v>100</v>
      </c>
      <c r="P2823" s="5">
        <f>IFERROR((E2823/L2823),0)</f>
        <v>28.571428571428573</v>
      </c>
      <c r="Q2823" s="5" t="str">
        <f>LEFT(N2823,SEARCH("/", N2823)-1)</f>
        <v>theater</v>
      </c>
      <c r="R2823" s="5" t="str">
        <f>RIGHT(N2823,LEN(N2823)-SEARCH("/",N2823))</f>
        <v>plays</v>
      </c>
      <c r="S2823" s="11">
        <f>(((J2823/60)/60)/24)+DATE(1970,1,1)</f>
        <v>41875.922858796301</v>
      </c>
      <c r="T2823" s="11">
        <f>(((I2823/60)/60)/24)+DATE(1970,1,1)</f>
        <v>41905.922858796301</v>
      </c>
      <c r="U2823">
        <f>YEAR(S2823)</f>
        <v>2014</v>
      </c>
      <c r="V2823">
        <f>YEAR(T2823)</f>
        <v>2014</v>
      </c>
      <c r="W2823" t="str">
        <f>IF(V2823=U2823, "Yes"," No")</f>
        <v>Yes</v>
      </c>
    </row>
    <row r="2824" spans="1:23" ht="57.6" x14ac:dyDescent="0.3">
      <c r="A2824">
        <v>2822</v>
      </c>
      <c r="B2824" s="1" t="s">
        <v>5731</v>
      </c>
      <c r="C2824" s="1" t="s">
        <v>5732</v>
      </c>
      <c r="D2824">
        <v>6000</v>
      </c>
      <c r="E2824">
        <v>6000</v>
      </c>
      <c r="F2824" t="s">
        <v>16</v>
      </c>
      <c r="G2824" t="s">
        <v>17</v>
      </c>
      <c r="H2824" t="s">
        <v>18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1086</v>
      </c>
      <c r="O2824" s="7">
        <f>(E2824/D2824)*100</f>
        <v>100</v>
      </c>
      <c r="P2824" s="5">
        <f>IFERROR((E2824/L2824),0)</f>
        <v>63.829787234042556</v>
      </c>
      <c r="Q2824" s="5" t="str">
        <f>LEFT(N2824,SEARCH("/", N2824)-1)</f>
        <v>theater</v>
      </c>
      <c r="R2824" s="5" t="str">
        <f>RIGHT(N2824,LEN(N2824)-SEARCH("/",N2824))</f>
        <v>plays</v>
      </c>
      <c r="S2824" s="11">
        <f>(((J2824/60)/60)/24)+DATE(1970,1,1)</f>
        <v>42060.683935185181</v>
      </c>
      <c r="T2824" s="11">
        <f>(((I2824/60)/60)/24)+DATE(1970,1,1)</f>
        <v>42090.642268518524</v>
      </c>
      <c r="U2824">
        <f>YEAR(S2824)</f>
        <v>2015</v>
      </c>
      <c r="V2824">
        <f>YEAR(T2824)</f>
        <v>2015</v>
      </c>
      <c r="W2824" t="str">
        <f>IF(V2824=U2824, "Yes"," No")</f>
        <v>Yes</v>
      </c>
    </row>
    <row r="2825" spans="1:23" ht="57.6" x14ac:dyDescent="0.3">
      <c r="A2825">
        <v>2823</v>
      </c>
      <c r="B2825" s="1" t="s">
        <v>5733</v>
      </c>
      <c r="C2825" s="1" t="s">
        <v>5734</v>
      </c>
      <c r="D2825">
        <v>100</v>
      </c>
      <c r="E2825">
        <v>124</v>
      </c>
      <c r="F2825" t="s">
        <v>16</v>
      </c>
      <c r="G2825" t="s">
        <v>24</v>
      </c>
      <c r="H2825" t="s">
        <v>25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1086</v>
      </c>
      <c r="O2825" s="7">
        <f>(E2825/D2825)*100</f>
        <v>124</v>
      </c>
      <c r="P2825" s="5">
        <f>IFERROR((E2825/L2825),0)</f>
        <v>8.8571428571428577</v>
      </c>
      <c r="Q2825" s="5" t="str">
        <f>LEFT(N2825,SEARCH("/", N2825)-1)</f>
        <v>theater</v>
      </c>
      <c r="R2825" s="5" t="str">
        <f>RIGHT(N2825,LEN(N2825)-SEARCH("/",N2825))</f>
        <v>plays</v>
      </c>
      <c r="S2825" s="11">
        <f>(((J2825/60)/60)/24)+DATE(1970,1,1)</f>
        <v>42067.011643518519</v>
      </c>
      <c r="T2825" s="11">
        <f>(((I2825/60)/60)/24)+DATE(1970,1,1)</f>
        <v>42094.957638888889</v>
      </c>
      <c r="U2825">
        <f>YEAR(S2825)</f>
        <v>2015</v>
      </c>
      <c r="V2825">
        <f>YEAR(T2825)</f>
        <v>2015</v>
      </c>
      <c r="W2825" t="str">
        <f>IF(V2825=U2825, "Yes"," No")</f>
        <v>Yes</v>
      </c>
    </row>
    <row r="2826" spans="1:23" ht="43.2" x14ac:dyDescent="0.3">
      <c r="A2826">
        <v>2824</v>
      </c>
      <c r="B2826" s="1" t="s">
        <v>5735</v>
      </c>
      <c r="C2826" s="1" t="s">
        <v>5736</v>
      </c>
      <c r="D2826">
        <v>650</v>
      </c>
      <c r="E2826">
        <v>760</v>
      </c>
      <c r="F2826" t="s">
        <v>16</v>
      </c>
      <c r="G2826" t="s">
        <v>17</v>
      </c>
      <c r="H2826" t="s">
        <v>18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1086</v>
      </c>
      <c r="O2826" s="7">
        <f>(E2826/D2826)*100</f>
        <v>116.92307692307693</v>
      </c>
      <c r="P2826" s="5">
        <f>IFERROR((E2826/L2826),0)</f>
        <v>50.666666666666664</v>
      </c>
      <c r="Q2826" s="5" t="str">
        <f>LEFT(N2826,SEARCH("/", N2826)-1)</f>
        <v>theater</v>
      </c>
      <c r="R2826" s="5" t="str">
        <f>RIGHT(N2826,LEN(N2826)-SEARCH("/",N2826))</f>
        <v>plays</v>
      </c>
      <c r="S2826" s="11">
        <f>(((J2826/60)/60)/24)+DATE(1970,1,1)</f>
        <v>42136.270787037036</v>
      </c>
      <c r="T2826" s="11">
        <f>(((I2826/60)/60)/24)+DATE(1970,1,1)</f>
        <v>42168.071527777778</v>
      </c>
      <c r="U2826">
        <f>YEAR(S2826)</f>
        <v>2015</v>
      </c>
      <c r="V2826">
        <f>YEAR(T2826)</f>
        <v>2015</v>
      </c>
      <c r="W2826" t="str">
        <f>IF(V2826=U2826, "Yes"," No")</f>
        <v>Yes</v>
      </c>
    </row>
    <row r="2827" spans="1:23" ht="57.6" x14ac:dyDescent="0.3">
      <c r="A2827">
        <v>2825</v>
      </c>
      <c r="B2827" s="1" t="s">
        <v>5737</v>
      </c>
      <c r="C2827" s="1" t="s">
        <v>5738</v>
      </c>
      <c r="D2827">
        <v>3000</v>
      </c>
      <c r="E2827">
        <v>3100</v>
      </c>
      <c r="F2827" t="s">
        <v>16</v>
      </c>
      <c r="G2827" t="s">
        <v>24</v>
      </c>
      <c r="H2827" t="s">
        <v>25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1086</v>
      </c>
      <c r="O2827" s="7">
        <f>(E2827/D2827)*100</f>
        <v>103.33333333333334</v>
      </c>
      <c r="P2827" s="5">
        <f>IFERROR((E2827/L2827),0)</f>
        <v>60.784313725490193</v>
      </c>
      <c r="Q2827" s="5" t="str">
        <f>LEFT(N2827,SEARCH("/", N2827)-1)</f>
        <v>theater</v>
      </c>
      <c r="R2827" s="5" t="str">
        <f>RIGHT(N2827,LEN(N2827)-SEARCH("/",N2827))</f>
        <v>plays</v>
      </c>
      <c r="S2827" s="11">
        <f>(((J2827/60)/60)/24)+DATE(1970,1,1)</f>
        <v>42312.792662037042</v>
      </c>
      <c r="T2827" s="11">
        <f>(((I2827/60)/60)/24)+DATE(1970,1,1)</f>
        <v>42342.792662037042</v>
      </c>
      <c r="U2827">
        <f>YEAR(S2827)</f>
        <v>2015</v>
      </c>
      <c r="V2827">
        <f>YEAR(T2827)</f>
        <v>2015</v>
      </c>
      <c r="W2827" t="str">
        <f>IF(V2827=U2827, "Yes"," No")</f>
        <v>Yes</v>
      </c>
    </row>
    <row r="2828" spans="1:23" ht="57.6" x14ac:dyDescent="0.3">
      <c r="A2828">
        <v>2826</v>
      </c>
      <c r="B2828" s="1" t="s">
        <v>5739</v>
      </c>
      <c r="C2828" s="1" t="s">
        <v>5740</v>
      </c>
      <c r="D2828">
        <v>2000</v>
      </c>
      <c r="E2828">
        <v>2155</v>
      </c>
      <c r="F2828" t="s">
        <v>16</v>
      </c>
      <c r="G2828" t="s">
        <v>17</v>
      </c>
      <c r="H2828" t="s">
        <v>18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1086</v>
      </c>
      <c r="O2828" s="7">
        <f>(E2828/D2828)*100</f>
        <v>107.74999999999999</v>
      </c>
      <c r="P2828" s="5">
        <f>IFERROR((E2828/L2828),0)</f>
        <v>113.42105263157895</v>
      </c>
      <c r="Q2828" s="5" t="str">
        <f>LEFT(N2828,SEARCH("/", N2828)-1)</f>
        <v>theater</v>
      </c>
      <c r="R2828" s="5" t="str">
        <f>RIGHT(N2828,LEN(N2828)-SEARCH("/",N2828))</f>
        <v>plays</v>
      </c>
      <c r="S2828" s="11">
        <f>(((J2828/60)/60)/24)+DATE(1970,1,1)</f>
        <v>42171.034861111111</v>
      </c>
      <c r="T2828" s="11">
        <f>(((I2828/60)/60)/24)+DATE(1970,1,1)</f>
        <v>42195.291666666672</v>
      </c>
      <c r="U2828">
        <f>YEAR(S2828)</f>
        <v>2015</v>
      </c>
      <c r="V2828">
        <f>YEAR(T2828)</f>
        <v>2015</v>
      </c>
      <c r="W2828" t="str">
        <f>IF(V2828=U2828, "Yes"," No")</f>
        <v>Yes</v>
      </c>
    </row>
    <row r="2829" spans="1:23" ht="57.6" x14ac:dyDescent="0.3">
      <c r="A2829">
        <v>2827</v>
      </c>
      <c r="B2829" s="1" t="s">
        <v>5741</v>
      </c>
      <c r="C2829" s="1" t="s">
        <v>5742</v>
      </c>
      <c r="D2829">
        <v>2000</v>
      </c>
      <c r="E2829">
        <v>2405</v>
      </c>
      <c r="F2829" t="s">
        <v>16</v>
      </c>
      <c r="G2829" t="s">
        <v>17</v>
      </c>
      <c r="H2829" t="s">
        <v>18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1086</v>
      </c>
      <c r="O2829" s="7">
        <f>(E2829/D2829)*100</f>
        <v>120.24999999999999</v>
      </c>
      <c r="P2829" s="5">
        <f>IFERROR((E2829/L2829),0)</f>
        <v>104.56521739130434</v>
      </c>
      <c r="Q2829" s="5" t="str">
        <f>LEFT(N2829,SEARCH("/", N2829)-1)</f>
        <v>theater</v>
      </c>
      <c r="R2829" s="5" t="str">
        <f>RIGHT(N2829,LEN(N2829)-SEARCH("/",N2829))</f>
        <v>plays</v>
      </c>
      <c r="S2829" s="11">
        <f>(((J2829/60)/60)/24)+DATE(1970,1,1)</f>
        <v>42494.683634259258</v>
      </c>
      <c r="T2829" s="11">
        <f>(((I2829/60)/60)/24)+DATE(1970,1,1)</f>
        <v>42524.6875</v>
      </c>
      <c r="U2829">
        <f>YEAR(S2829)</f>
        <v>2016</v>
      </c>
      <c r="V2829">
        <f>YEAR(T2829)</f>
        <v>2016</v>
      </c>
      <c r="W2829" t="str">
        <f>IF(V2829=U2829, "Yes"," No")</f>
        <v>Yes</v>
      </c>
    </row>
    <row r="2830" spans="1:23" ht="43.2" x14ac:dyDescent="0.3">
      <c r="A2830">
        <v>2828</v>
      </c>
      <c r="B2830" s="1" t="s">
        <v>5743</v>
      </c>
      <c r="C2830" s="1" t="s">
        <v>5744</v>
      </c>
      <c r="D2830">
        <v>9500</v>
      </c>
      <c r="E2830">
        <v>9536</v>
      </c>
      <c r="F2830" t="s">
        <v>16</v>
      </c>
      <c r="G2830" t="s">
        <v>24</v>
      </c>
      <c r="H2830" t="s">
        <v>25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1086</v>
      </c>
      <c r="O2830" s="7">
        <f>(E2830/D2830)*100</f>
        <v>100.37894736842105</v>
      </c>
      <c r="P2830" s="5">
        <f>IFERROR((E2830/L2830),0)</f>
        <v>98.30927835051547</v>
      </c>
      <c r="Q2830" s="5" t="str">
        <f>LEFT(N2830,SEARCH("/", N2830)-1)</f>
        <v>theater</v>
      </c>
      <c r="R2830" s="5" t="str">
        <f>RIGHT(N2830,LEN(N2830)-SEARCH("/",N2830))</f>
        <v>plays</v>
      </c>
      <c r="S2830" s="11">
        <f>(((J2830/60)/60)/24)+DATE(1970,1,1)</f>
        <v>42254.264687499999</v>
      </c>
      <c r="T2830" s="11">
        <f>(((I2830/60)/60)/24)+DATE(1970,1,1)</f>
        <v>42279.958333333328</v>
      </c>
      <c r="U2830">
        <f>YEAR(S2830)</f>
        <v>2015</v>
      </c>
      <c r="V2830">
        <f>YEAR(T2830)</f>
        <v>2015</v>
      </c>
      <c r="W2830" t="str">
        <f>IF(V2830=U2830, "Yes"," No")</f>
        <v>Yes</v>
      </c>
    </row>
    <row r="2831" spans="1:23" ht="43.2" x14ac:dyDescent="0.3">
      <c r="A2831">
        <v>2829</v>
      </c>
      <c r="B2831" s="1" t="s">
        <v>5745</v>
      </c>
      <c r="C2831" s="1" t="s">
        <v>5746</v>
      </c>
      <c r="D2831">
        <v>2500</v>
      </c>
      <c r="E2831">
        <v>2663</v>
      </c>
      <c r="F2831" t="s">
        <v>16</v>
      </c>
      <c r="G2831" t="s">
        <v>24</v>
      </c>
      <c r="H2831" t="s">
        <v>25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1086</v>
      </c>
      <c r="O2831" s="7">
        <f>(E2831/D2831)*100</f>
        <v>106.52</v>
      </c>
      <c r="P2831" s="5">
        <f>IFERROR((E2831/L2831),0)</f>
        <v>35.039473684210527</v>
      </c>
      <c r="Q2831" s="5" t="str">
        <f>LEFT(N2831,SEARCH("/", N2831)-1)</f>
        <v>theater</v>
      </c>
      <c r="R2831" s="5" t="str">
        <f>RIGHT(N2831,LEN(N2831)-SEARCH("/",N2831))</f>
        <v>plays</v>
      </c>
      <c r="S2831" s="11">
        <f>(((J2831/60)/60)/24)+DATE(1970,1,1)</f>
        <v>42495.434236111112</v>
      </c>
      <c r="T2831" s="11">
        <f>(((I2831/60)/60)/24)+DATE(1970,1,1)</f>
        <v>42523.434236111112</v>
      </c>
      <c r="U2831">
        <f>YEAR(S2831)</f>
        <v>2016</v>
      </c>
      <c r="V2831">
        <f>YEAR(T2831)</f>
        <v>2016</v>
      </c>
      <c r="W2831" t="str">
        <f>IF(V2831=U2831, "Yes"," No")</f>
        <v>Yes</v>
      </c>
    </row>
    <row r="2832" spans="1:23" ht="28.8" x14ac:dyDescent="0.3">
      <c r="A2832">
        <v>2830</v>
      </c>
      <c r="B2832" s="1" t="s">
        <v>5747</v>
      </c>
      <c r="C2832" s="1" t="s">
        <v>5748</v>
      </c>
      <c r="D2832">
        <v>3000</v>
      </c>
      <c r="E2832">
        <v>3000</v>
      </c>
      <c r="F2832" t="s">
        <v>16</v>
      </c>
      <c r="G2832" t="s">
        <v>17</v>
      </c>
      <c r="H2832" t="s">
        <v>18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1086</v>
      </c>
      <c r="O2832" s="7">
        <f>(E2832/D2832)*100</f>
        <v>100</v>
      </c>
      <c r="P2832" s="5">
        <f>IFERROR((E2832/L2832),0)</f>
        <v>272.72727272727275</v>
      </c>
      <c r="Q2832" s="5" t="str">
        <f>LEFT(N2832,SEARCH("/", N2832)-1)</f>
        <v>theater</v>
      </c>
      <c r="R2832" s="5" t="str">
        <f>RIGHT(N2832,LEN(N2832)-SEARCH("/",N2832))</f>
        <v>plays</v>
      </c>
      <c r="S2832" s="11">
        <f>(((J2832/60)/60)/24)+DATE(1970,1,1)</f>
        <v>41758.839675925927</v>
      </c>
      <c r="T2832" s="11">
        <f>(((I2832/60)/60)/24)+DATE(1970,1,1)</f>
        <v>41771.165972222225</v>
      </c>
      <c r="U2832">
        <f>YEAR(S2832)</f>
        <v>2014</v>
      </c>
      <c r="V2832">
        <f>YEAR(T2832)</f>
        <v>2014</v>
      </c>
      <c r="W2832" t="str">
        <f>IF(V2832=U2832, "Yes"," No")</f>
        <v>Yes</v>
      </c>
    </row>
    <row r="2833" spans="1:23" ht="43.2" x14ac:dyDescent="0.3">
      <c r="A2833">
        <v>2831</v>
      </c>
      <c r="B2833" s="1" t="s">
        <v>5749</v>
      </c>
      <c r="C2833" s="1" t="s">
        <v>5750</v>
      </c>
      <c r="D2833">
        <v>3000</v>
      </c>
      <c r="E2833">
        <v>3320</v>
      </c>
      <c r="F2833" t="s">
        <v>16</v>
      </c>
      <c r="G2833" t="s">
        <v>17</v>
      </c>
      <c r="H2833" t="s">
        <v>18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1086</v>
      </c>
      <c r="O2833" s="7">
        <f>(E2833/D2833)*100</f>
        <v>110.66666666666667</v>
      </c>
      <c r="P2833" s="5">
        <f>IFERROR((E2833/L2833),0)</f>
        <v>63.846153846153847</v>
      </c>
      <c r="Q2833" s="5" t="str">
        <f>LEFT(N2833,SEARCH("/", N2833)-1)</f>
        <v>theater</v>
      </c>
      <c r="R2833" s="5" t="str">
        <f>RIGHT(N2833,LEN(N2833)-SEARCH("/",N2833))</f>
        <v>plays</v>
      </c>
      <c r="S2833" s="11">
        <f>(((J2833/60)/60)/24)+DATE(1970,1,1)</f>
        <v>42171.824884259258</v>
      </c>
      <c r="T2833" s="11">
        <f>(((I2833/60)/60)/24)+DATE(1970,1,1)</f>
        <v>42201.824884259258</v>
      </c>
      <c r="U2833">
        <f>YEAR(S2833)</f>
        <v>2015</v>
      </c>
      <c r="V2833">
        <f>YEAR(T2833)</f>
        <v>2015</v>
      </c>
      <c r="W2833" t="str">
        <f>IF(V2833=U2833, "Yes"," No")</f>
        <v>Yes</v>
      </c>
    </row>
    <row r="2834" spans="1:23" ht="43.2" x14ac:dyDescent="0.3">
      <c r="A2834">
        <v>2832</v>
      </c>
      <c r="B2834" s="1" t="s">
        <v>5751</v>
      </c>
      <c r="C2834" s="1" t="s">
        <v>5752</v>
      </c>
      <c r="D2834">
        <v>2500</v>
      </c>
      <c r="E2834">
        <v>2867.99</v>
      </c>
      <c r="F2834" t="s">
        <v>16</v>
      </c>
      <c r="G2834" t="s">
        <v>24</v>
      </c>
      <c r="H2834" t="s">
        <v>25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1086</v>
      </c>
      <c r="O2834" s="7">
        <f>(E2834/D2834)*100</f>
        <v>114.71959999999999</v>
      </c>
      <c r="P2834" s="5">
        <f>IFERROR((E2834/L2834),0)</f>
        <v>30.189368421052631</v>
      </c>
      <c r="Q2834" s="5" t="str">
        <f>LEFT(N2834,SEARCH("/", N2834)-1)</f>
        <v>theater</v>
      </c>
      <c r="R2834" s="5" t="str">
        <f>RIGHT(N2834,LEN(N2834)-SEARCH("/",N2834))</f>
        <v>plays</v>
      </c>
      <c r="S2834" s="11">
        <f>(((J2834/60)/60)/24)+DATE(1970,1,1)</f>
        <v>41938.709421296298</v>
      </c>
      <c r="T2834" s="11">
        <f>(((I2834/60)/60)/24)+DATE(1970,1,1)</f>
        <v>41966.916666666672</v>
      </c>
      <c r="U2834">
        <f>YEAR(S2834)</f>
        <v>2014</v>
      </c>
      <c r="V2834">
        <f>YEAR(T2834)</f>
        <v>2014</v>
      </c>
      <c r="W2834" t="str">
        <f>IF(V2834=U2834, "Yes"," No")</f>
        <v>Yes</v>
      </c>
    </row>
    <row r="2835" spans="1:23" x14ac:dyDescent="0.3">
      <c r="A2835">
        <v>2833</v>
      </c>
      <c r="B2835" s="1" t="s">
        <v>5753</v>
      </c>
      <c r="C2835" s="1" t="s">
        <v>5754</v>
      </c>
      <c r="D2835">
        <v>2700</v>
      </c>
      <c r="E2835">
        <v>2923</v>
      </c>
      <c r="F2835" t="s">
        <v>16</v>
      </c>
      <c r="G2835" t="s">
        <v>17</v>
      </c>
      <c r="H2835" t="s">
        <v>18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1086</v>
      </c>
      <c r="O2835" s="7">
        <f>(E2835/D2835)*100</f>
        <v>108.25925925925925</v>
      </c>
      <c r="P2835" s="5">
        <f>IFERROR((E2835/L2835),0)</f>
        <v>83.51428571428572</v>
      </c>
      <c r="Q2835" s="5" t="str">
        <f>LEFT(N2835,SEARCH("/", N2835)-1)</f>
        <v>theater</v>
      </c>
      <c r="R2835" s="5" t="str">
        <f>RIGHT(N2835,LEN(N2835)-SEARCH("/",N2835))</f>
        <v>plays</v>
      </c>
      <c r="S2835" s="11">
        <f>(((J2835/60)/60)/24)+DATE(1970,1,1)</f>
        <v>42268.127696759257</v>
      </c>
      <c r="T2835" s="11">
        <f>(((I2835/60)/60)/24)+DATE(1970,1,1)</f>
        <v>42288.083333333328</v>
      </c>
      <c r="U2835">
        <f>YEAR(S2835)</f>
        <v>2015</v>
      </c>
      <c r="V2835">
        <f>YEAR(T2835)</f>
        <v>2015</v>
      </c>
      <c r="W2835" t="str">
        <f>IF(V2835=U2835, "Yes"," No")</f>
        <v>Yes</v>
      </c>
    </row>
    <row r="2836" spans="1:23" ht="43.2" x14ac:dyDescent="0.3">
      <c r="A2836">
        <v>2834</v>
      </c>
      <c r="B2836" s="1" t="s">
        <v>5755</v>
      </c>
      <c r="C2836" s="1" t="s">
        <v>5756</v>
      </c>
      <c r="D2836">
        <v>800</v>
      </c>
      <c r="E2836">
        <v>1360</v>
      </c>
      <c r="F2836" t="s">
        <v>16</v>
      </c>
      <c r="G2836" t="s">
        <v>24</v>
      </c>
      <c r="H2836" t="s">
        <v>25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1086</v>
      </c>
      <c r="O2836" s="7">
        <f>(E2836/D2836)*100</f>
        <v>170</v>
      </c>
      <c r="P2836" s="5">
        <f>IFERROR((E2836/L2836),0)</f>
        <v>64.761904761904759</v>
      </c>
      <c r="Q2836" s="5" t="str">
        <f>LEFT(N2836,SEARCH("/", N2836)-1)</f>
        <v>theater</v>
      </c>
      <c r="R2836" s="5" t="str">
        <f>RIGHT(N2836,LEN(N2836)-SEARCH("/",N2836))</f>
        <v>plays</v>
      </c>
      <c r="S2836" s="11">
        <f>(((J2836/60)/60)/24)+DATE(1970,1,1)</f>
        <v>42019.959837962961</v>
      </c>
      <c r="T2836" s="11">
        <f>(((I2836/60)/60)/24)+DATE(1970,1,1)</f>
        <v>42034.959837962961</v>
      </c>
      <c r="U2836">
        <f>YEAR(S2836)</f>
        <v>2015</v>
      </c>
      <c r="V2836">
        <f>YEAR(T2836)</f>
        <v>2015</v>
      </c>
      <c r="W2836" t="str">
        <f>IF(V2836=U2836, "Yes"," No")</f>
        <v>Yes</v>
      </c>
    </row>
    <row r="2837" spans="1:23" ht="43.2" x14ac:dyDescent="0.3">
      <c r="A2837">
        <v>2835</v>
      </c>
      <c r="B2837" s="1" t="s">
        <v>5757</v>
      </c>
      <c r="C2837" s="1" t="s">
        <v>5758</v>
      </c>
      <c r="D2837">
        <v>1000</v>
      </c>
      <c r="E2837">
        <v>1870.99</v>
      </c>
      <c r="F2837" t="s">
        <v>16</v>
      </c>
      <c r="G2837" t="s">
        <v>24</v>
      </c>
      <c r="H2837" t="s">
        <v>25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1086</v>
      </c>
      <c r="O2837" s="7">
        <f>(E2837/D2837)*100</f>
        <v>187.09899999999999</v>
      </c>
      <c r="P2837" s="5">
        <f>IFERROR((E2837/L2837),0)</f>
        <v>20.118172043010752</v>
      </c>
      <c r="Q2837" s="5" t="str">
        <f>LEFT(N2837,SEARCH("/", N2837)-1)</f>
        <v>theater</v>
      </c>
      <c r="R2837" s="5" t="str">
        <f>RIGHT(N2837,LEN(N2837)-SEARCH("/",N2837))</f>
        <v>plays</v>
      </c>
      <c r="S2837" s="11">
        <f>(((J2837/60)/60)/24)+DATE(1970,1,1)</f>
        <v>42313.703900462962</v>
      </c>
      <c r="T2837" s="11">
        <f>(((I2837/60)/60)/24)+DATE(1970,1,1)</f>
        <v>42343</v>
      </c>
      <c r="U2837">
        <f>YEAR(S2837)</f>
        <v>2015</v>
      </c>
      <c r="V2837">
        <f>YEAR(T2837)</f>
        <v>2015</v>
      </c>
      <c r="W2837" t="str">
        <f>IF(V2837=U2837, "Yes"," No")</f>
        <v>Yes</v>
      </c>
    </row>
    <row r="2838" spans="1:23" ht="57.6" x14ac:dyDescent="0.3">
      <c r="A2838">
        <v>2836</v>
      </c>
      <c r="B2838" s="1" t="s">
        <v>5759</v>
      </c>
      <c r="C2838" s="1" t="s">
        <v>5760</v>
      </c>
      <c r="D2838">
        <v>450</v>
      </c>
      <c r="E2838">
        <v>485</v>
      </c>
      <c r="F2838" t="s">
        <v>16</v>
      </c>
      <c r="G2838" t="s">
        <v>17</v>
      </c>
      <c r="H2838" t="s">
        <v>18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1086</v>
      </c>
      <c r="O2838" s="7">
        <f>(E2838/D2838)*100</f>
        <v>107.77777777777777</v>
      </c>
      <c r="P2838" s="5">
        <f>IFERROR((E2838/L2838),0)</f>
        <v>44.090909090909093</v>
      </c>
      <c r="Q2838" s="5" t="str">
        <f>LEFT(N2838,SEARCH("/", N2838)-1)</f>
        <v>theater</v>
      </c>
      <c r="R2838" s="5" t="str">
        <f>RIGHT(N2838,LEN(N2838)-SEARCH("/",N2838))</f>
        <v>plays</v>
      </c>
      <c r="S2838" s="11">
        <f>(((J2838/60)/60)/24)+DATE(1970,1,1)</f>
        <v>42746.261782407411</v>
      </c>
      <c r="T2838" s="11">
        <f>(((I2838/60)/60)/24)+DATE(1970,1,1)</f>
        <v>42784.207638888889</v>
      </c>
      <c r="U2838">
        <f>YEAR(S2838)</f>
        <v>2017</v>
      </c>
      <c r="V2838">
        <f>YEAR(T2838)</f>
        <v>2017</v>
      </c>
      <c r="W2838" t="str">
        <f>IF(V2838=U2838, "Yes"," No")</f>
        <v>Yes</v>
      </c>
    </row>
    <row r="2839" spans="1:23" ht="57.6" x14ac:dyDescent="0.3">
      <c r="A2839">
        <v>2837</v>
      </c>
      <c r="B2839" s="1" t="s">
        <v>5761</v>
      </c>
      <c r="C2839" s="1" t="s">
        <v>5762</v>
      </c>
      <c r="D2839">
        <v>850</v>
      </c>
      <c r="E2839">
        <v>850</v>
      </c>
      <c r="F2839" t="s">
        <v>16</v>
      </c>
      <c r="G2839" t="s">
        <v>159</v>
      </c>
      <c r="H2839" t="s">
        <v>160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1086</v>
      </c>
      <c r="O2839" s="7">
        <f>(E2839/D2839)*100</f>
        <v>100</v>
      </c>
      <c r="P2839" s="5">
        <f>IFERROR((E2839/L2839),0)</f>
        <v>40.476190476190474</v>
      </c>
      <c r="Q2839" s="5" t="str">
        <f>LEFT(N2839,SEARCH("/", N2839)-1)</f>
        <v>theater</v>
      </c>
      <c r="R2839" s="5" t="str">
        <f>RIGHT(N2839,LEN(N2839)-SEARCH("/",N2839))</f>
        <v>plays</v>
      </c>
      <c r="S2839" s="11">
        <f>(((J2839/60)/60)/24)+DATE(1970,1,1)</f>
        <v>42307.908379629633</v>
      </c>
      <c r="T2839" s="11">
        <f>(((I2839/60)/60)/24)+DATE(1970,1,1)</f>
        <v>42347.950046296297</v>
      </c>
      <c r="U2839">
        <f>YEAR(S2839)</f>
        <v>2015</v>
      </c>
      <c r="V2839">
        <f>YEAR(T2839)</f>
        <v>2015</v>
      </c>
      <c r="W2839" t="str">
        <f>IF(V2839=U2839, "Yes"," No")</f>
        <v>Yes</v>
      </c>
    </row>
    <row r="2840" spans="1:23" ht="43.2" x14ac:dyDescent="0.3">
      <c r="A2840">
        <v>2838</v>
      </c>
      <c r="B2840" s="1" t="s">
        <v>5763</v>
      </c>
      <c r="C2840" s="1" t="s">
        <v>5764</v>
      </c>
      <c r="D2840">
        <v>2000</v>
      </c>
      <c r="E2840">
        <v>2405</v>
      </c>
      <c r="F2840" t="s">
        <v>16</v>
      </c>
      <c r="G2840" t="s">
        <v>17</v>
      </c>
      <c r="H2840" t="s">
        <v>18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1086</v>
      </c>
      <c r="O2840" s="7">
        <f>(E2840/D2840)*100</f>
        <v>120.24999999999999</v>
      </c>
      <c r="P2840" s="5">
        <f>IFERROR((E2840/L2840),0)</f>
        <v>44.537037037037038</v>
      </c>
      <c r="Q2840" s="5" t="str">
        <f>LEFT(N2840,SEARCH("/", N2840)-1)</f>
        <v>theater</v>
      </c>
      <c r="R2840" s="5" t="str">
        <f>RIGHT(N2840,LEN(N2840)-SEARCH("/",N2840))</f>
        <v>plays</v>
      </c>
      <c r="S2840" s="11">
        <f>(((J2840/60)/60)/24)+DATE(1970,1,1)</f>
        <v>41842.607592592591</v>
      </c>
      <c r="T2840" s="11">
        <f>(((I2840/60)/60)/24)+DATE(1970,1,1)</f>
        <v>41864.916666666664</v>
      </c>
      <c r="U2840">
        <f>YEAR(S2840)</f>
        <v>2014</v>
      </c>
      <c r="V2840">
        <f>YEAR(T2840)</f>
        <v>2014</v>
      </c>
      <c r="W2840" t="str">
        <f>IF(V2840=U2840, "Yes"," No")</f>
        <v>Yes</v>
      </c>
    </row>
    <row r="2841" spans="1:23" ht="43.2" x14ac:dyDescent="0.3">
      <c r="A2841">
        <v>2839</v>
      </c>
      <c r="B2841" s="1" t="s">
        <v>5765</v>
      </c>
      <c r="C2841" s="1" t="s">
        <v>5766</v>
      </c>
      <c r="D2841">
        <v>3500</v>
      </c>
      <c r="E2841">
        <v>3900</v>
      </c>
      <c r="F2841" t="s">
        <v>16</v>
      </c>
      <c r="G2841" t="s">
        <v>17</v>
      </c>
      <c r="H2841" t="s">
        <v>18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1086</v>
      </c>
      <c r="O2841" s="7">
        <f>(E2841/D2841)*100</f>
        <v>111.42857142857143</v>
      </c>
      <c r="P2841" s="5">
        <f>IFERROR((E2841/L2841),0)</f>
        <v>125.80645161290323</v>
      </c>
      <c r="Q2841" s="5" t="str">
        <f>LEFT(N2841,SEARCH("/", N2841)-1)</f>
        <v>theater</v>
      </c>
      <c r="R2841" s="5" t="str">
        <f>RIGHT(N2841,LEN(N2841)-SEARCH("/",N2841))</f>
        <v>plays</v>
      </c>
      <c r="S2841" s="11">
        <f>(((J2841/60)/60)/24)+DATE(1970,1,1)</f>
        <v>41853.240208333329</v>
      </c>
      <c r="T2841" s="11">
        <f>(((I2841/60)/60)/24)+DATE(1970,1,1)</f>
        <v>41876.207638888889</v>
      </c>
      <c r="U2841">
        <f>YEAR(S2841)</f>
        <v>2014</v>
      </c>
      <c r="V2841">
        <f>YEAR(T2841)</f>
        <v>2014</v>
      </c>
      <c r="W2841" t="str">
        <f>IF(V2841=U2841, "Yes"," No")</f>
        <v>Yes</v>
      </c>
    </row>
    <row r="2842" spans="1:23" ht="57.6" x14ac:dyDescent="0.3">
      <c r="A2842">
        <v>2840</v>
      </c>
      <c r="B2842" s="1" t="s">
        <v>5767</v>
      </c>
      <c r="C2842" s="1" t="s">
        <v>5768</v>
      </c>
      <c r="D2842">
        <v>2500</v>
      </c>
      <c r="E2842">
        <v>2600</v>
      </c>
      <c r="F2842" t="s">
        <v>16</v>
      </c>
      <c r="G2842" t="s">
        <v>24</v>
      </c>
      <c r="H2842" t="s">
        <v>25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1086</v>
      </c>
      <c r="O2842" s="7">
        <f>(E2842/D2842)*100</f>
        <v>104</v>
      </c>
      <c r="P2842" s="5">
        <f>IFERROR((E2842/L2842),0)</f>
        <v>19.696969696969695</v>
      </c>
      <c r="Q2842" s="5" t="str">
        <f>LEFT(N2842,SEARCH("/", N2842)-1)</f>
        <v>theater</v>
      </c>
      <c r="R2842" s="5" t="str">
        <f>RIGHT(N2842,LEN(N2842)-SEARCH("/",N2842))</f>
        <v>plays</v>
      </c>
      <c r="S2842" s="11">
        <f>(((J2842/60)/60)/24)+DATE(1970,1,1)</f>
        <v>42060.035636574074</v>
      </c>
      <c r="T2842" s="11">
        <f>(((I2842/60)/60)/24)+DATE(1970,1,1)</f>
        <v>42081.708333333328</v>
      </c>
      <c r="U2842">
        <f>YEAR(S2842)</f>
        <v>2015</v>
      </c>
      <c r="V2842">
        <f>YEAR(T2842)</f>
        <v>2015</v>
      </c>
      <c r="W2842" t="str">
        <f>IF(V2842=U2842, "Yes"," No")</f>
        <v>Yes</v>
      </c>
    </row>
    <row r="2843" spans="1:23" ht="43.2" x14ac:dyDescent="0.3">
      <c r="A2843">
        <v>2841</v>
      </c>
      <c r="B2843" s="1" t="s">
        <v>5769</v>
      </c>
      <c r="C2843" s="1" t="s">
        <v>5770</v>
      </c>
      <c r="D2843">
        <v>1000</v>
      </c>
      <c r="E2843">
        <v>10</v>
      </c>
      <c r="F2843" t="s">
        <v>357</v>
      </c>
      <c r="G2843" t="s">
        <v>24</v>
      </c>
      <c r="H2843" t="s">
        <v>25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1086</v>
      </c>
      <c r="O2843" s="7">
        <f>(E2843/D2843)*100</f>
        <v>1</v>
      </c>
      <c r="P2843" s="5">
        <f>IFERROR((E2843/L2843),0)</f>
        <v>10</v>
      </c>
      <c r="Q2843" s="5" t="str">
        <f>LEFT(N2843,SEARCH("/", N2843)-1)</f>
        <v>theater</v>
      </c>
      <c r="R2843" s="5" t="str">
        <f>RIGHT(N2843,LEN(N2843)-SEARCH("/",N2843))</f>
        <v>plays</v>
      </c>
      <c r="S2843" s="11">
        <f>(((J2843/60)/60)/24)+DATE(1970,1,1)</f>
        <v>42291.739548611105</v>
      </c>
      <c r="T2843" s="11">
        <f>(((I2843/60)/60)/24)+DATE(1970,1,1)</f>
        <v>42351.781215277777</v>
      </c>
      <c r="U2843">
        <f>YEAR(S2843)</f>
        <v>2015</v>
      </c>
      <c r="V2843">
        <f>YEAR(T2843)</f>
        <v>2015</v>
      </c>
      <c r="W2843" t="str">
        <f>IF(V2843=U2843, "Yes"," No")</f>
        <v>Yes</v>
      </c>
    </row>
    <row r="2844" spans="1:23" ht="43.2" x14ac:dyDescent="0.3">
      <c r="A2844">
        <v>2842</v>
      </c>
      <c r="B2844" s="1" t="s">
        <v>5771</v>
      </c>
      <c r="C2844" s="1" t="s">
        <v>5772</v>
      </c>
      <c r="D2844">
        <v>1500</v>
      </c>
      <c r="E2844">
        <v>0</v>
      </c>
      <c r="F2844" t="s">
        <v>357</v>
      </c>
      <c r="G2844" t="s">
        <v>24</v>
      </c>
      <c r="H2844" t="s">
        <v>25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1086</v>
      </c>
      <c r="O2844" s="7">
        <f>(E2844/D2844)*100</f>
        <v>0</v>
      </c>
      <c r="P2844" s="5">
        <f>IFERROR((E2844/L2844),0)</f>
        <v>0</v>
      </c>
      <c r="Q2844" s="5" t="str">
        <f>LEFT(N2844,SEARCH("/", N2844)-1)</f>
        <v>theater</v>
      </c>
      <c r="R2844" s="5" t="str">
        <f>RIGHT(N2844,LEN(N2844)-SEARCH("/",N2844))</f>
        <v>plays</v>
      </c>
      <c r="S2844" s="11">
        <f>(((J2844/60)/60)/24)+DATE(1970,1,1)</f>
        <v>41784.952488425923</v>
      </c>
      <c r="T2844" s="11">
        <f>(((I2844/60)/60)/24)+DATE(1970,1,1)</f>
        <v>41811.458333333336</v>
      </c>
      <c r="U2844">
        <f>YEAR(S2844)</f>
        <v>2014</v>
      </c>
      <c r="V2844">
        <f>YEAR(T2844)</f>
        <v>2014</v>
      </c>
      <c r="W2844" t="str">
        <f>IF(V2844=U2844, "Yes"," No")</f>
        <v>Yes</v>
      </c>
    </row>
    <row r="2845" spans="1:23" ht="43.2" x14ac:dyDescent="0.3">
      <c r="A2845">
        <v>2843</v>
      </c>
      <c r="B2845" s="1" t="s">
        <v>5773</v>
      </c>
      <c r="C2845" s="1" t="s">
        <v>5774</v>
      </c>
      <c r="D2845">
        <v>1200</v>
      </c>
      <c r="E2845">
        <v>0</v>
      </c>
      <c r="F2845" t="s">
        <v>357</v>
      </c>
      <c r="G2845" t="s">
        <v>17</v>
      </c>
      <c r="H2845" t="s">
        <v>18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1086</v>
      </c>
      <c r="O2845" s="7">
        <f>(E2845/D2845)*100</f>
        <v>0</v>
      </c>
      <c r="P2845" s="5">
        <f>IFERROR((E2845/L2845),0)</f>
        <v>0</v>
      </c>
      <c r="Q2845" s="5" t="str">
        <f>LEFT(N2845,SEARCH("/", N2845)-1)</f>
        <v>theater</v>
      </c>
      <c r="R2845" s="5" t="str">
        <f>RIGHT(N2845,LEN(N2845)-SEARCH("/",N2845))</f>
        <v>plays</v>
      </c>
      <c r="S2845" s="11">
        <f>(((J2845/60)/60)/24)+DATE(1970,1,1)</f>
        <v>42492.737847222219</v>
      </c>
      <c r="T2845" s="11">
        <f>(((I2845/60)/60)/24)+DATE(1970,1,1)</f>
        <v>42534.166666666672</v>
      </c>
      <c r="U2845">
        <f>YEAR(S2845)</f>
        <v>2016</v>
      </c>
      <c r="V2845">
        <f>YEAR(T2845)</f>
        <v>2016</v>
      </c>
      <c r="W2845" t="str">
        <f>IF(V2845=U2845, "Yes"," No")</f>
        <v>Yes</v>
      </c>
    </row>
    <row r="2846" spans="1:23" ht="43.2" x14ac:dyDescent="0.3">
      <c r="A2846">
        <v>2844</v>
      </c>
      <c r="B2846" s="1" t="s">
        <v>5775</v>
      </c>
      <c r="C2846" s="1" t="s">
        <v>5776</v>
      </c>
      <c r="D2846">
        <v>550</v>
      </c>
      <c r="E2846">
        <v>30</v>
      </c>
      <c r="F2846" t="s">
        <v>357</v>
      </c>
      <c r="G2846" t="s">
        <v>2012</v>
      </c>
      <c r="H2846" t="s">
        <v>55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1086</v>
      </c>
      <c r="O2846" s="7">
        <f>(E2846/D2846)*100</f>
        <v>5.4545454545454541</v>
      </c>
      <c r="P2846" s="5">
        <f>IFERROR((E2846/L2846),0)</f>
        <v>30</v>
      </c>
      <c r="Q2846" s="5" t="str">
        <f>LEFT(N2846,SEARCH("/", N2846)-1)</f>
        <v>theater</v>
      </c>
      <c r="R2846" s="5" t="str">
        <f>RIGHT(N2846,LEN(N2846)-SEARCH("/",N2846))</f>
        <v>plays</v>
      </c>
      <c r="S2846" s="11">
        <f>(((J2846/60)/60)/24)+DATE(1970,1,1)</f>
        <v>42709.546064814815</v>
      </c>
      <c r="T2846" s="11">
        <f>(((I2846/60)/60)/24)+DATE(1970,1,1)</f>
        <v>42739.546064814815</v>
      </c>
      <c r="U2846">
        <f>YEAR(S2846)</f>
        <v>2016</v>
      </c>
      <c r="V2846">
        <f>YEAR(T2846)</f>
        <v>2017</v>
      </c>
      <c r="W2846" t="str">
        <f>IF(V2846=U2846, "Yes"," No")</f>
        <v xml:space="preserve"> No</v>
      </c>
    </row>
    <row r="2847" spans="1:23" ht="43.2" x14ac:dyDescent="0.3">
      <c r="A2847">
        <v>2845</v>
      </c>
      <c r="B2847" s="1" t="s">
        <v>5777</v>
      </c>
      <c r="C2847" s="1" t="s">
        <v>5778</v>
      </c>
      <c r="D2847">
        <v>7500</v>
      </c>
      <c r="E2847">
        <v>2366</v>
      </c>
      <c r="F2847" t="s">
        <v>357</v>
      </c>
      <c r="G2847" t="s">
        <v>17</v>
      </c>
      <c r="H2847" t="s">
        <v>18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1086</v>
      </c>
      <c r="O2847" s="7">
        <f>(E2847/D2847)*100</f>
        <v>31.546666666666667</v>
      </c>
      <c r="P2847" s="5">
        <f>IFERROR((E2847/L2847),0)</f>
        <v>60.666666666666664</v>
      </c>
      <c r="Q2847" s="5" t="str">
        <f>LEFT(N2847,SEARCH("/", N2847)-1)</f>
        <v>theater</v>
      </c>
      <c r="R2847" s="5" t="str">
        <f>RIGHT(N2847,LEN(N2847)-SEARCH("/",N2847))</f>
        <v>plays</v>
      </c>
      <c r="S2847" s="11">
        <f>(((J2847/60)/60)/24)+DATE(1970,1,1)</f>
        <v>42103.016585648147</v>
      </c>
      <c r="T2847" s="11">
        <f>(((I2847/60)/60)/24)+DATE(1970,1,1)</f>
        <v>42163.016585648147</v>
      </c>
      <c r="U2847">
        <f>YEAR(S2847)</f>
        <v>2015</v>
      </c>
      <c r="V2847">
        <f>YEAR(T2847)</f>
        <v>2015</v>
      </c>
      <c r="W2847" t="str">
        <f>IF(V2847=U2847, "Yes"," No")</f>
        <v>Yes</v>
      </c>
    </row>
    <row r="2848" spans="1:23" ht="57.6" x14ac:dyDescent="0.3">
      <c r="A2848">
        <v>2846</v>
      </c>
      <c r="B2848" s="1" t="s">
        <v>5779</v>
      </c>
      <c r="C2848" s="1" t="s">
        <v>5780</v>
      </c>
      <c r="D2848">
        <v>8000</v>
      </c>
      <c r="E2848">
        <v>0</v>
      </c>
      <c r="F2848" t="s">
        <v>357</v>
      </c>
      <c r="G2848" t="s">
        <v>17</v>
      </c>
      <c r="H2848" t="s">
        <v>18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1086</v>
      </c>
      <c r="O2848" s="7">
        <f>(E2848/D2848)*100</f>
        <v>0</v>
      </c>
      <c r="P2848" s="5">
        <f>IFERROR((E2848/L2848),0)</f>
        <v>0</v>
      </c>
      <c r="Q2848" s="5" t="str">
        <f>LEFT(N2848,SEARCH("/", N2848)-1)</f>
        <v>theater</v>
      </c>
      <c r="R2848" s="5" t="str">
        <f>RIGHT(N2848,LEN(N2848)-SEARCH("/",N2848))</f>
        <v>plays</v>
      </c>
      <c r="S2848" s="11">
        <f>(((J2848/60)/60)/24)+DATE(1970,1,1)</f>
        <v>42108.692060185189</v>
      </c>
      <c r="T2848" s="11">
        <f>(((I2848/60)/60)/24)+DATE(1970,1,1)</f>
        <v>42153.692060185189</v>
      </c>
      <c r="U2848">
        <f>YEAR(S2848)</f>
        <v>2015</v>
      </c>
      <c r="V2848">
        <f>YEAR(T2848)</f>
        <v>2015</v>
      </c>
      <c r="W2848" t="str">
        <f>IF(V2848=U2848, "Yes"," No")</f>
        <v>Yes</v>
      </c>
    </row>
    <row r="2849" spans="1:23" ht="43.2" x14ac:dyDescent="0.3">
      <c r="A2849">
        <v>2847</v>
      </c>
      <c r="B2849" s="1" t="s">
        <v>5781</v>
      </c>
      <c r="C2849" s="1" t="s">
        <v>5782</v>
      </c>
      <c r="D2849">
        <v>2000</v>
      </c>
      <c r="E2849">
        <v>0</v>
      </c>
      <c r="F2849" t="s">
        <v>357</v>
      </c>
      <c r="G2849" t="s">
        <v>17</v>
      </c>
      <c r="H2849" t="s">
        <v>18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1086</v>
      </c>
      <c r="O2849" s="7">
        <f>(E2849/D2849)*100</f>
        <v>0</v>
      </c>
      <c r="P2849" s="5">
        <f>IFERROR((E2849/L2849),0)</f>
        <v>0</v>
      </c>
      <c r="Q2849" s="5" t="str">
        <f>LEFT(N2849,SEARCH("/", N2849)-1)</f>
        <v>theater</v>
      </c>
      <c r="R2849" s="5" t="str">
        <f>RIGHT(N2849,LEN(N2849)-SEARCH("/",N2849))</f>
        <v>plays</v>
      </c>
      <c r="S2849" s="11">
        <f>(((J2849/60)/60)/24)+DATE(1970,1,1)</f>
        <v>42453.806307870371</v>
      </c>
      <c r="T2849" s="11">
        <f>(((I2849/60)/60)/24)+DATE(1970,1,1)</f>
        <v>42513.806307870371</v>
      </c>
      <c r="U2849">
        <f>YEAR(S2849)</f>
        <v>2016</v>
      </c>
      <c r="V2849">
        <f>YEAR(T2849)</f>
        <v>2016</v>
      </c>
      <c r="W2849" t="str">
        <f>IF(V2849=U2849, "Yes"," No")</f>
        <v>Yes</v>
      </c>
    </row>
    <row r="2850" spans="1:23" ht="57.6" x14ac:dyDescent="0.3">
      <c r="A2850">
        <v>2848</v>
      </c>
      <c r="B2850" s="1" t="s">
        <v>5783</v>
      </c>
      <c r="C2850" s="1" t="s">
        <v>5784</v>
      </c>
      <c r="D2850">
        <v>35000</v>
      </c>
      <c r="E2850">
        <v>70</v>
      </c>
      <c r="F2850" t="s">
        <v>357</v>
      </c>
      <c r="G2850" t="s">
        <v>17</v>
      </c>
      <c r="H2850" t="s">
        <v>18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     </c>
      <c r="O2850" s="7">
        <f>(E2850/D2850)*100</f>
        <v>0.2</v>
      </c>
      <c r="P2850" s="5">
        <f>IFERROR((E2850/L2850),0)</f>
        <v>23.333333333333332</v>
      </c>
      <c r="Q2850" s="5" t="str">
        <f>LEFT(N2850,SEARCH("/", N2850)-1)</f>
        <v>theater</v>
      </c>
      <c r="R2850" s="5" t="str">
        <f>RIGHT(N2850,LEN(N2850)-SEARCH("/",N2850))</f>
        <v>plays</v>
      </c>
      <c r="S2850" s="11">
        <f>(((J2850/60)/60)/24)+DATE(1970,1,1)</f>
        <v>42123.648831018523</v>
      </c>
      <c r="T2850" s="11">
        <f>(((I2850/60)/60)/24)+DATE(1970,1,1)</f>
        <v>42153.648831018523</v>
      </c>
      <c r="U2850">
        <f>YEAR(S2850)</f>
        <v>2015</v>
      </c>
      <c r="V2850">
        <f>YEAR(T2850)</f>
        <v>2015</v>
      </c>
      <c r="W2850" t="str">
        <f>IF(V2850=U2850, "Yes"," No")</f>
        <v>Yes</v>
      </c>
    </row>
    <row r="2851" spans="1:23" ht="43.2" x14ac:dyDescent="0.3">
      <c r="A2851">
        <v>2849</v>
      </c>
      <c r="B2851" s="1" t="s">
        <v>5785</v>
      </c>
      <c r="C2851" s="1" t="s">
        <v>5786</v>
      </c>
      <c r="D2851">
        <v>500</v>
      </c>
      <c r="E2851">
        <v>5</v>
      </c>
      <c r="F2851" t="s">
        <v>357</v>
      </c>
      <c r="G2851" t="s">
        <v>24</v>
      </c>
      <c r="H2851" t="s">
        <v>25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1086</v>
      </c>
      <c r="O2851" s="7">
        <f>(E2851/D2851)*100</f>
        <v>1</v>
      </c>
      <c r="P2851" s="5">
        <f>IFERROR((E2851/L2851),0)</f>
        <v>5</v>
      </c>
      <c r="Q2851" s="5" t="str">
        <f>LEFT(N2851,SEARCH("/", N2851)-1)</f>
        <v>theater</v>
      </c>
      <c r="R2851" s="5" t="str">
        <f>RIGHT(N2851,LEN(N2851)-SEARCH("/",N2851))</f>
        <v>plays</v>
      </c>
      <c r="S2851" s="11">
        <f>(((J2851/60)/60)/24)+DATE(1970,1,1)</f>
        <v>42453.428240740745</v>
      </c>
      <c r="T2851" s="11">
        <f>(((I2851/60)/60)/24)+DATE(1970,1,1)</f>
        <v>42483.428240740745</v>
      </c>
      <c r="U2851">
        <f>YEAR(S2851)</f>
        <v>2016</v>
      </c>
      <c r="V2851">
        <f>YEAR(T2851)</f>
        <v>2016</v>
      </c>
      <c r="W2851" t="str">
        <f>IF(V2851=U2851, "Yes"," No")</f>
        <v>Yes</v>
      </c>
    </row>
    <row r="2852" spans="1:23" ht="43.2" x14ac:dyDescent="0.3">
      <c r="A2852">
        <v>2850</v>
      </c>
      <c r="B2852" s="1" t="s">
        <v>5787</v>
      </c>
      <c r="C2852" s="1" t="s">
        <v>5788</v>
      </c>
      <c r="D2852">
        <v>8000</v>
      </c>
      <c r="E2852">
        <v>311</v>
      </c>
      <c r="F2852" t="s">
        <v>357</v>
      </c>
      <c r="G2852" t="s">
        <v>17</v>
      </c>
      <c r="H2852" t="s">
        <v>18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1086</v>
      </c>
      <c r="O2852" s="7">
        <f>(E2852/D2852)*100</f>
        <v>3.8875000000000002</v>
      </c>
      <c r="P2852" s="5">
        <f>IFERROR((E2852/L2852),0)</f>
        <v>23.923076923076923</v>
      </c>
      <c r="Q2852" s="5" t="str">
        <f>LEFT(N2852,SEARCH("/", N2852)-1)</f>
        <v>theater</v>
      </c>
      <c r="R2852" s="5" t="str">
        <f>RIGHT(N2852,LEN(N2852)-SEARCH("/",N2852))</f>
        <v>plays</v>
      </c>
      <c r="S2852" s="11">
        <f>(((J2852/60)/60)/24)+DATE(1970,1,1)</f>
        <v>41858.007071759261</v>
      </c>
      <c r="T2852" s="11">
        <f>(((I2852/60)/60)/24)+DATE(1970,1,1)</f>
        <v>41888.007071759261</v>
      </c>
      <c r="U2852">
        <f>YEAR(S2852)</f>
        <v>2014</v>
      </c>
      <c r="V2852">
        <f>YEAR(T2852)</f>
        <v>2014</v>
      </c>
      <c r="W2852" t="str">
        <f>IF(V2852=U2852, "Yes"," No")</f>
        <v>Yes</v>
      </c>
    </row>
    <row r="2853" spans="1:23" ht="43.2" x14ac:dyDescent="0.3">
      <c r="A2853">
        <v>2851</v>
      </c>
      <c r="B2853" s="1" t="s">
        <v>5789</v>
      </c>
      <c r="C2853" s="1" t="s">
        <v>5790</v>
      </c>
      <c r="D2853">
        <v>4500</v>
      </c>
      <c r="E2853">
        <v>0</v>
      </c>
      <c r="F2853" t="s">
        <v>357</v>
      </c>
      <c r="G2853" t="s">
        <v>2455</v>
      </c>
      <c r="H2853" t="s">
        <v>55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1086</v>
      </c>
      <c r="O2853" s="7">
        <f>(E2853/D2853)*100</f>
        <v>0</v>
      </c>
      <c r="P2853" s="5">
        <f>IFERROR((E2853/L2853),0)</f>
        <v>0</v>
      </c>
      <c r="Q2853" s="5" t="str">
        <f>LEFT(N2853,SEARCH("/", N2853)-1)</f>
        <v>theater</v>
      </c>
      <c r="R2853" s="5" t="str">
        <f>RIGHT(N2853,LEN(N2853)-SEARCH("/",N2853))</f>
        <v>plays</v>
      </c>
      <c r="S2853" s="11">
        <f>(((J2853/60)/60)/24)+DATE(1970,1,1)</f>
        <v>42390.002650462964</v>
      </c>
      <c r="T2853" s="11">
        <f>(((I2853/60)/60)/24)+DATE(1970,1,1)</f>
        <v>42398.970138888893</v>
      </c>
      <c r="U2853">
        <f>YEAR(S2853)</f>
        <v>2016</v>
      </c>
      <c r="V2853">
        <f>YEAR(T2853)</f>
        <v>2016</v>
      </c>
      <c r="W2853" t="str">
        <f>IF(V2853=U2853, "Yes"," No")</f>
        <v>Yes</v>
      </c>
    </row>
    <row r="2854" spans="1:23" ht="43.2" x14ac:dyDescent="0.3">
      <c r="A2854">
        <v>2852</v>
      </c>
      <c r="B2854" s="1" t="s">
        <v>5791</v>
      </c>
      <c r="C2854" s="1" t="s">
        <v>5792</v>
      </c>
      <c r="D2854">
        <v>5000</v>
      </c>
      <c r="E2854">
        <v>95</v>
      </c>
      <c r="F2854" t="s">
        <v>357</v>
      </c>
      <c r="G2854" t="s">
        <v>17</v>
      </c>
      <c r="H2854" t="s">
        <v>18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1086</v>
      </c>
      <c r="O2854" s="7">
        <f>(E2854/D2854)*100</f>
        <v>1.9</v>
      </c>
      <c r="P2854" s="5">
        <f>IFERROR((E2854/L2854),0)</f>
        <v>15.833333333333334</v>
      </c>
      <c r="Q2854" s="5" t="str">
        <f>LEFT(N2854,SEARCH("/", N2854)-1)</f>
        <v>theater</v>
      </c>
      <c r="R2854" s="5" t="str">
        <f>RIGHT(N2854,LEN(N2854)-SEARCH("/",N2854))</f>
        <v>plays</v>
      </c>
      <c r="S2854" s="11">
        <f>(((J2854/60)/60)/24)+DATE(1970,1,1)</f>
        <v>41781.045173611114</v>
      </c>
      <c r="T2854" s="11">
        <f>(((I2854/60)/60)/24)+DATE(1970,1,1)</f>
        <v>41811.045173611114</v>
      </c>
      <c r="U2854">
        <f>YEAR(S2854)</f>
        <v>2014</v>
      </c>
      <c r="V2854">
        <f>YEAR(T2854)</f>
        <v>2014</v>
      </c>
      <c r="W2854" t="str">
        <f>IF(V2854=U2854, "Yes"," No")</f>
        <v>Yes</v>
      </c>
    </row>
    <row r="2855" spans="1:23" ht="43.2" x14ac:dyDescent="0.3">
      <c r="A2855">
        <v>2853</v>
      </c>
      <c r="B2855" s="1" t="s">
        <v>5793</v>
      </c>
      <c r="C2855" s="1" t="s">
        <v>5794</v>
      </c>
      <c r="D2855">
        <v>9500</v>
      </c>
      <c r="E2855">
        <v>0</v>
      </c>
      <c r="F2855" t="s">
        <v>357</v>
      </c>
      <c r="G2855" t="s">
        <v>159</v>
      </c>
      <c r="H2855" t="s">
        <v>160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1086</v>
      </c>
      <c r="O2855" s="7">
        <f>(E2855/D2855)*100</f>
        <v>0</v>
      </c>
      <c r="P2855" s="5">
        <f>IFERROR((E2855/L2855),0)</f>
        <v>0</v>
      </c>
      <c r="Q2855" s="5" t="str">
        <f>LEFT(N2855,SEARCH("/", N2855)-1)</f>
        <v>theater</v>
      </c>
      <c r="R2855" s="5" t="str">
        <f>RIGHT(N2855,LEN(N2855)-SEARCH("/",N2855))</f>
        <v>plays</v>
      </c>
      <c r="S2855" s="11">
        <f>(((J2855/60)/60)/24)+DATE(1970,1,1)</f>
        <v>41836.190937499996</v>
      </c>
      <c r="T2855" s="11">
        <f>(((I2855/60)/60)/24)+DATE(1970,1,1)</f>
        <v>41896.190937499996</v>
      </c>
      <c r="U2855">
        <f>YEAR(S2855)</f>
        <v>2014</v>
      </c>
      <c r="V2855">
        <f>YEAR(T2855)</f>
        <v>2014</v>
      </c>
      <c r="W2855" t="str">
        <f>IF(V2855=U2855, "Yes"," No")</f>
        <v>Yes</v>
      </c>
    </row>
    <row r="2856" spans="1:23" ht="43.2" x14ac:dyDescent="0.3">
      <c r="A2856">
        <v>2854</v>
      </c>
      <c r="B2856" s="1" t="s">
        <v>5795</v>
      </c>
      <c r="C2856" s="1" t="s">
        <v>5796</v>
      </c>
      <c r="D2856">
        <v>1000</v>
      </c>
      <c r="E2856">
        <v>417</v>
      </c>
      <c r="F2856" t="s">
        <v>357</v>
      </c>
      <c r="G2856" t="s">
        <v>24</v>
      </c>
      <c r="H2856" t="s">
        <v>25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1086</v>
      </c>
      <c r="O2856" s="7">
        <f>(E2856/D2856)*100</f>
        <v>41.699999999999996</v>
      </c>
      <c r="P2856" s="5">
        <f>IFERROR((E2856/L2856),0)</f>
        <v>29.785714285714285</v>
      </c>
      <c r="Q2856" s="5" t="str">
        <f>LEFT(N2856,SEARCH("/", N2856)-1)</f>
        <v>theater</v>
      </c>
      <c r="R2856" s="5" t="str">
        <f>RIGHT(N2856,LEN(N2856)-SEARCH("/",N2856))</f>
        <v>plays</v>
      </c>
      <c r="S2856" s="11">
        <f>(((J2856/60)/60)/24)+DATE(1970,1,1)</f>
        <v>42111.71665509259</v>
      </c>
      <c r="T2856" s="11">
        <f>(((I2856/60)/60)/24)+DATE(1970,1,1)</f>
        <v>42131.71665509259</v>
      </c>
      <c r="U2856">
        <f>YEAR(S2856)</f>
        <v>2015</v>
      </c>
      <c r="V2856">
        <f>YEAR(T2856)</f>
        <v>2015</v>
      </c>
      <c r="W2856" t="str">
        <f>IF(V2856=U2856, "Yes"," No")</f>
        <v>Yes</v>
      </c>
    </row>
    <row r="2857" spans="1:23" ht="57.6" x14ac:dyDescent="0.3">
      <c r="A2857">
        <v>2855</v>
      </c>
      <c r="B2857" s="1" t="s">
        <v>5797</v>
      </c>
      <c r="C2857" s="1" t="s">
        <v>5798</v>
      </c>
      <c r="D2857">
        <v>600</v>
      </c>
      <c r="E2857">
        <v>300</v>
      </c>
      <c r="F2857" t="s">
        <v>357</v>
      </c>
      <c r="G2857" t="s">
        <v>17</v>
      </c>
      <c r="H2857" t="s">
        <v>18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1086</v>
      </c>
      <c r="O2857" s="7">
        <f>(E2857/D2857)*100</f>
        <v>50</v>
      </c>
      <c r="P2857" s="5">
        <f>IFERROR((E2857/L2857),0)</f>
        <v>60</v>
      </c>
      <c r="Q2857" s="5" t="str">
        <f>LEFT(N2857,SEARCH("/", N2857)-1)</f>
        <v>theater</v>
      </c>
      <c r="R2857" s="5" t="str">
        <f>RIGHT(N2857,LEN(N2857)-SEARCH("/",N2857))</f>
        <v>plays</v>
      </c>
      <c r="S2857" s="11">
        <f>(((J2857/60)/60)/24)+DATE(1970,1,1)</f>
        <v>42370.007766203707</v>
      </c>
      <c r="T2857" s="11">
        <f>(((I2857/60)/60)/24)+DATE(1970,1,1)</f>
        <v>42398.981944444444</v>
      </c>
      <c r="U2857">
        <f>YEAR(S2857)</f>
        <v>2016</v>
      </c>
      <c r="V2857">
        <f>YEAR(T2857)</f>
        <v>2016</v>
      </c>
      <c r="W2857" t="str">
        <f>IF(V2857=U2857, "Yes"," No")</f>
        <v>Yes</v>
      </c>
    </row>
    <row r="2858" spans="1:23" ht="43.2" x14ac:dyDescent="0.3">
      <c r="A2858">
        <v>2856</v>
      </c>
      <c r="B2858" s="1" t="s">
        <v>5799</v>
      </c>
      <c r="C2858" s="1" t="s">
        <v>5800</v>
      </c>
      <c r="D2858">
        <v>3000</v>
      </c>
      <c r="E2858">
        <v>146</v>
      </c>
      <c r="F2858" t="s">
        <v>357</v>
      </c>
      <c r="G2858" t="s">
        <v>17</v>
      </c>
      <c r="H2858" t="s">
        <v>18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1086</v>
      </c>
      <c r="O2858" s="7">
        <f>(E2858/D2858)*100</f>
        <v>4.8666666666666663</v>
      </c>
      <c r="P2858" s="5">
        <f>IFERROR((E2858/L2858),0)</f>
        <v>24.333333333333332</v>
      </c>
      <c r="Q2858" s="5" t="str">
        <f>LEFT(N2858,SEARCH("/", N2858)-1)</f>
        <v>theater</v>
      </c>
      <c r="R2858" s="5" t="str">
        <f>RIGHT(N2858,LEN(N2858)-SEARCH("/",N2858))</f>
        <v>plays</v>
      </c>
      <c r="S2858" s="11">
        <f>(((J2858/60)/60)/24)+DATE(1970,1,1)</f>
        <v>42165.037581018521</v>
      </c>
      <c r="T2858" s="11">
        <f>(((I2858/60)/60)/24)+DATE(1970,1,1)</f>
        <v>42224.898611111115</v>
      </c>
      <c r="U2858">
        <f>YEAR(S2858)</f>
        <v>2015</v>
      </c>
      <c r="V2858">
        <f>YEAR(T2858)</f>
        <v>2015</v>
      </c>
      <c r="W2858" t="str">
        <f>IF(V2858=U2858, "Yes"," No")</f>
        <v>Yes</v>
      </c>
    </row>
    <row r="2859" spans="1:23" ht="57.6" x14ac:dyDescent="0.3">
      <c r="A2859">
        <v>2857</v>
      </c>
      <c r="B2859" s="1" t="s">
        <v>5801</v>
      </c>
      <c r="C2859" s="1" t="s">
        <v>5802</v>
      </c>
      <c r="D2859">
        <v>38000</v>
      </c>
      <c r="E2859">
        <v>7500</v>
      </c>
      <c r="F2859" t="s">
        <v>357</v>
      </c>
      <c r="G2859" t="s">
        <v>1424</v>
      </c>
      <c r="H2859" t="s">
        <v>1425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1086</v>
      </c>
      <c r="O2859" s="7">
        <f>(E2859/D2859)*100</f>
        <v>19.736842105263158</v>
      </c>
      <c r="P2859" s="5">
        <f>IFERROR((E2859/L2859),0)</f>
        <v>500</v>
      </c>
      <c r="Q2859" s="5" t="str">
        <f>LEFT(N2859,SEARCH("/", N2859)-1)</f>
        <v>theater</v>
      </c>
      <c r="R2859" s="5" t="str">
        <f>RIGHT(N2859,LEN(N2859)-SEARCH("/",N2859))</f>
        <v>plays</v>
      </c>
      <c r="S2859" s="11">
        <f>(((J2859/60)/60)/24)+DATE(1970,1,1)</f>
        <v>42726.920081018514</v>
      </c>
      <c r="T2859" s="11">
        <f>(((I2859/60)/60)/24)+DATE(1970,1,1)</f>
        <v>42786.75</v>
      </c>
      <c r="U2859">
        <f>YEAR(S2859)</f>
        <v>2016</v>
      </c>
      <c r="V2859">
        <f>YEAR(T2859)</f>
        <v>2017</v>
      </c>
      <c r="W2859" t="str">
        <f>IF(V2859=U2859, "Yes"," No")</f>
        <v xml:space="preserve"> No</v>
      </c>
    </row>
    <row r="2860" spans="1:23" ht="43.2" x14ac:dyDescent="0.3">
      <c r="A2860">
        <v>2858</v>
      </c>
      <c r="B2860" s="1" t="s">
        <v>5803</v>
      </c>
      <c r="C2860" s="1" t="s">
        <v>5804</v>
      </c>
      <c r="D2860">
        <v>1000</v>
      </c>
      <c r="E2860">
        <v>0</v>
      </c>
      <c r="F2860" t="s">
        <v>357</v>
      </c>
      <c r="G2860" t="s">
        <v>387</v>
      </c>
      <c r="H2860" t="s">
        <v>55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1086</v>
      </c>
      <c r="O2860" s="7">
        <f>(E2860/D2860)*100</f>
        <v>0</v>
      </c>
      <c r="P2860" s="5">
        <f>IFERROR((E2860/L2860),0)</f>
        <v>0</v>
      </c>
      <c r="Q2860" s="5" t="str">
        <f>LEFT(N2860,SEARCH("/", N2860)-1)</f>
        <v>theater</v>
      </c>
      <c r="R2860" s="5" t="str">
        <f>RIGHT(N2860,LEN(N2860)-SEARCH("/",N2860))</f>
        <v>plays</v>
      </c>
      <c r="S2860" s="11">
        <f>(((J2860/60)/60)/24)+DATE(1970,1,1)</f>
        <v>41954.545081018514</v>
      </c>
      <c r="T2860" s="11">
        <f>(((I2860/60)/60)/24)+DATE(1970,1,1)</f>
        <v>41978.477777777778</v>
      </c>
      <c r="U2860">
        <f>YEAR(S2860)</f>
        <v>2014</v>
      </c>
      <c r="V2860">
        <f>YEAR(T2860)</f>
        <v>2014</v>
      </c>
      <c r="W2860" t="str">
        <f>IF(V2860=U2860, "Yes"," No")</f>
        <v>Yes</v>
      </c>
    </row>
    <row r="2861" spans="1:23" ht="43.2" x14ac:dyDescent="0.3">
      <c r="A2861">
        <v>2859</v>
      </c>
      <c r="B2861" s="1" t="s">
        <v>5805</v>
      </c>
      <c r="C2861" s="1" t="s">
        <v>5806</v>
      </c>
      <c r="D2861">
        <v>2000</v>
      </c>
      <c r="E2861">
        <v>35</v>
      </c>
      <c r="F2861" t="s">
        <v>357</v>
      </c>
      <c r="G2861" t="s">
        <v>50</v>
      </c>
      <c r="H2861" t="s">
        <v>51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1086</v>
      </c>
      <c r="O2861" s="7">
        <f>(E2861/D2861)*100</f>
        <v>1.7500000000000002</v>
      </c>
      <c r="P2861" s="5">
        <f>IFERROR((E2861/L2861),0)</f>
        <v>35</v>
      </c>
      <c r="Q2861" s="5" t="str">
        <f>LEFT(N2861,SEARCH("/", N2861)-1)</f>
        <v>theater</v>
      </c>
      <c r="R2861" s="5" t="str">
        <f>RIGHT(N2861,LEN(N2861)-SEARCH("/",N2861))</f>
        <v>plays</v>
      </c>
      <c r="S2861" s="11">
        <f>(((J2861/60)/60)/24)+DATE(1970,1,1)</f>
        <v>42233.362314814818</v>
      </c>
      <c r="T2861" s="11">
        <f>(((I2861/60)/60)/24)+DATE(1970,1,1)</f>
        <v>42293.362314814818</v>
      </c>
      <c r="U2861">
        <f>YEAR(S2861)</f>
        <v>2015</v>
      </c>
      <c r="V2861">
        <f>YEAR(T2861)</f>
        <v>2015</v>
      </c>
      <c r="W2861" t="str">
        <f>IF(V2861=U2861, "Yes"," No")</f>
        <v>Yes</v>
      </c>
    </row>
    <row r="2862" spans="1:23" ht="57.6" x14ac:dyDescent="0.3">
      <c r="A2862">
        <v>2860</v>
      </c>
      <c r="B2862" s="1" t="s">
        <v>5807</v>
      </c>
      <c r="C2862" s="1" t="s">
        <v>5808</v>
      </c>
      <c r="D2862">
        <v>4000</v>
      </c>
      <c r="E2862">
        <v>266</v>
      </c>
      <c r="F2862" t="s">
        <v>357</v>
      </c>
      <c r="G2862" t="s">
        <v>17</v>
      </c>
      <c r="H2862" t="s">
        <v>18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1086</v>
      </c>
      <c r="O2862" s="7">
        <f>(E2862/D2862)*100</f>
        <v>6.65</v>
      </c>
      <c r="P2862" s="5">
        <f>IFERROR((E2862/L2862),0)</f>
        <v>29.555555555555557</v>
      </c>
      <c r="Q2862" s="5" t="str">
        <f>LEFT(N2862,SEARCH("/", N2862)-1)</f>
        <v>theater</v>
      </c>
      <c r="R2862" s="5" t="str">
        <f>RIGHT(N2862,LEN(N2862)-SEARCH("/",N2862))</f>
        <v>plays</v>
      </c>
      <c r="S2862" s="11">
        <f>(((J2862/60)/60)/24)+DATE(1970,1,1)</f>
        <v>42480.800648148142</v>
      </c>
      <c r="T2862" s="11">
        <f>(((I2862/60)/60)/24)+DATE(1970,1,1)</f>
        <v>42540.800648148142</v>
      </c>
      <c r="U2862">
        <f>YEAR(S2862)</f>
        <v>2016</v>
      </c>
      <c r="V2862">
        <f>YEAR(T2862)</f>
        <v>2016</v>
      </c>
      <c r="W2862" t="str">
        <f>IF(V2862=U2862, "Yes"," No")</f>
        <v>Yes</v>
      </c>
    </row>
    <row r="2863" spans="1:23" ht="43.2" x14ac:dyDescent="0.3">
      <c r="A2863">
        <v>2861</v>
      </c>
      <c r="B2863" s="1" t="s">
        <v>5809</v>
      </c>
      <c r="C2863" s="1" t="s">
        <v>5810</v>
      </c>
      <c r="D2863">
        <v>250</v>
      </c>
      <c r="E2863">
        <v>80</v>
      </c>
      <c r="F2863" t="s">
        <v>357</v>
      </c>
      <c r="G2863" t="s">
        <v>50</v>
      </c>
      <c r="H2863" t="s">
        <v>51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1086</v>
      </c>
      <c r="O2863" s="7">
        <f>(E2863/D2863)*100</f>
        <v>32</v>
      </c>
      <c r="P2863" s="5">
        <f>IFERROR((E2863/L2863),0)</f>
        <v>26.666666666666668</v>
      </c>
      <c r="Q2863" s="5" t="str">
        <f>LEFT(N2863,SEARCH("/", N2863)-1)</f>
        <v>theater</v>
      </c>
      <c r="R2863" s="5" t="str">
        <f>RIGHT(N2863,LEN(N2863)-SEARCH("/",N2863))</f>
        <v>plays</v>
      </c>
      <c r="S2863" s="11">
        <f>(((J2863/60)/60)/24)+DATE(1970,1,1)</f>
        <v>42257.590833333335</v>
      </c>
      <c r="T2863" s="11">
        <f>(((I2863/60)/60)/24)+DATE(1970,1,1)</f>
        <v>42271.590833333335</v>
      </c>
      <c r="U2863">
        <f>YEAR(S2863)</f>
        <v>2015</v>
      </c>
      <c r="V2863">
        <f>YEAR(T2863)</f>
        <v>2015</v>
      </c>
      <c r="W2863" t="str">
        <f>IF(V2863=U2863, "Yes"," No")</f>
        <v>Yes</v>
      </c>
    </row>
    <row r="2864" spans="1:23" ht="43.2" x14ac:dyDescent="0.3">
      <c r="A2864">
        <v>2862</v>
      </c>
      <c r="B2864" s="1" t="s">
        <v>5811</v>
      </c>
      <c r="C2864" s="1" t="s">
        <v>5812</v>
      </c>
      <c r="D2864">
        <v>12700</v>
      </c>
      <c r="E2864">
        <v>55</v>
      </c>
      <c r="F2864" t="s">
        <v>357</v>
      </c>
      <c r="G2864" t="s">
        <v>17</v>
      </c>
      <c r="H2864" t="s">
        <v>18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1086</v>
      </c>
      <c r="O2864" s="7">
        <f>(E2864/D2864)*100</f>
        <v>0.43307086614173229</v>
      </c>
      <c r="P2864" s="5">
        <f>IFERROR((E2864/L2864),0)</f>
        <v>18.333333333333332</v>
      </c>
      <c r="Q2864" s="5" t="str">
        <f>LEFT(N2864,SEARCH("/", N2864)-1)</f>
        <v>theater</v>
      </c>
      <c r="R2864" s="5" t="str">
        <f>RIGHT(N2864,LEN(N2864)-SEARCH("/",N2864))</f>
        <v>plays</v>
      </c>
      <c r="S2864" s="11">
        <f>(((J2864/60)/60)/24)+DATE(1970,1,1)</f>
        <v>41784.789687500001</v>
      </c>
      <c r="T2864" s="11">
        <f>(((I2864/60)/60)/24)+DATE(1970,1,1)</f>
        <v>41814.789687500001</v>
      </c>
      <c r="U2864">
        <f>YEAR(S2864)</f>
        <v>2014</v>
      </c>
      <c r="V2864">
        <f>YEAR(T2864)</f>
        <v>2014</v>
      </c>
      <c r="W2864" t="str">
        <f>IF(V2864=U2864, "Yes"," No")</f>
        <v>Yes</v>
      </c>
    </row>
    <row r="2865" spans="1:23" ht="43.2" x14ac:dyDescent="0.3">
      <c r="A2865">
        <v>2863</v>
      </c>
      <c r="B2865" s="1" t="s">
        <v>5813</v>
      </c>
      <c r="C2865" s="1" t="s">
        <v>5814</v>
      </c>
      <c r="D2865">
        <v>50000</v>
      </c>
      <c r="E2865">
        <v>20</v>
      </c>
      <c r="F2865" t="s">
        <v>357</v>
      </c>
      <c r="G2865" t="s">
        <v>17</v>
      </c>
      <c r="H2865" t="s">
        <v>18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1086</v>
      </c>
      <c r="O2865" s="7">
        <f>(E2865/D2865)*100</f>
        <v>0.04</v>
      </c>
      <c r="P2865" s="5">
        <f>IFERROR((E2865/L2865),0)</f>
        <v>20</v>
      </c>
      <c r="Q2865" s="5" t="str">
        <f>LEFT(N2865,SEARCH("/", N2865)-1)</f>
        <v>theater</v>
      </c>
      <c r="R2865" s="5" t="str">
        <f>RIGHT(N2865,LEN(N2865)-SEARCH("/",N2865))</f>
        <v>plays</v>
      </c>
      <c r="S2865" s="11">
        <f>(((J2865/60)/60)/24)+DATE(1970,1,1)</f>
        <v>41831.675034722226</v>
      </c>
      <c r="T2865" s="11">
        <f>(((I2865/60)/60)/24)+DATE(1970,1,1)</f>
        <v>41891.675034722226</v>
      </c>
      <c r="U2865">
        <f>YEAR(S2865)</f>
        <v>2014</v>
      </c>
      <c r="V2865">
        <f>YEAR(T2865)</f>
        <v>2014</v>
      </c>
      <c r="W2865" t="str">
        <f>IF(V2865=U2865, "Yes"," No")</f>
        <v>Yes</v>
      </c>
    </row>
    <row r="2866" spans="1:23" ht="28.8" x14ac:dyDescent="0.3">
      <c r="A2866">
        <v>2864</v>
      </c>
      <c r="B2866" s="1" t="s">
        <v>5815</v>
      </c>
      <c r="C2866" s="1" t="s">
        <v>5816</v>
      </c>
      <c r="D2866">
        <v>2500</v>
      </c>
      <c r="E2866">
        <v>40</v>
      </c>
      <c r="F2866" t="s">
        <v>357</v>
      </c>
      <c r="G2866" t="s">
        <v>24</v>
      </c>
      <c r="H2866" t="s">
        <v>25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1086</v>
      </c>
      <c r="O2866" s="7">
        <f>(E2866/D2866)*100</f>
        <v>1.6</v>
      </c>
      <c r="P2866" s="5">
        <f>IFERROR((E2866/L2866),0)</f>
        <v>13.333333333333334</v>
      </c>
      <c r="Q2866" s="5" t="str">
        <f>LEFT(N2866,SEARCH("/", N2866)-1)</f>
        <v>theater</v>
      </c>
      <c r="R2866" s="5" t="str">
        <f>RIGHT(N2866,LEN(N2866)-SEARCH("/",N2866))</f>
        <v>plays</v>
      </c>
      <c r="S2866" s="11">
        <f>(((J2866/60)/60)/24)+DATE(1970,1,1)</f>
        <v>42172.613506944443</v>
      </c>
      <c r="T2866" s="11">
        <f>(((I2866/60)/60)/24)+DATE(1970,1,1)</f>
        <v>42202.554166666669</v>
      </c>
      <c r="U2866">
        <f>YEAR(S2866)</f>
        <v>2015</v>
      </c>
      <c r="V2866">
        <f>YEAR(T2866)</f>
        <v>2015</v>
      </c>
      <c r="W2866" t="str">
        <f>IF(V2866=U2866, "Yes"," No")</f>
        <v>Yes</v>
      </c>
    </row>
    <row r="2867" spans="1:23" ht="43.2" x14ac:dyDescent="0.3">
      <c r="A2867">
        <v>2865</v>
      </c>
      <c r="B2867" s="1" t="s">
        <v>5817</v>
      </c>
      <c r="C2867" s="1" t="s">
        <v>5818</v>
      </c>
      <c r="D2867">
        <v>2888</v>
      </c>
      <c r="E2867">
        <v>0</v>
      </c>
      <c r="F2867" t="s">
        <v>357</v>
      </c>
      <c r="G2867" t="s">
        <v>17</v>
      </c>
      <c r="H2867" t="s">
        <v>18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1086</v>
      </c>
      <c r="O2867" s="7">
        <f>(E2867/D2867)*100</f>
        <v>0</v>
      </c>
      <c r="P2867" s="5">
        <f>IFERROR((E2867/L2867),0)</f>
        <v>0</v>
      </c>
      <c r="Q2867" s="5" t="str">
        <f>LEFT(N2867,SEARCH("/", N2867)-1)</f>
        <v>theater</v>
      </c>
      <c r="R2867" s="5" t="str">
        <f>RIGHT(N2867,LEN(N2867)-SEARCH("/",N2867))</f>
        <v>plays</v>
      </c>
      <c r="S2867" s="11">
        <f>(((J2867/60)/60)/24)+DATE(1970,1,1)</f>
        <v>41950.114108796297</v>
      </c>
      <c r="T2867" s="11">
        <f>(((I2867/60)/60)/24)+DATE(1970,1,1)</f>
        <v>42010.114108796297</v>
      </c>
      <c r="U2867">
        <f>YEAR(S2867)</f>
        <v>2014</v>
      </c>
      <c r="V2867">
        <f>YEAR(T2867)</f>
        <v>2015</v>
      </c>
      <c r="W2867" t="str">
        <f>IF(V2867=U2867, "Yes"," No")</f>
        <v xml:space="preserve"> No</v>
      </c>
    </row>
    <row r="2868" spans="1:23" ht="43.2" x14ac:dyDescent="0.3">
      <c r="A2868">
        <v>2866</v>
      </c>
      <c r="B2868" s="1" t="s">
        <v>5819</v>
      </c>
      <c r="C2868" s="1" t="s">
        <v>5820</v>
      </c>
      <c r="D2868">
        <v>5000</v>
      </c>
      <c r="E2868">
        <v>45</v>
      </c>
      <c r="F2868" t="s">
        <v>357</v>
      </c>
      <c r="G2868" t="s">
        <v>17</v>
      </c>
      <c r="H2868" t="s">
        <v>18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1086</v>
      </c>
      <c r="O2868" s="7">
        <f>(E2868/D2868)*100</f>
        <v>0.89999999999999991</v>
      </c>
      <c r="P2868" s="5">
        <f>IFERROR((E2868/L2868),0)</f>
        <v>22.5</v>
      </c>
      <c r="Q2868" s="5" t="str">
        <f>LEFT(N2868,SEARCH("/", N2868)-1)</f>
        <v>theater</v>
      </c>
      <c r="R2868" s="5" t="str">
        <f>RIGHT(N2868,LEN(N2868)-SEARCH("/",N2868))</f>
        <v>plays</v>
      </c>
      <c r="S2868" s="11">
        <f>(((J2868/60)/60)/24)+DATE(1970,1,1)</f>
        <v>42627.955104166671</v>
      </c>
      <c r="T2868" s="11">
        <f>(((I2868/60)/60)/24)+DATE(1970,1,1)</f>
        <v>42657.916666666672</v>
      </c>
      <c r="U2868">
        <f>YEAR(S2868)</f>
        <v>2016</v>
      </c>
      <c r="V2868">
        <f>YEAR(T2868)</f>
        <v>2016</v>
      </c>
      <c r="W2868" t="str">
        <f>IF(V2868=U2868, "Yes"," No")</f>
        <v>Yes</v>
      </c>
    </row>
    <row r="2869" spans="1:23" ht="57.6" x14ac:dyDescent="0.3">
      <c r="A2869">
        <v>2867</v>
      </c>
      <c r="B2869" s="1" t="s">
        <v>5821</v>
      </c>
      <c r="C2869" s="1" t="s">
        <v>5822</v>
      </c>
      <c r="D2869">
        <v>2500</v>
      </c>
      <c r="E2869">
        <v>504</v>
      </c>
      <c r="F2869" t="s">
        <v>357</v>
      </c>
      <c r="G2869" t="s">
        <v>17</v>
      </c>
      <c r="H2869" t="s">
        <v>18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1086</v>
      </c>
      <c r="O2869" s="7">
        <f>(E2869/D2869)*100</f>
        <v>20.16</v>
      </c>
      <c r="P2869" s="5">
        <f>IFERROR((E2869/L2869),0)</f>
        <v>50.4</v>
      </c>
      <c r="Q2869" s="5" t="str">
        <f>LEFT(N2869,SEARCH("/", N2869)-1)</f>
        <v>theater</v>
      </c>
      <c r="R2869" s="5" t="str">
        <f>RIGHT(N2869,LEN(N2869)-SEARCH("/",N2869))</f>
        <v>plays</v>
      </c>
      <c r="S2869" s="11">
        <f>(((J2869/60)/60)/24)+DATE(1970,1,1)</f>
        <v>42531.195277777777</v>
      </c>
      <c r="T2869" s="11">
        <f>(((I2869/60)/60)/24)+DATE(1970,1,1)</f>
        <v>42555.166666666672</v>
      </c>
      <c r="U2869">
        <f>YEAR(S2869)</f>
        <v>2016</v>
      </c>
      <c r="V2869">
        <f>YEAR(T2869)</f>
        <v>2016</v>
      </c>
      <c r="W2869" t="str">
        <f>IF(V2869=U2869, "Yes"," No")</f>
        <v>Yes</v>
      </c>
    </row>
    <row r="2870" spans="1:23" ht="57.6" x14ac:dyDescent="0.3">
      <c r="A2870">
        <v>2868</v>
      </c>
      <c r="B2870" s="1" t="s">
        <v>5823</v>
      </c>
      <c r="C2870" s="1" t="s">
        <v>5824</v>
      </c>
      <c r="D2870">
        <v>15000</v>
      </c>
      <c r="E2870">
        <v>6301.76</v>
      </c>
      <c r="F2870" t="s">
        <v>357</v>
      </c>
      <c r="G2870" t="s">
        <v>17</v>
      </c>
      <c r="H2870" t="s">
        <v>18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1086</v>
      </c>
      <c r="O2870" s="7">
        <f>(E2870/D2870)*100</f>
        <v>42.011733333333332</v>
      </c>
      <c r="P2870" s="5">
        <f>IFERROR((E2870/L2870),0)</f>
        <v>105.02933333333334</v>
      </c>
      <c r="Q2870" s="5" t="str">
        <f>LEFT(N2870,SEARCH("/", N2870)-1)</f>
        <v>theater</v>
      </c>
      <c r="R2870" s="5" t="str">
        <f>RIGHT(N2870,LEN(N2870)-SEARCH("/",N2870))</f>
        <v>plays</v>
      </c>
      <c r="S2870" s="11">
        <f>(((J2870/60)/60)/24)+DATE(1970,1,1)</f>
        <v>42618.827013888891</v>
      </c>
      <c r="T2870" s="11">
        <f>(((I2870/60)/60)/24)+DATE(1970,1,1)</f>
        <v>42648.827013888891</v>
      </c>
      <c r="U2870">
        <f>YEAR(S2870)</f>
        <v>2016</v>
      </c>
      <c r="V2870">
        <f>YEAR(T2870)</f>
        <v>2016</v>
      </c>
      <c r="W2870" t="str">
        <f>IF(V2870=U2870, "Yes"," No")</f>
        <v>Yes</v>
      </c>
    </row>
    <row r="2871" spans="1:23" ht="57.6" x14ac:dyDescent="0.3">
      <c r="A2871">
        <v>2869</v>
      </c>
      <c r="B2871" s="1" t="s">
        <v>5825</v>
      </c>
      <c r="C2871" s="1" t="s">
        <v>5826</v>
      </c>
      <c r="D2871">
        <v>20000</v>
      </c>
      <c r="E2871">
        <v>177</v>
      </c>
      <c r="F2871" t="s">
        <v>357</v>
      </c>
      <c r="G2871" t="s">
        <v>17</v>
      </c>
      <c r="H2871" t="s">
        <v>18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1086</v>
      </c>
      <c r="O2871" s="7">
        <f>(E2871/D2871)*100</f>
        <v>0.88500000000000001</v>
      </c>
      <c r="P2871" s="5">
        <f>IFERROR((E2871/L2871),0)</f>
        <v>35.4</v>
      </c>
      <c r="Q2871" s="5" t="str">
        <f>LEFT(N2871,SEARCH("/", N2871)-1)</f>
        <v>theater</v>
      </c>
      <c r="R2871" s="5" t="str">
        <f>RIGHT(N2871,LEN(N2871)-SEARCH("/",N2871))</f>
        <v>plays</v>
      </c>
      <c r="S2871" s="11">
        <f>(((J2871/60)/60)/24)+DATE(1970,1,1)</f>
        <v>42540.593530092592</v>
      </c>
      <c r="T2871" s="11">
        <f>(((I2871/60)/60)/24)+DATE(1970,1,1)</f>
        <v>42570.593530092592</v>
      </c>
      <c r="U2871">
        <f>YEAR(S2871)</f>
        <v>2016</v>
      </c>
      <c r="V2871">
        <f>YEAR(T2871)</f>
        <v>2016</v>
      </c>
      <c r="W2871" t="str">
        <f>IF(V2871=U2871, "Yes"," No")</f>
        <v>Yes</v>
      </c>
    </row>
    <row r="2872" spans="1:23" ht="57.6" x14ac:dyDescent="0.3">
      <c r="A2872">
        <v>2870</v>
      </c>
      <c r="B2872" s="1" t="s">
        <v>5827</v>
      </c>
      <c r="C2872" s="1" t="s">
        <v>5828</v>
      </c>
      <c r="D2872">
        <v>5000</v>
      </c>
      <c r="E2872">
        <v>750</v>
      </c>
      <c r="F2872" t="s">
        <v>357</v>
      </c>
      <c r="G2872" t="s">
        <v>17</v>
      </c>
      <c r="H2872" t="s">
        <v>18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1086</v>
      </c>
      <c r="O2872" s="7">
        <f>(E2872/D2872)*100</f>
        <v>15</v>
      </c>
      <c r="P2872" s="5">
        <f>IFERROR((E2872/L2872),0)</f>
        <v>83.333333333333329</v>
      </c>
      <c r="Q2872" s="5" t="str">
        <f>LEFT(N2872,SEARCH("/", N2872)-1)</f>
        <v>theater</v>
      </c>
      <c r="R2872" s="5" t="str">
        <f>RIGHT(N2872,LEN(N2872)-SEARCH("/",N2872))</f>
        <v>plays</v>
      </c>
      <c r="S2872" s="11">
        <f>(((J2872/60)/60)/24)+DATE(1970,1,1)</f>
        <v>41746.189409722225</v>
      </c>
      <c r="T2872" s="11">
        <f>(((I2872/60)/60)/24)+DATE(1970,1,1)</f>
        <v>41776.189409722225</v>
      </c>
      <c r="U2872">
        <f>YEAR(S2872)</f>
        <v>2014</v>
      </c>
      <c r="V2872">
        <f>YEAR(T2872)</f>
        <v>2014</v>
      </c>
      <c r="W2872" t="str">
        <f>IF(V2872=U2872, "Yes"," No")</f>
        <v>Yes</v>
      </c>
    </row>
    <row r="2873" spans="1:23" ht="43.2" x14ac:dyDescent="0.3">
      <c r="A2873">
        <v>2871</v>
      </c>
      <c r="B2873" s="1" t="s">
        <v>5829</v>
      </c>
      <c r="C2873" s="1" t="s">
        <v>5830</v>
      </c>
      <c r="D2873">
        <v>10000</v>
      </c>
      <c r="E2873">
        <v>467</v>
      </c>
      <c r="F2873" t="s">
        <v>357</v>
      </c>
      <c r="G2873" t="s">
        <v>17</v>
      </c>
      <c r="H2873" t="s">
        <v>18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1086</v>
      </c>
      <c r="O2873" s="7">
        <f>(E2873/D2873)*100</f>
        <v>4.67</v>
      </c>
      <c r="P2873" s="5">
        <f>IFERROR((E2873/L2873),0)</f>
        <v>35.92307692307692</v>
      </c>
      <c r="Q2873" s="5" t="str">
        <f>LEFT(N2873,SEARCH("/", N2873)-1)</f>
        <v>theater</v>
      </c>
      <c r="R2873" s="5" t="str">
        <f>RIGHT(N2873,LEN(N2873)-SEARCH("/",N2873))</f>
        <v>plays</v>
      </c>
      <c r="S2873" s="11">
        <f>(((J2873/60)/60)/24)+DATE(1970,1,1)</f>
        <v>41974.738576388889</v>
      </c>
      <c r="T2873" s="11">
        <f>(((I2873/60)/60)/24)+DATE(1970,1,1)</f>
        <v>41994.738576388889</v>
      </c>
      <c r="U2873">
        <f>YEAR(S2873)</f>
        <v>2014</v>
      </c>
      <c r="V2873">
        <f>YEAR(T2873)</f>
        <v>2014</v>
      </c>
      <c r="W2873" t="str">
        <f>IF(V2873=U2873, "Yes"," No")</f>
        <v>Yes</v>
      </c>
    </row>
    <row r="2874" spans="1:23" ht="43.2" x14ac:dyDescent="0.3">
      <c r="A2874">
        <v>2872</v>
      </c>
      <c r="B2874" s="1" t="s">
        <v>5831</v>
      </c>
      <c r="C2874" s="1" t="s">
        <v>5832</v>
      </c>
      <c r="D2874">
        <v>3000</v>
      </c>
      <c r="E2874">
        <v>0</v>
      </c>
      <c r="F2874" t="s">
        <v>357</v>
      </c>
      <c r="G2874" t="s">
        <v>17</v>
      </c>
      <c r="H2874" t="s">
        <v>18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1086</v>
      </c>
      <c r="O2874" s="7">
        <f>(E2874/D2874)*100</f>
        <v>0</v>
      </c>
      <c r="P2874" s="5">
        <f>IFERROR((E2874/L2874),0)</f>
        <v>0</v>
      </c>
      <c r="Q2874" s="5" t="str">
        <f>LEFT(N2874,SEARCH("/", N2874)-1)</f>
        <v>theater</v>
      </c>
      <c r="R2874" s="5" t="str">
        <f>RIGHT(N2874,LEN(N2874)-SEARCH("/",N2874))</f>
        <v>plays</v>
      </c>
      <c r="S2874" s="11">
        <f>(((J2874/60)/60)/24)+DATE(1970,1,1)</f>
        <v>42115.11618055556</v>
      </c>
      <c r="T2874" s="11">
        <f>(((I2874/60)/60)/24)+DATE(1970,1,1)</f>
        <v>42175.11618055556</v>
      </c>
      <c r="U2874">
        <f>YEAR(S2874)</f>
        <v>2015</v>
      </c>
      <c r="V2874">
        <f>YEAR(T2874)</f>
        <v>2015</v>
      </c>
      <c r="W2874" t="str">
        <f>IF(V2874=U2874, "Yes"," No")</f>
        <v>Yes</v>
      </c>
    </row>
    <row r="2875" spans="1:23" ht="57.6" x14ac:dyDescent="0.3">
      <c r="A2875">
        <v>2873</v>
      </c>
      <c r="B2875" s="1" t="s">
        <v>5833</v>
      </c>
      <c r="C2875" s="1" t="s">
        <v>5834</v>
      </c>
      <c r="D2875">
        <v>2500</v>
      </c>
      <c r="E2875">
        <v>953</v>
      </c>
      <c r="F2875" t="s">
        <v>357</v>
      </c>
      <c r="G2875" t="s">
        <v>17</v>
      </c>
      <c r="H2875" t="s">
        <v>18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1086</v>
      </c>
      <c r="O2875" s="7">
        <f>(E2875/D2875)*100</f>
        <v>38.119999999999997</v>
      </c>
      <c r="P2875" s="5">
        <f>IFERROR((E2875/L2875),0)</f>
        <v>119.125</v>
      </c>
      <c r="Q2875" s="5" t="str">
        <f>LEFT(N2875,SEARCH("/", N2875)-1)</f>
        <v>theater</v>
      </c>
      <c r="R2875" s="5" t="str">
        <f>RIGHT(N2875,LEN(N2875)-SEARCH("/",N2875))</f>
        <v>plays</v>
      </c>
      <c r="S2875" s="11">
        <f>(((J2875/60)/60)/24)+DATE(1970,1,1)</f>
        <v>42002.817488425921</v>
      </c>
      <c r="T2875" s="11">
        <f>(((I2875/60)/60)/24)+DATE(1970,1,1)</f>
        <v>42032.817488425921</v>
      </c>
      <c r="U2875">
        <f>YEAR(S2875)</f>
        <v>2014</v>
      </c>
      <c r="V2875">
        <f>YEAR(T2875)</f>
        <v>2015</v>
      </c>
      <c r="W2875" t="str">
        <f>IF(V2875=U2875, "Yes"," No")</f>
        <v xml:space="preserve"> No</v>
      </c>
    </row>
    <row r="2876" spans="1:23" ht="43.2" x14ac:dyDescent="0.3">
      <c r="A2876">
        <v>2874</v>
      </c>
      <c r="B2876" s="1" t="s">
        <v>5835</v>
      </c>
      <c r="C2876" s="1" t="s">
        <v>5836</v>
      </c>
      <c r="D2876">
        <v>5000</v>
      </c>
      <c r="E2876">
        <v>271</v>
      </c>
      <c r="F2876" t="s">
        <v>357</v>
      </c>
      <c r="G2876" t="s">
        <v>17</v>
      </c>
      <c r="H2876" t="s">
        <v>18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1086</v>
      </c>
      <c r="O2876" s="7">
        <f>(E2876/D2876)*100</f>
        <v>5.42</v>
      </c>
      <c r="P2876" s="5">
        <f>IFERROR((E2876/L2876),0)</f>
        <v>90.333333333333329</v>
      </c>
      <c r="Q2876" s="5" t="str">
        <f>LEFT(N2876,SEARCH("/", N2876)-1)</f>
        <v>theater</v>
      </c>
      <c r="R2876" s="5" t="str">
        <f>RIGHT(N2876,LEN(N2876)-SEARCH("/",N2876))</f>
        <v>plays</v>
      </c>
      <c r="S2876" s="11">
        <f>(((J2876/60)/60)/24)+DATE(1970,1,1)</f>
        <v>42722.84474537037</v>
      </c>
      <c r="T2876" s="11">
        <f>(((I2876/60)/60)/24)+DATE(1970,1,1)</f>
        <v>42752.84474537037</v>
      </c>
      <c r="U2876">
        <f>YEAR(S2876)</f>
        <v>2016</v>
      </c>
      <c r="V2876">
        <f>YEAR(T2876)</f>
        <v>2017</v>
      </c>
      <c r="W2876" t="str">
        <f>IF(V2876=U2876, "Yes"," No")</f>
        <v xml:space="preserve"> No</v>
      </c>
    </row>
    <row r="2877" spans="1:23" ht="43.2" x14ac:dyDescent="0.3">
      <c r="A2877">
        <v>2875</v>
      </c>
      <c r="B2877" s="1" t="s">
        <v>5837</v>
      </c>
      <c r="C2877" s="1" t="s">
        <v>5838</v>
      </c>
      <c r="D2877">
        <v>20000</v>
      </c>
      <c r="E2877">
        <v>7</v>
      </c>
      <c r="F2877" t="s">
        <v>357</v>
      </c>
      <c r="G2877" t="s">
        <v>17</v>
      </c>
      <c r="H2877" t="s">
        <v>18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1086</v>
      </c>
      <c r="O2877" s="7">
        <f>(E2877/D2877)*100</f>
        <v>3.4999999999999996E-2</v>
      </c>
      <c r="P2877" s="5">
        <f>IFERROR((E2877/L2877),0)</f>
        <v>2.3333333333333335</v>
      </c>
      <c r="Q2877" s="5" t="str">
        <f>LEFT(N2877,SEARCH("/", N2877)-1)</f>
        <v>theater</v>
      </c>
      <c r="R2877" s="5" t="str">
        <f>RIGHT(N2877,LEN(N2877)-SEARCH("/",N2877))</f>
        <v>plays</v>
      </c>
      <c r="S2877" s="11">
        <f>(((J2877/60)/60)/24)+DATE(1970,1,1)</f>
        <v>42465.128391203703</v>
      </c>
      <c r="T2877" s="11">
        <f>(((I2877/60)/60)/24)+DATE(1970,1,1)</f>
        <v>42495.128391203703</v>
      </c>
      <c r="U2877">
        <f>YEAR(S2877)</f>
        <v>2016</v>
      </c>
      <c r="V2877">
        <f>YEAR(T2877)</f>
        <v>2016</v>
      </c>
      <c r="W2877" t="str">
        <f>IF(V2877=U2877, "Yes"," No")</f>
        <v>Yes</v>
      </c>
    </row>
    <row r="2878" spans="1:23" ht="43.2" x14ac:dyDescent="0.3">
      <c r="A2878">
        <v>2876</v>
      </c>
      <c r="B2878" s="1" t="s">
        <v>5839</v>
      </c>
      <c r="C2878" s="1" t="s">
        <v>5840</v>
      </c>
      <c r="D2878">
        <v>150000</v>
      </c>
      <c r="E2878">
        <v>0</v>
      </c>
      <c r="F2878" t="s">
        <v>357</v>
      </c>
      <c r="G2878" t="s">
        <v>17</v>
      </c>
      <c r="H2878" t="s">
        <v>18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1086</v>
      </c>
      <c r="O2878" s="7">
        <f>(E2878/D2878)*100</f>
        <v>0</v>
      </c>
      <c r="P2878" s="5">
        <f>IFERROR((E2878/L2878),0)</f>
        <v>0</v>
      </c>
      <c r="Q2878" s="5" t="str">
        <f>LEFT(N2878,SEARCH("/", N2878)-1)</f>
        <v>theater</v>
      </c>
      <c r="R2878" s="5" t="str">
        <f>RIGHT(N2878,LEN(N2878)-SEARCH("/",N2878))</f>
        <v>plays</v>
      </c>
      <c r="S2878" s="11">
        <f>(((J2878/60)/60)/24)+DATE(1970,1,1)</f>
        <v>42171.743969907402</v>
      </c>
      <c r="T2878" s="11">
        <f>(((I2878/60)/60)/24)+DATE(1970,1,1)</f>
        <v>42201.743969907402</v>
      </c>
      <c r="U2878">
        <f>YEAR(S2878)</f>
        <v>2015</v>
      </c>
      <c r="V2878">
        <f>YEAR(T2878)</f>
        <v>2015</v>
      </c>
      <c r="W2878" t="str">
        <f>IF(V2878=U2878, "Yes"," No")</f>
        <v>Yes</v>
      </c>
    </row>
    <row r="2879" spans="1:23" ht="43.2" x14ac:dyDescent="0.3">
      <c r="A2879">
        <v>2877</v>
      </c>
      <c r="B2879" s="1" t="s">
        <v>5841</v>
      </c>
      <c r="C2879" s="1" t="s">
        <v>5842</v>
      </c>
      <c r="D2879">
        <v>6000</v>
      </c>
      <c r="E2879">
        <v>650</v>
      </c>
      <c r="F2879" t="s">
        <v>357</v>
      </c>
      <c r="G2879" t="s">
        <v>17</v>
      </c>
      <c r="H2879" t="s">
        <v>18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1086</v>
      </c>
      <c r="O2879" s="7">
        <f>(E2879/D2879)*100</f>
        <v>10.833333333333334</v>
      </c>
      <c r="P2879" s="5">
        <f>IFERROR((E2879/L2879),0)</f>
        <v>108.33333333333333</v>
      </c>
      <c r="Q2879" s="5" t="str">
        <f>LEFT(N2879,SEARCH("/", N2879)-1)</f>
        <v>theater</v>
      </c>
      <c r="R2879" s="5" t="str">
        <f>RIGHT(N2879,LEN(N2879)-SEARCH("/",N2879))</f>
        <v>plays</v>
      </c>
      <c r="S2879" s="11">
        <f>(((J2879/60)/60)/24)+DATE(1970,1,1)</f>
        <v>42672.955138888887</v>
      </c>
      <c r="T2879" s="11">
        <f>(((I2879/60)/60)/24)+DATE(1970,1,1)</f>
        <v>42704.708333333328</v>
      </c>
      <c r="U2879">
        <f>YEAR(S2879)</f>
        <v>2016</v>
      </c>
      <c r="V2879">
        <f>YEAR(T2879)</f>
        <v>2016</v>
      </c>
      <c r="W2879" t="str">
        <f>IF(V2879=U2879, "Yes"," No")</f>
        <v>Yes</v>
      </c>
    </row>
    <row r="2880" spans="1:23" ht="43.2" x14ac:dyDescent="0.3">
      <c r="A2880">
        <v>2878</v>
      </c>
      <c r="B2880" s="1" t="s">
        <v>5843</v>
      </c>
      <c r="C2880" s="1" t="s">
        <v>5844</v>
      </c>
      <c r="D2880">
        <v>3000</v>
      </c>
      <c r="E2880">
        <v>63</v>
      </c>
      <c r="F2880" t="s">
        <v>357</v>
      </c>
      <c r="G2880" t="s">
        <v>24</v>
      </c>
      <c r="H2880" t="s">
        <v>25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1086</v>
      </c>
      <c r="O2880" s="7">
        <f>(E2880/D2880)*100</f>
        <v>2.1</v>
      </c>
      <c r="P2880" s="5">
        <f>IFERROR((E2880/L2880),0)</f>
        <v>15.75</v>
      </c>
      <c r="Q2880" s="5" t="str">
        <f>LEFT(N2880,SEARCH("/", N2880)-1)</f>
        <v>theater</v>
      </c>
      <c r="R2880" s="5" t="str">
        <f>RIGHT(N2880,LEN(N2880)-SEARCH("/",N2880))</f>
        <v>plays</v>
      </c>
      <c r="S2880" s="11">
        <f>(((J2880/60)/60)/24)+DATE(1970,1,1)</f>
        <v>42128.615682870368</v>
      </c>
      <c r="T2880" s="11">
        <f>(((I2880/60)/60)/24)+DATE(1970,1,1)</f>
        <v>42188.615682870368</v>
      </c>
      <c r="U2880">
        <f>YEAR(S2880)</f>
        <v>2015</v>
      </c>
      <c r="V2880">
        <f>YEAR(T2880)</f>
        <v>2015</v>
      </c>
      <c r="W2880" t="str">
        <f>IF(V2880=U2880, "Yes"," No")</f>
        <v>Yes</v>
      </c>
    </row>
    <row r="2881" spans="1:23" ht="43.2" x14ac:dyDescent="0.3">
      <c r="A2881">
        <v>2879</v>
      </c>
      <c r="B2881" s="1" t="s">
        <v>5845</v>
      </c>
      <c r="C2881" s="1" t="s">
        <v>5846</v>
      </c>
      <c r="D2881">
        <v>11200</v>
      </c>
      <c r="E2881">
        <v>29</v>
      </c>
      <c r="F2881" t="s">
        <v>357</v>
      </c>
      <c r="G2881" t="s">
        <v>17</v>
      </c>
      <c r="H2881" t="s">
        <v>18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1086</v>
      </c>
      <c r="O2881" s="7">
        <f>(E2881/D2881)*100</f>
        <v>0.2589285714285714</v>
      </c>
      <c r="P2881" s="5">
        <f>IFERROR((E2881/L2881),0)</f>
        <v>29</v>
      </c>
      <c r="Q2881" s="5" t="str">
        <f>LEFT(N2881,SEARCH("/", N2881)-1)</f>
        <v>theater</v>
      </c>
      <c r="R2881" s="5" t="str">
        <f>RIGHT(N2881,LEN(N2881)-SEARCH("/",N2881))</f>
        <v>plays</v>
      </c>
      <c r="S2881" s="11">
        <f>(((J2881/60)/60)/24)+DATE(1970,1,1)</f>
        <v>42359.725243055553</v>
      </c>
      <c r="T2881" s="11">
        <f>(((I2881/60)/60)/24)+DATE(1970,1,1)</f>
        <v>42389.725243055553</v>
      </c>
      <c r="U2881">
        <f>YEAR(S2881)</f>
        <v>2015</v>
      </c>
      <c r="V2881">
        <f>YEAR(T2881)</f>
        <v>2016</v>
      </c>
      <c r="W2881" t="str">
        <f>IF(V2881=U2881, "Yes"," No")</f>
        <v xml:space="preserve"> No</v>
      </c>
    </row>
    <row r="2882" spans="1:23" ht="43.2" x14ac:dyDescent="0.3">
      <c r="A2882">
        <v>2880</v>
      </c>
      <c r="B2882" s="1" t="s">
        <v>5847</v>
      </c>
      <c r="C2882" s="1" t="s">
        <v>5848</v>
      </c>
      <c r="D2882">
        <v>12000</v>
      </c>
      <c r="E2882">
        <v>2800</v>
      </c>
      <c r="F2882" t="s">
        <v>357</v>
      </c>
      <c r="G2882" t="s">
        <v>17</v>
      </c>
      <c r="H2882" t="s">
        <v>18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1086</v>
      </c>
      <c r="O2882" s="7">
        <f>(E2882/D2882)*100</f>
        <v>23.333333333333332</v>
      </c>
      <c r="P2882" s="5">
        <f>IFERROR((E2882/L2882),0)</f>
        <v>96.551724137931032</v>
      </c>
      <c r="Q2882" s="5" t="str">
        <f>LEFT(N2882,SEARCH("/", N2882)-1)</f>
        <v>theater</v>
      </c>
      <c r="R2882" s="5" t="str">
        <f>RIGHT(N2882,LEN(N2882)-SEARCH("/",N2882))</f>
        <v>plays</v>
      </c>
      <c r="S2882" s="11">
        <f>(((J2882/60)/60)/24)+DATE(1970,1,1)</f>
        <v>42192.905694444446</v>
      </c>
      <c r="T2882" s="11">
        <f>(((I2882/60)/60)/24)+DATE(1970,1,1)</f>
        <v>42236.711805555555</v>
      </c>
      <c r="U2882">
        <f>YEAR(S2882)</f>
        <v>2015</v>
      </c>
      <c r="V2882">
        <f>YEAR(T2882)</f>
        <v>2015</v>
      </c>
      <c r="W2882" t="str">
        <f>IF(V2882=U2882, "Yes"," No")</f>
        <v>Yes</v>
      </c>
    </row>
    <row r="2883" spans="1:23" ht="43.2" x14ac:dyDescent="0.3">
      <c r="A2883">
        <v>2881</v>
      </c>
      <c r="B2883" s="1" t="s">
        <v>5849</v>
      </c>
      <c r="C2883" s="1" t="s">
        <v>5850</v>
      </c>
      <c r="D2883">
        <v>5500</v>
      </c>
      <c r="E2883">
        <v>0</v>
      </c>
      <c r="F2883" t="s">
        <v>357</v>
      </c>
      <c r="G2883" t="s">
        <v>17</v>
      </c>
      <c r="H2883" t="s">
        <v>18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1086</v>
      </c>
      <c r="O2883" s="7">
        <f>(E2883/D2883)*100</f>
        <v>0</v>
      </c>
      <c r="P2883" s="5">
        <f>IFERROR((E2883/L2883),0)</f>
        <v>0</v>
      </c>
      <c r="Q2883" s="5" t="str">
        <f>LEFT(N2883,SEARCH("/", N2883)-1)</f>
        <v>theater</v>
      </c>
      <c r="R2883" s="5" t="str">
        <f>RIGHT(N2883,LEN(N2883)-SEARCH("/",N2883))</f>
        <v>plays</v>
      </c>
      <c r="S2883" s="11">
        <f>(((J2883/60)/60)/24)+DATE(1970,1,1)</f>
        <v>41916.597638888888</v>
      </c>
      <c r="T2883" s="11">
        <f>(((I2883/60)/60)/24)+DATE(1970,1,1)</f>
        <v>41976.639305555553</v>
      </c>
      <c r="U2883">
        <f>YEAR(S2883)</f>
        <v>2014</v>
      </c>
      <c r="V2883">
        <f>YEAR(T2883)</f>
        <v>2014</v>
      </c>
      <c r="W2883" t="str">
        <f>IF(V2883=U2883, "Yes"," No")</f>
        <v>Yes</v>
      </c>
    </row>
    <row r="2884" spans="1:23" ht="43.2" x14ac:dyDescent="0.3">
      <c r="A2884">
        <v>2882</v>
      </c>
      <c r="B2884" s="1" t="s">
        <v>5851</v>
      </c>
      <c r="C2884" s="1" t="s">
        <v>5852</v>
      </c>
      <c r="D2884">
        <v>750</v>
      </c>
      <c r="E2884">
        <v>252</v>
      </c>
      <c r="F2884" t="s">
        <v>357</v>
      </c>
      <c r="G2884" t="s">
        <v>17</v>
      </c>
      <c r="H2884" t="s">
        <v>18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1086</v>
      </c>
      <c r="O2884" s="7">
        <f>(E2884/D2884)*100</f>
        <v>33.6</v>
      </c>
      <c r="P2884" s="5">
        <f>IFERROR((E2884/L2884),0)</f>
        <v>63</v>
      </c>
      <c r="Q2884" s="5" t="str">
        <f>LEFT(N2884,SEARCH("/", N2884)-1)</f>
        <v>theater</v>
      </c>
      <c r="R2884" s="5" t="str">
        <f>RIGHT(N2884,LEN(N2884)-SEARCH("/",N2884))</f>
        <v>plays</v>
      </c>
      <c r="S2884" s="11">
        <f>(((J2884/60)/60)/24)+DATE(1970,1,1)</f>
        <v>42461.596273148149</v>
      </c>
      <c r="T2884" s="11">
        <f>(((I2884/60)/60)/24)+DATE(1970,1,1)</f>
        <v>42491.596273148149</v>
      </c>
      <c r="U2884">
        <f>YEAR(S2884)</f>
        <v>2016</v>
      </c>
      <c r="V2884">
        <f>YEAR(T2884)</f>
        <v>2016</v>
      </c>
      <c r="W2884" t="str">
        <f>IF(V2884=U2884, "Yes"," No")</f>
        <v>Yes</v>
      </c>
    </row>
    <row r="2885" spans="1:23" ht="57.6" x14ac:dyDescent="0.3">
      <c r="A2885">
        <v>2883</v>
      </c>
      <c r="B2885" s="1" t="s">
        <v>5853</v>
      </c>
      <c r="C2885" s="1" t="s">
        <v>5854</v>
      </c>
      <c r="D2885">
        <v>10000</v>
      </c>
      <c r="E2885">
        <v>1908</v>
      </c>
      <c r="F2885" t="s">
        <v>357</v>
      </c>
      <c r="G2885" t="s">
        <v>17</v>
      </c>
      <c r="H2885" t="s">
        <v>18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1086</v>
      </c>
      <c r="O2885" s="7">
        <f>(E2885/D2885)*100</f>
        <v>19.079999999999998</v>
      </c>
      <c r="P2885" s="5">
        <f>IFERROR((E2885/L2885),0)</f>
        <v>381.6</v>
      </c>
      <c r="Q2885" s="5" t="str">
        <f>LEFT(N2885,SEARCH("/", N2885)-1)</f>
        <v>theater</v>
      </c>
      <c r="R2885" s="5" t="str">
        <f>RIGHT(N2885,LEN(N2885)-SEARCH("/",N2885))</f>
        <v>plays</v>
      </c>
      <c r="S2885" s="11">
        <f>(((J2885/60)/60)/24)+DATE(1970,1,1)</f>
        <v>42370.90320601852</v>
      </c>
      <c r="T2885" s="11">
        <f>(((I2885/60)/60)/24)+DATE(1970,1,1)</f>
        <v>42406.207638888889</v>
      </c>
      <c r="U2885">
        <f>YEAR(S2885)</f>
        <v>2016</v>
      </c>
      <c r="V2885">
        <f>YEAR(T2885)</f>
        <v>2016</v>
      </c>
      <c r="W2885" t="str">
        <f>IF(V2885=U2885, "Yes"," No")</f>
        <v>Yes</v>
      </c>
    </row>
    <row r="2886" spans="1:23" ht="28.8" x14ac:dyDescent="0.3">
      <c r="A2886">
        <v>2884</v>
      </c>
      <c r="B2886" s="1" t="s">
        <v>5855</v>
      </c>
      <c r="C2886" s="1" t="s">
        <v>5856</v>
      </c>
      <c r="D2886">
        <v>45000</v>
      </c>
      <c r="E2886">
        <v>185</v>
      </c>
      <c r="F2886" t="s">
        <v>357</v>
      </c>
      <c r="G2886" t="s">
        <v>17</v>
      </c>
      <c r="H2886" t="s">
        <v>18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1086</v>
      </c>
      <c r="O2886" s="7">
        <f>(E2886/D2886)*100</f>
        <v>0.41111111111111115</v>
      </c>
      <c r="P2886" s="5">
        <f>IFERROR((E2886/L2886),0)</f>
        <v>46.25</v>
      </c>
      <c r="Q2886" s="5" t="str">
        <f>LEFT(N2886,SEARCH("/", N2886)-1)</f>
        <v>theater</v>
      </c>
      <c r="R2886" s="5" t="str">
        <f>RIGHT(N2886,LEN(N2886)-SEARCH("/",N2886))</f>
        <v>plays</v>
      </c>
      <c r="S2886" s="11">
        <f>(((J2886/60)/60)/24)+DATE(1970,1,1)</f>
        <v>41948.727256944447</v>
      </c>
      <c r="T2886" s="11">
        <f>(((I2886/60)/60)/24)+DATE(1970,1,1)</f>
        <v>41978.727256944447</v>
      </c>
      <c r="U2886">
        <f>YEAR(S2886)</f>
        <v>2014</v>
      </c>
      <c r="V2886">
        <f>YEAR(T2886)</f>
        <v>2014</v>
      </c>
      <c r="W2886" t="str">
        <f>IF(V2886=U2886, "Yes"," No")</f>
        <v>Yes</v>
      </c>
    </row>
    <row r="2887" spans="1:23" ht="28.8" x14ac:dyDescent="0.3">
      <c r="A2887">
        <v>2885</v>
      </c>
      <c r="B2887" s="1" t="s">
        <v>5857</v>
      </c>
      <c r="C2887" s="1" t="s">
        <v>5858</v>
      </c>
      <c r="D2887">
        <v>400</v>
      </c>
      <c r="E2887">
        <v>130</v>
      </c>
      <c r="F2887" t="s">
        <v>357</v>
      </c>
      <c r="G2887" t="s">
        <v>17</v>
      </c>
      <c r="H2887" t="s">
        <v>18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1086</v>
      </c>
      <c r="O2887" s="7">
        <f>(E2887/D2887)*100</f>
        <v>32.5</v>
      </c>
      <c r="P2887" s="5">
        <f>IFERROR((E2887/L2887),0)</f>
        <v>26</v>
      </c>
      <c r="Q2887" s="5" t="str">
        <f>LEFT(N2887,SEARCH("/", N2887)-1)</f>
        <v>theater</v>
      </c>
      <c r="R2887" s="5" t="str">
        <f>RIGHT(N2887,LEN(N2887)-SEARCH("/",N2887))</f>
        <v>plays</v>
      </c>
      <c r="S2887" s="11">
        <f>(((J2887/60)/60)/24)+DATE(1970,1,1)</f>
        <v>42047.07640046296</v>
      </c>
      <c r="T2887" s="11">
        <f>(((I2887/60)/60)/24)+DATE(1970,1,1)</f>
        <v>42077.034733796296</v>
      </c>
      <c r="U2887">
        <f>YEAR(S2887)</f>
        <v>2015</v>
      </c>
      <c r="V2887">
        <f>YEAR(T2887)</f>
        <v>2015</v>
      </c>
      <c r="W2887" t="str">
        <f>IF(V2887=U2887, "Yes"," No")</f>
        <v>Yes</v>
      </c>
    </row>
    <row r="2888" spans="1:23" ht="43.2" x14ac:dyDescent="0.3">
      <c r="A2888">
        <v>2886</v>
      </c>
      <c r="B2888" s="1" t="s">
        <v>5859</v>
      </c>
      <c r="C2888" s="1" t="s">
        <v>5860</v>
      </c>
      <c r="D2888">
        <v>200</v>
      </c>
      <c r="E2888">
        <v>10</v>
      </c>
      <c r="F2888" t="s">
        <v>357</v>
      </c>
      <c r="G2888" t="s">
        <v>17</v>
      </c>
      <c r="H2888" t="s">
        <v>18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1086</v>
      </c>
      <c r="O2888" s="7">
        <f>(E2888/D2888)*100</f>
        <v>5</v>
      </c>
      <c r="P2888" s="5">
        <f>IFERROR((E2888/L2888),0)</f>
        <v>10</v>
      </c>
      <c r="Q2888" s="5" t="str">
        <f>LEFT(N2888,SEARCH("/", N2888)-1)</f>
        <v>theater</v>
      </c>
      <c r="R2888" s="5" t="str">
        <f>RIGHT(N2888,LEN(N2888)-SEARCH("/",N2888))</f>
        <v>plays</v>
      </c>
      <c r="S2888" s="11">
        <f>(((J2888/60)/60)/24)+DATE(1970,1,1)</f>
        <v>42261.632916666669</v>
      </c>
      <c r="T2888" s="11">
        <f>(((I2888/60)/60)/24)+DATE(1970,1,1)</f>
        <v>42266.165972222225</v>
      </c>
      <c r="U2888">
        <f>YEAR(S2888)</f>
        <v>2015</v>
      </c>
      <c r="V2888">
        <f>YEAR(T2888)</f>
        <v>2015</v>
      </c>
      <c r="W2888" t="str">
        <f>IF(V2888=U2888, "Yes"," No")</f>
        <v>Yes</v>
      </c>
    </row>
    <row r="2889" spans="1:23" ht="43.2" x14ac:dyDescent="0.3">
      <c r="A2889">
        <v>2887</v>
      </c>
      <c r="B2889" s="1" t="s">
        <v>5861</v>
      </c>
      <c r="C2889" s="1" t="s">
        <v>5862</v>
      </c>
      <c r="D2889">
        <v>3000</v>
      </c>
      <c r="E2889">
        <v>5</v>
      </c>
      <c r="F2889" t="s">
        <v>357</v>
      </c>
      <c r="G2889" t="s">
        <v>17</v>
      </c>
      <c r="H2889" t="s">
        <v>18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1086</v>
      </c>
      <c r="O2889" s="7">
        <f>(E2889/D2889)*100</f>
        <v>0.16666666666666669</v>
      </c>
      <c r="P2889" s="5">
        <f>IFERROR((E2889/L2889),0)</f>
        <v>5</v>
      </c>
      <c r="Q2889" s="5" t="str">
        <f>LEFT(N2889,SEARCH("/", N2889)-1)</f>
        <v>theater</v>
      </c>
      <c r="R2889" s="5" t="str">
        <f>RIGHT(N2889,LEN(N2889)-SEARCH("/",N2889))</f>
        <v>plays</v>
      </c>
      <c r="S2889" s="11">
        <f>(((J2889/60)/60)/24)+DATE(1970,1,1)</f>
        <v>41985.427361111113</v>
      </c>
      <c r="T2889" s="11">
        <f>(((I2889/60)/60)/24)+DATE(1970,1,1)</f>
        <v>42015.427361111113</v>
      </c>
      <c r="U2889">
        <f>YEAR(S2889)</f>
        <v>2014</v>
      </c>
      <c r="V2889">
        <f>YEAR(T2889)</f>
        <v>2015</v>
      </c>
      <c r="W2889" t="str">
        <f>IF(V2889=U2889, "Yes"," No")</f>
        <v xml:space="preserve"> No</v>
      </c>
    </row>
    <row r="2890" spans="1:23" ht="43.2" x14ac:dyDescent="0.3">
      <c r="A2890">
        <v>2888</v>
      </c>
      <c r="B2890" s="1" t="s">
        <v>5863</v>
      </c>
      <c r="C2890" s="1" t="s">
        <v>5864</v>
      </c>
      <c r="D2890">
        <v>30000</v>
      </c>
      <c r="E2890">
        <v>0</v>
      </c>
      <c r="F2890" t="s">
        <v>357</v>
      </c>
      <c r="G2890" t="s">
        <v>17</v>
      </c>
      <c r="H2890" t="s">
        <v>18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1086</v>
      </c>
      <c r="O2890" s="7">
        <f>(E2890/D2890)*100</f>
        <v>0</v>
      </c>
      <c r="P2890" s="5">
        <f>IFERROR((E2890/L2890),0)</f>
        <v>0</v>
      </c>
      <c r="Q2890" s="5" t="str">
        <f>LEFT(N2890,SEARCH("/", N2890)-1)</f>
        <v>theater</v>
      </c>
      <c r="R2890" s="5" t="str">
        <f>RIGHT(N2890,LEN(N2890)-SEARCH("/",N2890))</f>
        <v>plays</v>
      </c>
      <c r="S2890" s="11">
        <f>(((J2890/60)/60)/24)+DATE(1970,1,1)</f>
        <v>41922.535185185188</v>
      </c>
      <c r="T2890" s="11">
        <f>(((I2890/60)/60)/24)+DATE(1970,1,1)</f>
        <v>41930.207638888889</v>
      </c>
      <c r="U2890">
        <f>YEAR(S2890)</f>
        <v>2014</v>
      </c>
      <c r="V2890">
        <f>YEAR(T2890)</f>
        <v>2014</v>
      </c>
      <c r="W2890" t="str">
        <f>IF(V2890=U2890, "Yes"," No")</f>
        <v>Yes</v>
      </c>
    </row>
    <row r="2891" spans="1:23" ht="43.2" x14ac:dyDescent="0.3">
      <c r="A2891">
        <v>2889</v>
      </c>
      <c r="B2891" s="1" t="s">
        <v>5865</v>
      </c>
      <c r="C2891" s="1" t="s">
        <v>5866</v>
      </c>
      <c r="D2891">
        <v>3000</v>
      </c>
      <c r="E2891">
        <v>1142</v>
      </c>
      <c r="F2891" t="s">
        <v>357</v>
      </c>
      <c r="G2891" t="s">
        <v>17</v>
      </c>
      <c r="H2891" t="s">
        <v>18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1086</v>
      </c>
      <c r="O2891" s="7">
        <f>(E2891/D2891)*100</f>
        <v>38.066666666666663</v>
      </c>
      <c r="P2891" s="5">
        <f>IFERROR((E2891/L2891),0)</f>
        <v>81.571428571428569</v>
      </c>
      <c r="Q2891" s="5" t="str">
        <f>LEFT(N2891,SEARCH("/", N2891)-1)</f>
        <v>theater</v>
      </c>
      <c r="R2891" s="5" t="str">
        <f>RIGHT(N2891,LEN(N2891)-SEARCH("/",N2891))</f>
        <v>plays</v>
      </c>
      <c r="S2891" s="11">
        <f>(((J2891/60)/60)/24)+DATE(1970,1,1)</f>
        <v>41850.863252314812</v>
      </c>
      <c r="T2891" s="11">
        <f>(((I2891/60)/60)/24)+DATE(1970,1,1)</f>
        <v>41880.863252314812</v>
      </c>
      <c r="U2891">
        <f>YEAR(S2891)</f>
        <v>2014</v>
      </c>
      <c r="V2891">
        <f>YEAR(T2891)</f>
        <v>2014</v>
      </c>
      <c r="W2891" t="str">
        <f>IF(V2891=U2891, "Yes"," No")</f>
        <v>Yes</v>
      </c>
    </row>
    <row r="2892" spans="1:23" ht="43.2" x14ac:dyDescent="0.3">
      <c r="A2892">
        <v>2890</v>
      </c>
      <c r="B2892" s="1" t="s">
        <v>5867</v>
      </c>
      <c r="C2892" s="1" t="s">
        <v>5868</v>
      </c>
      <c r="D2892">
        <v>2000</v>
      </c>
      <c r="E2892">
        <v>21</v>
      </c>
      <c r="F2892" t="s">
        <v>357</v>
      </c>
      <c r="G2892" t="s">
        <v>17</v>
      </c>
      <c r="H2892" t="s">
        <v>18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1086</v>
      </c>
      <c r="O2892" s="7">
        <f>(E2892/D2892)*100</f>
        <v>1.05</v>
      </c>
      <c r="P2892" s="5">
        <f>IFERROR((E2892/L2892),0)</f>
        <v>7</v>
      </c>
      <c r="Q2892" s="5" t="str">
        <f>LEFT(N2892,SEARCH("/", N2892)-1)</f>
        <v>theater</v>
      </c>
      <c r="R2892" s="5" t="str">
        <f>RIGHT(N2892,LEN(N2892)-SEARCH("/",N2892))</f>
        <v>plays</v>
      </c>
      <c r="S2892" s="11">
        <f>(((J2892/60)/60)/24)+DATE(1970,1,1)</f>
        <v>41831.742962962962</v>
      </c>
      <c r="T2892" s="11">
        <f>(((I2892/60)/60)/24)+DATE(1970,1,1)</f>
        <v>41860.125</v>
      </c>
      <c r="U2892">
        <f>YEAR(S2892)</f>
        <v>2014</v>
      </c>
      <c r="V2892">
        <f>YEAR(T2892)</f>
        <v>2014</v>
      </c>
      <c r="W2892" t="str">
        <f>IF(V2892=U2892, "Yes"," No")</f>
        <v>Yes</v>
      </c>
    </row>
    <row r="2893" spans="1:23" ht="43.2" x14ac:dyDescent="0.3">
      <c r="A2893">
        <v>2891</v>
      </c>
      <c r="B2893" s="1" t="s">
        <v>5869</v>
      </c>
      <c r="C2893" s="1" t="s">
        <v>5870</v>
      </c>
      <c r="D2893">
        <v>10000</v>
      </c>
      <c r="E2893">
        <v>273</v>
      </c>
      <c r="F2893" t="s">
        <v>357</v>
      </c>
      <c r="G2893" t="s">
        <v>17</v>
      </c>
      <c r="H2893" t="s">
        <v>18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1086</v>
      </c>
      <c r="O2893" s="7">
        <f>(E2893/D2893)*100</f>
        <v>2.73</v>
      </c>
      <c r="P2893" s="5">
        <f>IFERROR((E2893/L2893),0)</f>
        <v>27.3</v>
      </c>
      <c r="Q2893" s="5" t="str">
        <f>LEFT(N2893,SEARCH("/", N2893)-1)</f>
        <v>theater</v>
      </c>
      <c r="R2893" s="5" t="str">
        <f>RIGHT(N2893,LEN(N2893)-SEARCH("/",N2893))</f>
        <v>plays</v>
      </c>
      <c r="S2893" s="11">
        <f>(((J2893/60)/60)/24)+DATE(1970,1,1)</f>
        <v>42415.883425925931</v>
      </c>
      <c r="T2893" s="11">
        <f>(((I2893/60)/60)/24)+DATE(1970,1,1)</f>
        <v>42475.84175925926</v>
      </c>
      <c r="U2893">
        <f>YEAR(S2893)</f>
        <v>2016</v>
      </c>
      <c r="V2893">
        <f>YEAR(T2893)</f>
        <v>2016</v>
      </c>
      <c r="W2893" t="str">
        <f>IF(V2893=U2893, "Yes"," No")</f>
        <v>Yes</v>
      </c>
    </row>
    <row r="2894" spans="1:23" ht="43.2" x14ac:dyDescent="0.3">
      <c r="A2894">
        <v>2892</v>
      </c>
      <c r="B2894" s="1" t="s">
        <v>5871</v>
      </c>
      <c r="C2894" s="1" t="s">
        <v>5872</v>
      </c>
      <c r="D2894">
        <v>5500</v>
      </c>
      <c r="E2894">
        <v>500</v>
      </c>
      <c r="F2894" t="s">
        <v>357</v>
      </c>
      <c r="G2894" t="s">
        <v>17</v>
      </c>
      <c r="H2894" t="s">
        <v>18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1086</v>
      </c>
      <c r="O2894" s="7">
        <f>(E2894/D2894)*100</f>
        <v>9.0909090909090917</v>
      </c>
      <c r="P2894" s="5">
        <f>IFERROR((E2894/L2894),0)</f>
        <v>29.411764705882351</v>
      </c>
      <c r="Q2894" s="5" t="str">
        <f>LEFT(N2894,SEARCH("/", N2894)-1)</f>
        <v>theater</v>
      </c>
      <c r="R2894" s="5" t="str">
        <f>RIGHT(N2894,LEN(N2894)-SEARCH("/",N2894))</f>
        <v>plays</v>
      </c>
      <c r="S2894" s="11">
        <f>(((J2894/60)/60)/24)+DATE(1970,1,1)</f>
        <v>41869.714166666665</v>
      </c>
      <c r="T2894" s="11">
        <f>(((I2894/60)/60)/24)+DATE(1970,1,1)</f>
        <v>41876.875</v>
      </c>
      <c r="U2894">
        <f>YEAR(S2894)</f>
        <v>2014</v>
      </c>
      <c r="V2894">
        <f>YEAR(T2894)</f>
        <v>2014</v>
      </c>
      <c r="W2894" t="str">
        <f>IF(V2894=U2894, "Yes"," No")</f>
        <v>Yes</v>
      </c>
    </row>
    <row r="2895" spans="1:23" ht="28.8" x14ac:dyDescent="0.3">
      <c r="A2895">
        <v>2893</v>
      </c>
      <c r="B2895" s="1" t="s">
        <v>5873</v>
      </c>
      <c r="C2895" s="1" t="s">
        <v>5874</v>
      </c>
      <c r="D2895">
        <v>5000</v>
      </c>
      <c r="E2895">
        <v>25</v>
      </c>
      <c r="F2895" t="s">
        <v>357</v>
      </c>
      <c r="G2895" t="s">
        <v>17</v>
      </c>
      <c r="H2895" t="s">
        <v>18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1086</v>
      </c>
      <c r="O2895" s="7">
        <f>(E2895/D2895)*100</f>
        <v>0.5</v>
      </c>
      <c r="P2895" s="5">
        <f>IFERROR((E2895/L2895),0)</f>
        <v>12.5</v>
      </c>
      <c r="Q2895" s="5" t="str">
        <f>LEFT(N2895,SEARCH("/", N2895)-1)</f>
        <v>theater</v>
      </c>
      <c r="R2895" s="5" t="str">
        <f>RIGHT(N2895,LEN(N2895)-SEARCH("/",N2895))</f>
        <v>plays</v>
      </c>
      <c r="S2895" s="11">
        <f>(((J2895/60)/60)/24)+DATE(1970,1,1)</f>
        <v>41953.773090277777</v>
      </c>
      <c r="T2895" s="11">
        <f>(((I2895/60)/60)/24)+DATE(1970,1,1)</f>
        <v>42013.083333333328</v>
      </c>
      <c r="U2895">
        <f>YEAR(S2895)</f>
        <v>2014</v>
      </c>
      <c r="V2895">
        <f>YEAR(T2895)</f>
        <v>2015</v>
      </c>
      <c r="W2895" t="str">
        <f>IF(V2895=U2895, "Yes"," No")</f>
        <v xml:space="preserve"> No</v>
      </c>
    </row>
    <row r="2896" spans="1:23" ht="28.8" x14ac:dyDescent="0.3">
      <c r="A2896">
        <v>2894</v>
      </c>
      <c r="B2896" s="1" t="s">
        <v>5875</v>
      </c>
      <c r="C2896" s="1" t="s">
        <v>5876</v>
      </c>
      <c r="D2896">
        <v>50000</v>
      </c>
      <c r="E2896">
        <v>0</v>
      </c>
      <c r="F2896" t="s">
        <v>357</v>
      </c>
      <c r="G2896" t="s">
        <v>17</v>
      </c>
      <c r="H2896" t="s">
        <v>18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1086</v>
      </c>
      <c r="O2896" s="7">
        <f>(E2896/D2896)*100</f>
        <v>0</v>
      </c>
      <c r="P2896" s="5">
        <f>IFERROR((E2896/L2896),0)</f>
        <v>0</v>
      </c>
      <c r="Q2896" s="5" t="str">
        <f>LEFT(N2896,SEARCH("/", N2896)-1)</f>
        <v>theater</v>
      </c>
      <c r="R2896" s="5" t="str">
        <f>RIGHT(N2896,LEN(N2896)-SEARCH("/",N2896))</f>
        <v>plays</v>
      </c>
      <c r="S2896" s="11">
        <f>(((J2896/60)/60)/24)+DATE(1970,1,1)</f>
        <v>42037.986284722225</v>
      </c>
      <c r="T2896" s="11">
        <f>(((I2896/60)/60)/24)+DATE(1970,1,1)</f>
        <v>42097.944618055553</v>
      </c>
      <c r="U2896">
        <f>YEAR(S2896)</f>
        <v>2015</v>
      </c>
      <c r="V2896">
        <f>YEAR(T2896)</f>
        <v>2015</v>
      </c>
      <c r="W2896" t="str">
        <f>IF(V2896=U2896, "Yes"," No")</f>
        <v>Yes</v>
      </c>
    </row>
    <row r="2897" spans="1:23" ht="43.2" x14ac:dyDescent="0.3">
      <c r="A2897">
        <v>2895</v>
      </c>
      <c r="B2897" s="1" t="s">
        <v>5877</v>
      </c>
      <c r="C2897" s="1" t="s">
        <v>5878</v>
      </c>
      <c r="D2897">
        <v>500</v>
      </c>
      <c r="E2897">
        <v>23</v>
      </c>
      <c r="F2897" t="s">
        <v>357</v>
      </c>
      <c r="G2897" t="s">
        <v>17</v>
      </c>
      <c r="H2897" t="s">
        <v>18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1086</v>
      </c>
      <c r="O2897" s="7">
        <f>(E2897/D2897)*100</f>
        <v>4.5999999999999996</v>
      </c>
      <c r="P2897" s="5">
        <f>IFERROR((E2897/L2897),0)</f>
        <v>5.75</v>
      </c>
      <c r="Q2897" s="5" t="str">
        <f>LEFT(N2897,SEARCH("/", N2897)-1)</f>
        <v>theater</v>
      </c>
      <c r="R2897" s="5" t="str">
        <f>RIGHT(N2897,LEN(N2897)-SEARCH("/",N2897))</f>
        <v>plays</v>
      </c>
      <c r="S2897" s="11">
        <f>(((J2897/60)/60)/24)+DATE(1970,1,1)</f>
        <v>41811.555462962962</v>
      </c>
      <c r="T2897" s="11">
        <f>(((I2897/60)/60)/24)+DATE(1970,1,1)</f>
        <v>41812.875</v>
      </c>
      <c r="U2897">
        <f>YEAR(S2897)</f>
        <v>2014</v>
      </c>
      <c r="V2897">
        <f>YEAR(T2897)</f>
        <v>2014</v>
      </c>
      <c r="W2897" t="str">
        <f>IF(V2897=U2897, "Yes"," No")</f>
        <v>Yes</v>
      </c>
    </row>
    <row r="2898" spans="1:23" ht="43.2" x14ac:dyDescent="0.3">
      <c r="A2898">
        <v>2896</v>
      </c>
      <c r="B2898" s="1" t="s">
        <v>5879</v>
      </c>
      <c r="C2898" s="1" t="s">
        <v>5880</v>
      </c>
      <c r="D2898">
        <v>3000</v>
      </c>
      <c r="E2898">
        <v>625</v>
      </c>
      <c r="F2898" t="s">
        <v>357</v>
      </c>
      <c r="G2898" t="s">
        <v>17</v>
      </c>
      <c r="H2898" t="s">
        <v>18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1086</v>
      </c>
      <c r="O2898" s="7">
        <f>(E2898/D2898)*100</f>
        <v>20.833333333333336</v>
      </c>
      <c r="P2898" s="5">
        <f>IFERROR((E2898/L2898),0)</f>
        <v>52.083333333333336</v>
      </c>
      <c r="Q2898" s="5" t="str">
        <f>LEFT(N2898,SEARCH("/", N2898)-1)</f>
        <v>theater</v>
      </c>
      <c r="R2898" s="5" t="str">
        <f>RIGHT(N2898,LEN(N2898)-SEARCH("/",N2898))</f>
        <v>plays</v>
      </c>
      <c r="S2898" s="11">
        <f>(((J2898/60)/60)/24)+DATE(1970,1,1)</f>
        <v>42701.908807870372</v>
      </c>
      <c r="T2898" s="11">
        <f>(((I2898/60)/60)/24)+DATE(1970,1,1)</f>
        <v>42716.25</v>
      </c>
      <c r="U2898">
        <f>YEAR(S2898)</f>
        <v>2016</v>
      </c>
      <c r="V2898">
        <f>YEAR(T2898)</f>
        <v>2016</v>
      </c>
      <c r="W2898" t="str">
        <f>IF(V2898=U2898, "Yes"," No")</f>
        <v>Yes</v>
      </c>
    </row>
    <row r="2899" spans="1:23" ht="43.2" x14ac:dyDescent="0.3">
      <c r="A2899">
        <v>2897</v>
      </c>
      <c r="B2899" s="1" t="s">
        <v>5881</v>
      </c>
      <c r="C2899" s="1" t="s">
        <v>5882</v>
      </c>
      <c r="D2899">
        <v>12000</v>
      </c>
      <c r="E2899">
        <v>550</v>
      </c>
      <c r="F2899" t="s">
        <v>357</v>
      </c>
      <c r="G2899" t="s">
        <v>17</v>
      </c>
      <c r="H2899" t="s">
        <v>18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1086</v>
      </c>
      <c r="O2899" s="7">
        <f>(E2899/D2899)*100</f>
        <v>4.583333333333333</v>
      </c>
      <c r="P2899" s="5">
        <f>IFERROR((E2899/L2899),0)</f>
        <v>183.33333333333334</v>
      </c>
      <c r="Q2899" s="5" t="str">
        <f>LEFT(N2899,SEARCH("/", N2899)-1)</f>
        <v>theater</v>
      </c>
      <c r="R2899" s="5" t="str">
        <f>RIGHT(N2899,LEN(N2899)-SEARCH("/",N2899))</f>
        <v>plays</v>
      </c>
      <c r="S2899" s="11">
        <f>(((J2899/60)/60)/24)+DATE(1970,1,1)</f>
        <v>42258.646504629629</v>
      </c>
      <c r="T2899" s="11">
        <f>(((I2899/60)/60)/24)+DATE(1970,1,1)</f>
        <v>42288.645196759258</v>
      </c>
      <c r="U2899">
        <f>YEAR(S2899)</f>
        <v>2015</v>
      </c>
      <c r="V2899">
        <f>YEAR(T2899)</f>
        <v>2015</v>
      </c>
      <c r="W2899" t="str">
        <f>IF(V2899=U2899, "Yes"," No")</f>
        <v>Yes</v>
      </c>
    </row>
    <row r="2900" spans="1:23" ht="43.2" x14ac:dyDescent="0.3">
      <c r="A2900">
        <v>2898</v>
      </c>
      <c r="B2900" s="1" t="s">
        <v>5883</v>
      </c>
      <c r="C2900" s="1" t="s">
        <v>5884</v>
      </c>
      <c r="D2900">
        <v>7500</v>
      </c>
      <c r="E2900">
        <v>316</v>
      </c>
      <c r="F2900" t="s">
        <v>357</v>
      </c>
      <c r="G2900" t="s">
        <v>17</v>
      </c>
      <c r="H2900" t="s">
        <v>18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1086</v>
      </c>
      <c r="O2900" s="7">
        <f>(E2900/D2900)*100</f>
        <v>4.2133333333333338</v>
      </c>
      <c r="P2900" s="5">
        <f>IFERROR((E2900/L2900),0)</f>
        <v>26.333333333333332</v>
      </c>
      <c r="Q2900" s="5" t="str">
        <f>LEFT(N2900,SEARCH("/", N2900)-1)</f>
        <v>theater</v>
      </c>
      <c r="R2900" s="5" t="str">
        <f>RIGHT(N2900,LEN(N2900)-SEARCH("/",N2900))</f>
        <v>plays</v>
      </c>
      <c r="S2900" s="11">
        <f>(((J2900/60)/60)/24)+DATE(1970,1,1)</f>
        <v>42278.664965277778</v>
      </c>
      <c r="T2900" s="11">
        <f>(((I2900/60)/60)/24)+DATE(1970,1,1)</f>
        <v>42308.664965277778</v>
      </c>
      <c r="U2900">
        <f>YEAR(S2900)</f>
        <v>2015</v>
      </c>
      <c r="V2900">
        <f>YEAR(T2900)</f>
        <v>2015</v>
      </c>
      <c r="W2900" t="str">
        <f>IF(V2900=U2900, "Yes"," No")</f>
        <v>Yes</v>
      </c>
    </row>
    <row r="2901" spans="1:23" ht="43.2" x14ac:dyDescent="0.3">
      <c r="A2901">
        <v>2899</v>
      </c>
      <c r="B2901" s="1" t="s">
        <v>5885</v>
      </c>
      <c r="C2901" s="1" t="s">
        <v>5886</v>
      </c>
      <c r="D2901">
        <v>10000</v>
      </c>
      <c r="E2901">
        <v>0</v>
      </c>
      <c r="F2901" t="s">
        <v>357</v>
      </c>
      <c r="G2901" t="s">
        <v>17</v>
      </c>
      <c r="H2901" t="s">
        <v>18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1086</v>
      </c>
      <c r="O2901" s="7">
        <f>(E2901/D2901)*100</f>
        <v>0</v>
      </c>
      <c r="P2901" s="5">
        <f>IFERROR((E2901/L2901),0)</f>
        <v>0</v>
      </c>
      <c r="Q2901" s="5" t="str">
        <f>LEFT(N2901,SEARCH("/", N2901)-1)</f>
        <v>theater</v>
      </c>
      <c r="R2901" s="5" t="str">
        <f>RIGHT(N2901,LEN(N2901)-SEARCH("/",N2901))</f>
        <v>plays</v>
      </c>
      <c r="S2901" s="11">
        <f>(((J2901/60)/60)/24)+DATE(1970,1,1)</f>
        <v>42515.078217592592</v>
      </c>
      <c r="T2901" s="11">
        <f>(((I2901/60)/60)/24)+DATE(1970,1,1)</f>
        <v>42575.078217592592</v>
      </c>
      <c r="U2901">
        <f>YEAR(S2901)</f>
        <v>2016</v>
      </c>
      <c r="V2901">
        <f>YEAR(T2901)</f>
        <v>2016</v>
      </c>
      <c r="W2901" t="str">
        <f>IF(V2901=U2901, "Yes"," No")</f>
        <v>Yes</v>
      </c>
    </row>
    <row r="2902" spans="1:23" ht="57.6" x14ac:dyDescent="0.3">
      <c r="A2902">
        <v>2900</v>
      </c>
      <c r="B2902" s="1" t="s">
        <v>5887</v>
      </c>
      <c r="C2902" s="1" t="s">
        <v>5888</v>
      </c>
      <c r="D2902">
        <v>5500</v>
      </c>
      <c r="E2902">
        <v>3405</v>
      </c>
      <c r="F2902" t="s">
        <v>357</v>
      </c>
      <c r="G2902" t="s">
        <v>17</v>
      </c>
      <c r="H2902" t="s">
        <v>18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1086</v>
      </c>
      <c r="O2902" s="7">
        <f>(E2902/D2902)*100</f>
        <v>61.909090909090914</v>
      </c>
      <c r="P2902" s="5">
        <f>IFERROR((E2902/L2902),0)</f>
        <v>486.42857142857144</v>
      </c>
      <c r="Q2902" s="5" t="str">
        <f>LEFT(N2902,SEARCH("/", N2902)-1)</f>
        <v>theater</v>
      </c>
      <c r="R2902" s="5" t="str">
        <f>RIGHT(N2902,LEN(N2902)-SEARCH("/",N2902))</f>
        <v>plays</v>
      </c>
      <c r="S2902" s="11">
        <f>(((J2902/60)/60)/24)+DATE(1970,1,1)</f>
        <v>41830.234166666669</v>
      </c>
      <c r="T2902" s="11">
        <f>(((I2902/60)/60)/24)+DATE(1970,1,1)</f>
        <v>41860.234166666669</v>
      </c>
      <c r="U2902">
        <f>YEAR(S2902)</f>
        <v>2014</v>
      </c>
      <c r="V2902">
        <f>YEAR(T2902)</f>
        <v>2014</v>
      </c>
      <c r="W2902" t="str">
        <f>IF(V2902=U2902, "Yes"," No")</f>
        <v>Yes</v>
      </c>
    </row>
    <row r="2903" spans="1:23" ht="43.2" x14ac:dyDescent="0.3">
      <c r="A2903">
        <v>2901</v>
      </c>
      <c r="B2903" s="1" t="s">
        <v>5889</v>
      </c>
      <c r="C2903" s="1" t="s">
        <v>5890</v>
      </c>
      <c r="D2903">
        <v>750</v>
      </c>
      <c r="E2903">
        <v>6</v>
      </c>
      <c r="F2903" t="s">
        <v>357</v>
      </c>
      <c r="G2903" t="s">
        <v>17</v>
      </c>
      <c r="H2903" t="s">
        <v>18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1086</v>
      </c>
      <c r="O2903" s="7">
        <f>(E2903/D2903)*100</f>
        <v>0.8</v>
      </c>
      <c r="P2903" s="5">
        <f>IFERROR((E2903/L2903),0)</f>
        <v>3</v>
      </c>
      <c r="Q2903" s="5" t="str">
        <f>LEFT(N2903,SEARCH("/", N2903)-1)</f>
        <v>theater</v>
      </c>
      <c r="R2903" s="5" t="str">
        <f>RIGHT(N2903,LEN(N2903)-SEARCH("/",N2903))</f>
        <v>plays</v>
      </c>
      <c r="S2903" s="11">
        <f>(((J2903/60)/60)/24)+DATE(1970,1,1)</f>
        <v>41982.904386574075</v>
      </c>
      <c r="T2903" s="11">
        <f>(((I2903/60)/60)/24)+DATE(1970,1,1)</f>
        <v>42042.904386574075</v>
      </c>
      <c r="U2903">
        <f>YEAR(S2903)</f>
        <v>2014</v>
      </c>
      <c r="V2903">
        <f>YEAR(T2903)</f>
        <v>2015</v>
      </c>
      <c r="W2903" t="str">
        <f>IF(V2903=U2903, "Yes"," No")</f>
        <v xml:space="preserve"> No</v>
      </c>
    </row>
    <row r="2904" spans="1:23" ht="43.2" x14ac:dyDescent="0.3">
      <c r="A2904">
        <v>2902</v>
      </c>
      <c r="B2904" s="1" t="s">
        <v>5891</v>
      </c>
      <c r="C2904" s="1" t="s">
        <v>5892</v>
      </c>
      <c r="D2904">
        <v>150000</v>
      </c>
      <c r="E2904">
        <v>25</v>
      </c>
      <c r="F2904" t="s">
        <v>357</v>
      </c>
      <c r="G2904" t="s">
        <v>17</v>
      </c>
      <c r="H2904" t="s">
        <v>18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1086</v>
      </c>
      <c r="O2904" s="7">
        <f>(E2904/D2904)*100</f>
        <v>1.6666666666666666E-2</v>
      </c>
      <c r="P2904" s="5">
        <f>IFERROR((E2904/L2904),0)</f>
        <v>25</v>
      </c>
      <c r="Q2904" s="5" t="str">
        <f>LEFT(N2904,SEARCH("/", N2904)-1)</f>
        <v>theater</v>
      </c>
      <c r="R2904" s="5" t="str">
        <f>RIGHT(N2904,LEN(N2904)-SEARCH("/",N2904))</f>
        <v>plays</v>
      </c>
      <c r="S2904" s="11">
        <f>(((J2904/60)/60)/24)+DATE(1970,1,1)</f>
        <v>42210.439768518518</v>
      </c>
      <c r="T2904" s="11">
        <f>(((I2904/60)/60)/24)+DATE(1970,1,1)</f>
        <v>42240.439768518518</v>
      </c>
      <c r="U2904">
        <f>YEAR(S2904)</f>
        <v>2015</v>
      </c>
      <c r="V2904">
        <f>YEAR(T2904)</f>
        <v>2015</v>
      </c>
      <c r="W2904" t="str">
        <f>IF(V2904=U2904, "Yes"," No")</f>
        <v>Yes</v>
      </c>
    </row>
    <row r="2905" spans="1:23" ht="43.2" x14ac:dyDescent="0.3">
      <c r="A2905">
        <v>2903</v>
      </c>
      <c r="B2905" s="1" t="s">
        <v>5893</v>
      </c>
      <c r="C2905" s="1" t="s">
        <v>5894</v>
      </c>
      <c r="D2905">
        <v>5000</v>
      </c>
      <c r="E2905">
        <v>39</v>
      </c>
      <c r="F2905" t="s">
        <v>357</v>
      </c>
      <c r="G2905" t="s">
        <v>17</v>
      </c>
      <c r="H2905" t="s">
        <v>18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1086</v>
      </c>
      <c r="O2905" s="7">
        <f>(E2905/D2905)*100</f>
        <v>0.77999999999999992</v>
      </c>
      <c r="P2905" s="5">
        <f>IFERROR((E2905/L2905),0)</f>
        <v>9.75</v>
      </c>
      <c r="Q2905" s="5" t="str">
        <f>LEFT(N2905,SEARCH("/", N2905)-1)</f>
        <v>theater</v>
      </c>
      <c r="R2905" s="5" t="str">
        <f>RIGHT(N2905,LEN(N2905)-SEARCH("/",N2905))</f>
        <v>plays</v>
      </c>
      <c r="S2905" s="11">
        <f>(((J2905/60)/60)/24)+DATE(1970,1,1)</f>
        <v>42196.166874999995</v>
      </c>
      <c r="T2905" s="11">
        <f>(((I2905/60)/60)/24)+DATE(1970,1,1)</f>
        <v>42256.166874999995</v>
      </c>
      <c r="U2905">
        <f>YEAR(S2905)</f>
        <v>2015</v>
      </c>
      <c r="V2905">
        <f>YEAR(T2905)</f>
        <v>2015</v>
      </c>
      <c r="W2905" t="str">
        <f>IF(V2905=U2905, "Yes"," No")</f>
        <v>Yes</v>
      </c>
    </row>
    <row r="2906" spans="1:23" ht="43.2" x14ac:dyDescent="0.3">
      <c r="A2906">
        <v>2904</v>
      </c>
      <c r="B2906" s="1" t="s">
        <v>5895</v>
      </c>
      <c r="C2906" s="1" t="s">
        <v>5896</v>
      </c>
      <c r="D2906">
        <v>1500</v>
      </c>
      <c r="E2906">
        <v>75</v>
      </c>
      <c r="F2906" t="s">
        <v>357</v>
      </c>
      <c r="G2906" t="s">
        <v>24</v>
      </c>
      <c r="H2906" t="s">
        <v>25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1086</v>
      </c>
      <c r="O2906" s="7">
        <f>(E2906/D2906)*100</f>
        <v>5</v>
      </c>
      <c r="P2906" s="5">
        <f>IFERROR((E2906/L2906),0)</f>
        <v>18.75</v>
      </c>
      <c r="Q2906" s="5" t="str">
        <f>LEFT(N2906,SEARCH("/", N2906)-1)</f>
        <v>theater</v>
      </c>
      <c r="R2906" s="5" t="str">
        <f>RIGHT(N2906,LEN(N2906)-SEARCH("/",N2906))</f>
        <v>plays</v>
      </c>
      <c r="S2906" s="11">
        <f>(((J2906/60)/60)/24)+DATE(1970,1,1)</f>
        <v>41940.967951388891</v>
      </c>
      <c r="T2906" s="11">
        <f>(((I2906/60)/60)/24)+DATE(1970,1,1)</f>
        <v>41952.5</v>
      </c>
      <c r="U2906">
        <f>YEAR(S2906)</f>
        <v>2014</v>
      </c>
      <c r="V2906">
        <f>YEAR(T2906)</f>
        <v>2014</v>
      </c>
      <c r="W2906" t="str">
        <f>IF(V2906=U2906, "Yes"," No")</f>
        <v>Yes</v>
      </c>
    </row>
    <row r="2907" spans="1:23" ht="43.2" x14ac:dyDescent="0.3">
      <c r="A2907">
        <v>2905</v>
      </c>
      <c r="B2907" s="1" t="s">
        <v>5897</v>
      </c>
      <c r="C2907" s="1" t="s">
        <v>5898</v>
      </c>
      <c r="D2907">
        <v>3500</v>
      </c>
      <c r="E2907">
        <v>622</v>
      </c>
      <c r="F2907" t="s">
        <v>357</v>
      </c>
      <c r="G2907" t="s">
        <v>17</v>
      </c>
      <c r="H2907" t="s">
        <v>18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1086</v>
      </c>
      <c r="O2907" s="7">
        <f>(E2907/D2907)*100</f>
        <v>17.771428571428572</v>
      </c>
      <c r="P2907" s="5">
        <f>IFERROR((E2907/L2907),0)</f>
        <v>36.588235294117645</v>
      </c>
      <c r="Q2907" s="5" t="str">
        <f>LEFT(N2907,SEARCH("/", N2907)-1)</f>
        <v>theater</v>
      </c>
      <c r="R2907" s="5" t="str">
        <f>RIGHT(N2907,LEN(N2907)-SEARCH("/",N2907))</f>
        <v>plays</v>
      </c>
      <c r="S2907" s="11">
        <f>(((J2907/60)/60)/24)+DATE(1970,1,1)</f>
        <v>42606.056863425925</v>
      </c>
      <c r="T2907" s="11">
        <f>(((I2907/60)/60)/24)+DATE(1970,1,1)</f>
        <v>42620.056863425925</v>
      </c>
      <c r="U2907">
        <f>YEAR(S2907)</f>
        <v>2016</v>
      </c>
      <c r="V2907">
        <f>YEAR(T2907)</f>
        <v>2016</v>
      </c>
      <c r="W2907" t="str">
        <f>IF(V2907=U2907, "Yes"," No")</f>
        <v>Yes</v>
      </c>
    </row>
    <row r="2908" spans="1:23" ht="57.6" x14ac:dyDescent="0.3">
      <c r="A2908">
        <v>2906</v>
      </c>
      <c r="B2908" s="1" t="s">
        <v>5899</v>
      </c>
      <c r="C2908" s="1" t="s">
        <v>5900</v>
      </c>
      <c r="D2908">
        <v>6000</v>
      </c>
      <c r="E2908">
        <v>565</v>
      </c>
      <c r="F2908" t="s">
        <v>357</v>
      </c>
      <c r="G2908" t="s">
        <v>17</v>
      </c>
      <c r="H2908" t="s">
        <v>18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1086</v>
      </c>
      <c r="O2908" s="7">
        <f>(E2908/D2908)*100</f>
        <v>9.4166666666666661</v>
      </c>
      <c r="P2908" s="5">
        <f>IFERROR((E2908/L2908),0)</f>
        <v>80.714285714285708</v>
      </c>
      <c r="Q2908" s="5" t="str">
        <f>LEFT(N2908,SEARCH("/", N2908)-1)</f>
        <v>theater</v>
      </c>
      <c r="R2908" s="5" t="str">
        <f>RIGHT(N2908,LEN(N2908)-SEARCH("/",N2908))</f>
        <v>plays</v>
      </c>
      <c r="S2908" s="11">
        <f>(((J2908/60)/60)/24)+DATE(1970,1,1)</f>
        <v>42199.648912037039</v>
      </c>
      <c r="T2908" s="11">
        <f>(((I2908/60)/60)/24)+DATE(1970,1,1)</f>
        <v>42217.041666666672</v>
      </c>
      <c r="U2908">
        <f>YEAR(S2908)</f>
        <v>2015</v>
      </c>
      <c r="V2908">
        <f>YEAR(T2908)</f>
        <v>2015</v>
      </c>
      <c r="W2908" t="str">
        <f>IF(V2908=U2908, "Yes"," No")</f>
        <v>Yes</v>
      </c>
    </row>
    <row r="2909" spans="1:23" ht="43.2" x14ac:dyDescent="0.3">
      <c r="A2909">
        <v>2907</v>
      </c>
      <c r="B2909" s="1" t="s">
        <v>5901</v>
      </c>
      <c r="C2909" s="1" t="s">
        <v>5902</v>
      </c>
      <c r="D2909">
        <v>2500</v>
      </c>
      <c r="E2909">
        <v>2</v>
      </c>
      <c r="F2909" t="s">
        <v>357</v>
      </c>
      <c r="G2909" t="s">
        <v>17</v>
      </c>
      <c r="H2909" t="s">
        <v>18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1086</v>
      </c>
      <c r="O2909" s="7">
        <f>(E2909/D2909)*100</f>
        <v>0.08</v>
      </c>
      <c r="P2909" s="5">
        <f>IFERROR((E2909/L2909),0)</f>
        <v>1</v>
      </c>
      <c r="Q2909" s="5" t="str">
        <f>LEFT(N2909,SEARCH("/", N2909)-1)</f>
        <v>theater</v>
      </c>
      <c r="R2909" s="5" t="str">
        <f>RIGHT(N2909,LEN(N2909)-SEARCH("/",N2909))</f>
        <v>plays</v>
      </c>
      <c r="S2909" s="11">
        <f>(((J2909/60)/60)/24)+DATE(1970,1,1)</f>
        <v>42444.877743055549</v>
      </c>
      <c r="T2909" s="11">
        <f>(((I2909/60)/60)/24)+DATE(1970,1,1)</f>
        <v>42504.877743055549</v>
      </c>
      <c r="U2909">
        <f>YEAR(S2909)</f>
        <v>2016</v>
      </c>
      <c r="V2909">
        <f>YEAR(T2909)</f>
        <v>2016</v>
      </c>
      <c r="W2909" t="str">
        <f>IF(V2909=U2909, "Yes"," No")</f>
        <v>Yes</v>
      </c>
    </row>
    <row r="2910" spans="1:23" ht="57.6" x14ac:dyDescent="0.3">
      <c r="A2910">
        <v>2908</v>
      </c>
      <c r="B2910" s="1" t="s">
        <v>5903</v>
      </c>
      <c r="C2910" s="1" t="s">
        <v>5904</v>
      </c>
      <c r="D2910">
        <v>9600</v>
      </c>
      <c r="E2910">
        <v>264</v>
      </c>
      <c r="F2910" t="s">
        <v>357</v>
      </c>
      <c r="G2910" t="s">
        <v>17</v>
      </c>
      <c r="H2910" t="s">
        <v>18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1086</v>
      </c>
      <c r="O2910" s="7">
        <f>(E2910/D2910)*100</f>
        <v>2.75</v>
      </c>
      <c r="P2910" s="5">
        <f>IFERROR((E2910/L2910),0)</f>
        <v>52.8</v>
      </c>
      <c r="Q2910" s="5" t="str">
        <f>LEFT(N2910,SEARCH("/", N2910)-1)</f>
        <v>theater</v>
      </c>
      <c r="R2910" s="5" t="str">
        <f>RIGHT(N2910,LEN(N2910)-SEARCH("/",N2910))</f>
        <v>plays</v>
      </c>
      <c r="S2910" s="11">
        <f>(((J2910/60)/60)/24)+DATE(1970,1,1)</f>
        <v>42499.731701388882</v>
      </c>
      <c r="T2910" s="11">
        <f>(((I2910/60)/60)/24)+DATE(1970,1,1)</f>
        <v>42529.731701388882</v>
      </c>
      <c r="U2910">
        <f>YEAR(S2910)</f>
        <v>2016</v>
      </c>
      <c r="V2910">
        <f>YEAR(T2910)</f>
        <v>2016</v>
      </c>
      <c r="W2910" t="str">
        <f>IF(V2910=U2910, "Yes"," No")</f>
        <v>Yes</v>
      </c>
    </row>
    <row r="2911" spans="1:23" ht="57.6" x14ac:dyDescent="0.3">
      <c r="A2911">
        <v>2909</v>
      </c>
      <c r="B2911" s="1" t="s">
        <v>5905</v>
      </c>
      <c r="C2911" s="1" t="s">
        <v>5906</v>
      </c>
      <c r="D2911">
        <v>180000</v>
      </c>
      <c r="E2911">
        <v>20</v>
      </c>
      <c r="F2911" t="s">
        <v>357</v>
      </c>
      <c r="G2911" t="s">
        <v>17</v>
      </c>
      <c r="H2911" t="s">
        <v>18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1086</v>
      </c>
      <c r="O2911" s="7">
        <f>(E2911/D2911)*100</f>
        <v>1.1111111111111112E-2</v>
      </c>
      <c r="P2911" s="5">
        <f>IFERROR((E2911/L2911),0)</f>
        <v>20</v>
      </c>
      <c r="Q2911" s="5" t="str">
        <f>LEFT(N2911,SEARCH("/", N2911)-1)</f>
        <v>theater</v>
      </c>
      <c r="R2911" s="5" t="str">
        <f>RIGHT(N2911,LEN(N2911)-SEARCH("/",N2911))</f>
        <v>plays</v>
      </c>
      <c r="S2911" s="11">
        <f>(((J2911/60)/60)/24)+DATE(1970,1,1)</f>
        <v>41929.266215277778</v>
      </c>
      <c r="T2911" s="11">
        <f>(((I2911/60)/60)/24)+DATE(1970,1,1)</f>
        <v>41968.823611111111</v>
      </c>
      <c r="U2911">
        <f>YEAR(S2911)</f>
        <v>2014</v>
      </c>
      <c r="V2911">
        <f>YEAR(T2911)</f>
        <v>2014</v>
      </c>
      <c r="W2911" t="str">
        <f>IF(V2911=U2911, "Yes"," No")</f>
        <v>Yes</v>
      </c>
    </row>
    <row r="2912" spans="1:23" ht="43.2" x14ac:dyDescent="0.3">
      <c r="A2912">
        <v>2910</v>
      </c>
      <c r="B2912" s="1" t="s">
        <v>5907</v>
      </c>
      <c r="C2912" s="1" t="s">
        <v>5908</v>
      </c>
      <c r="D2912">
        <v>30000</v>
      </c>
      <c r="E2912">
        <v>1</v>
      </c>
      <c r="F2912" t="s">
        <v>357</v>
      </c>
      <c r="G2912" t="s">
        <v>24</v>
      </c>
      <c r="H2912" t="s">
        <v>25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1086</v>
      </c>
      <c r="O2912" s="7">
        <f>(E2912/D2912)*100</f>
        <v>3.3333333333333335E-3</v>
      </c>
      <c r="P2912" s="5">
        <f>IFERROR((E2912/L2912),0)</f>
        <v>1</v>
      </c>
      <c r="Q2912" s="5" t="str">
        <f>LEFT(N2912,SEARCH("/", N2912)-1)</f>
        <v>theater</v>
      </c>
      <c r="R2912" s="5" t="str">
        <f>RIGHT(N2912,LEN(N2912)-SEARCH("/",N2912))</f>
        <v>plays</v>
      </c>
      <c r="S2912" s="11">
        <f>(((J2912/60)/60)/24)+DATE(1970,1,1)</f>
        <v>42107.841284722221</v>
      </c>
      <c r="T2912" s="11">
        <f>(((I2912/60)/60)/24)+DATE(1970,1,1)</f>
        <v>42167.841284722221</v>
      </c>
      <c r="U2912">
        <f>YEAR(S2912)</f>
        <v>2015</v>
      </c>
      <c r="V2912">
        <f>YEAR(T2912)</f>
        <v>2015</v>
      </c>
      <c r="W2912" t="str">
        <f>IF(V2912=U2912, "Yes"," No")</f>
        <v>Yes</v>
      </c>
    </row>
    <row r="2913" spans="1:23" ht="57.6" x14ac:dyDescent="0.3">
      <c r="A2913">
        <v>2911</v>
      </c>
      <c r="B2913" s="1" t="s">
        <v>5909</v>
      </c>
      <c r="C2913" s="1" t="s">
        <v>5910</v>
      </c>
      <c r="D2913">
        <v>1800</v>
      </c>
      <c r="E2913">
        <v>657</v>
      </c>
      <c r="F2913" t="s">
        <v>357</v>
      </c>
      <c r="G2913" t="s">
        <v>17</v>
      </c>
      <c r="H2913" t="s">
        <v>18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1086</v>
      </c>
      <c r="O2913" s="7">
        <f>(E2913/D2913)*100</f>
        <v>36.5</v>
      </c>
      <c r="P2913" s="5">
        <f>IFERROR((E2913/L2913),0)</f>
        <v>46.928571428571431</v>
      </c>
      <c r="Q2913" s="5" t="str">
        <f>LEFT(N2913,SEARCH("/", N2913)-1)</f>
        <v>theater</v>
      </c>
      <c r="R2913" s="5" t="str">
        <f>RIGHT(N2913,LEN(N2913)-SEARCH("/",N2913))</f>
        <v>plays</v>
      </c>
      <c r="S2913" s="11">
        <f>(((J2913/60)/60)/24)+DATE(1970,1,1)</f>
        <v>42142.768819444449</v>
      </c>
      <c r="T2913" s="11">
        <f>(((I2913/60)/60)/24)+DATE(1970,1,1)</f>
        <v>42182.768819444449</v>
      </c>
      <c r="U2913">
        <f>YEAR(S2913)</f>
        <v>2015</v>
      </c>
      <c r="V2913">
        <f>YEAR(T2913)</f>
        <v>2015</v>
      </c>
      <c r="W2913" t="str">
        <f>IF(V2913=U2913, "Yes"," No")</f>
        <v>Yes</v>
      </c>
    </row>
    <row r="2914" spans="1:23" ht="43.2" x14ac:dyDescent="0.3">
      <c r="A2914">
        <v>2912</v>
      </c>
      <c r="B2914" s="1" t="s">
        <v>5911</v>
      </c>
      <c r="C2914" s="1" t="s">
        <v>5912</v>
      </c>
      <c r="D2914">
        <v>14440</v>
      </c>
      <c r="E2914">
        <v>2030</v>
      </c>
      <c r="F2914" t="s">
        <v>357</v>
      </c>
      <c r="G2914" t="s">
        <v>17</v>
      </c>
      <c r="H2914" t="s">
        <v>18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1086</v>
      </c>
      <c r="O2914" s="7">
        <f>(E2914/D2914)*100</f>
        <v>14.058171745152354</v>
      </c>
      <c r="P2914" s="5">
        <f>IFERROR((E2914/L2914),0)</f>
        <v>78.07692307692308</v>
      </c>
      <c r="Q2914" s="5" t="str">
        <f>LEFT(N2914,SEARCH("/", N2914)-1)</f>
        <v>theater</v>
      </c>
      <c r="R2914" s="5" t="str">
        <f>RIGHT(N2914,LEN(N2914)-SEARCH("/",N2914))</f>
        <v>plays</v>
      </c>
      <c r="S2914" s="11">
        <f>(((J2914/60)/60)/24)+DATE(1970,1,1)</f>
        <v>42354.131643518514</v>
      </c>
      <c r="T2914" s="11">
        <f>(((I2914/60)/60)/24)+DATE(1970,1,1)</f>
        <v>42384.131643518514</v>
      </c>
      <c r="U2914">
        <f>YEAR(S2914)</f>
        <v>2015</v>
      </c>
      <c r="V2914">
        <f>YEAR(T2914)</f>
        <v>2016</v>
      </c>
      <c r="W2914" t="str">
        <f>IF(V2914=U2914, "Yes"," No")</f>
        <v xml:space="preserve"> No</v>
      </c>
    </row>
    <row r="2915" spans="1:23" ht="43.2" x14ac:dyDescent="0.3">
      <c r="A2915">
        <v>2913</v>
      </c>
      <c r="B2915" s="1" t="s">
        <v>5913</v>
      </c>
      <c r="C2915" s="1" t="s">
        <v>5914</v>
      </c>
      <c r="D2915">
        <v>10000</v>
      </c>
      <c r="E2915">
        <v>2</v>
      </c>
      <c r="F2915" t="s">
        <v>357</v>
      </c>
      <c r="G2915" t="s">
        <v>17</v>
      </c>
      <c r="H2915" t="s">
        <v>18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1086</v>
      </c>
      <c r="O2915" s="7">
        <f>(E2915/D2915)*100</f>
        <v>0.02</v>
      </c>
      <c r="P2915" s="5">
        <f>IFERROR((E2915/L2915),0)</f>
        <v>1</v>
      </c>
      <c r="Q2915" s="5" t="str">
        <f>LEFT(N2915,SEARCH("/", N2915)-1)</f>
        <v>theater</v>
      </c>
      <c r="R2915" s="5" t="str">
        <f>RIGHT(N2915,LEN(N2915)-SEARCH("/",N2915))</f>
        <v>plays</v>
      </c>
      <c r="S2915" s="11">
        <f>(((J2915/60)/60)/24)+DATE(1970,1,1)</f>
        <v>41828.922905092593</v>
      </c>
      <c r="T2915" s="11">
        <f>(((I2915/60)/60)/24)+DATE(1970,1,1)</f>
        <v>41888.922905092593</v>
      </c>
      <c r="U2915">
        <f>YEAR(S2915)</f>
        <v>2014</v>
      </c>
      <c r="V2915">
        <f>YEAR(T2915)</f>
        <v>2014</v>
      </c>
      <c r="W2915" t="str">
        <f>IF(V2915=U2915, "Yes"," No")</f>
        <v>Yes</v>
      </c>
    </row>
    <row r="2916" spans="1:23" ht="28.8" x14ac:dyDescent="0.3">
      <c r="A2916">
        <v>2914</v>
      </c>
      <c r="B2916" s="1" t="s">
        <v>5915</v>
      </c>
      <c r="C2916" s="1" t="s">
        <v>5916</v>
      </c>
      <c r="D2916">
        <v>25000</v>
      </c>
      <c r="E2916">
        <v>1</v>
      </c>
      <c r="F2916" t="s">
        <v>357</v>
      </c>
      <c r="G2916" t="s">
        <v>24</v>
      </c>
      <c r="H2916" t="s">
        <v>25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1086</v>
      </c>
      <c r="O2916" s="7">
        <f>(E2916/D2916)*100</f>
        <v>4.0000000000000001E-3</v>
      </c>
      <c r="P2916" s="5">
        <f>IFERROR((E2916/L2916),0)</f>
        <v>1</v>
      </c>
      <c r="Q2916" s="5" t="str">
        <f>LEFT(N2916,SEARCH("/", N2916)-1)</f>
        <v>theater</v>
      </c>
      <c r="R2916" s="5" t="str">
        <f>RIGHT(N2916,LEN(N2916)-SEARCH("/",N2916))</f>
        <v>plays</v>
      </c>
      <c r="S2916" s="11">
        <f>(((J2916/60)/60)/24)+DATE(1970,1,1)</f>
        <v>42017.907337962963</v>
      </c>
      <c r="T2916" s="11">
        <f>(((I2916/60)/60)/24)+DATE(1970,1,1)</f>
        <v>42077.865671296298</v>
      </c>
      <c r="U2916">
        <f>YEAR(S2916)</f>
        <v>2015</v>
      </c>
      <c r="V2916">
        <f>YEAR(T2916)</f>
        <v>2015</v>
      </c>
      <c r="W2916" t="str">
        <f>IF(V2916=U2916, "Yes"," No")</f>
        <v>Yes</v>
      </c>
    </row>
    <row r="2917" spans="1:23" ht="43.2" x14ac:dyDescent="0.3">
      <c r="A2917">
        <v>2915</v>
      </c>
      <c r="B2917" s="1" t="s">
        <v>5917</v>
      </c>
      <c r="C2917" s="1" t="s">
        <v>5918</v>
      </c>
      <c r="D2917">
        <v>1000</v>
      </c>
      <c r="E2917">
        <v>611</v>
      </c>
      <c r="F2917" t="s">
        <v>357</v>
      </c>
      <c r="G2917" t="s">
        <v>24</v>
      </c>
      <c r="H2917" t="s">
        <v>25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1086</v>
      </c>
      <c r="O2917" s="7">
        <f>(E2917/D2917)*100</f>
        <v>61.1</v>
      </c>
      <c r="P2917" s="5">
        <f>IFERROR((E2917/L2917),0)</f>
        <v>203.66666666666666</v>
      </c>
      <c r="Q2917" s="5" t="str">
        <f>LEFT(N2917,SEARCH("/", N2917)-1)</f>
        <v>theater</v>
      </c>
      <c r="R2917" s="5" t="str">
        <f>RIGHT(N2917,LEN(N2917)-SEARCH("/",N2917))</f>
        <v>plays</v>
      </c>
      <c r="S2917" s="11">
        <f>(((J2917/60)/60)/24)+DATE(1970,1,1)</f>
        <v>42415.398032407407</v>
      </c>
      <c r="T2917" s="11">
        <f>(((I2917/60)/60)/24)+DATE(1970,1,1)</f>
        <v>42445.356365740736</v>
      </c>
      <c r="U2917">
        <f>YEAR(S2917)</f>
        <v>2016</v>
      </c>
      <c r="V2917">
        <f>YEAR(T2917)</f>
        <v>2016</v>
      </c>
      <c r="W2917" t="str">
        <f>IF(V2917=U2917, "Yes"," No")</f>
        <v>Yes</v>
      </c>
    </row>
    <row r="2918" spans="1:23" ht="43.2" x14ac:dyDescent="0.3">
      <c r="A2918">
        <v>2916</v>
      </c>
      <c r="B2918" s="1" t="s">
        <v>5919</v>
      </c>
      <c r="C2918" s="1" t="s">
        <v>5920</v>
      </c>
      <c r="D2918">
        <v>1850</v>
      </c>
      <c r="E2918">
        <v>145</v>
      </c>
      <c r="F2918" t="s">
        <v>357</v>
      </c>
      <c r="G2918" t="s">
        <v>24</v>
      </c>
      <c r="H2918" t="s">
        <v>25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1086</v>
      </c>
      <c r="O2918" s="7">
        <f>(E2918/D2918)*100</f>
        <v>7.8378378378378386</v>
      </c>
      <c r="P2918" s="5">
        <f>IFERROR((E2918/L2918),0)</f>
        <v>20.714285714285715</v>
      </c>
      <c r="Q2918" s="5" t="str">
        <f>LEFT(N2918,SEARCH("/", N2918)-1)</f>
        <v>theater</v>
      </c>
      <c r="R2918" s="5" t="str">
        <f>RIGHT(N2918,LEN(N2918)-SEARCH("/",N2918))</f>
        <v>plays</v>
      </c>
      <c r="S2918" s="11">
        <f>(((J2918/60)/60)/24)+DATE(1970,1,1)</f>
        <v>41755.476724537039</v>
      </c>
      <c r="T2918" s="11">
        <f>(((I2918/60)/60)/24)+DATE(1970,1,1)</f>
        <v>41778.476724537039</v>
      </c>
      <c r="U2918">
        <f>YEAR(S2918)</f>
        <v>2014</v>
      </c>
      <c r="V2918">
        <f>YEAR(T2918)</f>
        <v>2014</v>
      </c>
      <c r="W2918" t="str">
        <f>IF(V2918=U2918, "Yes"," No")</f>
        <v>Yes</v>
      </c>
    </row>
    <row r="2919" spans="1:23" ht="43.2" x14ac:dyDescent="0.3">
      <c r="A2919">
        <v>2917</v>
      </c>
      <c r="B2919" s="1" t="s">
        <v>5921</v>
      </c>
      <c r="C2919" s="1" t="s">
        <v>5922</v>
      </c>
      <c r="D2919">
        <v>2000</v>
      </c>
      <c r="E2919">
        <v>437</v>
      </c>
      <c r="F2919" t="s">
        <v>357</v>
      </c>
      <c r="G2919" t="s">
        <v>17</v>
      </c>
      <c r="H2919" t="s">
        <v>18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1086</v>
      </c>
      <c r="O2919" s="7">
        <f>(E2919/D2919)*100</f>
        <v>21.85</v>
      </c>
      <c r="P2919" s="5">
        <f>IFERROR((E2919/L2919),0)</f>
        <v>48.555555555555557</v>
      </c>
      <c r="Q2919" s="5" t="str">
        <f>LEFT(N2919,SEARCH("/", N2919)-1)</f>
        <v>theater</v>
      </c>
      <c r="R2919" s="5" t="str">
        <f>RIGHT(N2919,LEN(N2919)-SEARCH("/",N2919))</f>
        <v>plays</v>
      </c>
      <c r="S2919" s="11">
        <f>(((J2919/60)/60)/24)+DATE(1970,1,1)</f>
        <v>42245.234340277777</v>
      </c>
      <c r="T2919" s="11">
        <f>(((I2919/60)/60)/24)+DATE(1970,1,1)</f>
        <v>42263.234340277777</v>
      </c>
      <c r="U2919">
        <f>YEAR(S2919)</f>
        <v>2015</v>
      </c>
      <c r="V2919">
        <f>YEAR(T2919)</f>
        <v>2015</v>
      </c>
      <c r="W2919" t="str">
        <f>IF(V2919=U2919, "Yes"," No")</f>
        <v>Yes</v>
      </c>
    </row>
    <row r="2920" spans="1:23" ht="43.2" x14ac:dyDescent="0.3">
      <c r="A2920">
        <v>2918</v>
      </c>
      <c r="B2920" s="1" t="s">
        <v>5923</v>
      </c>
      <c r="C2920" s="1" t="s">
        <v>5924</v>
      </c>
      <c r="D2920">
        <v>5000</v>
      </c>
      <c r="E2920">
        <v>1362</v>
      </c>
      <c r="F2920" t="s">
        <v>357</v>
      </c>
      <c r="G2920" t="s">
        <v>17</v>
      </c>
      <c r="H2920" t="s">
        <v>18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1086</v>
      </c>
      <c r="O2920" s="7">
        <f>(E2920/D2920)*100</f>
        <v>27.24</v>
      </c>
      <c r="P2920" s="5">
        <f>IFERROR((E2920/L2920),0)</f>
        <v>68.099999999999994</v>
      </c>
      <c r="Q2920" s="5" t="str">
        <f>LEFT(N2920,SEARCH("/", N2920)-1)</f>
        <v>theater</v>
      </c>
      <c r="R2920" s="5" t="str">
        <f>RIGHT(N2920,LEN(N2920)-SEARCH("/",N2920))</f>
        <v>plays</v>
      </c>
      <c r="S2920" s="11">
        <f>(((J2920/60)/60)/24)+DATE(1970,1,1)</f>
        <v>42278.629710648151</v>
      </c>
      <c r="T2920" s="11">
        <f>(((I2920/60)/60)/24)+DATE(1970,1,1)</f>
        <v>42306.629710648151</v>
      </c>
      <c r="U2920">
        <f>YEAR(S2920)</f>
        <v>2015</v>
      </c>
      <c r="V2920">
        <f>YEAR(T2920)</f>
        <v>2015</v>
      </c>
      <c r="W2920" t="str">
        <f>IF(V2920=U2920, "Yes"," No")</f>
        <v>Yes</v>
      </c>
    </row>
    <row r="2921" spans="1:23" ht="43.2" x14ac:dyDescent="0.3">
      <c r="A2921">
        <v>2919</v>
      </c>
      <c r="B2921" s="1" t="s">
        <v>5925</v>
      </c>
      <c r="C2921" s="1" t="s">
        <v>5926</v>
      </c>
      <c r="D2921">
        <v>600</v>
      </c>
      <c r="E2921">
        <v>51</v>
      </c>
      <c r="F2921" t="s">
        <v>357</v>
      </c>
      <c r="G2921" t="s">
        <v>17</v>
      </c>
      <c r="H2921" t="s">
        <v>18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1086</v>
      </c>
      <c r="O2921" s="7">
        <f>(E2921/D2921)*100</f>
        <v>8.5</v>
      </c>
      <c r="P2921" s="5">
        <f>IFERROR((E2921/L2921),0)</f>
        <v>8.5</v>
      </c>
      <c r="Q2921" s="5" t="str">
        <f>LEFT(N2921,SEARCH("/", N2921)-1)</f>
        <v>theater</v>
      </c>
      <c r="R2921" s="5" t="str">
        <f>RIGHT(N2921,LEN(N2921)-SEARCH("/",N2921))</f>
        <v>plays</v>
      </c>
      <c r="S2921" s="11">
        <f>(((J2921/60)/60)/24)+DATE(1970,1,1)</f>
        <v>41826.61954861111</v>
      </c>
      <c r="T2921" s="11">
        <f>(((I2921/60)/60)/24)+DATE(1970,1,1)</f>
        <v>41856.61954861111</v>
      </c>
      <c r="U2921">
        <f>YEAR(S2921)</f>
        <v>2014</v>
      </c>
      <c r="V2921">
        <f>YEAR(T2921)</f>
        <v>2014</v>
      </c>
      <c r="W2921" t="str">
        <f>IF(V2921=U2921, "Yes"," No")</f>
        <v>Yes</v>
      </c>
    </row>
    <row r="2922" spans="1:23" ht="43.2" x14ac:dyDescent="0.3">
      <c r="A2922">
        <v>2920</v>
      </c>
      <c r="B2922" s="1" t="s">
        <v>5927</v>
      </c>
      <c r="C2922" s="1" t="s">
        <v>5928</v>
      </c>
      <c r="D2922">
        <v>2500</v>
      </c>
      <c r="E2922">
        <v>671</v>
      </c>
      <c r="F2922" t="s">
        <v>357</v>
      </c>
      <c r="G2922" t="s">
        <v>159</v>
      </c>
      <c r="H2922" t="s">
        <v>160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1086</v>
      </c>
      <c r="O2922" s="7">
        <f>(E2922/D2922)*100</f>
        <v>26.840000000000003</v>
      </c>
      <c r="P2922" s="5">
        <f>IFERROR((E2922/L2922),0)</f>
        <v>51.615384615384613</v>
      </c>
      <c r="Q2922" s="5" t="str">
        <f>LEFT(N2922,SEARCH("/", N2922)-1)</f>
        <v>theater</v>
      </c>
      <c r="R2922" s="5" t="str">
        <f>RIGHT(N2922,LEN(N2922)-SEARCH("/",N2922))</f>
        <v>plays</v>
      </c>
      <c r="S2922" s="11">
        <f>(((J2922/60)/60)/24)+DATE(1970,1,1)</f>
        <v>42058.792476851857</v>
      </c>
      <c r="T2922" s="11">
        <f>(((I2922/60)/60)/24)+DATE(1970,1,1)</f>
        <v>42088.750810185185</v>
      </c>
      <c r="U2922">
        <f>YEAR(S2922)</f>
        <v>2015</v>
      </c>
      <c r="V2922">
        <f>YEAR(T2922)</f>
        <v>2015</v>
      </c>
      <c r="W2922" t="str">
        <f>IF(V2922=U2922, "Yes"," No")</f>
        <v>Yes</v>
      </c>
    </row>
    <row r="2923" spans="1:23" ht="43.2" x14ac:dyDescent="0.3">
      <c r="A2923">
        <v>2921</v>
      </c>
      <c r="B2923" s="1" t="s">
        <v>5929</v>
      </c>
      <c r="C2923" s="1" t="s">
        <v>5930</v>
      </c>
      <c r="D2923">
        <v>100</v>
      </c>
      <c r="E2923">
        <v>129</v>
      </c>
      <c r="F2923" t="s">
        <v>16</v>
      </c>
      <c r="G2923" t="s">
        <v>17</v>
      </c>
      <c r="H2923" t="s">
        <v>18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5931</v>
      </c>
      <c r="O2923" s="7">
        <f>(E2923/D2923)*100</f>
        <v>129</v>
      </c>
      <c r="P2923" s="5">
        <f>IFERROR((E2923/L2923),0)</f>
        <v>43</v>
      </c>
      <c r="Q2923" s="5" t="str">
        <f>LEFT(N2923,SEARCH("/", N2923)-1)</f>
        <v>theater</v>
      </c>
      <c r="R2923" s="5" t="str">
        <f>RIGHT(N2923,LEN(N2923)-SEARCH("/",N2923))</f>
        <v>musical</v>
      </c>
      <c r="S2923" s="11">
        <f>(((J2923/60)/60)/24)+DATE(1970,1,1)</f>
        <v>41877.886620370373</v>
      </c>
      <c r="T2923" s="11">
        <f>(((I2923/60)/60)/24)+DATE(1970,1,1)</f>
        <v>41907.886620370373</v>
      </c>
      <c r="U2923">
        <f>YEAR(S2923)</f>
        <v>2014</v>
      </c>
      <c r="V2923">
        <f>YEAR(T2923)</f>
        <v>2014</v>
      </c>
      <c r="W2923" t="str">
        <f>IF(V2923=U2923, "Yes"," No")</f>
        <v>Yes</v>
      </c>
    </row>
    <row r="2924" spans="1:23" ht="57.6" x14ac:dyDescent="0.3">
      <c r="A2924">
        <v>2922</v>
      </c>
      <c r="B2924" s="1" t="s">
        <v>5932</v>
      </c>
      <c r="C2924" s="1" t="s">
        <v>5933</v>
      </c>
      <c r="D2924">
        <v>500</v>
      </c>
      <c r="E2924">
        <v>500</v>
      </c>
      <c r="F2924" t="s">
        <v>16</v>
      </c>
      <c r="G2924" t="s">
        <v>24</v>
      </c>
      <c r="H2924" t="s">
        <v>25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5931</v>
      </c>
      <c r="O2924" s="7">
        <f>(E2924/D2924)*100</f>
        <v>100</v>
      </c>
      <c r="P2924" s="5">
        <f>IFERROR((E2924/L2924),0)</f>
        <v>83.333333333333329</v>
      </c>
      <c r="Q2924" s="5" t="str">
        <f>LEFT(N2924,SEARCH("/", N2924)-1)</f>
        <v>theater</v>
      </c>
      <c r="R2924" s="5" t="str">
        <f>RIGHT(N2924,LEN(N2924)-SEARCH("/",N2924))</f>
        <v>musical</v>
      </c>
      <c r="S2924" s="11">
        <f>(((J2924/60)/60)/24)+DATE(1970,1,1)</f>
        <v>42097.874155092592</v>
      </c>
      <c r="T2924" s="11">
        <f>(((I2924/60)/60)/24)+DATE(1970,1,1)</f>
        <v>42142.874155092592</v>
      </c>
      <c r="U2924">
        <f>YEAR(S2924)</f>
        <v>2015</v>
      </c>
      <c r="V2924">
        <f>YEAR(T2924)</f>
        <v>2015</v>
      </c>
      <c r="W2924" t="str">
        <f>IF(V2924=U2924, "Yes"," No")</f>
        <v>Yes</v>
      </c>
    </row>
    <row r="2925" spans="1:23" ht="43.2" x14ac:dyDescent="0.3">
      <c r="A2925">
        <v>2923</v>
      </c>
      <c r="B2925" s="1" t="s">
        <v>5934</v>
      </c>
      <c r="C2925" s="1" t="s">
        <v>5935</v>
      </c>
      <c r="D2925">
        <v>300</v>
      </c>
      <c r="E2925">
        <v>300</v>
      </c>
      <c r="F2925" t="s">
        <v>16</v>
      </c>
      <c r="G2925" t="s">
        <v>17</v>
      </c>
      <c r="H2925" t="s">
        <v>18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5931</v>
      </c>
      <c r="O2925" s="7">
        <f>(E2925/D2925)*100</f>
        <v>100</v>
      </c>
      <c r="P2925" s="5">
        <f>IFERROR((E2925/L2925),0)</f>
        <v>30</v>
      </c>
      <c r="Q2925" s="5" t="str">
        <f>LEFT(N2925,SEARCH("/", N2925)-1)</f>
        <v>theater</v>
      </c>
      <c r="R2925" s="5" t="str">
        <f>RIGHT(N2925,LEN(N2925)-SEARCH("/",N2925))</f>
        <v>musical</v>
      </c>
      <c r="S2925" s="11">
        <f>(((J2925/60)/60)/24)+DATE(1970,1,1)</f>
        <v>42013.15253472222</v>
      </c>
      <c r="T2925" s="11">
        <f>(((I2925/60)/60)/24)+DATE(1970,1,1)</f>
        <v>42028.125</v>
      </c>
      <c r="U2925">
        <f>YEAR(S2925)</f>
        <v>2015</v>
      </c>
      <c r="V2925">
        <f>YEAR(T2925)</f>
        <v>2015</v>
      </c>
      <c r="W2925" t="str">
        <f>IF(V2925=U2925, "Yes"," No")</f>
        <v>Yes</v>
      </c>
    </row>
    <row r="2926" spans="1:23" ht="43.2" x14ac:dyDescent="0.3">
      <c r="A2926">
        <v>2924</v>
      </c>
      <c r="B2926" s="1" t="s">
        <v>5936</v>
      </c>
      <c r="C2926" s="1" t="s">
        <v>5937</v>
      </c>
      <c r="D2926">
        <v>25000</v>
      </c>
      <c r="E2926">
        <v>25800</v>
      </c>
      <c r="F2926" t="s">
        <v>16</v>
      </c>
      <c r="G2926" t="s">
        <v>17</v>
      </c>
      <c r="H2926" t="s">
        <v>18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5931</v>
      </c>
      <c r="O2926" s="7">
        <f>(E2926/D2926)*100</f>
        <v>103.2</v>
      </c>
      <c r="P2926" s="5">
        <f>IFERROR((E2926/L2926),0)</f>
        <v>175.51020408163265</v>
      </c>
      <c r="Q2926" s="5" t="str">
        <f>LEFT(N2926,SEARCH("/", N2926)-1)</f>
        <v>theater</v>
      </c>
      <c r="R2926" s="5" t="str">
        <f>RIGHT(N2926,LEN(N2926)-SEARCH("/",N2926))</f>
        <v>musical</v>
      </c>
      <c r="S2926" s="11">
        <f>(((J2926/60)/60)/24)+DATE(1970,1,1)</f>
        <v>42103.556828703702</v>
      </c>
      <c r="T2926" s="11">
        <f>(((I2926/60)/60)/24)+DATE(1970,1,1)</f>
        <v>42133.165972222225</v>
      </c>
      <c r="U2926">
        <f>YEAR(S2926)</f>
        <v>2015</v>
      </c>
      <c r="V2926">
        <f>YEAR(T2926)</f>
        <v>2015</v>
      </c>
      <c r="W2926" t="str">
        <f>IF(V2926=U2926, "Yes"," No")</f>
        <v>Yes</v>
      </c>
    </row>
    <row r="2927" spans="1:23" ht="43.2" x14ac:dyDescent="0.3">
      <c r="A2927">
        <v>2925</v>
      </c>
      <c r="B2927" s="1" t="s">
        <v>5938</v>
      </c>
      <c r="C2927" s="1" t="s">
        <v>5939</v>
      </c>
      <c r="D2927">
        <v>45000</v>
      </c>
      <c r="E2927">
        <v>46100.69</v>
      </c>
      <c r="F2927" t="s">
        <v>16</v>
      </c>
      <c r="G2927" t="s">
        <v>17</v>
      </c>
      <c r="H2927" t="s">
        <v>18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5931</v>
      </c>
      <c r="O2927" s="7">
        <f>(E2927/D2927)*100</f>
        <v>102.44597777777777</v>
      </c>
      <c r="P2927" s="5">
        <f>IFERROR((E2927/L2927),0)</f>
        <v>231.66175879396985</v>
      </c>
      <c r="Q2927" s="5" t="str">
        <f>LEFT(N2927,SEARCH("/", N2927)-1)</f>
        <v>theater</v>
      </c>
      <c r="R2927" s="5" t="str">
        <f>RIGHT(N2927,LEN(N2927)-SEARCH("/",N2927))</f>
        <v>musical</v>
      </c>
      <c r="S2927" s="11">
        <f>(((J2927/60)/60)/24)+DATE(1970,1,1)</f>
        <v>41863.584120370368</v>
      </c>
      <c r="T2927" s="11">
        <f>(((I2927/60)/60)/24)+DATE(1970,1,1)</f>
        <v>41893.584120370368</v>
      </c>
      <c r="U2927">
        <f>YEAR(S2927)</f>
        <v>2014</v>
      </c>
      <c r="V2927">
        <f>YEAR(T2927)</f>
        <v>2014</v>
      </c>
      <c r="W2927" t="str">
        <f>IF(V2927=U2927, "Yes"," No")</f>
        <v>Yes</v>
      </c>
    </row>
    <row r="2928" spans="1:23" ht="43.2" x14ac:dyDescent="0.3">
      <c r="A2928">
        <v>2926</v>
      </c>
      <c r="B2928" s="1" t="s">
        <v>5940</v>
      </c>
      <c r="C2928" s="1" t="s">
        <v>5941</v>
      </c>
      <c r="D2928">
        <v>3000</v>
      </c>
      <c r="E2928">
        <v>3750</v>
      </c>
      <c r="F2928" t="s">
        <v>16</v>
      </c>
      <c r="G2928" t="s">
        <v>17</v>
      </c>
      <c r="H2928" t="s">
        <v>18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5931</v>
      </c>
      <c r="O2928" s="7">
        <f>(E2928/D2928)*100</f>
        <v>125</v>
      </c>
      <c r="P2928" s="5">
        <f>IFERROR((E2928/L2928),0)</f>
        <v>75</v>
      </c>
      <c r="Q2928" s="5" t="str">
        <f>LEFT(N2928,SEARCH("/", N2928)-1)</f>
        <v>theater</v>
      </c>
      <c r="R2928" s="5" t="str">
        <f>RIGHT(N2928,LEN(N2928)-SEARCH("/",N2928))</f>
        <v>musical</v>
      </c>
      <c r="S2928" s="11">
        <f>(((J2928/60)/60)/24)+DATE(1970,1,1)</f>
        <v>42044.765960648147</v>
      </c>
      <c r="T2928" s="11">
        <f>(((I2928/60)/60)/24)+DATE(1970,1,1)</f>
        <v>42058.765960648147</v>
      </c>
      <c r="U2928">
        <f>YEAR(S2928)</f>
        <v>2015</v>
      </c>
      <c r="V2928">
        <f>YEAR(T2928)</f>
        <v>2015</v>
      </c>
      <c r="W2928" t="str">
        <f>IF(V2928=U2928, "Yes"," No")</f>
        <v>Yes</v>
      </c>
    </row>
    <row r="2929" spans="1:23" ht="43.2" x14ac:dyDescent="0.3">
      <c r="A2929">
        <v>2927</v>
      </c>
      <c r="B2929" s="1" t="s">
        <v>5942</v>
      </c>
      <c r="C2929" s="1" t="s">
        <v>5943</v>
      </c>
      <c r="D2929">
        <v>1800</v>
      </c>
      <c r="E2929">
        <v>2355</v>
      </c>
      <c r="F2929" t="s">
        <v>16</v>
      </c>
      <c r="G2929" t="s">
        <v>17</v>
      </c>
      <c r="H2929" t="s">
        <v>18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5931</v>
      </c>
      <c r="O2929" s="7">
        <f>(E2929/D2929)*100</f>
        <v>130.83333333333334</v>
      </c>
      <c r="P2929" s="5">
        <f>IFERROR((E2929/L2929),0)</f>
        <v>112.14285714285714</v>
      </c>
      <c r="Q2929" s="5" t="str">
        <f>LEFT(N2929,SEARCH("/", N2929)-1)</f>
        <v>theater</v>
      </c>
      <c r="R2929" s="5" t="str">
        <f>RIGHT(N2929,LEN(N2929)-SEARCH("/",N2929))</f>
        <v>musical</v>
      </c>
      <c r="S2929" s="11">
        <f>(((J2929/60)/60)/24)+DATE(1970,1,1)</f>
        <v>41806.669317129628</v>
      </c>
      <c r="T2929" s="11">
        <f>(((I2929/60)/60)/24)+DATE(1970,1,1)</f>
        <v>41835.208333333336</v>
      </c>
      <c r="U2929">
        <f>YEAR(S2929)</f>
        <v>2014</v>
      </c>
      <c r="V2929">
        <f>YEAR(T2929)</f>
        <v>2014</v>
      </c>
      <c r="W2929" t="str">
        <f>IF(V2929=U2929, "Yes"," No")</f>
        <v>Yes</v>
      </c>
    </row>
    <row r="2930" spans="1:23" ht="43.2" x14ac:dyDescent="0.3">
      <c r="A2930">
        <v>2928</v>
      </c>
      <c r="B2930" s="1" t="s">
        <v>5944</v>
      </c>
      <c r="C2930" s="1" t="s">
        <v>5945</v>
      </c>
      <c r="D2930">
        <v>1000</v>
      </c>
      <c r="E2930">
        <v>1000</v>
      </c>
      <c r="F2930" t="s">
        <v>16</v>
      </c>
      <c r="G2930" t="s">
        <v>17</v>
      </c>
      <c r="H2930" t="s">
        <v>18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5931</v>
      </c>
      <c r="O2930" s="7">
        <f>(E2930/D2930)*100</f>
        <v>100</v>
      </c>
      <c r="P2930" s="5">
        <f>IFERROR((E2930/L2930),0)</f>
        <v>41.666666666666664</v>
      </c>
      <c r="Q2930" s="5" t="str">
        <f>LEFT(N2930,SEARCH("/", N2930)-1)</f>
        <v>theater</v>
      </c>
      <c r="R2930" s="5" t="str">
        <f>RIGHT(N2930,LEN(N2930)-SEARCH("/",N2930))</f>
        <v>musical</v>
      </c>
      <c r="S2930" s="11">
        <f>(((J2930/60)/60)/24)+DATE(1970,1,1)</f>
        <v>42403.998217592598</v>
      </c>
      <c r="T2930" s="11">
        <f>(((I2930/60)/60)/24)+DATE(1970,1,1)</f>
        <v>42433.998217592598</v>
      </c>
      <c r="U2930">
        <f>YEAR(S2930)</f>
        <v>2016</v>
      </c>
      <c r="V2930">
        <f>YEAR(T2930)</f>
        <v>2016</v>
      </c>
      <c r="W2930" t="str">
        <f>IF(V2930=U2930, "Yes"," No")</f>
        <v>Yes</v>
      </c>
    </row>
    <row r="2931" spans="1:23" ht="43.2" x14ac:dyDescent="0.3">
      <c r="A2931">
        <v>2929</v>
      </c>
      <c r="B2931" s="1" t="s">
        <v>5946</v>
      </c>
      <c r="C2931" s="1" t="s">
        <v>5947</v>
      </c>
      <c r="D2931">
        <v>8000</v>
      </c>
      <c r="E2931">
        <v>8165.55</v>
      </c>
      <c r="F2931" t="s">
        <v>16</v>
      </c>
      <c r="G2931" t="s">
        <v>17</v>
      </c>
      <c r="H2931" t="s">
        <v>18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5931</v>
      </c>
      <c r="O2931" s="7">
        <f>(E2931/D2931)*100</f>
        <v>102.06937499999999</v>
      </c>
      <c r="P2931" s="5">
        <f>IFERROR((E2931/L2931),0)</f>
        <v>255.17343750000001</v>
      </c>
      <c r="Q2931" s="5" t="str">
        <f>LEFT(N2931,SEARCH("/", N2931)-1)</f>
        <v>theater</v>
      </c>
      <c r="R2931" s="5" t="str">
        <f>RIGHT(N2931,LEN(N2931)-SEARCH("/",N2931))</f>
        <v>musical</v>
      </c>
      <c r="S2931" s="11">
        <f>(((J2931/60)/60)/24)+DATE(1970,1,1)</f>
        <v>41754.564328703702</v>
      </c>
      <c r="T2931" s="11">
        <f>(((I2931/60)/60)/24)+DATE(1970,1,1)</f>
        <v>41784.564328703702</v>
      </c>
      <c r="U2931">
        <f>YEAR(S2931)</f>
        <v>2014</v>
      </c>
      <c r="V2931">
        <f>YEAR(T2931)</f>
        <v>2014</v>
      </c>
      <c r="W2931" t="str">
        <f>IF(V2931=U2931, "Yes"," No")</f>
        <v>Yes</v>
      </c>
    </row>
    <row r="2932" spans="1:23" ht="43.2" x14ac:dyDescent="0.3">
      <c r="A2932">
        <v>2930</v>
      </c>
      <c r="B2932" s="1" t="s">
        <v>5948</v>
      </c>
      <c r="C2932" s="1" t="s">
        <v>5949</v>
      </c>
      <c r="D2932">
        <v>10000</v>
      </c>
      <c r="E2932">
        <v>10092</v>
      </c>
      <c r="F2932" t="s">
        <v>16</v>
      </c>
      <c r="G2932" t="s">
        <v>24</v>
      </c>
      <c r="H2932" t="s">
        <v>25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5931</v>
      </c>
      <c r="O2932" s="7">
        <f>(E2932/D2932)*100</f>
        <v>100.92000000000002</v>
      </c>
      <c r="P2932" s="5">
        <f>IFERROR((E2932/L2932),0)</f>
        <v>162.7741935483871</v>
      </c>
      <c r="Q2932" s="5" t="str">
        <f>LEFT(N2932,SEARCH("/", N2932)-1)</f>
        <v>theater</v>
      </c>
      <c r="R2932" s="5" t="str">
        <f>RIGHT(N2932,LEN(N2932)-SEARCH("/",N2932))</f>
        <v>musical</v>
      </c>
      <c r="S2932" s="11">
        <f>(((J2932/60)/60)/24)+DATE(1970,1,1)</f>
        <v>42101.584074074075</v>
      </c>
      <c r="T2932" s="11">
        <f>(((I2932/60)/60)/24)+DATE(1970,1,1)</f>
        <v>42131.584074074075</v>
      </c>
      <c r="U2932">
        <f>YEAR(S2932)</f>
        <v>2015</v>
      </c>
      <c r="V2932">
        <f>YEAR(T2932)</f>
        <v>2015</v>
      </c>
      <c r="W2932" t="str">
        <f>IF(V2932=U2932, "Yes"," No")</f>
        <v>Yes</v>
      </c>
    </row>
    <row r="2933" spans="1:23" ht="57.6" x14ac:dyDescent="0.3">
      <c r="A2933">
        <v>2931</v>
      </c>
      <c r="B2933" s="1" t="s">
        <v>5950</v>
      </c>
      <c r="C2933" s="1" t="s">
        <v>5951</v>
      </c>
      <c r="D2933">
        <v>750</v>
      </c>
      <c r="E2933">
        <v>795</v>
      </c>
      <c r="F2933" t="s">
        <v>16</v>
      </c>
      <c r="G2933" t="s">
        <v>159</v>
      </c>
      <c r="H2933" t="s">
        <v>160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5931</v>
      </c>
      <c r="O2933" s="7">
        <f>(E2933/D2933)*100</f>
        <v>106</v>
      </c>
      <c r="P2933" s="5">
        <f>IFERROR((E2933/L2933),0)</f>
        <v>88.333333333333329</v>
      </c>
      <c r="Q2933" s="5" t="str">
        <f>LEFT(N2933,SEARCH("/", N2933)-1)</f>
        <v>theater</v>
      </c>
      <c r="R2933" s="5" t="str">
        <f>RIGHT(N2933,LEN(N2933)-SEARCH("/",N2933))</f>
        <v>musical</v>
      </c>
      <c r="S2933" s="11">
        <f>(((J2933/60)/60)/24)+DATE(1970,1,1)</f>
        <v>41872.291238425925</v>
      </c>
      <c r="T2933" s="11">
        <f>(((I2933/60)/60)/24)+DATE(1970,1,1)</f>
        <v>41897.255555555559</v>
      </c>
      <c r="U2933">
        <f>YEAR(S2933)</f>
        <v>2014</v>
      </c>
      <c r="V2933">
        <f>YEAR(T2933)</f>
        <v>2014</v>
      </c>
      <c r="W2933" t="str">
        <f>IF(V2933=U2933, "Yes"," No")</f>
        <v>Yes</v>
      </c>
    </row>
    <row r="2934" spans="1:23" ht="43.2" x14ac:dyDescent="0.3">
      <c r="A2934">
        <v>2932</v>
      </c>
      <c r="B2934" s="1" t="s">
        <v>5952</v>
      </c>
      <c r="C2934" s="1" t="s">
        <v>5953</v>
      </c>
      <c r="D2934">
        <v>3100</v>
      </c>
      <c r="E2934">
        <v>3258</v>
      </c>
      <c r="F2934" t="s">
        <v>16</v>
      </c>
      <c r="G2934" t="s">
        <v>50</v>
      </c>
      <c r="H2934" t="s">
        <v>51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5931</v>
      </c>
      <c r="O2934" s="7">
        <f>(E2934/D2934)*100</f>
        <v>105.0967741935484</v>
      </c>
      <c r="P2934" s="5">
        <f>IFERROR((E2934/L2934),0)</f>
        <v>85.736842105263165</v>
      </c>
      <c r="Q2934" s="5" t="str">
        <f>LEFT(N2934,SEARCH("/", N2934)-1)</f>
        <v>theater</v>
      </c>
      <c r="R2934" s="5" t="str">
        <f>RIGHT(N2934,LEN(N2934)-SEARCH("/",N2934))</f>
        <v>musical</v>
      </c>
      <c r="S2934" s="11">
        <f>(((J2934/60)/60)/24)+DATE(1970,1,1)</f>
        <v>42025.164780092593</v>
      </c>
      <c r="T2934" s="11">
        <f>(((I2934/60)/60)/24)+DATE(1970,1,1)</f>
        <v>42056.458333333328</v>
      </c>
      <c r="U2934">
        <f>YEAR(S2934)</f>
        <v>2015</v>
      </c>
      <c r="V2934">
        <f>YEAR(T2934)</f>
        <v>2015</v>
      </c>
      <c r="W2934" t="str">
        <f>IF(V2934=U2934, "Yes"," No")</f>
        <v>Yes</v>
      </c>
    </row>
    <row r="2935" spans="1:23" ht="43.2" x14ac:dyDescent="0.3">
      <c r="A2935">
        <v>2933</v>
      </c>
      <c r="B2935" s="1" t="s">
        <v>5954</v>
      </c>
      <c r="C2935" s="1" t="s">
        <v>5955</v>
      </c>
      <c r="D2935">
        <v>2500</v>
      </c>
      <c r="E2935">
        <v>2569</v>
      </c>
      <c r="F2935" t="s">
        <v>16</v>
      </c>
      <c r="G2935" t="s">
        <v>17</v>
      </c>
      <c r="H2935" t="s">
        <v>18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5931</v>
      </c>
      <c r="O2935" s="7">
        <f>(E2935/D2935)*100</f>
        <v>102.76</v>
      </c>
      <c r="P2935" s="5">
        <f>IFERROR((E2935/L2935),0)</f>
        <v>47.574074074074076</v>
      </c>
      <c r="Q2935" s="5" t="str">
        <f>LEFT(N2935,SEARCH("/", N2935)-1)</f>
        <v>theater</v>
      </c>
      <c r="R2935" s="5" t="str">
        <f>RIGHT(N2935,LEN(N2935)-SEARCH("/",N2935))</f>
        <v>musical</v>
      </c>
      <c r="S2935" s="11">
        <f>(((J2935/60)/60)/24)+DATE(1970,1,1)</f>
        <v>42495.956631944442</v>
      </c>
      <c r="T2935" s="11">
        <f>(((I2935/60)/60)/24)+DATE(1970,1,1)</f>
        <v>42525.956631944442</v>
      </c>
      <c r="U2935">
        <f>YEAR(S2935)</f>
        <v>2016</v>
      </c>
      <c r="V2935">
        <f>YEAR(T2935)</f>
        <v>2016</v>
      </c>
      <c r="W2935" t="str">
        <f>IF(V2935=U2935, "Yes"," No")</f>
        <v>Yes</v>
      </c>
    </row>
    <row r="2936" spans="1:23" ht="43.2" x14ac:dyDescent="0.3">
      <c r="A2936">
        <v>2934</v>
      </c>
      <c r="B2936" s="1" t="s">
        <v>5956</v>
      </c>
      <c r="C2936" s="1" t="s">
        <v>5957</v>
      </c>
      <c r="D2936">
        <v>2500</v>
      </c>
      <c r="E2936">
        <v>2700</v>
      </c>
      <c r="F2936" t="s">
        <v>16</v>
      </c>
      <c r="G2936" t="s">
        <v>159</v>
      </c>
      <c r="H2936" t="s">
        <v>160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5931</v>
      </c>
      <c r="O2936" s="7">
        <f>(E2936/D2936)*100</f>
        <v>108</v>
      </c>
      <c r="P2936" s="5">
        <f>IFERROR((E2936/L2936),0)</f>
        <v>72.972972972972968</v>
      </c>
      <c r="Q2936" s="5" t="str">
        <f>LEFT(N2936,SEARCH("/", N2936)-1)</f>
        <v>theater</v>
      </c>
      <c r="R2936" s="5" t="str">
        <f>RIGHT(N2936,LEN(N2936)-SEARCH("/",N2936))</f>
        <v>musical</v>
      </c>
      <c r="S2936" s="11">
        <f>(((J2936/60)/60)/24)+DATE(1970,1,1)</f>
        <v>41775.636157407411</v>
      </c>
      <c r="T2936" s="11">
        <f>(((I2936/60)/60)/24)+DATE(1970,1,1)</f>
        <v>41805.636157407411</v>
      </c>
      <c r="U2936">
        <f>YEAR(S2936)</f>
        <v>2014</v>
      </c>
      <c r="V2936">
        <f>YEAR(T2936)</f>
        <v>2014</v>
      </c>
      <c r="W2936" t="str">
        <f>IF(V2936=U2936, "Yes"," No")</f>
        <v>Yes</v>
      </c>
    </row>
    <row r="2937" spans="1:23" ht="43.2" x14ac:dyDescent="0.3">
      <c r="A2937">
        <v>2935</v>
      </c>
      <c r="B2937" s="1" t="s">
        <v>5958</v>
      </c>
      <c r="C2937" s="1" t="s">
        <v>5959</v>
      </c>
      <c r="D2937">
        <v>3500</v>
      </c>
      <c r="E2937">
        <v>3531</v>
      </c>
      <c r="F2937" t="s">
        <v>16</v>
      </c>
      <c r="G2937" t="s">
        <v>17</v>
      </c>
      <c r="H2937" t="s">
        <v>18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5931</v>
      </c>
      <c r="O2937" s="7">
        <f>(E2937/D2937)*100</f>
        <v>100.88571428571429</v>
      </c>
      <c r="P2937" s="5">
        <f>IFERROR((E2937/L2937),0)</f>
        <v>90.538461538461533</v>
      </c>
      <c r="Q2937" s="5" t="str">
        <f>LEFT(N2937,SEARCH("/", N2937)-1)</f>
        <v>theater</v>
      </c>
      <c r="R2937" s="5" t="str">
        <f>RIGHT(N2937,LEN(N2937)-SEARCH("/",N2937))</f>
        <v>musical</v>
      </c>
      <c r="S2937" s="11">
        <f>(((J2937/60)/60)/24)+DATE(1970,1,1)</f>
        <v>42553.583425925928</v>
      </c>
      <c r="T2937" s="11">
        <f>(((I2937/60)/60)/24)+DATE(1970,1,1)</f>
        <v>42611.708333333328</v>
      </c>
      <c r="U2937">
        <f>YEAR(S2937)</f>
        <v>2016</v>
      </c>
      <c r="V2937">
        <f>YEAR(T2937)</f>
        <v>2016</v>
      </c>
      <c r="W2937" t="str">
        <f>IF(V2937=U2937, "Yes"," No")</f>
        <v>Yes</v>
      </c>
    </row>
    <row r="2938" spans="1:23" ht="43.2" x14ac:dyDescent="0.3">
      <c r="A2938">
        <v>2936</v>
      </c>
      <c r="B2938" s="1" t="s">
        <v>5960</v>
      </c>
      <c r="C2938" s="1" t="s">
        <v>5961</v>
      </c>
      <c r="D2938">
        <v>1000</v>
      </c>
      <c r="E2938">
        <v>1280</v>
      </c>
      <c r="F2938" t="s">
        <v>16</v>
      </c>
      <c r="G2938" t="s">
        <v>17</v>
      </c>
      <c r="H2938" t="s">
        <v>18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5931</v>
      </c>
      <c r="O2938" s="7">
        <f>(E2938/D2938)*100</f>
        <v>128</v>
      </c>
      <c r="P2938" s="5">
        <f>IFERROR((E2938/L2938),0)</f>
        <v>37.647058823529413</v>
      </c>
      <c r="Q2938" s="5" t="str">
        <f>LEFT(N2938,SEARCH("/", N2938)-1)</f>
        <v>theater</v>
      </c>
      <c r="R2938" s="5" t="str">
        <f>RIGHT(N2938,LEN(N2938)-SEARCH("/",N2938))</f>
        <v>musical</v>
      </c>
      <c r="S2938" s="11">
        <f>(((J2938/60)/60)/24)+DATE(1970,1,1)</f>
        <v>41912.650729166664</v>
      </c>
      <c r="T2938" s="11">
        <f>(((I2938/60)/60)/24)+DATE(1970,1,1)</f>
        <v>41925.207638888889</v>
      </c>
      <c r="U2938">
        <f>YEAR(S2938)</f>
        <v>2014</v>
      </c>
      <c r="V2938">
        <f>YEAR(T2938)</f>
        <v>2014</v>
      </c>
      <c r="W2938" t="str">
        <f>IF(V2938=U2938, "Yes"," No")</f>
        <v>Yes</v>
      </c>
    </row>
    <row r="2939" spans="1:23" ht="28.8" x14ac:dyDescent="0.3">
      <c r="A2939">
        <v>2937</v>
      </c>
      <c r="B2939" s="1" t="s">
        <v>5962</v>
      </c>
      <c r="C2939" s="1" t="s">
        <v>5963</v>
      </c>
      <c r="D2939">
        <v>1500</v>
      </c>
      <c r="E2939">
        <v>2000</v>
      </c>
      <c r="F2939" t="s">
        <v>16</v>
      </c>
      <c r="G2939" t="s">
        <v>24</v>
      </c>
      <c r="H2939" t="s">
        <v>25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5931</v>
      </c>
      <c r="O2939" s="7">
        <f>(E2939/D2939)*100</f>
        <v>133.33333333333331</v>
      </c>
      <c r="P2939" s="5">
        <f>IFERROR((E2939/L2939),0)</f>
        <v>36.363636363636367</v>
      </c>
      <c r="Q2939" s="5" t="str">
        <f>LEFT(N2939,SEARCH("/", N2939)-1)</f>
        <v>theater</v>
      </c>
      <c r="R2939" s="5" t="str">
        <f>RIGHT(N2939,LEN(N2939)-SEARCH("/",N2939))</f>
        <v>musical</v>
      </c>
      <c r="S2939" s="11">
        <f>(((J2939/60)/60)/24)+DATE(1970,1,1)</f>
        <v>41803.457326388889</v>
      </c>
      <c r="T2939" s="11">
        <f>(((I2939/60)/60)/24)+DATE(1970,1,1)</f>
        <v>41833.457326388889</v>
      </c>
      <c r="U2939">
        <f>YEAR(S2939)</f>
        <v>2014</v>
      </c>
      <c r="V2939">
        <f>YEAR(T2939)</f>
        <v>2014</v>
      </c>
      <c r="W2939" t="str">
        <f>IF(V2939=U2939, "Yes"," No")</f>
        <v>Yes</v>
      </c>
    </row>
    <row r="2940" spans="1:23" ht="43.2" x14ac:dyDescent="0.3">
      <c r="A2940">
        <v>2938</v>
      </c>
      <c r="B2940" s="1" t="s">
        <v>5964</v>
      </c>
      <c r="C2940" s="1" t="s">
        <v>5965</v>
      </c>
      <c r="D2940">
        <v>4000</v>
      </c>
      <c r="E2940">
        <v>4055</v>
      </c>
      <c r="F2940" t="s">
        <v>16</v>
      </c>
      <c r="G2940" t="s">
        <v>17</v>
      </c>
      <c r="H2940" t="s">
        <v>18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5931</v>
      </c>
      <c r="O2940" s="7">
        <f>(E2940/D2940)*100</f>
        <v>101.375</v>
      </c>
      <c r="P2940" s="5">
        <f>IFERROR((E2940/L2940),0)</f>
        <v>126.71875</v>
      </c>
      <c r="Q2940" s="5" t="str">
        <f>LEFT(N2940,SEARCH("/", N2940)-1)</f>
        <v>theater</v>
      </c>
      <c r="R2940" s="5" t="str">
        <f>RIGHT(N2940,LEN(N2940)-SEARCH("/",N2940))</f>
        <v>musical</v>
      </c>
      <c r="S2940" s="11">
        <f>(((J2940/60)/60)/24)+DATE(1970,1,1)</f>
        <v>42004.703865740739</v>
      </c>
      <c r="T2940" s="11">
        <f>(((I2940/60)/60)/24)+DATE(1970,1,1)</f>
        <v>42034.703865740739</v>
      </c>
      <c r="U2940">
        <f>YEAR(S2940)</f>
        <v>2014</v>
      </c>
      <c r="V2940">
        <f>YEAR(T2940)</f>
        <v>2015</v>
      </c>
      <c r="W2940" t="str">
        <f>IF(V2940=U2940, "Yes"," No")</f>
        <v xml:space="preserve"> No</v>
      </c>
    </row>
    <row r="2941" spans="1:23" ht="43.2" x14ac:dyDescent="0.3">
      <c r="A2941">
        <v>2939</v>
      </c>
      <c r="B2941" s="1" t="s">
        <v>5966</v>
      </c>
      <c r="C2941" s="1" t="s">
        <v>5967</v>
      </c>
      <c r="D2941">
        <v>8000</v>
      </c>
      <c r="E2941">
        <v>8230</v>
      </c>
      <c r="F2941" t="s">
        <v>16</v>
      </c>
      <c r="G2941" t="s">
        <v>17</v>
      </c>
      <c r="H2941" t="s">
        <v>18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5931</v>
      </c>
      <c r="O2941" s="7">
        <f>(E2941/D2941)*100</f>
        <v>102.875</v>
      </c>
      <c r="P2941" s="5">
        <f>IFERROR((E2941/L2941),0)</f>
        <v>329.2</v>
      </c>
      <c r="Q2941" s="5" t="str">
        <f>LEFT(N2941,SEARCH("/", N2941)-1)</f>
        <v>theater</v>
      </c>
      <c r="R2941" s="5" t="str">
        <f>RIGHT(N2941,LEN(N2941)-SEARCH("/",N2941))</f>
        <v>musical</v>
      </c>
      <c r="S2941" s="11">
        <f>(((J2941/60)/60)/24)+DATE(1970,1,1)</f>
        <v>41845.809166666666</v>
      </c>
      <c r="T2941" s="11">
        <f>(((I2941/60)/60)/24)+DATE(1970,1,1)</f>
        <v>41879.041666666664</v>
      </c>
      <c r="U2941">
        <f>YEAR(S2941)</f>
        <v>2014</v>
      </c>
      <c r="V2941">
        <f>YEAR(T2941)</f>
        <v>2014</v>
      </c>
      <c r="W2941" t="str">
        <f>IF(V2941=U2941, "Yes"," No")</f>
        <v>Yes</v>
      </c>
    </row>
    <row r="2942" spans="1:23" ht="43.2" x14ac:dyDescent="0.3">
      <c r="A2942">
        <v>2940</v>
      </c>
      <c r="B2942" s="1" t="s">
        <v>5968</v>
      </c>
      <c r="C2942" s="1" t="s">
        <v>5969</v>
      </c>
      <c r="D2942">
        <v>2500</v>
      </c>
      <c r="E2942">
        <v>2681</v>
      </c>
      <c r="F2942" t="s">
        <v>16</v>
      </c>
      <c r="G2942" t="s">
        <v>17</v>
      </c>
      <c r="H2942" t="s">
        <v>18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5931</v>
      </c>
      <c r="O2942" s="7">
        <f>(E2942/D2942)*100</f>
        <v>107.24000000000001</v>
      </c>
      <c r="P2942" s="5">
        <f>IFERROR((E2942/L2942),0)</f>
        <v>81.242424242424249</v>
      </c>
      <c r="Q2942" s="5" t="str">
        <f>LEFT(N2942,SEARCH("/", N2942)-1)</f>
        <v>theater</v>
      </c>
      <c r="R2942" s="5" t="str">
        <f>RIGHT(N2942,LEN(N2942)-SEARCH("/",N2942))</f>
        <v>musical</v>
      </c>
      <c r="S2942" s="11">
        <f>(((J2942/60)/60)/24)+DATE(1970,1,1)</f>
        <v>41982.773356481484</v>
      </c>
      <c r="T2942" s="11">
        <f>(((I2942/60)/60)/24)+DATE(1970,1,1)</f>
        <v>42022.773356481484</v>
      </c>
      <c r="U2942">
        <f>YEAR(S2942)</f>
        <v>2014</v>
      </c>
      <c r="V2942">
        <f>YEAR(T2942)</f>
        <v>2015</v>
      </c>
      <c r="W2942" t="str">
        <f>IF(V2942=U2942, "Yes"," No")</f>
        <v xml:space="preserve"> No</v>
      </c>
    </row>
    <row r="2943" spans="1:23" ht="43.2" x14ac:dyDescent="0.3">
      <c r="A2943">
        <v>2941</v>
      </c>
      <c r="B2943" s="1" t="s">
        <v>5970</v>
      </c>
      <c r="C2943" s="1" t="s">
        <v>5971</v>
      </c>
      <c r="D2943">
        <v>25000</v>
      </c>
      <c r="E2943">
        <v>1</v>
      </c>
      <c r="F2943" t="s">
        <v>357</v>
      </c>
      <c r="G2943" t="s">
        <v>17</v>
      </c>
      <c r="H2943" t="s">
        <v>18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5489</v>
      </c>
      <c r="O2943" s="7">
        <f>(E2943/D2943)*100</f>
        <v>4.0000000000000001E-3</v>
      </c>
      <c r="P2943" s="5">
        <f>IFERROR((E2943/L2943),0)</f>
        <v>1</v>
      </c>
      <c r="Q2943" s="5" t="str">
        <f>LEFT(N2943,SEARCH("/", N2943)-1)</f>
        <v>theater</v>
      </c>
      <c r="R2943" s="5" t="str">
        <f>RIGHT(N2943,LEN(N2943)-SEARCH("/",N2943))</f>
        <v>spaces</v>
      </c>
      <c r="S2943" s="11">
        <f>(((J2943/60)/60)/24)+DATE(1970,1,1)</f>
        <v>42034.960127314815</v>
      </c>
      <c r="T2943" s="11">
        <f>(((I2943/60)/60)/24)+DATE(1970,1,1)</f>
        <v>42064.960127314815</v>
      </c>
      <c r="U2943">
        <f>YEAR(S2943)</f>
        <v>2015</v>
      </c>
      <c r="V2943">
        <f>YEAR(T2943)</f>
        <v>2015</v>
      </c>
      <c r="W2943" t="str">
        <f>IF(V2943=U2943, "Yes"," No")</f>
        <v>Yes</v>
      </c>
    </row>
    <row r="2944" spans="1:23" ht="43.2" x14ac:dyDescent="0.3">
      <c r="A2944">
        <v>2942</v>
      </c>
      <c r="B2944" s="1" t="s">
        <v>5972</v>
      </c>
      <c r="C2944" s="1" t="s">
        <v>5973</v>
      </c>
      <c r="D2944">
        <v>200000</v>
      </c>
      <c r="E2944">
        <v>40850</v>
      </c>
      <c r="F2944" t="s">
        <v>357</v>
      </c>
      <c r="G2944" t="s">
        <v>159</v>
      </c>
      <c r="H2944" t="s">
        <v>160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5489</v>
      </c>
      <c r="O2944" s="7">
        <f>(E2944/D2944)*100</f>
        <v>20.424999999999997</v>
      </c>
      <c r="P2944" s="5">
        <f>IFERROR((E2944/L2944),0)</f>
        <v>202.22772277227722</v>
      </c>
      <c r="Q2944" s="5" t="str">
        <f>LEFT(N2944,SEARCH("/", N2944)-1)</f>
        <v>theater</v>
      </c>
      <c r="R2944" s="5" t="str">
        <f>RIGHT(N2944,LEN(N2944)-SEARCH("/",N2944))</f>
        <v>spaces</v>
      </c>
      <c r="S2944" s="11">
        <f>(((J2944/60)/60)/24)+DATE(1970,1,1)</f>
        <v>42334.803923611107</v>
      </c>
      <c r="T2944" s="11">
        <f>(((I2944/60)/60)/24)+DATE(1970,1,1)</f>
        <v>42354.845833333333</v>
      </c>
      <c r="U2944">
        <f>YEAR(S2944)</f>
        <v>2015</v>
      </c>
      <c r="V2944">
        <f>YEAR(T2944)</f>
        <v>2015</v>
      </c>
      <c r="W2944" t="str">
        <f>IF(V2944=U2944, "Yes"," No")</f>
        <v>Yes</v>
      </c>
    </row>
    <row r="2945" spans="1:23" ht="43.2" x14ac:dyDescent="0.3">
      <c r="A2945">
        <v>2943</v>
      </c>
      <c r="B2945" s="1" t="s">
        <v>5974</v>
      </c>
      <c r="C2945" s="1" t="s">
        <v>5975</v>
      </c>
      <c r="D2945">
        <v>3000</v>
      </c>
      <c r="E2945">
        <v>0</v>
      </c>
      <c r="F2945" t="s">
        <v>357</v>
      </c>
      <c r="G2945" t="s">
        <v>17</v>
      </c>
      <c r="H2945" t="s">
        <v>18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5489</v>
      </c>
      <c r="O2945" s="7">
        <f>(E2945/D2945)*100</f>
        <v>0</v>
      </c>
      <c r="P2945" s="5">
        <f>IFERROR((E2945/L2945),0)</f>
        <v>0</v>
      </c>
      <c r="Q2945" s="5" t="str">
        <f>LEFT(N2945,SEARCH("/", N2945)-1)</f>
        <v>theater</v>
      </c>
      <c r="R2945" s="5" t="str">
        <f>RIGHT(N2945,LEN(N2945)-SEARCH("/",N2945))</f>
        <v>spaces</v>
      </c>
      <c r="S2945" s="11">
        <f>(((J2945/60)/60)/24)+DATE(1970,1,1)</f>
        <v>42077.129398148143</v>
      </c>
      <c r="T2945" s="11">
        <f>(((I2945/60)/60)/24)+DATE(1970,1,1)</f>
        <v>42107.129398148143</v>
      </c>
      <c r="U2945">
        <f>YEAR(S2945)</f>
        <v>2015</v>
      </c>
      <c r="V2945">
        <f>YEAR(T2945)</f>
        <v>2015</v>
      </c>
      <c r="W2945" t="str">
        <f>IF(V2945=U2945, "Yes"," No")</f>
        <v>Yes</v>
      </c>
    </row>
    <row r="2946" spans="1:23" ht="43.2" x14ac:dyDescent="0.3">
      <c r="A2946">
        <v>2944</v>
      </c>
      <c r="B2946" s="1" t="s">
        <v>5976</v>
      </c>
      <c r="C2946" s="1" t="s">
        <v>5977</v>
      </c>
      <c r="D2946">
        <v>10000</v>
      </c>
      <c r="E2946">
        <v>100</v>
      </c>
      <c r="F2946" t="s">
        <v>357</v>
      </c>
      <c r="G2946" t="s">
        <v>17</v>
      </c>
      <c r="H2946" t="s">
        <v>18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5489</v>
      </c>
      <c r="O2946" s="7">
        <f>(E2946/D2946)*100</f>
        <v>1</v>
      </c>
      <c r="P2946" s="5">
        <f>IFERROR((E2946/L2946),0)</f>
        <v>100</v>
      </c>
      <c r="Q2946" s="5" t="str">
        <f>LEFT(N2946,SEARCH("/", N2946)-1)</f>
        <v>theater</v>
      </c>
      <c r="R2946" s="5" t="str">
        <f>RIGHT(N2946,LEN(N2946)-SEARCH("/",N2946))</f>
        <v>spaces</v>
      </c>
      <c r="S2946" s="11">
        <f>(((J2946/60)/60)/24)+DATE(1970,1,1)</f>
        <v>42132.9143287037</v>
      </c>
      <c r="T2946" s="11">
        <f>(((I2946/60)/60)/24)+DATE(1970,1,1)</f>
        <v>42162.9143287037</v>
      </c>
      <c r="U2946">
        <f>YEAR(S2946)</f>
        <v>2015</v>
      </c>
      <c r="V2946">
        <f>YEAR(T2946)</f>
        <v>2015</v>
      </c>
      <c r="W2946" t="str">
        <f>IF(V2946=U2946, "Yes"," No")</f>
        <v>Yes</v>
      </c>
    </row>
    <row r="2947" spans="1:23" ht="57.6" x14ac:dyDescent="0.3">
      <c r="A2947">
        <v>2945</v>
      </c>
      <c r="B2947" s="1" t="s">
        <v>5978</v>
      </c>
      <c r="C2947" s="1" t="s">
        <v>5979</v>
      </c>
      <c r="D2947">
        <v>50000</v>
      </c>
      <c r="E2947">
        <v>0</v>
      </c>
      <c r="F2947" t="s">
        <v>357</v>
      </c>
      <c r="G2947" t="s">
        <v>17</v>
      </c>
      <c r="H2947" t="s">
        <v>18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5489</v>
      </c>
      <c r="O2947" s="7">
        <f>(E2947/D2947)*100</f>
        <v>0</v>
      </c>
      <c r="P2947" s="5">
        <f>IFERROR((E2947/L2947),0)</f>
        <v>0</v>
      </c>
      <c r="Q2947" s="5" t="str">
        <f>LEFT(N2947,SEARCH("/", N2947)-1)</f>
        <v>theater</v>
      </c>
      <c r="R2947" s="5" t="str">
        <f>RIGHT(N2947,LEN(N2947)-SEARCH("/",N2947))</f>
        <v>spaces</v>
      </c>
      <c r="S2947" s="11">
        <f>(((J2947/60)/60)/24)+DATE(1970,1,1)</f>
        <v>42118.139583333337</v>
      </c>
      <c r="T2947" s="11">
        <f>(((I2947/60)/60)/24)+DATE(1970,1,1)</f>
        <v>42148.139583333337</v>
      </c>
      <c r="U2947">
        <f>YEAR(S2947)</f>
        <v>2015</v>
      </c>
      <c r="V2947">
        <f>YEAR(T2947)</f>
        <v>2015</v>
      </c>
      <c r="W2947" t="str">
        <f>IF(V2947=U2947, "Yes"," No")</f>
        <v>Yes</v>
      </c>
    </row>
    <row r="2948" spans="1:23" ht="43.2" x14ac:dyDescent="0.3">
      <c r="A2948">
        <v>2946</v>
      </c>
      <c r="B2948" s="1" t="s">
        <v>5980</v>
      </c>
      <c r="C2948" s="1" t="s">
        <v>5981</v>
      </c>
      <c r="D2948">
        <v>2000</v>
      </c>
      <c r="E2948">
        <v>2</v>
      </c>
      <c r="F2948" t="s">
        <v>357</v>
      </c>
      <c r="G2948" t="s">
        <v>24</v>
      </c>
      <c r="H2948" t="s">
        <v>25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5489</v>
      </c>
      <c r="O2948" s="7">
        <f>(E2948/D2948)*100</f>
        <v>0.1</v>
      </c>
      <c r="P2948" s="5">
        <f>IFERROR((E2948/L2948),0)</f>
        <v>1</v>
      </c>
      <c r="Q2948" s="5" t="str">
        <f>LEFT(N2948,SEARCH("/", N2948)-1)</f>
        <v>theater</v>
      </c>
      <c r="R2948" s="5" t="str">
        <f>RIGHT(N2948,LEN(N2948)-SEARCH("/",N2948))</f>
        <v>spaces</v>
      </c>
      <c r="S2948" s="11">
        <f>(((J2948/60)/60)/24)+DATE(1970,1,1)</f>
        <v>42567.531157407408</v>
      </c>
      <c r="T2948" s="11">
        <f>(((I2948/60)/60)/24)+DATE(1970,1,1)</f>
        <v>42597.531157407408</v>
      </c>
      <c r="U2948">
        <f>YEAR(S2948)</f>
        <v>2016</v>
      </c>
      <c r="V2948">
        <f>YEAR(T2948)</f>
        <v>2016</v>
      </c>
      <c r="W2948" t="str">
        <f>IF(V2948=U2948, "Yes"," No")</f>
        <v>Yes</v>
      </c>
    </row>
    <row r="2949" spans="1:23" ht="57.6" x14ac:dyDescent="0.3">
      <c r="A2949">
        <v>2947</v>
      </c>
      <c r="B2949" s="1" t="s">
        <v>5982</v>
      </c>
      <c r="C2949" s="1" t="s">
        <v>5983</v>
      </c>
      <c r="D2949">
        <v>25000</v>
      </c>
      <c r="E2949">
        <v>1072</v>
      </c>
      <c r="F2949" t="s">
        <v>357</v>
      </c>
      <c r="G2949" t="s">
        <v>17</v>
      </c>
      <c r="H2949" t="s">
        <v>18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5489</v>
      </c>
      <c r="O2949" s="7">
        <f>(E2949/D2949)*100</f>
        <v>4.2880000000000003</v>
      </c>
      <c r="P2949" s="5">
        <f>IFERROR((E2949/L2949),0)</f>
        <v>82.461538461538467</v>
      </c>
      <c r="Q2949" s="5" t="str">
        <f>LEFT(N2949,SEARCH("/", N2949)-1)</f>
        <v>theater</v>
      </c>
      <c r="R2949" s="5" t="str">
        <f>RIGHT(N2949,LEN(N2949)-SEARCH("/",N2949))</f>
        <v>spaces</v>
      </c>
      <c r="S2949" s="11">
        <f>(((J2949/60)/60)/24)+DATE(1970,1,1)</f>
        <v>42649.562118055561</v>
      </c>
      <c r="T2949" s="11">
        <f>(((I2949/60)/60)/24)+DATE(1970,1,1)</f>
        <v>42698.715972222228</v>
      </c>
      <c r="U2949">
        <f>YEAR(S2949)</f>
        <v>2016</v>
      </c>
      <c r="V2949">
        <f>YEAR(T2949)</f>
        <v>2016</v>
      </c>
      <c r="W2949" t="str">
        <f>IF(V2949=U2949, "Yes"," No")</f>
        <v>Yes</v>
      </c>
    </row>
    <row r="2950" spans="1:23" ht="57.6" x14ac:dyDescent="0.3">
      <c r="A2950">
        <v>2948</v>
      </c>
      <c r="B2950" s="1" t="s">
        <v>5984</v>
      </c>
      <c r="C2950" s="1" t="s">
        <v>5985</v>
      </c>
      <c r="D2950">
        <v>500000</v>
      </c>
      <c r="E2950">
        <v>24</v>
      </c>
      <c r="F2950" t="s">
        <v>357</v>
      </c>
      <c r="G2950" t="s">
        <v>17</v>
      </c>
      <c r="H2950" t="s">
        <v>18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5489</v>
      </c>
      <c r="O2950" s="7">
        <f>(E2950/D2950)*100</f>
        <v>4.8000000000000004E-3</v>
      </c>
      <c r="P2950" s="5">
        <f>IFERROR((E2950/L2950),0)</f>
        <v>2.6666666666666665</v>
      </c>
      <c r="Q2950" s="5" t="str">
        <f>LEFT(N2950,SEARCH("/", N2950)-1)</f>
        <v>theater</v>
      </c>
      <c r="R2950" s="5" t="str">
        <f>RIGHT(N2950,LEN(N2950)-SEARCH("/",N2950))</f>
        <v>spaces</v>
      </c>
      <c r="S2950" s="11">
        <f>(((J2950/60)/60)/24)+DATE(1970,1,1)</f>
        <v>42097.649224537032</v>
      </c>
      <c r="T2950" s="11">
        <f>(((I2950/60)/60)/24)+DATE(1970,1,1)</f>
        <v>42157.649224537032</v>
      </c>
      <c r="U2950">
        <f>YEAR(S2950)</f>
        <v>2015</v>
      </c>
      <c r="V2950">
        <f>YEAR(T2950)</f>
        <v>2015</v>
      </c>
      <c r="W2950" t="str">
        <f>IF(V2950=U2950, "Yes"," No")</f>
        <v>Yes</v>
      </c>
    </row>
    <row r="2951" spans="1:23" ht="43.2" x14ac:dyDescent="0.3">
      <c r="A2951">
        <v>2949</v>
      </c>
      <c r="B2951" s="1" t="s">
        <v>5986</v>
      </c>
      <c r="C2951" s="1" t="s">
        <v>5987</v>
      </c>
      <c r="D2951">
        <v>1000</v>
      </c>
      <c r="E2951">
        <v>25</v>
      </c>
      <c r="F2951" t="s">
        <v>357</v>
      </c>
      <c r="G2951" t="s">
        <v>17</v>
      </c>
      <c r="H2951" t="s">
        <v>18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5489</v>
      </c>
      <c r="O2951" s="7">
        <f>(E2951/D2951)*100</f>
        <v>2.5</v>
      </c>
      <c r="P2951" s="5">
        <f>IFERROR((E2951/L2951),0)</f>
        <v>12.5</v>
      </c>
      <c r="Q2951" s="5" t="str">
        <f>LEFT(N2951,SEARCH("/", N2951)-1)</f>
        <v>theater</v>
      </c>
      <c r="R2951" s="5" t="str">
        <f>RIGHT(N2951,LEN(N2951)-SEARCH("/",N2951))</f>
        <v>spaces</v>
      </c>
      <c r="S2951" s="11">
        <f>(((J2951/60)/60)/24)+DATE(1970,1,1)</f>
        <v>42297.823113425926</v>
      </c>
      <c r="T2951" s="11">
        <f>(((I2951/60)/60)/24)+DATE(1970,1,1)</f>
        <v>42327.864780092597</v>
      </c>
      <c r="U2951">
        <f>YEAR(S2951)</f>
        <v>2015</v>
      </c>
      <c r="V2951">
        <f>YEAR(T2951)</f>
        <v>2015</v>
      </c>
      <c r="W2951" t="str">
        <f>IF(V2951=U2951, "Yes"," No")</f>
        <v>Yes</v>
      </c>
    </row>
    <row r="2952" spans="1:23" ht="43.2" x14ac:dyDescent="0.3">
      <c r="A2952">
        <v>2950</v>
      </c>
      <c r="B2952" s="1" t="s">
        <v>5988</v>
      </c>
      <c r="C2952" s="1" t="s">
        <v>5989</v>
      </c>
      <c r="D2952">
        <v>5000000</v>
      </c>
      <c r="E2952">
        <v>0</v>
      </c>
      <c r="F2952" t="s">
        <v>357</v>
      </c>
      <c r="G2952" t="s">
        <v>17</v>
      </c>
      <c r="H2952" t="s">
        <v>18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5489</v>
      </c>
      <c r="O2952" s="7">
        <f>(E2952/D2952)*100</f>
        <v>0</v>
      </c>
      <c r="P2952" s="5">
        <f>IFERROR((E2952/L2952),0)</f>
        <v>0</v>
      </c>
      <c r="Q2952" s="5" t="str">
        <f>LEFT(N2952,SEARCH("/", N2952)-1)</f>
        <v>theater</v>
      </c>
      <c r="R2952" s="5" t="str">
        <f>RIGHT(N2952,LEN(N2952)-SEARCH("/",N2952))</f>
        <v>spaces</v>
      </c>
      <c r="S2952" s="11">
        <f>(((J2952/60)/60)/24)+DATE(1970,1,1)</f>
        <v>42362.36518518519</v>
      </c>
      <c r="T2952" s="11">
        <f>(((I2952/60)/60)/24)+DATE(1970,1,1)</f>
        <v>42392.36518518519</v>
      </c>
      <c r="U2952">
        <f>YEAR(S2952)</f>
        <v>2015</v>
      </c>
      <c r="V2952">
        <f>YEAR(T2952)</f>
        <v>2016</v>
      </c>
      <c r="W2952" t="str">
        <f>IF(V2952=U2952, "Yes"," No")</f>
        <v xml:space="preserve"> No</v>
      </c>
    </row>
    <row r="2953" spans="1:23" ht="57.6" x14ac:dyDescent="0.3">
      <c r="A2953">
        <v>2951</v>
      </c>
      <c r="B2953" s="1" t="s">
        <v>5990</v>
      </c>
      <c r="C2953" s="1" t="s">
        <v>5991</v>
      </c>
      <c r="D2953">
        <v>50000</v>
      </c>
      <c r="E2953">
        <v>1096</v>
      </c>
      <c r="F2953" t="s">
        <v>272</v>
      </c>
      <c r="G2953" t="s">
        <v>17</v>
      </c>
      <c r="H2953" t="s">
        <v>18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5489</v>
      </c>
      <c r="O2953" s="7">
        <f>(E2953/D2953)*100</f>
        <v>2.1919999999999997</v>
      </c>
      <c r="P2953" s="5">
        <f>IFERROR((E2953/L2953),0)</f>
        <v>18.896551724137932</v>
      </c>
      <c r="Q2953" s="5" t="str">
        <f>LEFT(N2953,SEARCH("/", N2953)-1)</f>
        <v>theater</v>
      </c>
      <c r="R2953" s="5" t="str">
        <f>RIGHT(N2953,LEN(N2953)-SEARCH("/",N2953))</f>
        <v>spaces</v>
      </c>
      <c r="S2953" s="11">
        <f>(((J2953/60)/60)/24)+DATE(1970,1,1)</f>
        <v>41872.802928240737</v>
      </c>
      <c r="T2953" s="11">
        <f>(((I2953/60)/60)/24)+DATE(1970,1,1)</f>
        <v>41917.802928240737</v>
      </c>
      <c r="U2953">
        <f>YEAR(S2953)</f>
        <v>2014</v>
      </c>
      <c r="V2953">
        <f>YEAR(T2953)</f>
        <v>2014</v>
      </c>
      <c r="W2953" t="str">
        <f>IF(V2953=U2953, "Yes"," No")</f>
        <v>Yes</v>
      </c>
    </row>
    <row r="2954" spans="1:23" ht="43.2" x14ac:dyDescent="0.3">
      <c r="A2954">
        <v>2952</v>
      </c>
      <c r="B2954" s="1" t="s">
        <v>5992</v>
      </c>
      <c r="C2954" s="1" t="s">
        <v>5993</v>
      </c>
      <c r="D2954">
        <v>20000</v>
      </c>
      <c r="E2954">
        <v>1605</v>
      </c>
      <c r="F2954" t="s">
        <v>272</v>
      </c>
      <c r="G2954" t="s">
        <v>17</v>
      </c>
      <c r="H2954" t="s">
        <v>18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5489</v>
      </c>
      <c r="O2954" s="7">
        <f>(E2954/D2954)*100</f>
        <v>8.0250000000000004</v>
      </c>
      <c r="P2954" s="5">
        <f>IFERROR((E2954/L2954),0)</f>
        <v>200.625</v>
      </c>
      <c r="Q2954" s="5" t="str">
        <f>LEFT(N2954,SEARCH("/", N2954)-1)</f>
        <v>theater</v>
      </c>
      <c r="R2954" s="5" t="str">
        <f>RIGHT(N2954,LEN(N2954)-SEARCH("/",N2954))</f>
        <v>spaces</v>
      </c>
      <c r="S2954" s="11">
        <f>(((J2954/60)/60)/24)+DATE(1970,1,1)</f>
        <v>42628.690266203703</v>
      </c>
      <c r="T2954" s="11">
        <f>(((I2954/60)/60)/24)+DATE(1970,1,1)</f>
        <v>42660.166666666672</v>
      </c>
      <c r="U2954">
        <f>YEAR(S2954)</f>
        <v>2016</v>
      </c>
      <c r="V2954">
        <f>YEAR(T2954)</f>
        <v>2016</v>
      </c>
      <c r="W2954" t="str">
        <f>IF(V2954=U2954, "Yes"," No")</f>
        <v>Yes</v>
      </c>
    </row>
    <row r="2955" spans="1:23" ht="43.2" x14ac:dyDescent="0.3">
      <c r="A2955">
        <v>2953</v>
      </c>
      <c r="B2955" s="1" t="s">
        <v>5994</v>
      </c>
      <c r="C2955" s="1" t="s">
        <v>5995</v>
      </c>
      <c r="D2955">
        <v>400000</v>
      </c>
      <c r="E2955">
        <v>605</v>
      </c>
      <c r="F2955" t="s">
        <v>272</v>
      </c>
      <c r="G2955" t="s">
        <v>17</v>
      </c>
      <c r="H2955" t="s">
        <v>18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5489</v>
      </c>
      <c r="O2955" s="7">
        <f>(E2955/D2955)*100</f>
        <v>0.15125</v>
      </c>
      <c r="P2955" s="5">
        <f>IFERROR((E2955/L2955),0)</f>
        <v>201.66666666666666</v>
      </c>
      <c r="Q2955" s="5" t="str">
        <f>LEFT(N2955,SEARCH("/", N2955)-1)</f>
        <v>theater</v>
      </c>
      <c r="R2955" s="5" t="str">
        <f>RIGHT(N2955,LEN(N2955)-SEARCH("/",N2955))</f>
        <v>spaces</v>
      </c>
      <c r="S2955" s="11">
        <f>(((J2955/60)/60)/24)+DATE(1970,1,1)</f>
        <v>42255.791909722218</v>
      </c>
      <c r="T2955" s="11">
        <f>(((I2955/60)/60)/24)+DATE(1970,1,1)</f>
        <v>42285.791909722218</v>
      </c>
      <c r="U2955">
        <f>YEAR(S2955)</f>
        <v>2015</v>
      </c>
      <c r="V2955">
        <f>YEAR(T2955)</f>
        <v>2015</v>
      </c>
      <c r="W2955" t="str">
        <f>IF(V2955=U2955, "Yes"," No")</f>
        <v>Yes</v>
      </c>
    </row>
    <row r="2956" spans="1:23" ht="43.2" x14ac:dyDescent="0.3">
      <c r="A2956">
        <v>2954</v>
      </c>
      <c r="B2956" s="1" t="s">
        <v>5996</v>
      </c>
      <c r="C2956" s="1" t="s">
        <v>5997</v>
      </c>
      <c r="D2956">
        <v>15000</v>
      </c>
      <c r="E2956">
        <v>0</v>
      </c>
      <c r="F2956" t="s">
        <v>272</v>
      </c>
      <c r="G2956" t="s">
        <v>17</v>
      </c>
      <c r="H2956" t="s">
        <v>18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5489</v>
      </c>
      <c r="O2956" s="7">
        <f>(E2956/D2956)*100</f>
        <v>0</v>
      </c>
      <c r="P2956" s="5">
        <f>IFERROR((E2956/L2956),0)</f>
        <v>0</v>
      </c>
      <c r="Q2956" s="5" t="str">
        <f>LEFT(N2956,SEARCH("/", N2956)-1)</f>
        <v>theater</v>
      </c>
      <c r="R2956" s="5" t="str">
        <f>RIGHT(N2956,LEN(N2956)-SEARCH("/",N2956))</f>
        <v>spaces</v>
      </c>
      <c r="S2956" s="11">
        <f>(((J2956/60)/60)/24)+DATE(1970,1,1)</f>
        <v>42790.583368055552</v>
      </c>
      <c r="T2956" s="11">
        <f>(((I2956/60)/60)/24)+DATE(1970,1,1)</f>
        <v>42810.541701388895</v>
      </c>
      <c r="U2956">
        <f>YEAR(S2956)</f>
        <v>2017</v>
      </c>
      <c r="V2956">
        <f>YEAR(T2956)</f>
        <v>2017</v>
      </c>
      <c r="W2956" t="str">
        <f>IF(V2956=U2956, "Yes"," No")</f>
        <v>Yes</v>
      </c>
    </row>
    <row r="2957" spans="1:23" ht="28.8" x14ac:dyDescent="0.3">
      <c r="A2957">
        <v>2955</v>
      </c>
      <c r="B2957" s="1" t="s">
        <v>5998</v>
      </c>
      <c r="C2957" s="1" t="s">
        <v>5999</v>
      </c>
      <c r="D2957">
        <v>1200</v>
      </c>
      <c r="E2957">
        <v>715</v>
      </c>
      <c r="F2957" t="s">
        <v>272</v>
      </c>
      <c r="G2957" t="s">
        <v>17</v>
      </c>
      <c r="H2957" t="s">
        <v>18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5489</v>
      </c>
      <c r="O2957" s="7">
        <f>(E2957/D2957)*100</f>
        <v>59.583333333333336</v>
      </c>
      <c r="P2957" s="5">
        <f>IFERROR((E2957/L2957),0)</f>
        <v>65</v>
      </c>
      <c r="Q2957" s="5" t="str">
        <f>LEFT(N2957,SEARCH("/", N2957)-1)</f>
        <v>theater</v>
      </c>
      <c r="R2957" s="5" t="str">
        <f>RIGHT(N2957,LEN(N2957)-SEARCH("/",N2957))</f>
        <v>spaces</v>
      </c>
      <c r="S2957" s="11">
        <f>(((J2957/60)/60)/24)+DATE(1970,1,1)</f>
        <v>42141.741307870368</v>
      </c>
      <c r="T2957" s="11">
        <f>(((I2957/60)/60)/24)+DATE(1970,1,1)</f>
        <v>42171.741307870368</v>
      </c>
      <c r="U2957">
        <f>YEAR(S2957)</f>
        <v>2015</v>
      </c>
      <c r="V2957">
        <f>YEAR(T2957)</f>
        <v>2015</v>
      </c>
      <c r="W2957" t="str">
        <f>IF(V2957=U2957, "Yes"," No")</f>
        <v>Yes</v>
      </c>
    </row>
    <row r="2958" spans="1:23" ht="43.2" x14ac:dyDescent="0.3">
      <c r="A2958">
        <v>2956</v>
      </c>
      <c r="B2958" s="1" t="s">
        <v>6000</v>
      </c>
      <c r="C2958" s="1" t="s">
        <v>6001</v>
      </c>
      <c r="D2958">
        <v>7900</v>
      </c>
      <c r="E2958">
        <v>1322</v>
      </c>
      <c r="F2958" t="s">
        <v>272</v>
      </c>
      <c r="G2958" t="s">
        <v>17</v>
      </c>
      <c r="H2958" t="s">
        <v>18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5489</v>
      </c>
      <c r="O2958" s="7">
        <f>(E2958/D2958)*100</f>
        <v>16.734177215189874</v>
      </c>
      <c r="P2958" s="5">
        <f>IFERROR((E2958/L2958),0)</f>
        <v>66.099999999999994</v>
      </c>
      <c r="Q2958" s="5" t="str">
        <f>LEFT(N2958,SEARCH("/", N2958)-1)</f>
        <v>theater</v>
      </c>
      <c r="R2958" s="5" t="str">
        <f>RIGHT(N2958,LEN(N2958)-SEARCH("/",N2958))</f>
        <v>spaces</v>
      </c>
      <c r="S2958" s="11">
        <f>(((J2958/60)/60)/24)+DATE(1970,1,1)</f>
        <v>42464.958912037036</v>
      </c>
      <c r="T2958" s="11">
        <f>(((I2958/60)/60)/24)+DATE(1970,1,1)</f>
        <v>42494.958912037036</v>
      </c>
      <c r="U2958">
        <f>YEAR(S2958)</f>
        <v>2016</v>
      </c>
      <c r="V2958">
        <f>YEAR(T2958)</f>
        <v>2016</v>
      </c>
      <c r="W2958" t="str">
        <f>IF(V2958=U2958, "Yes"," No")</f>
        <v>Yes</v>
      </c>
    </row>
    <row r="2959" spans="1:23" ht="43.2" x14ac:dyDescent="0.3">
      <c r="A2959">
        <v>2957</v>
      </c>
      <c r="B2959" s="1" t="s">
        <v>6002</v>
      </c>
      <c r="C2959" s="1" t="s">
        <v>6003</v>
      </c>
      <c r="D2959">
        <v>15000</v>
      </c>
      <c r="E2959">
        <v>280</v>
      </c>
      <c r="F2959" t="s">
        <v>272</v>
      </c>
      <c r="G2959" t="s">
        <v>17</v>
      </c>
      <c r="H2959" t="s">
        <v>18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5489</v>
      </c>
      <c r="O2959" s="7">
        <f>(E2959/D2959)*100</f>
        <v>1.8666666666666669</v>
      </c>
      <c r="P2959" s="5">
        <f>IFERROR((E2959/L2959),0)</f>
        <v>93.333333333333329</v>
      </c>
      <c r="Q2959" s="5" t="str">
        <f>LEFT(N2959,SEARCH("/", N2959)-1)</f>
        <v>theater</v>
      </c>
      <c r="R2959" s="5" t="str">
        <f>RIGHT(N2959,LEN(N2959)-SEARCH("/",N2959))</f>
        <v>spaces</v>
      </c>
      <c r="S2959" s="11">
        <f>(((J2959/60)/60)/24)+DATE(1970,1,1)</f>
        <v>42031.011249999996</v>
      </c>
      <c r="T2959" s="11">
        <f>(((I2959/60)/60)/24)+DATE(1970,1,1)</f>
        <v>42090.969583333332</v>
      </c>
      <c r="U2959">
        <f>YEAR(S2959)</f>
        <v>2015</v>
      </c>
      <c r="V2959">
        <f>YEAR(T2959)</f>
        <v>2015</v>
      </c>
      <c r="W2959" t="str">
        <f>IF(V2959=U2959, "Yes"," No")</f>
        <v>Yes</v>
      </c>
    </row>
    <row r="2960" spans="1:23" ht="43.2" x14ac:dyDescent="0.3">
      <c r="A2960">
        <v>2958</v>
      </c>
      <c r="B2960" s="1" t="s">
        <v>6004</v>
      </c>
      <c r="C2960" s="1" t="s">
        <v>6005</v>
      </c>
      <c r="D2960">
        <v>80000</v>
      </c>
      <c r="E2960">
        <v>0</v>
      </c>
      <c r="F2960" t="s">
        <v>272</v>
      </c>
      <c r="G2960" t="s">
        <v>17</v>
      </c>
      <c r="H2960" t="s">
        <v>18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5489</v>
      </c>
      <c r="O2960" s="7">
        <f>(E2960/D2960)*100</f>
        <v>0</v>
      </c>
      <c r="P2960" s="5">
        <f>IFERROR((E2960/L2960),0)</f>
        <v>0</v>
      </c>
      <c r="Q2960" s="5" t="str">
        <f>LEFT(N2960,SEARCH("/", N2960)-1)</f>
        <v>theater</v>
      </c>
      <c r="R2960" s="5" t="str">
        <f>RIGHT(N2960,LEN(N2960)-SEARCH("/",N2960))</f>
        <v>spaces</v>
      </c>
      <c r="S2960" s="11">
        <f>(((J2960/60)/60)/24)+DATE(1970,1,1)</f>
        <v>42438.779131944444</v>
      </c>
      <c r="T2960" s="11">
        <f>(((I2960/60)/60)/24)+DATE(1970,1,1)</f>
        <v>42498.73746527778</v>
      </c>
      <c r="U2960">
        <f>YEAR(S2960)</f>
        <v>2016</v>
      </c>
      <c r="V2960">
        <f>YEAR(T2960)</f>
        <v>2016</v>
      </c>
      <c r="W2960" t="str">
        <f>IF(V2960=U2960, "Yes"," No")</f>
        <v>Yes</v>
      </c>
    </row>
    <row r="2961" spans="1:23" ht="43.2" x14ac:dyDescent="0.3">
      <c r="A2961">
        <v>2959</v>
      </c>
      <c r="B2961" s="1" t="s">
        <v>6006</v>
      </c>
      <c r="C2961" s="1" t="s">
        <v>6007</v>
      </c>
      <c r="D2961">
        <v>10000</v>
      </c>
      <c r="E2961">
        <v>0</v>
      </c>
      <c r="F2961" t="s">
        <v>272</v>
      </c>
      <c r="G2961" t="s">
        <v>24</v>
      </c>
      <c r="H2961" t="s">
        <v>25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5489</v>
      </c>
      <c r="O2961" s="7">
        <f>(E2961/D2961)*100</f>
        <v>0</v>
      </c>
      <c r="P2961" s="5">
        <f>IFERROR((E2961/L2961),0)</f>
        <v>0</v>
      </c>
      <c r="Q2961" s="5" t="str">
        <f>LEFT(N2961,SEARCH("/", N2961)-1)</f>
        <v>theater</v>
      </c>
      <c r="R2961" s="5" t="str">
        <f>RIGHT(N2961,LEN(N2961)-SEARCH("/",N2961))</f>
        <v>spaces</v>
      </c>
      <c r="S2961" s="11">
        <f>(((J2961/60)/60)/24)+DATE(1970,1,1)</f>
        <v>42498.008391203708</v>
      </c>
      <c r="T2961" s="11">
        <f>(((I2961/60)/60)/24)+DATE(1970,1,1)</f>
        <v>42528.008391203708</v>
      </c>
      <c r="U2961">
        <f>YEAR(S2961)</f>
        <v>2016</v>
      </c>
      <c r="V2961">
        <f>YEAR(T2961)</f>
        <v>2016</v>
      </c>
      <c r="W2961" t="str">
        <f>IF(V2961=U2961, "Yes"," No")</f>
        <v>Yes</v>
      </c>
    </row>
    <row r="2962" spans="1:23" ht="43.2" x14ac:dyDescent="0.3">
      <c r="A2962">
        <v>2960</v>
      </c>
      <c r="B2962" s="1" t="s">
        <v>6008</v>
      </c>
      <c r="C2962" s="1" t="s">
        <v>6009</v>
      </c>
      <c r="D2962">
        <v>30000000</v>
      </c>
      <c r="E2962">
        <v>0</v>
      </c>
      <c r="F2962" t="s">
        <v>272</v>
      </c>
      <c r="G2962" t="s">
        <v>17</v>
      </c>
      <c r="H2962" t="s">
        <v>18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5489</v>
      </c>
      <c r="O2962" s="7">
        <f>(E2962/D2962)*100</f>
        <v>0</v>
      </c>
      <c r="P2962" s="5">
        <f>IFERROR((E2962/L2962),0)</f>
        <v>0</v>
      </c>
      <c r="Q2962" s="5" t="str">
        <f>LEFT(N2962,SEARCH("/", N2962)-1)</f>
        <v>theater</v>
      </c>
      <c r="R2962" s="5" t="str">
        <f>RIGHT(N2962,LEN(N2962)-SEARCH("/",N2962))</f>
        <v>spaces</v>
      </c>
      <c r="S2962" s="11">
        <f>(((J2962/60)/60)/24)+DATE(1970,1,1)</f>
        <v>41863.757210648146</v>
      </c>
      <c r="T2962" s="11">
        <f>(((I2962/60)/60)/24)+DATE(1970,1,1)</f>
        <v>41893.757210648146</v>
      </c>
      <c r="U2962">
        <f>YEAR(S2962)</f>
        <v>2014</v>
      </c>
      <c r="V2962">
        <f>YEAR(T2962)</f>
        <v>2014</v>
      </c>
      <c r="W2962" t="str">
        <f>IF(V2962=U2962, "Yes"," No")</f>
        <v>Yes</v>
      </c>
    </row>
    <row r="2963" spans="1:23" ht="43.2" x14ac:dyDescent="0.3">
      <c r="A2963">
        <v>2961</v>
      </c>
      <c r="B2963" s="1" t="s">
        <v>6010</v>
      </c>
      <c r="C2963" s="1" t="s">
        <v>6011</v>
      </c>
      <c r="D2963">
        <v>5000</v>
      </c>
      <c r="E2963">
        <v>5481</v>
      </c>
      <c r="F2963" t="s">
        <v>16</v>
      </c>
      <c r="G2963" t="s">
        <v>17</v>
      </c>
      <c r="H2963" t="s">
        <v>18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1086</v>
      </c>
      <c r="O2963" s="7">
        <f>(E2963/D2963)*100</f>
        <v>109.62</v>
      </c>
      <c r="P2963" s="5">
        <f>IFERROR((E2963/L2963),0)</f>
        <v>50.75</v>
      </c>
      <c r="Q2963" s="5" t="str">
        <f>LEFT(N2963,SEARCH("/", N2963)-1)</f>
        <v>theater</v>
      </c>
      <c r="R2963" s="5" t="str">
        <f>RIGHT(N2963,LEN(N2963)-SEARCH("/",N2963))</f>
        <v>plays</v>
      </c>
      <c r="S2963" s="11">
        <f>(((J2963/60)/60)/24)+DATE(1970,1,1)</f>
        <v>42061.212488425925</v>
      </c>
      <c r="T2963" s="11">
        <f>(((I2963/60)/60)/24)+DATE(1970,1,1)</f>
        <v>42089.166666666672</v>
      </c>
      <c r="U2963">
        <f>YEAR(S2963)</f>
        <v>2015</v>
      </c>
      <c r="V2963">
        <f>YEAR(T2963)</f>
        <v>2015</v>
      </c>
      <c r="W2963" t="str">
        <f>IF(V2963=U2963, "Yes"," No")</f>
        <v>Yes</v>
      </c>
    </row>
    <row r="2964" spans="1:23" ht="43.2" x14ac:dyDescent="0.3">
      <c r="A2964">
        <v>2962</v>
      </c>
      <c r="B2964" s="1" t="s">
        <v>6012</v>
      </c>
      <c r="C2964" s="1" t="s">
        <v>6013</v>
      </c>
      <c r="D2964">
        <v>1000</v>
      </c>
      <c r="E2964">
        <v>1218</v>
      </c>
      <c r="F2964" t="s">
        <v>16</v>
      </c>
      <c r="G2964" t="s">
        <v>17</v>
      </c>
      <c r="H2964" t="s">
        <v>18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1086</v>
      </c>
      <c r="O2964" s="7">
        <f>(E2964/D2964)*100</f>
        <v>121.8</v>
      </c>
      <c r="P2964" s="5">
        <f>IFERROR((E2964/L2964),0)</f>
        <v>60.9</v>
      </c>
      <c r="Q2964" s="5" t="str">
        <f>LEFT(N2964,SEARCH("/", N2964)-1)</f>
        <v>theater</v>
      </c>
      <c r="R2964" s="5" t="str">
        <f>RIGHT(N2964,LEN(N2964)-SEARCH("/",N2964))</f>
        <v>plays</v>
      </c>
      <c r="S2964" s="11">
        <f>(((J2964/60)/60)/24)+DATE(1970,1,1)</f>
        <v>42036.24428240741</v>
      </c>
      <c r="T2964" s="11">
        <f>(((I2964/60)/60)/24)+DATE(1970,1,1)</f>
        <v>42064.290972222225</v>
      </c>
      <c r="U2964">
        <f>YEAR(S2964)</f>
        <v>2015</v>
      </c>
      <c r="V2964">
        <f>YEAR(T2964)</f>
        <v>2015</v>
      </c>
      <c r="W2964" t="str">
        <f>IF(V2964=U2964, "Yes"," No")</f>
        <v>Yes</v>
      </c>
    </row>
    <row r="2965" spans="1:23" ht="57.6" x14ac:dyDescent="0.3">
      <c r="A2965">
        <v>2963</v>
      </c>
      <c r="B2965" s="1" t="s">
        <v>6014</v>
      </c>
      <c r="C2965" s="1" t="s">
        <v>6015</v>
      </c>
      <c r="D2965">
        <v>10000</v>
      </c>
      <c r="E2965">
        <v>10685</v>
      </c>
      <c r="F2965" t="s">
        <v>16</v>
      </c>
      <c r="G2965" t="s">
        <v>17</v>
      </c>
      <c r="H2965" t="s">
        <v>18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1086</v>
      </c>
      <c r="O2965" s="7">
        <f>(E2965/D2965)*100</f>
        <v>106.85</v>
      </c>
      <c r="P2965" s="5">
        <f>IFERROR((E2965/L2965),0)</f>
        <v>109.03061224489795</v>
      </c>
      <c r="Q2965" s="5" t="str">
        <f>LEFT(N2965,SEARCH("/", N2965)-1)</f>
        <v>theater</v>
      </c>
      <c r="R2965" s="5" t="str">
        <f>RIGHT(N2965,LEN(N2965)-SEARCH("/",N2965))</f>
        <v>plays</v>
      </c>
      <c r="S2965" s="11">
        <f>(((J2965/60)/60)/24)+DATE(1970,1,1)</f>
        <v>42157.470185185186</v>
      </c>
      <c r="T2965" s="11">
        <f>(((I2965/60)/60)/24)+DATE(1970,1,1)</f>
        <v>42187.470185185186</v>
      </c>
      <c r="U2965">
        <f>YEAR(S2965)</f>
        <v>2015</v>
      </c>
      <c r="V2965">
        <f>YEAR(T2965)</f>
        <v>2015</v>
      </c>
      <c r="W2965" t="str">
        <f>IF(V2965=U2965, "Yes"," No")</f>
        <v>Yes</v>
      </c>
    </row>
    <row r="2966" spans="1:23" ht="43.2" x14ac:dyDescent="0.3">
      <c r="A2966">
        <v>2964</v>
      </c>
      <c r="B2966" s="1" t="s">
        <v>6016</v>
      </c>
      <c r="C2966" s="1" t="s">
        <v>6017</v>
      </c>
      <c r="D2966">
        <v>5000</v>
      </c>
      <c r="E2966">
        <v>5035.6899999999996</v>
      </c>
      <c r="F2966" t="s">
        <v>16</v>
      </c>
      <c r="G2966" t="s">
        <v>17</v>
      </c>
      <c r="H2966" t="s">
        <v>18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1086</v>
      </c>
      <c r="O2966" s="7">
        <f>(E2966/D2966)*100</f>
        <v>100.71379999999999</v>
      </c>
      <c r="P2966" s="5">
        <f>IFERROR((E2966/L2966),0)</f>
        <v>25.692295918367346</v>
      </c>
      <c r="Q2966" s="5" t="str">
        <f>LEFT(N2966,SEARCH("/", N2966)-1)</f>
        <v>theater</v>
      </c>
      <c r="R2966" s="5" t="str">
        <f>RIGHT(N2966,LEN(N2966)-SEARCH("/",N2966))</f>
        <v>plays</v>
      </c>
      <c r="S2966" s="11">
        <f>(((J2966/60)/60)/24)+DATE(1970,1,1)</f>
        <v>41827.909942129627</v>
      </c>
      <c r="T2966" s="11">
        <f>(((I2966/60)/60)/24)+DATE(1970,1,1)</f>
        <v>41857.897222222222</v>
      </c>
      <c r="U2966">
        <f>YEAR(S2966)</f>
        <v>2014</v>
      </c>
      <c r="V2966">
        <f>YEAR(T2966)</f>
        <v>2014</v>
      </c>
      <c r="W2966" t="str">
        <f>IF(V2966=U2966, "Yes"," No")</f>
        <v>Yes</v>
      </c>
    </row>
    <row r="2967" spans="1:23" ht="57.6" x14ac:dyDescent="0.3">
      <c r="A2967">
        <v>2965</v>
      </c>
      <c r="B2967" s="1" t="s">
        <v>6018</v>
      </c>
      <c r="C2967" s="1" t="s">
        <v>6019</v>
      </c>
      <c r="D2967">
        <v>1500</v>
      </c>
      <c r="E2967">
        <v>1635</v>
      </c>
      <c r="F2967" t="s">
        <v>16</v>
      </c>
      <c r="G2967" t="s">
        <v>17</v>
      </c>
      <c r="H2967" t="s">
        <v>18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1086</v>
      </c>
      <c r="O2967" s="7">
        <f>(E2967/D2967)*100</f>
        <v>109.00000000000001</v>
      </c>
      <c r="P2967" s="5">
        <f>IFERROR((E2967/L2967),0)</f>
        <v>41.92307692307692</v>
      </c>
      <c r="Q2967" s="5" t="str">
        <f>LEFT(N2967,SEARCH("/", N2967)-1)</f>
        <v>theater</v>
      </c>
      <c r="R2967" s="5" t="str">
        <f>RIGHT(N2967,LEN(N2967)-SEARCH("/",N2967))</f>
        <v>plays</v>
      </c>
      <c r="S2967" s="11">
        <f>(((J2967/60)/60)/24)+DATE(1970,1,1)</f>
        <v>42162.729548611111</v>
      </c>
      <c r="T2967" s="11">
        <f>(((I2967/60)/60)/24)+DATE(1970,1,1)</f>
        <v>42192.729548611111</v>
      </c>
      <c r="U2967">
        <f>YEAR(S2967)</f>
        <v>2015</v>
      </c>
      <c r="V2967">
        <f>YEAR(T2967)</f>
        <v>2015</v>
      </c>
      <c r="W2967" t="str">
        <f>IF(V2967=U2967, "Yes"," No")</f>
        <v>Yes</v>
      </c>
    </row>
    <row r="2968" spans="1:23" ht="43.2" x14ac:dyDescent="0.3">
      <c r="A2968">
        <v>2966</v>
      </c>
      <c r="B2968" s="1" t="s">
        <v>6020</v>
      </c>
      <c r="C2968" s="1" t="s">
        <v>6021</v>
      </c>
      <c r="D2968">
        <v>10000</v>
      </c>
      <c r="E2968">
        <v>11363</v>
      </c>
      <c r="F2968" t="s">
        <v>16</v>
      </c>
      <c r="G2968" t="s">
        <v>17</v>
      </c>
      <c r="H2968" t="s">
        <v>18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1086</v>
      </c>
      <c r="O2968" s="7">
        <f>(E2968/D2968)*100</f>
        <v>113.63000000000001</v>
      </c>
      <c r="P2968" s="5">
        <f>IFERROR((E2968/L2968),0)</f>
        <v>88.7734375</v>
      </c>
      <c r="Q2968" s="5" t="str">
        <f>LEFT(N2968,SEARCH("/", N2968)-1)</f>
        <v>theater</v>
      </c>
      <c r="R2968" s="5" t="str">
        <f>RIGHT(N2968,LEN(N2968)-SEARCH("/",N2968))</f>
        <v>plays</v>
      </c>
      <c r="S2968" s="11">
        <f>(((J2968/60)/60)/24)+DATE(1970,1,1)</f>
        <v>42233.738564814819</v>
      </c>
      <c r="T2968" s="11">
        <f>(((I2968/60)/60)/24)+DATE(1970,1,1)</f>
        <v>42263.738564814819</v>
      </c>
      <c r="U2968">
        <f>YEAR(S2968)</f>
        <v>2015</v>
      </c>
      <c r="V2968">
        <f>YEAR(T2968)</f>
        <v>2015</v>
      </c>
      <c r="W2968" t="str">
        <f>IF(V2968=U2968, "Yes"," No")</f>
        <v>Yes</v>
      </c>
    </row>
    <row r="2969" spans="1:23" ht="43.2" x14ac:dyDescent="0.3">
      <c r="A2969">
        <v>2967</v>
      </c>
      <c r="B2969" s="1" t="s">
        <v>6022</v>
      </c>
      <c r="C2969" s="1" t="s">
        <v>6023</v>
      </c>
      <c r="D2969">
        <v>5000</v>
      </c>
      <c r="E2969">
        <v>5696</v>
      </c>
      <c r="F2969" t="s">
        <v>16</v>
      </c>
      <c r="G2969" t="s">
        <v>17</v>
      </c>
      <c r="H2969" t="s">
        <v>18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1086</v>
      </c>
      <c r="O2969" s="7">
        <f>(E2969/D2969)*100</f>
        <v>113.92</v>
      </c>
      <c r="P2969" s="5">
        <f>IFERROR((E2969/L2969),0)</f>
        <v>80.225352112676063</v>
      </c>
      <c r="Q2969" s="5" t="str">
        <f>LEFT(N2969,SEARCH("/", N2969)-1)</f>
        <v>theater</v>
      </c>
      <c r="R2969" s="5" t="str">
        <f>RIGHT(N2969,LEN(N2969)-SEARCH("/",N2969))</f>
        <v>plays</v>
      </c>
      <c r="S2969" s="11">
        <f>(((J2969/60)/60)/24)+DATE(1970,1,1)</f>
        <v>42042.197824074072</v>
      </c>
      <c r="T2969" s="11">
        <f>(((I2969/60)/60)/24)+DATE(1970,1,1)</f>
        <v>42072.156157407408</v>
      </c>
      <c r="U2969">
        <f>YEAR(S2969)</f>
        <v>2015</v>
      </c>
      <c r="V2969">
        <f>YEAR(T2969)</f>
        <v>2015</v>
      </c>
      <c r="W2969" t="str">
        <f>IF(V2969=U2969, "Yes"," No")</f>
        <v>Yes</v>
      </c>
    </row>
    <row r="2970" spans="1:23" ht="28.8" x14ac:dyDescent="0.3">
      <c r="A2970">
        <v>2968</v>
      </c>
      <c r="B2970" s="1" t="s">
        <v>6024</v>
      </c>
      <c r="C2970" s="1" t="s">
        <v>6025</v>
      </c>
      <c r="D2970">
        <v>3500</v>
      </c>
      <c r="E2970">
        <v>3710</v>
      </c>
      <c r="F2970" t="s">
        <v>16</v>
      </c>
      <c r="G2970" t="s">
        <v>17</v>
      </c>
      <c r="H2970" t="s">
        <v>18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1086</v>
      </c>
      <c r="O2970" s="7">
        <f>(E2970/D2970)*100</f>
        <v>106</v>
      </c>
      <c r="P2970" s="5">
        <f>IFERROR((E2970/L2970),0)</f>
        <v>78.936170212765958</v>
      </c>
      <c r="Q2970" s="5" t="str">
        <f>LEFT(N2970,SEARCH("/", N2970)-1)</f>
        <v>theater</v>
      </c>
      <c r="R2970" s="5" t="str">
        <f>RIGHT(N2970,LEN(N2970)-SEARCH("/",N2970))</f>
        <v>plays</v>
      </c>
      <c r="S2970" s="11">
        <f>(((J2970/60)/60)/24)+DATE(1970,1,1)</f>
        <v>42585.523842592593</v>
      </c>
      <c r="T2970" s="11">
        <f>(((I2970/60)/60)/24)+DATE(1970,1,1)</f>
        <v>42599.165972222225</v>
      </c>
      <c r="U2970">
        <f>YEAR(S2970)</f>
        <v>2016</v>
      </c>
      <c r="V2970">
        <f>YEAR(T2970)</f>
        <v>2016</v>
      </c>
      <c r="W2970" t="str">
        <f>IF(V2970=U2970, "Yes"," No")</f>
        <v>Yes</v>
      </c>
    </row>
    <row r="2971" spans="1:23" ht="43.2" x14ac:dyDescent="0.3">
      <c r="A2971">
        <v>2969</v>
      </c>
      <c r="B2971" s="1" t="s">
        <v>6026</v>
      </c>
      <c r="C2971" s="1" t="s">
        <v>6027</v>
      </c>
      <c r="D2971">
        <v>1000</v>
      </c>
      <c r="E2971">
        <v>1625</v>
      </c>
      <c r="F2971" t="s">
        <v>16</v>
      </c>
      <c r="G2971" t="s">
        <v>159</v>
      </c>
      <c r="H2971" t="s">
        <v>160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1086</v>
      </c>
      <c r="O2971" s="7">
        <f>(E2971/D2971)*100</f>
        <v>162.5</v>
      </c>
      <c r="P2971" s="5">
        <f>IFERROR((E2971/L2971),0)</f>
        <v>95.588235294117652</v>
      </c>
      <c r="Q2971" s="5" t="str">
        <f>LEFT(N2971,SEARCH("/", N2971)-1)</f>
        <v>theater</v>
      </c>
      <c r="R2971" s="5" t="str">
        <f>RIGHT(N2971,LEN(N2971)-SEARCH("/",N2971))</f>
        <v>plays</v>
      </c>
      <c r="S2971" s="11">
        <f>(((J2971/60)/60)/24)+DATE(1970,1,1)</f>
        <v>42097.786493055552</v>
      </c>
      <c r="T2971" s="11">
        <f>(((I2971/60)/60)/24)+DATE(1970,1,1)</f>
        <v>42127.952083333337</v>
      </c>
      <c r="U2971">
        <f>YEAR(S2971)</f>
        <v>2015</v>
      </c>
      <c r="V2971">
        <f>YEAR(T2971)</f>
        <v>2015</v>
      </c>
      <c r="W2971" t="str">
        <f>IF(V2971=U2971, "Yes"," No")</f>
        <v>Yes</v>
      </c>
    </row>
    <row r="2972" spans="1:23" ht="43.2" x14ac:dyDescent="0.3">
      <c r="A2972">
        <v>2970</v>
      </c>
      <c r="B2972" s="1" t="s">
        <v>6028</v>
      </c>
      <c r="C2972" s="1" t="s">
        <v>6029</v>
      </c>
      <c r="D2972">
        <v>6000</v>
      </c>
      <c r="E2972">
        <v>6360</v>
      </c>
      <c r="F2972" t="s">
        <v>16</v>
      </c>
      <c r="G2972" t="s">
        <v>17</v>
      </c>
      <c r="H2972" t="s">
        <v>18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1086</v>
      </c>
      <c r="O2972" s="7">
        <f>(E2972/D2972)*100</f>
        <v>106</v>
      </c>
      <c r="P2972" s="5">
        <f>IFERROR((E2972/L2972),0)</f>
        <v>69.890109890109883</v>
      </c>
      <c r="Q2972" s="5" t="str">
        <f>LEFT(N2972,SEARCH("/", N2972)-1)</f>
        <v>theater</v>
      </c>
      <c r="R2972" s="5" t="str">
        <f>RIGHT(N2972,LEN(N2972)-SEARCH("/",N2972))</f>
        <v>plays</v>
      </c>
      <c r="S2972" s="11">
        <f>(((J2972/60)/60)/24)+DATE(1970,1,1)</f>
        <v>41808.669571759259</v>
      </c>
      <c r="T2972" s="11">
        <f>(((I2972/60)/60)/24)+DATE(1970,1,1)</f>
        <v>41838.669571759259</v>
      </c>
      <c r="U2972">
        <f>YEAR(S2972)</f>
        <v>2014</v>
      </c>
      <c r="V2972">
        <f>YEAR(T2972)</f>
        <v>2014</v>
      </c>
      <c r="W2972" t="str">
        <f>IF(V2972=U2972, "Yes"," No")</f>
        <v>Yes</v>
      </c>
    </row>
    <row r="2973" spans="1:23" ht="43.2" x14ac:dyDescent="0.3">
      <c r="A2973">
        <v>2971</v>
      </c>
      <c r="B2973" s="1" t="s">
        <v>6030</v>
      </c>
      <c r="C2973" s="1" t="s">
        <v>6031</v>
      </c>
      <c r="D2973">
        <v>3200</v>
      </c>
      <c r="E2973">
        <v>3205</v>
      </c>
      <c r="F2973" t="s">
        <v>16</v>
      </c>
      <c r="G2973" t="s">
        <v>17</v>
      </c>
      <c r="H2973" t="s">
        <v>18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1086</v>
      </c>
      <c r="O2973" s="7">
        <f>(E2973/D2973)*100</f>
        <v>100.15624999999999</v>
      </c>
      <c r="P2973" s="5">
        <f>IFERROR((E2973/L2973),0)</f>
        <v>74.534883720930239</v>
      </c>
      <c r="Q2973" s="5" t="str">
        <f>LEFT(N2973,SEARCH("/", N2973)-1)</f>
        <v>theater</v>
      </c>
      <c r="R2973" s="5" t="str">
        <f>RIGHT(N2973,LEN(N2973)-SEARCH("/",N2973))</f>
        <v>plays</v>
      </c>
      <c r="S2973" s="11">
        <f>(((J2973/60)/60)/24)+DATE(1970,1,1)</f>
        <v>41852.658310185187</v>
      </c>
      <c r="T2973" s="11">
        <f>(((I2973/60)/60)/24)+DATE(1970,1,1)</f>
        <v>41882.658310185187</v>
      </c>
      <c r="U2973">
        <f>YEAR(S2973)</f>
        <v>2014</v>
      </c>
      <c r="V2973">
        <f>YEAR(T2973)</f>
        <v>2014</v>
      </c>
      <c r="W2973" t="str">
        <f>IF(V2973=U2973, "Yes"," No")</f>
        <v>Yes</v>
      </c>
    </row>
    <row r="2974" spans="1:23" ht="28.8" x14ac:dyDescent="0.3">
      <c r="A2974">
        <v>2972</v>
      </c>
      <c r="B2974" s="1" t="s">
        <v>6032</v>
      </c>
      <c r="C2974" s="1" t="s">
        <v>6033</v>
      </c>
      <c r="D2974">
        <v>2000</v>
      </c>
      <c r="E2974">
        <v>2107</v>
      </c>
      <c r="F2974" t="s">
        <v>16</v>
      </c>
      <c r="G2974" t="s">
        <v>17</v>
      </c>
      <c r="H2974" t="s">
        <v>18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1086</v>
      </c>
      <c r="O2974" s="7">
        <f>(E2974/D2974)*100</f>
        <v>105.35000000000001</v>
      </c>
      <c r="P2974" s="5">
        <f>IFERROR((E2974/L2974),0)</f>
        <v>123.94117647058823</v>
      </c>
      <c r="Q2974" s="5" t="str">
        <f>LEFT(N2974,SEARCH("/", N2974)-1)</f>
        <v>theater</v>
      </c>
      <c r="R2974" s="5" t="str">
        <f>RIGHT(N2974,LEN(N2974)-SEARCH("/",N2974))</f>
        <v>plays</v>
      </c>
      <c r="S2974" s="11">
        <f>(((J2974/60)/60)/24)+DATE(1970,1,1)</f>
        <v>42694.110185185185</v>
      </c>
      <c r="T2974" s="11">
        <f>(((I2974/60)/60)/24)+DATE(1970,1,1)</f>
        <v>42709.041666666672</v>
      </c>
      <c r="U2974">
        <f>YEAR(S2974)</f>
        <v>2016</v>
      </c>
      <c r="V2974">
        <f>YEAR(T2974)</f>
        <v>2016</v>
      </c>
      <c r="W2974" t="str">
        <f>IF(V2974=U2974, "Yes"," No")</f>
        <v>Yes</v>
      </c>
    </row>
    <row r="2975" spans="1:23" ht="43.2" x14ac:dyDescent="0.3">
      <c r="A2975">
        <v>2973</v>
      </c>
      <c r="B2975" s="1" t="s">
        <v>6034</v>
      </c>
      <c r="C2975" s="1" t="s">
        <v>6035</v>
      </c>
      <c r="D2975">
        <v>5000</v>
      </c>
      <c r="E2975">
        <v>8740</v>
      </c>
      <c r="F2975" t="s">
        <v>16</v>
      </c>
      <c r="G2975" t="s">
        <v>17</v>
      </c>
      <c r="H2975" t="s">
        <v>18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1086</v>
      </c>
      <c r="O2975" s="7">
        <f>(E2975/D2975)*100</f>
        <v>174.8</v>
      </c>
      <c r="P2975" s="5">
        <f>IFERROR((E2975/L2975),0)</f>
        <v>264.84848484848487</v>
      </c>
      <c r="Q2975" s="5" t="str">
        <f>LEFT(N2975,SEARCH("/", N2975)-1)</f>
        <v>theater</v>
      </c>
      <c r="R2975" s="5" t="str">
        <f>RIGHT(N2975,LEN(N2975)-SEARCH("/",N2975))</f>
        <v>plays</v>
      </c>
      <c r="S2975" s="11">
        <f>(((J2975/60)/60)/24)+DATE(1970,1,1)</f>
        <v>42341.818379629629</v>
      </c>
      <c r="T2975" s="11">
        <f>(((I2975/60)/60)/24)+DATE(1970,1,1)</f>
        <v>42370.166666666672</v>
      </c>
      <c r="U2975">
        <f>YEAR(S2975)</f>
        <v>2015</v>
      </c>
      <c r="V2975">
        <f>YEAR(T2975)</f>
        <v>2016</v>
      </c>
      <c r="W2975" t="str">
        <f>IF(V2975=U2975, "Yes"," No")</f>
        <v xml:space="preserve"> No</v>
      </c>
    </row>
    <row r="2976" spans="1:23" ht="57.6" x14ac:dyDescent="0.3">
      <c r="A2976">
        <v>2974</v>
      </c>
      <c r="B2976" s="1" t="s">
        <v>6036</v>
      </c>
      <c r="C2976" s="1" t="s">
        <v>6037</v>
      </c>
      <c r="D2976">
        <v>5000</v>
      </c>
      <c r="E2976">
        <v>5100</v>
      </c>
      <c r="F2976" t="s">
        <v>16</v>
      </c>
      <c r="G2976" t="s">
        <v>17</v>
      </c>
      <c r="H2976" t="s">
        <v>18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1086</v>
      </c>
      <c r="O2976" s="7">
        <f>(E2976/D2976)*100</f>
        <v>102</v>
      </c>
      <c r="P2976" s="5">
        <f>IFERROR((E2976/L2976),0)</f>
        <v>58.620689655172413</v>
      </c>
      <c r="Q2976" s="5" t="str">
        <f>LEFT(N2976,SEARCH("/", N2976)-1)</f>
        <v>theater</v>
      </c>
      <c r="R2976" s="5" t="str">
        <f>RIGHT(N2976,LEN(N2976)-SEARCH("/",N2976))</f>
        <v>plays</v>
      </c>
      <c r="S2976" s="11">
        <f>(((J2976/60)/60)/24)+DATE(1970,1,1)</f>
        <v>41880.061006944445</v>
      </c>
      <c r="T2976" s="11">
        <f>(((I2976/60)/60)/24)+DATE(1970,1,1)</f>
        <v>41908.065972222219</v>
      </c>
      <c r="U2976">
        <f>YEAR(S2976)</f>
        <v>2014</v>
      </c>
      <c r="V2976">
        <f>YEAR(T2976)</f>
        <v>2014</v>
      </c>
      <c r="W2976" t="str">
        <f>IF(V2976=U2976, "Yes"," No")</f>
        <v>Yes</v>
      </c>
    </row>
    <row r="2977" spans="1:23" ht="43.2" x14ac:dyDescent="0.3">
      <c r="A2977">
        <v>2975</v>
      </c>
      <c r="B2977" s="1" t="s">
        <v>6038</v>
      </c>
      <c r="C2977" s="1" t="s">
        <v>6039</v>
      </c>
      <c r="D2977">
        <v>8000</v>
      </c>
      <c r="E2977">
        <v>8010</v>
      </c>
      <c r="F2977" t="s">
        <v>16</v>
      </c>
      <c r="G2977" t="s">
        <v>17</v>
      </c>
      <c r="H2977" t="s">
        <v>18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1086</v>
      </c>
      <c r="O2977" s="7">
        <f>(E2977/D2977)*100</f>
        <v>100.125</v>
      </c>
      <c r="P2977" s="5">
        <f>IFERROR((E2977/L2977),0)</f>
        <v>70.884955752212392</v>
      </c>
      <c r="Q2977" s="5" t="str">
        <f>LEFT(N2977,SEARCH("/", N2977)-1)</f>
        <v>theater</v>
      </c>
      <c r="R2977" s="5" t="str">
        <f>RIGHT(N2977,LEN(N2977)-SEARCH("/",N2977))</f>
        <v>plays</v>
      </c>
      <c r="S2977" s="11">
        <f>(((J2977/60)/60)/24)+DATE(1970,1,1)</f>
        <v>41941.683865740742</v>
      </c>
      <c r="T2977" s="11">
        <f>(((I2977/60)/60)/24)+DATE(1970,1,1)</f>
        <v>41970.125</v>
      </c>
      <c r="U2977">
        <f>YEAR(S2977)</f>
        <v>2014</v>
      </c>
      <c r="V2977">
        <f>YEAR(T2977)</f>
        <v>2014</v>
      </c>
      <c r="W2977" t="str">
        <f>IF(V2977=U2977, "Yes"," No")</f>
        <v>Yes</v>
      </c>
    </row>
    <row r="2978" spans="1:23" ht="43.2" x14ac:dyDescent="0.3">
      <c r="A2978">
        <v>2976</v>
      </c>
      <c r="B2978" s="1" t="s">
        <v>6040</v>
      </c>
      <c r="C2978" s="1" t="s">
        <v>6041</v>
      </c>
      <c r="D2978">
        <v>70</v>
      </c>
      <c r="E2978">
        <v>120</v>
      </c>
      <c r="F2978" t="s">
        <v>16</v>
      </c>
      <c r="G2978" t="s">
        <v>24</v>
      </c>
      <c r="H2978" t="s">
        <v>25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1086</v>
      </c>
      <c r="O2978" s="7">
        <f>(E2978/D2978)*100</f>
        <v>171.42857142857142</v>
      </c>
      <c r="P2978" s="5">
        <f>IFERROR((E2978/L2978),0)</f>
        <v>8.5714285714285712</v>
      </c>
      <c r="Q2978" s="5" t="str">
        <f>LEFT(N2978,SEARCH("/", N2978)-1)</f>
        <v>theater</v>
      </c>
      <c r="R2978" s="5" t="str">
        <f>RIGHT(N2978,LEN(N2978)-SEARCH("/",N2978))</f>
        <v>plays</v>
      </c>
      <c r="S2978" s="11">
        <f>(((J2978/60)/60)/24)+DATE(1970,1,1)</f>
        <v>42425.730671296296</v>
      </c>
      <c r="T2978" s="11">
        <f>(((I2978/60)/60)/24)+DATE(1970,1,1)</f>
        <v>42442.5</v>
      </c>
      <c r="U2978">
        <f>YEAR(S2978)</f>
        <v>2016</v>
      </c>
      <c r="V2978">
        <f>YEAR(T2978)</f>
        <v>2016</v>
      </c>
      <c r="W2978" t="str">
        <f>IF(V2978=U2978, "Yes"," No")</f>
        <v>Yes</v>
      </c>
    </row>
    <row r="2979" spans="1:23" ht="57.6" x14ac:dyDescent="0.3">
      <c r="A2979">
        <v>2977</v>
      </c>
      <c r="B2979" s="1" t="s">
        <v>6042</v>
      </c>
      <c r="C2979" s="1" t="s">
        <v>6043</v>
      </c>
      <c r="D2979">
        <v>3000</v>
      </c>
      <c r="E2979">
        <v>3407</v>
      </c>
      <c r="F2979" t="s">
        <v>16</v>
      </c>
      <c r="G2979" t="s">
        <v>17</v>
      </c>
      <c r="H2979" t="s">
        <v>18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1086</v>
      </c>
      <c r="O2979" s="7">
        <f>(E2979/D2979)*100</f>
        <v>113.56666666666666</v>
      </c>
      <c r="P2979" s="5">
        <f>IFERROR((E2979/L2979),0)</f>
        <v>113.56666666666666</v>
      </c>
      <c r="Q2979" s="5" t="str">
        <f>LEFT(N2979,SEARCH("/", N2979)-1)</f>
        <v>theater</v>
      </c>
      <c r="R2979" s="5" t="str">
        <f>RIGHT(N2979,LEN(N2979)-SEARCH("/",N2979))</f>
        <v>plays</v>
      </c>
      <c r="S2979" s="11">
        <f>(((J2979/60)/60)/24)+DATE(1970,1,1)</f>
        <v>42026.88118055556</v>
      </c>
      <c r="T2979" s="11">
        <f>(((I2979/60)/60)/24)+DATE(1970,1,1)</f>
        <v>42086.093055555553</v>
      </c>
      <c r="U2979">
        <f>YEAR(S2979)</f>
        <v>2015</v>
      </c>
      <c r="V2979">
        <f>YEAR(T2979)</f>
        <v>2015</v>
      </c>
      <c r="W2979" t="str">
        <f>IF(V2979=U2979, "Yes"," No")</f>
        <v>Yes</v>
      </c>
    </row>
    <row r="2980" spans="1:23" ht="57.6" x14ac:dyDescent="0.3">
      <c r="A2980">
        <v>2978</v>
      </c>
      <c r="B2980" s="1" t="s">
        <v>6044</v>
      </c>
      <c r="C2980" s="1" t="s">
        <v>6045</v>
      </c>
      <c r="D2980">
        <v>750</v>
      </c>
      <c r="E2980">
        <v>971</v>
      </c>
      <c r="F2980" t="s">
        <v>16</v>
      </c>
      <c r="G2980" t="s">
        <v>17</v>
      </c>
      <c r="H2980" t="s">
        <v>18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1086</v>
      </c>
      <c r="O2980" s="7">
        <f>(E2980/D2980)*100</f>
        <v>129.46666666666667</v>
      </c>
      <c r="P2980" s="5">
        <f>IFERROR((E2980/L2980),0)</f>
        <v>60.6875</v>
      </c>
      <c r="Q2980" s="5" t="str">
        <f>LEFT(N2980,SEARCH("/", N2980)-1)</f>
        <v>theater</v>
      </c>
      <c r="R2980" s="5" t="str">
        <f>RIGHT(N2980,LEN(N2980)-SEARCH("/",N2980))</f>
        <v>plays</v>
      </c>
      <c r="S2980" s="11">
        <f>(((J2980/60)/60)/24)+DATE(1970,1,1)</f>
        <v>41922.640590277777</v>
      </c>
      <c r="T2980" s="11">
        <f>(((I2980/60)/60)/24)+DATE(1970,1,1)</f>
        <v>41932.249305555553</v>
      </c>
      <c r="U2980">
        <f>YEAR(S2980)</f>
        <v>2014</v>
      </c>
      <c r="V2980">
        <f>YEAR(T2980)</f>
        <v>2014</v>
      </c>
      <c r="W2980" t="str">
        <f>IF(V2980=U2980, "Yes"," No")</f>
        <v>Yes</v>
      </c>
    </row>
    <row r="2981" spans="1:23" ht="43.2" x14ac:dyDescent="0.3">
      <c r="A2981">
        <v>2979</v>
      </c>
      <c r="B2981" s="1" t="s">
        <v>6046</v>
      </c>
      <c r="C2981" s="1" t="s">
        <v>6047</v>
      </c>
      <c r="D2981">
        <v>5000</v>
      </c>
      <c r="E2981">
        <v>5070</v>
      </c>
      <c r="F2981" t="s">
        <v>16</v>
      </c>
      <c r="G2981" t="s">
        <v>17</v>
      </c>
      <c r="H2981" t="s">
        <v>18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1086</v>
      </c>
      <c r="O2981" s="7">
        <f>(E2981/D2981)*100</f>
        <v>101.4</v>
      </c>
      <c r="P2981" s="5">
        <f>IFERROR((E2981/L2981),0)</f>
        <v>110.21739130434783</v>
      </c>
      <c r="Q2981" s="5" t="str">
        <f>LEFT(N2981,SEARCH("/", N2981)-1)</f>
        <v>theater</v>
      </c>
      <c r="R2981" s="5" t="str">
        <f>RIGHT(N2981,LEN(N2981)-SEARCH("/",N2981))</f>
        <v>plays</v>
      </c>
      <c r="S2981" s="11">
        <f>(((J2981/60)/60)/24)+DATE(1970,1,1)</f>
        <v>41993.824340277773</v>
      </c>
      <c r="T2981" s="11">
        <f>(((I2981/60)/60)/24)+DATE(1970,1,1)</f>
        <v>42010.25</v>
      </c>
      <c r="U2981">
        <f>YEAR(S2981)</f>
        <v>2014</v>
      </c>
      <c r="V2981">
        <f>YEAR(T2981)</f>
        <v>2015</v>
      </c>
      <c r="W2981" t="str">
        <f>IF(V2981=U2981, "Yes"," No")</f>
        <v xml:space="preserve"> No</v>
      </c>
    </row>
    <row r="2982" spans="1:23" ht="43.2" x14ac:dyDescent="0.3">
      <c r="A2982">
        <v>2980</v>
      </c>
      <c r="B2982" s="1" t="s">
        <v>6048</v>
      </c>
      <c r="C2982" s="1" t="s">
        <v>6049</v>
      </c>
      <c r="D2982">
        <v>3000</v>
      </c>
      <c r="E2982">
        <v>3275</v>
      </c>
      <c r="F2982" t="s">
        <v>16</v>
      </c>
      <c r="G2982" t="s">
        <v>17</v>
      </c>
      <c r="H2982" t="s">
        <v>18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1086</v>
      </c>
      <c r="O2982" s="7">
        <f>(E2982/D2982)*100</f>
        <v>109.16666666666666</v>
      </c>
      <c r="P2982" s="5">
        <f>IFERROR((E2982/L2982),0)</f>
        <v>136.45833333333334</v>
      </c>
      <c r="Q2982" s="5" t="str">
        <f>LEFT(N2982,SEARCH("/", N2982)-1)</f>
        <v>theater</v>
      </c>
      <c r="R2982" s="5" t="str">
        <f>RIGHT(N2982,LEN(N2982)-SEARCH("/",N2982))</f>
        <v>plays</v>
      </c>
      <c r="S2982" s="11">
        <f>(((J2982/60)/60)/24)+DATE(1970,1,1)</f>
        <v>42219.915856481486</v>
      </c>
      <c r="T2982" s="11">
        <f>(((I2982/60)/60)/24)+DATE(1970,1,1)</f>
        <v>42240.083333333328</v>
      </c>
      <c r="U2982">
        <f>YEAR(S2982)</f>
        <v>2015</v>
      </c>
      <c r="V2982">
        <f>YEAR(T2982)</f>
        <v>2015</v>
      </c>
      <c r="W2982" t="str">
        <f>IF(V2982=U2982, "Yes"," No")</f>
        <v>Yes</v>
      </c>
    </row>
    <row r="2983" spans="1:23" ht="57.6" x14ac:dyDescent="0.3">
      <c r="A2983">
        <v>2981</v>
      </c>
      <c r="B2983" s="1" t="s">
        <v>6050</v>
      </c>
      <c r="C2983" s="1" t="s">
        <v>6051</v>
      </c>
      <c r="D2983">
        <v>4000</v>
      </c>
      <c r="E2983">
        <v>5157</v>
      </c>
      <c r="F2983" t="s">
        <v>16</v>
      </c>
      <c r="G2983" t="s">
        <v>2455</v>
      </c>
      <c r="H2983" t="s">
        <v>55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5489</v>
      </c>
      <c r="O2983" s="7">
        <f>(E2983/D2983)*100</f>
        <v>128.92500000000001</v>
      </c>
      <c r="P2983" s="5">
        <f>IFERROR((E2983/L2983),0)</f>
        <v>53.164948453608247</v>
      </c>
      <c r="Q2983" s="5" t="str">
        <f>LEFT(N2983,SEARCH("/", N2983)-1)</f>
        <v>theater</v>
      </c>
      <c r="R2983" s="5" t="str">
        <f>RIGHT(N2983,LEN(N2983)-SEARCH("/",N2983))</f>
        <v>spaces</v>
      </c>
      <c r="S2983" s="11">
        <f>(((J2983/60)/60)/24)+DATE(1970,1,1)</f>
        <v>42225.559675925921</v>
      </c>
      <c r="T2983" s="11">
        <f>(((I2983/60)/60)/24)+DATE(1970,1,1)</f>
        <v>42270.559675925921</v>
      </c>
      <c r="U2983">
        <f>YEAR(S2983)</f>
        <v>2015</v>
      </c>
      <c r="V2983">
        <f>YEAR(T2983)</f>
        <v>2015</v>
      </c>
      <c r="W2983" t="str">
        <f>IF(V2983=U2983, "Yes"," No")</f>
        <v>Yes</v>
      </c>
    </row>
    <row r="2984" spans="1:23" ht="43.2" x14ac:dyDescent="0.3">
      <c r="A2984">
        <v>2982</v>
      </c>
      <c r="B2984" s="1" t="s">
        <v>6052</v>
      </c>
      <c r="C2984" s="1" t="s">
        <v>6053</v>
      </c>
      <c r="D2984">
        <v>5000</v>
      </c>
      <c r="E2984">
        <v>5103</v>
      </c>
      <c r="F2984" t="s">
        <v>16</v>
      </c>
      <c r="G2984" t="s">
        <v>24</v>
      </c>
      <c r="H2984" t="s">
        <v>25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5489</v>
      </c>
      <c r="O2984" s="7">
        <f>(E2984/D2984)*100</f>
        <v>102.06</v>
      </c>
      <c r="P2984" s="5">
        <f>IFERROR((E2984/L2984),0)</f>
        <v>86.491525423728817</v>
      </c>
      <c r="Q2984" s="5" t="str">
        <f>LEFT(N2984,SEARCH("/", N2984)-1)</f>
        <v>theater</v>
      </c>
      <c r="R2984" s="5" t="str">
        <f>RIGHT(N2984,LEN(N2984)-SEARCH("/",N2984))</f>
        <v>spaces</v>
      </c>
      <c r="S2984" s="11">
        <f>(((J2984/60)/60)/24)+DATE(1970,1,1)</f>
        <v>42381.686840277776</v>
      </c>
      <c r="T2984" s="11">
        <f>(((I2984/60)/60)/24)+DATE(1970,1,1)</f>
        <v>42411.686840277776</v>
      </c>
      <c r="U2984">
        <f>YEAR(S2984)</f>
        <v>2016</v>
      </c>
      <c r="V2984">
        <f>YEAR(T2984)</f>
        <v>2016</v>
      </c>
      <c r="W2984" t="str">
        <f>IF(V2984=U2984, "Yes"," No")</f>
        <v>Yes</v>
      </c>
    </row>
    <row r="2985" spans="1:23" ht="43.2" x14ac:dyDescent="0.3">
      <c r="A2985">
        <v>2983</v>
      </c>
      <c r="B2985" s="1" t="s">
        <v>6054</v>
      </c>
      <c r="C2985" s="1" t="s">
        <v>6055</v>
      </c>
      <c r="D2985">
        <v>116000</v>
      </c>
      <c r="E2985">
        <v>169985.91</v>
      </c>
      <c r="F2985" t="s">
        <v>16</v>
      </c>
      <c r="G2985" t="s">
        <v>17</v>
      </c>
      <c r="H2985" t="s">
        <v>18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5489</v>
      </c>
      <c r="O2985" s="7">
        <f>(E2985/D2985)*100</f>
        <v>146.53957758620692</v>
      </c>
      <c r="P2985" s="5">
        <f>IFERROR((E2985/L2985),0)</f>
        <v>155.23827397260274</v>
      </c>
      <c r="Q2985" s="5" t="str">
        <f>LEFT(N2985,SEARCH("/", N2985)-1)</f>
        <v>theater</v>
      </c>
      <c r="R2985" s="5" t="str">
        <f>RIGHT(N2985,LEN(N2985)-SEARCH("/",N2985))</f>
        <v>spaces</v>
      </c>
      <c r="S2985" s="11">
        <f>(((J2985/60)/60)/24)+DATE(1970,1,1)</f>
        <v>41894.632361111115</v>
      </c>
      <c r="T2985" s="11">
        <f>(((I2985/60)/60)/24)+DATE(1970,1,1)</f>
        <v>41954.674027777779</v>
      </c>
      <c r="U2985">
        <f>YEAR(S2985)</f>
        <v>2014</v>
      </c>
      <c r="V2985">
        <f>YEAR(T2985)</f>
        <v>2014</v>
      </c>
      <c r="W2985" t="str">
        <f>IF(V2985=U2985, "Yes"," No")</f>
        <v>Yes</v>
      </c>
    </row>
    <row r="2986" spans="1:23" ht="57.6" x14ac:dyDescent="0.3">
      <c r="A2986">
        <v>2984</v>
      </c>
      <c r="B2986" s="1" t="s">
        <v>6056</v>
      </c>
      <c r="C2986" s="1" t="s">
        <v>6057</v>
      </c>
      <c r="D2986">
        <v>25000</v>
      </c>
      <c r="E2986">
        <v>25088</v>
      </c>
      <c r="F2986" t="s">
        <v>16</v>
      </c>
      <c r="G2986" t="s">
        <v>17</v>
      </c>
      <c r="H2986" t="s">
        <v>18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5489</v>
      </c>
      <c r="O2986" s="7">
        <f>(E2986/D2986)*100</f>
        <v>100.352</v>
      </c>
      <c r="P2986" s="5">
        <f>IFERROR((E2986/L2986),0)</f>
        <v>115.08256880733946</v>
      </c>
      <c r="Q2986" s="5" t="str">
        <f>LEFT(N2986,SEARCH("/", N2986)-1)</f>
        <v>theater</v>
      </c>
      <c r="R2986" s="5" t="str">
        <f>RIGHT(N2986,LEN(N2986)-SEARCH("/",N2986))</f>
        <v>spaces</v>
      </c>
      <c r="S2986" s="11">
        <f>(((J2986/60)/60)/24)+DATE(1970,1,1)</f>
        <v>42576.278715277775</v>
      </c>
      <c r="T2986" s="11">
        <f>(((I2986/60)/60)/24)+DATE(1970,1,1)</f>
        <v>42606.278715277775</v>
      </c>
      <c r="U2986">
        <f>YEAR(S2986)</f>
        <v>2016</v>
      </c>
      <c r="V2986">
        <f>YEAR(T2986)</f>
        <v>2016</v>
      </c>
      <c r="W2986" t="str">
        <f>IF(V2986=U2986, "Yes"," No")</f>
        <v>Yes</v>
      </c>
    </row>
    <row r="2987" spans="1:23" ht="57.6" x14ac:dyDescent="0.3">
      <c r="A2987">
        <v>2985</v>
      </c>
      <c r="B2987" s="1" t="s">
        <v>6058</v>
      </c>
      <c r="C2987" s="1" t="s">
        <v>6059</v>
      </c>
      <c r="D2987">
        <v>10000</v>
      </c>
      <c r="E2987">
        <v>12165</v>
      </c>
      <c r="F2987" t="s">
        <v>16</v>
      </c>
      <c r="G2987" t="s">
        <v>80</v>
      </c>
      <c r="H2987" t="s">
        <v>81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5489</v>
      </c>
      <c r="O2987" s="7">
        <f>(E2987/D2987)*100</f>
        <v>121.64999999999999</v>
      </c>
      <c r="P2987" s="5">
        <f>IFERROR((E2987/L2987),0)</f>
        <v>109.5945945945946</v>
      </c>
      <c r="Q2987" s="5" t="str">
        <f>LEFT(N2987,SEARCH("/", N2987)-1)</f>
        <v>theater</v>
      </c>
      <c r="R2987" s="5" t="str">
        <f>RIGHT(N2987,LEN(N2987)-SEARCH("/",N2987))</f>
        <v>spaces</v>
      </c>
      <c r="S2987" s="11">
        <f>(((J2987/60)/60)/24)+DATE(1970,1,1)</f>
        <v>42654.973703703698</v>
      </c>
      <c r="T2987" s="11">
        <f>(((I2987/60)/60)/24)+DATE(1970,1,1)</f>
        <v>42674.166666666672</v>
      </c>
      <c r="U2987">
        <f>YEAR(S2987)</f>
        <v>2016</v>
      </c>
      <c r="V2987">
        <f>YEAR(T2987)</f>
        <v>2016</v>
      </c>
      <c r="W2987" t="str">
        <f>IF(V2987=U2987, "Yes"," No")</f>
        <v>Yes</v>
      </c>
    </row>
    <row r="2988" spans="1:23" ht="43.2" x14ac:dyDescent="0.3">
      <c r="A2988">
        <v>2986</v>
      </c>
      <c r="B2988" s="1" t="s">
        <v>6060</v>
      </c>
      <c r="C2988" s="1" t="s">
        <v>6061</v>
      </c>
      <c r="D2988">
        <v>2400</v>
      </c>
      <c r="E2988">
        <v>2532</v>
      </c>
      <c r="F2988" t="s">
        <v>16</v>
      </c>
      <c r="G2988" t="s">
        <v>24</v>
      </c>
      <c r="H2988" t="s">
        <v>25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5489</v>
      </c>
      <c r="O2988" s="7">
        <f>(E2988/D2988)*100</f>
        <v>105.5</v>
      </c>
      <c r="P2988" s="5">
        <f>IFERROR((E2988/L2988),0)</f>
        <v>45.214285714285715</v>
      </c>
      <c r="Q2988" s="5" t="str">
        <f>LEFT(N2988,SEARCH("/", N2988)-1)</f>
        <v>theater</v>
      </c>
      <c r="R2988" s="5" t="str">
        <f>RIGHT(N2988,LEN(N2988)-SEARCH("/",N2988))</f>
        <v>spaces</v>
      </c>
      <c r="S2988" s="11">
        <f>(((J2988/60)/60)/24)+DATE(1970,1,1)</f>
        <v>42431.500069444446</v>
      </c>
      <c r="T2988" s="11">
        <f>(((I2988/60)/60)/24)+DATE(1970,1,1)</f>
        <v>42491.458402777775</v>
      </c>
      <c r="U2988">
        <f>YEAR(S2988)</f>
        <v>2016</v>
      </c>
      <c r="V2988">
        <f>YEAR(T2988)</f>
        <v>2016</v>
      </c>
      <c r="W2988" t="str">
        <f>IF(V2988=U2988, "Yes"," No")</f>
        <v>Yes</v>
      </c>
    </row>
    <row r="2989" spans="1:23" ht="57.6" x14ac:dyDescent="0.3">
      <c r="A2989">
        <v>2987</v>
      </c>
      <c r="B2989" s="1" t="s">
        <v>6062</v>
      </c>
      <c r="C2989" s="1" t="s">
        <v>6063</v>
      </c>
      <c r="D2989">
        <v>25000</v>
      </c>
      <c r="E2989">
        <v>27600.2</v>
      </c>
      <c r="F2989" t="s">
        <v>16</v>
      </c>
      <c r="G2989" t="s">
        <v>17</v>
      </c>
      <c r="H2989" t="s">
        <v>18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5489</v>
      </c>
      <c r="O2989" s="7">
        <f>(E2989/D2989)*100</f>
        <v>110.4008</v>
      </c>
      <c r="P2989" s="5">
        <f>IFERROR((E2989/L2989),0)</f>
        <v>104.15169811320754</v>
      </c>
      <c r="Q2989" s="5" t="str">
        <f>LEFT(N2989,SEARCH("/", N2989)-1)</f>
        <v>theater</v>
      </c>
      <c r="R2989" s="5" t="str">
        <f>RIGHT(N2989,LEN(N2989)-SEARCH("/",N2989))</f>
        <v>spaces</v>
      </c>
      <c r="S2989" s="11">
        <f>(((J2989/60)/60)/24)+DATE(1970,1,1)</f>
        <v>42627.307303240741</v>
      </c>
      <c r="T2989" s="11">
        <f>(((I2989/60)/60)/24)+DATE(1970,1,1)</f>
        <v>42656</v>
      </c>
      <c r="U2989">
        <f>YEAR(S2989)</f>
        <v>2016</v>
      </c>
      <c r="V2989">
        <f>YEAR(T2989)</f>
        <v>2016</v>
      </c>
      <c r="W2989" t="str">
        <f>IF(V2989=U2989, "Yes"," No")</f>
        <v>Yes</v>
      </c>
    </row>
    <row r="2990" spans="1:23" ht="43.2" x14ac:dyDescent="0.3">
      <c r="A2990">
        <v>2988</v>
      </c>
      <c r="B2990" s="1" t="s">
        <v>6064</v>
      </c>
      <c r="C2990" s="1" t="s">
        <v>6065</v>
      </c>
      <c r="D2990">
        <v>1000</v>
      </c>
      <c r="E2990">
        <v>1000</v>
      </c>
      <c r="F2990" t="s">
        <v>16</v>
      </c>
      <c r="G2990" t="s">
        <v>24</v>
      </c>
      <c r="H2990" t="s">
        <v>25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5489</v>
      </c>
      <c r="O2990" s="7">
        <f>(E2990/D2990)*100</f>
        <v>100</v>
      </c>
      <c r="P2990" s="5">
        <f>IFERROR((E2990/L2990),0)</f>
        <v>35.714285714285715</v>
      </c>
      <c r="Q2990" s="5" t="str">
        <f>LEFT(N2990,SEARCH("/", N2990)-1)</f>
        <v>theater</v>
      </c>
      <c r="R2990" s="5" t="str">
        <f>RIGHT(N2990,LEN(N2990)-SEARCH("/",N2990))</f>
        <v>spaces</v>
      </c>
      <c r="S2990" s="11">
        <f>(((J2990/60)/60)/24)+DATE(1970,1,1)</f>
        <v>42511.362048611118</v>
      </c>
      <c r="T2990" s="11">
        <f>(((I2990/60)/60)/24)+DATE(1970,1,1)</f>
        <v>42541.362048611118</v>
      </c>
      <c r="U2990">
        <f>YEAR(S2990)</f>
        <v>2016</v>
      </c>
      <c r="V2990">
        <f>YEAR(T2990)</f>
        <v>2016</v>
      </c>
      <c r="W2990" t="str">
        <f>IF(V2990=U2990, "Yes"," No")</f>
        <v>Yes</v>
      </c>
    </row>
    <row r="2991" spans="1:23" x14ac:dyDescent="0.3">
      <c r="A2991">
        <v>2989</v>
      </c>
      <c r="B2991" s="1" t="s">
        <v>6066</v>
      </c>
      <c r="C2991" s="1" t="s">
        <v>6067</v>
      </c>
      <c r="D2991">
        <v>20000</v>
      </c>
      <c r="E2991">
        <v>35307</v>
      </c>
      <c r="F2991" t="s">
        <v>16</v>
      </c>
      <c r="G2991" t="s">
        <v>17</v>
      </c>
      <c r="H2991" t="s">
        <v>18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5489</v>
      </c>
      <c r="O2991" s="7">
        <f>(E2991/D2991)*100</f>
        <v>176.535</v>
      </c>
      <c r="P2991" s="5">
        <f>IFERROR((E2991/L2991),0)</f>
        <v>96.997252747252745</v>
      </c>
      <c r="Q2991" s="5" t="str">
        <f>LEFT(N2991,SEARCH("/", N2991)-1)</f>
        <v>theater</v>
      </c>
      <c r="R2991" s="5" t="str">
        <f>RIGHT(N2991,LEN(N2991)-SEARCH("/",N2991))</f>
        <v>spaces</v>
      </c>
      <c r="S2991" s="11">
        <f>(((J2991/60)/60)/24)+DATE(1970,1,1)</f>
        <v>42337.02039351852</v>
      </c>
      <c r="T2991" s="11">
        <f>(((I2991/60)/60)/24)+DATE(1970,1,1)</f>
        <v>42359.207638888889</v>
      </c>
      <c r="U2991">
        <f>YEAR(S2991)</f>
        <v>2015</v>
      </c>
      <c r="V2991">
        <f>YEAR(T2991)</f>
        <v>2015</v>
      </c>
      <c r="W2991" t="str">
        <f>IF(V2991=U2991, "Yes"," No")</f>
        <v>Yes</v>
      </c>
    </row>
    <row r="2992" spans="1:23" ht="43.2" x14ac:dyDescent="0.3">
      <c r="A2992">
        <v>2990</v>
      </c>
      <c r="B2992" s="1" t="s">
        <v>6068</v>
      </c>
      <c r="C2992" s="1" t="s">
        <v>6069</v>
      </c>
      <c r="D2992">
        <v>10000</v>
      </c>
      <c r="E2992">
        <v>10000</v>
      </c>
      <c r="F2992" t="s">
        <v>16</v>
      </c>
      <c r="G2992" t="s">
        <v>17</v>
      </c>
      <c r="H2992" t="s">
        <v>18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5489</v>
      </c>
      <c r="O2992" s="7">
        <f>(E2992/D2992)*100</f>
        <v>100</v>
      </c>
      <c r="P2992" s="5">
        <f>IFERROR((E2992/L2992),0)</f>
        <v>370.37037037037038</v>
      </c>
      <c r="Q2992" s="5" t="str">
        <f>LEFT(N2992,SEARCH("/", N2992)-1)</f>
        <v>theater</v>
      </c>
      <c r="R2992" s="5" t="str">
        <f>RIGHT(N2992,LEN(N2992)-SEARCH("/",N2992))</f>
        <v>spaces</v>
      </c>
      <c r="S2992" s="11">
        <f>(((J2992/60)/60)/24)+DATE(1970,1,1)</f>
        <v>42341.57430555555</v>
      </c>
      <c r="T2992" s="11">
        <f>(((I2992/60)/60)/24)+DATE(1970,1,1)</f>
        <v>42376.57430555555</v>
      </c>
      <c r="U2992">
        <f>YEAR(S2992)</f>
        <v>2015</v>
      </c>
      <c r="V2992">
        <f>YEAR(T2992)</f>
        <v>2016</v>
      </c>
      <c r="W2992" t="str">
        <f>IF(V2992=U2992, "Yes"," No")</f>
        <v xml:space="preserve"> No</v>
      </c>
    </row>
    <row r="2993" spans="1:23" ht="43.2" x14ac:dyDescent="0.3">
      <c r="A2993">
        <v>2991</v>
      </c>
      <c r="B2993" s="1" t="s">
        <v>6070</v>
      </c>
      <c r="C2993" s="1" t="s">
        <v>6071</v>
      </c>
      <c r="D2993">
        <v>8500</v>
      </c>
      <c r="E2993">
        <v>8780</v>
      </c>
      <c r="F2993" t="s">
        <v>16</v>
      </c>
      <c r="G2993" t="s">
        <v>17</v>
      </c>
      <c r="H2993" t="s">
        <v>18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5489</v>
      </c>
      <c r="O2993" s="7">
        <f>(E2993/D2993)*100</f>
        <v>103.29411764705883</v>
      </c>
      <c r="P2993" s="5">
        <f>IFERROR((E2993/L2993),0)</f>
        <v>94.408602150537632</v>
      </c>
      <c r="Q2993" s="5" t="str">
        <f>LEFT(N2993,SEARCH("/", N2993)-1)</f>
        <v>theater</v>
      </c>
      <c r="R2993" s="5" t="str">
        <f>RIGHT(N2993,LEN(N2993)-SEARCH("/",N2993))</f>
        <v>spaces</v>
      </c>
      <c r="S2993" s="11">
        <f>(((J2993/60)/60)/24)+DATE(1970,1,1)</f>
        <v>42740.837152777778</v>
      </c>
      <c r="T2993" s="11">
        <f>(((I2993/60)/60)/24)+DATE(1970,1,1)</f>
        <v>42762.837152777778</v>
      </c>
      <c r="U2993">
        <f>YEAR(S2993)</f>
        <v>2017</v>
      </c>
      <c r="V2993">
        <f>YEAR(T2993)</f>
        <v>2017</v>
      </c>
      <c r="W2993" t="str">
        <f>IF(V2993=U2993, "Yes"," No")</f>
        <v>Yes</v>
      </c>
    </row>
    <row r="2994" spans="1:23" ht="43.2" x14ac:dyDescent="0.3">
      <c r="A2994">
        <v>2992</v>
      </c>
      <c r="B2994" s="1" t="s">
        <v>6072</v>
      </c>
      <c r="C2994" s="1" t="s">
        <v>6073</v>
      </c>
      <c r="D2994">
        <v>3000</v>
      </c>
      <c r="E2994">
        <v>3135</v>
      </c>
      <c r="F2994" t="s">
        <v>16</v>
      </c>
      <c r="G2994" t="s">
        <v>17</v>
      </c>
      <c r="H2994" t="s">
        <v>18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5489</v>
      </c>
      <c r="O2994" s="7">
        <f>(E2994/D2994)*100</f>
        <v>104.5</v>
      </c>
      <c r="P2994" s="5">
        <f>IFERROR((E2994/L2994),0)</f>
        <v>48.984375</v>
      </c>
      <c r="Q2994" s="5" t="str">
        <f>LEFT(N2994,SEARCH("/", N2994)-1)</f>
        <v>theater</v>
      </c>
      <c r="R2994" s="5" t="str">
        <f>RIGHT(N2994,LEN(N2994)-SEARCH("/",N2994))</f>
        <v>spaces</v>
      </c>
      <c r="S2994" s="11">
        <f>(((J2994/60)/60)/24)+DATE(1970,1,1)</f>
        <v>42622.767476851848</v>
      </c>
      <c r="T2994" s="11">
        <f>(((I2994/60)/60)/24)+DATE(1970,1,1)</f>
        <v>42652.767476851848</v>
      </c>
      <c r="U2994">
        <f>YEAR(S2994)</f>
        <v>2016</v>
      </c>
      <c r="V2994">
        <f>YEAR(T2994)</f>
        <v>2016</v>
      </c>
      <c r="W2994" t="str">
        <f>IF(V2994=U2994, "Yes"," No")</f>
        <v>Yes</v>
      </c>
    </row>
    <row r="2995" spans="1:23" ht="28.8" x14ac:dyDescent="0.3">
      <c r="A2995">
        <v>2993</v>
      </c>
      <c r="B2995" s="1" t="s">
        <v>6074</v>
      </c>
      <c r="C2995" s="1" t="s">
        <v>6075</v>
      </c>
      <c r="D2995">
        <v>1000</v>
      </c>
      <c r="E2995">
        <v>1003</v>
      </c>
      <c r="F2995" t="s">
        <v>16</v>
      </c>
      <c r="G2995" t="s">
        <v>17</v>
      </c>
      <c r="H2995" t="s">
        <v>18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5489</v>
      </c>
      <c r="O2995" s="7">
        <f>(E2995/D2995)*100</f>
        <v>100.29999999999998</v>
      </c>
      <c r="P2995" s="5">
        <f>IFERROR((E2995/L2995),0)</f>
        <v>45.590909090909093</v>
      </c>
      <c r="Q2995" s="5" t="str">
        <f>LEFT(N2995,SEARCH("/", N2995)-1)</f>
        <v>theater</v>
      </c>
      <c r="R2995" s="5" t="str">
        <f>RIGHT(N2995,LEN(N2995)-SEARCH("/",N2995))</f>
        <v>spaces</v>
      </c>
      <c r="S2995" s="11">
        <f>(((J2995/60)/60)/24)+DATE(1970,1,1)</f>
        <v>42390.838738425926</v>
      </c>
      <c r="T2995" s="11">
        <f>(((I2995/60)/60)/24)+DATE(1970,1,1)</f>
        <v>42420.838738425926</v>
      </c>
      <c r="U2995">
        <f>YEAR(S2995)</f>
        <v>2016</v>
      </c>
      <c r="V2995">
        <f>YEAR(T2995)</f>
        <v>2016</v>
      </c>
      <c r="W2995" t="str">
        <f>IF(V2995=U2995, "Yes"," No")</f>
        <v>Yes</v>
      </c>
    </row>
    <row r="2996" spans="1:23" ht="43.2" x14ac:dyDescent="0.3">
      <c r="A2996">
        <v>2994</v>
      </c>
      <c r="B2996" s="1" t="s">
        <v>6076</v>
      </c>
      <c r="C2996" s="1" t="s">
        <v>6077</v>
      </c>
      <c r="D2996">
        <v>300</v>
      </c>
      <c r="E2996">
        <v>1373.24</v>
      </c>
      <c r="F2996" t="s">
        <v>16</v>
      </c>
      <c r="G2996" t="s">
        <v>24</v>
      </c>
      <c r="H2996" t="s">
        <v>25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5489</v>
      </c>
      <c r="O2996" s="7">
        <f>(E2996/D2996)*100</f>
        <v>457.74666666666673</v>
      </c>
      <c r="P2996" s="5">
        <f>IFERROR((E2996/L2996),0)</f>
        <v>23.275254237288134</v>
      </c>
      <c r="Q2996" s="5" t="str">
        <f>LEFT(N2996,SEARCH("/", N2996)-1)</f>
        <v>theater</v>
      </c>
      <c r="R2996" s="5" t="str">
        <f>RIGHT(N2996,LEN(N2996)-SEARCH("/",N2996))</f>
        <v>spaces</v>
      </c>
      <c r="S2996" s="11">
        <f>(((J2996/60)/60)/24)+DATE(1970,1,1)</f>
        <v>41885.478842592594</v>
      </c>
      <c r="T2996" s="11">
        <f>(((I2996/60)/60)/24)+DATE(1970,1,1)</f>
        <v>41915.478842592594</v>
      </c>
      <c r="U2996">
        <f>YEAR(S2996)</f>
        <v>2014</v>
      </c>
      <c r="V2996">
        <f>YEAR(T2996)</f>
        <v>2014</v>
      </c>
      <c r="W2996" t="str">
        <f>IF(V2996=U2996, "Yes"," No")</f>
        <v>Yes</v>
      </c>
    </row>
    <row r="2997" spans="1:23" ht="43.2" x14ac:dyDescent="0.3">
      <c r="A2997">
        <v>2995</v>
      </c>
      <c r="B2997" s="1" t="s">
        <v>6078</v>
      </c>
      <c r="C2997" s="1" t="s">
        <v>6079</v>
      </c>
      <c r="D2997">
        <v>15000</v>
      </c>
      <c r="E2997">
        <v>15744</v>
      </c>
      <c r="F2997" t="s">
        <v>16</v>
      </c>
      <c r="G2997" t="s">
        <v>17</v>
      </c>
      <c r="H2997" t="s">
        <v>18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5489</v>
      </c>
      <c r="O2997" s="7">
        <f>(E2997/D2997)*100</f>
        <v>104.96000000000001</v>
      </c>
      <c r="P2997" s="5">
        <f>IFERROR((E2997/L2997),0)</f>
        <v>63.2289156626506</v>
      </c>
      <c r="Q2997" s="5" t="str">
        <f>LEFT(N2997,SEARCH("/", N2997)-1)</f>
        <v>theater</v>
      </c>
      <c r="R2997" s="5" t="str">
        <f>RIGHT(N2997,LEN(N2997)-SEARCH("/",N2997))</f>
        <v>spaces</v>
      </c>
      <c r="S2997" s="11">
        <f>(((J2997/60)/60)/24)+DATE(1970,1,1)</f>
        <v>42724.665173611109</v>
      </c>
      <c r="T2997" s="11">
        <f>(((I2997/60)/60)/24)+DATE(1970,1,1)</f>
        <v>42754.665173611109</v>
      </c>
      <c r="U2997">
        <f>YEAR(S2997)</f>
        <v>2016</v>
      </c>
      <c r="V2997">
        <f>YEAR(T2997)</f>
        <v>2017</v>
      </c>
      <c r="W2997" t="str">
        <f>IF(V2997=U2997, "Yes"," No")</f>
        <v xml:space="preserve"> No</v>
      </c>
    </row>
    <row r="2998" spans="1:23" ht="28.8" x14ac:dyDescent="0.3">
      <c r="A2998">
        <v>2996</v>
      </c>
      <c r="B2998" s="1" t="s">
        <v>6080</v>
      </c>
      <c r="C2998" s="1" t="s">
        <v>6081</v>
      </c>
      <c r="D2998">
        <v>35000</v>
      </c>
      <c r="E2998">
        <v>60180</v>
      </c>
      <c r="F2998" t="s">
        <v>16</v>
      </c>
      <c r="G2998" t="s">
        <v>17</v>
      </c>
      <c r="H2998" t="s">
        <v>18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5489</v>
      </c>
      <c r="O2998" s="7">
        <f>(E2998/D2998)*100</f>
        <v>171.94285714285715</v>
      </c>
      <c r="P2998" s="5">
        <f>IFERROR((E2998/L2998),0)</f>
        <v>153.5204081632653</v>
      </c>
      <c r="Q2998" s="5" t="str">
        <f>LEFT(N2998,SEARCH("/", N2998)-1)</f>
        <v>theater</v>
      </c>
      <c r="R2998" s="5" t="str">
        <f>RIGHT(N2998,LEN(N2998)-SEARCH("/",N2998))</f>
        <v>spaces</v>
      </c>
      <c r="S2998" s="11">
        <f>(((J2998/60)/60)/24)+DATE(1970,1,1)</f>
        <v>42090.912500000006</v>
      </c>
      <c r="T2998" s="11">
        <f>(((I2998/60)/60)/24)+DATE(1970,1,1)</f>
        <v>42150.912500000006</v>
      </c>
      <c r="U2998">
        <f>YEAR(S2998)</f>
        <v>2015</v>
      </c>
      <c r="V2998">
        <f>YEAR(T2998)</f>
        <v>2015</v>
      </c>
      <c r="W2998" t="str">
        <f>IF(V2998=U2998, "Yes"," No")</f>
        <v>Yes</v>
      </c>
    </row>
    <row r="2999" spans="1:23" ht="43.2" x14ac:dyDescent="0.3">
      <c r="A2999">
        <v>2997</v>
      </c>
      <c r="B2999" s="1" t="s">
        <v>6082</v>
      </c>
      <c r="C2999" s="1" t="s">
        <v>6083</v>
      </c>
      <c r="D2999">
        <v>10000</v>
      </c>
      <c r="E2999">
        <v>10373</v>
      </c>
      <c r="F2999" t="s">
        <v>16</v>
      </c>
      <c r="G2999" t="s">
        <v>17</v>
      </c>
      <c r="H2999" t="s">
        <v>18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5489</v>
      </c>
      <c r="O2999" s="7">
        <f>(E2999/D2999)*100</f>
        <v>103.73000000000002</v>
      </c>
      <c r="P2999" s="5">
        <f>IFERROR((E2999/L2999),0)</f>
        <v>90.2</v>
      </c>
      <c r="Q2999" s="5" t="str">
        <f>LEFT(N2999,SEARCH("/", N2999)-1)</f>
        <v>theater</v>
      </c>
      <c r="R2999" s="5" t="str">
        <f>RIGHT(N2999,LEN(N2999)-SEARCH("/",N2999))</f>
        <v>spaces</v>
      </c>
      <c r="S2999" s="11">
        <f>(((J2999/60)/60)/24)+DATE(1970,1,1)</f>
        <v>42775.733715277776</v>
      </c>
      <c r="T2999" s="11">
        <f>(((I2999/60)/60)/24)+DATE(1970,1,1)</f>
        <v>42793.207638888889</v>
      </c>
      <c r="U2999">
        <f>YEAR(S2999)</f>
        <v>2017</v>
      </c>
      <c r="V2999">
        <f>YEAR(T2999)</f>
        <v>2017</v>
      </c>
      <c r="W2999" t="str">
        <f>IF(V2999=U2999, "Yes"," No")</f>
        <v>Yes</v>
      </c>
    </row>
    <row r="3000" spans="1:23" ht="43.2" x14ac:dyDescent="0.3">
      <c r="A3000">
        <v>2998</v>
      </c>
      <c r="B3000" s="1" t="s">
        <v>6084</v>
      </c>
      <c r="C3000" s="1" t="s">
        <v>6085</v>
      </c>
      <c r="D3000">
        <v>50000</v>
      </c>
      <c r="E3000">
        <v>51514.5</v>
      </c>
      <c r="F3000" t="s">
        <v>16</v>
      </c>
      <c r="G3000" t="s">
        <v>17</v>
      </c>
      <c r="H3000" t="s">
        <v>18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5489</v>
      </c>
      <c r="O3000" s="7">
        <f>(E3000/D3000)*100</f>
        <v>103.029</v>
      </c>
      <c r="P3000" s="5">
        <f>IFERROR((E3000/L3000),0)</f>
        <v>118.97113163972287</v>
      </c>
      <c r="Q3000" s="5" t="str">
        <f>LEFT(N3000,SEARCH("/", N3000)-1)</f>
        <v>theater</v>
      </c>
      <c r="R3000" s="5" t="str">
        <f>RIGHT(N3000,LEN(N3000)-SEARCH("/",N3000))</f>
        <v>spaces</v>
      </c>
      <c r="S3000" s="11">
        <f>(((J3000/60)/60)/24)+DATE(1970,1,1)</f>
        <v>41778.193622685183</v>
      </c>
      <c r="T3000" s="11">
        <f>(((I3000/60)/60)/24)+DATE(1970,1,1)</f>
        <v>41806.184027777781</v>
      </c>
      <c r="U3000">
        <f>YEAR(S3000)</f>
        <v>2014</v>
      </c>
      <c r="V3000">
        <f>YEAR(T3000)</f>
        <v>2014</v>
      </c>
      <c r="W3000" t="str">
        <f>IF(V3000=U3000, "Yes"," No")</f>
        <v>Yes</v>
      </c>
    </row>
    <row r="3001" spans="1:23" ht="43.2" x14ac:dyDescent="0.3">
      <c r="A3001">
        <v>2999</v>
      </c>
      <c r="B3001" s="1" t="s">
        <v>6086</v>
      </c>
      <c r="C3001" s="1" t="s">
        <v>6087</v>
      </c>
      <c r="D3001">
        <v>1350</v>
      </c>
      <c r="E3001">
        <v>1605</v>
      </c>
      <c r="F3001" t="s">
        <v>16</v>
      </c>
      <c r="G3001" t="s">
        <v>17</v>
      </c>
      <c r="H3001" t="s">
        <v>18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5489</v>
      </c>
      <c r="O3001" s="7">
        <f>(E3001/D3001)*100</f>
        <v>118.88888888888889</v>
      </c>
      <c r="P3001" s="5">
        <f>IFERROR((E3001/L3001),0)</f>
        <v>80.25</v>
      </c>
      <c r="Q3001" s="5" t="str">
        <f>LEFT(N3001,SEARCH("/", N3001)-1)</f>
        <v>theater</v>
      </c>
      <c r="R3001" s="5" t="str">
        <f>RIGHT(N3001,LEN(N3001)-SEARCH("/",N3001))</f>
        <v>spaces</v>
      </c>
      <c r="S3001" s="11">
        <f>(((J3001/60)/60)/24)+DATE(1970,1,1)</f>
        <v>42780.740277777775</v>
      </c>
      <c r="T3001" s="11">
        <f>(((I3001/60)/60)/24)+DATE(1970,1,1)</f>
        <v>42795.083333333328</v>
      </c>
      <c r="U3001">
        <f>YEAR(S3001)</f>
        <v>2017</v>
      </c>
      <c r="V3001">
        <f>YEAR(T3001)</f>
        <v>2017</v>
      </c>
      <c r="W3001" t="str">
        <f>IF(V3001=U3001, "Yes"," No")</f>
        <v>Yes</v>
      </c>
    </row>
    <row r="3002" spans="1:23" ht="43.2" x14ac:dyDescent="0.3">
      <c r="A3002">
        <v>3000</v>
      </c>
      <c r="B3002" s="1" t="s">
        <v>6088</v>
      </c>
      <c r="C3002" s="1" t="s">
        <v>6089</v>
      </c>
      <c r="D3002">
        <v>500</v>
      </c>
      <c r="E3002">
        <v>500</v>
      </c>
      <c r="F3002" t="s">
        <v>16</v>
      </c>
      <c r="G3002" t="s">
        <v>17</v>
      </c>
      <c r="H3002" t="s">
        <v>18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5489</v>
      </c>
      <c r="O3002" s="7">
        <f>(E3002/D3002)*100</f>
        <v>100</v>
      </c>
      <c r="P3002" s="5">
        <f>IFERROR((E3002/L3002),0)</f>
        <v>62.5</v>
      </c>
      <c r="Q3002" s="5" t="str">
        <f>LEFT(N3002,SEARCH("/", N3002)-1)</f>
        <v>theater</v>
      </c>
      <c r="R3002" s="5" t="str">
        <f>RIGHT(N3002,LEN(N3002)-SEARCH("/",N3002))</f>
        <v>spaces</v>
      </c>
      <c r="S3002" s="11">
        <f>(((J3002/60)/60)/24)+DATE(1970,1,1)</f>
        <v>42752.827199074076</v>
      </c>
      <c r="T3002" s="11">
        <f>(((I3002/60)/60)/24)+DATE(1970,1,1)</f>
        <v>42766.75</v>
      </c>
      <c r="U3002">
        <f>YEAR(S3002)</f>
        <v>2017</v>
      </c>
      <c r="V3002">
        <f>YEAR(T3002)</f>
        <v>2017</v>
      </c>
      <c r="W3002" t="str">
        <f>IF(V3002=U3002, "Yes"," No")</f>
        <v>Yes</v>
      </c>
    </row>
    <row r="3003" spans="1:23" ht="43.2" x14ac:dyDescent="0.3">
      <c r="A3003">
        <v>3001</v>
      </c>
      <c r="B3003" s="1" t="s">
        <v>6090</v>
      </c>
      <c r="C3003" s="1" t="s">
        <v>6091</v>
      </c>
      <c r="D3003">
        <v>7214</v>
      </c>
      <c r="E3003">
        <v>22991.01</v>
      </c>
      <c r="F3003" t="s">
        <v>16</v>
      </c>
      <c r="G3003" t="s">
        <v>17</v>
      </c>
      <c r="H3003" t="s">
        <v>18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5489</v>
      </c>
      <c r="O3003" s="7">
        <f>(E3003/D3003)*100</f>
        <v>318.69988910451895</v>
      </c>
      <c r="P3003" s="5">
        <f>IFERROR((E3003/L3003),0)</f>
        <v>131.37719999999999</v>
      </c>
      <c r="Q3003" s="5" t="str">
        <f>LEFT(N3003,SEARCH("/", N3003)-1)</f>
        <v>theater</v>
      </c>
      <c r="R3003" s="5" t="str">
        <f>RIGHT(N3003,LEN(N3003)-SEARCH("/",N3003))</f>
        <v>spaces</v>
      </c>
      <c r="S3003" s="11">
        <f>(((J3003/60)/60)/24)+DATE(1970,1,1)</f>
        <v>42534.895625000005</v>
      </c>
      <c r="T3003" s="11">
        <f>(((I3003/60)/60)/24)+DATE(1970,1,1)</f>
        <v>42564.895625000005</v>
      </c>
      <c r="U3003">
        <f>YEAR(S3003)</f>
        <v>2016</v>
      </c>
      <c r="V3003">
        <f>YEAR(T3003)</f>
        <v>2016</v>
      </c>
      <c r="W3003" t="str">
        <f>IF(V3003=U3003, "Yes"," No")</f>
        <v>Yes</v>
      </c>
    </row>
    <row r="3004" spans="1:23" ht="28.8" x14ac:dyDescent="0.3">
      <c r="A3004">
        <v>3002</v>
      </c>
      <c r="B3004" s="1" t="s">
        <v>6092</v>
      </c>
      <c r="C3004" s="1" t="s">
        <v>6093</v>
      </c>
      <c r="D3004">
        <v>7000</v>
      </c>
      <c r="E3004">
        <v>7595.43</v>
      </c>
      <c r="F3004" t="s">
        <v>16</v>
      </c>
      <c r="G3004" t="s">
        <v>17</v>
      </c>
      <c r="H3004" t="s">
        <v>18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5489</v>
      </c>
      <c r="O3004" s="7">
        <f>(E3004/D3004)*100</f>
        <v>108.50614285714286</v>
      </c>
      <c r="P3004" s="5">
        <f>IFERROR((E3004/L3004),0)</f>
        <v>73.032980769230775</v>
      </c>
      <c r="Q3004" s="5" t="str">
        <f>LEFT(N3004,SEARCH("/", N3004)-1)</f>
        <v>theater</v>
      </c>
      <c r="R3004" s="5" t="str">
        <f>RIGHT(N3004,LEN(N3004)-SEARCH("/",N3004))</f>
        <v>spaces</v>
      </c>
      <c r="S3004" s="11">
        <f>(((J3004/60)/60)/24)+DATE(1970,1,1)</f>
        <v>41239.83625</v>
      </c>
      <c r="T3004" s="11">
        <f>(((I3004/60)/60)/24)+DATE(1970,1,1)</f>
        <v>41269.83625</v>
      </c>
      <c r="U3004">
        <f>YEAR(S3004)</f>
        <v>2012</v>
      </c>
      <c r="V3004">
        <f>YEAR(T3004)</f>
        <v>2012</v>
      </c>
      <c r="W3004" t="str">
        <f>IF(V3004=U3004, "Yes"," No")</f>
        <v>Yes</v>
      </c>
    </row>
    <row r="3005" spans="1:23" ht="43.2" x14ac:dyDescent="0.3">
      <c r="A3005">
        <v>3003</v>
      </c>
      <c r="B3005" s="1" t="s">
        <v>6094</v>
      </c>
      <c r="C3005" s="1" t="s">
        <v>6095</v>
      </c>
      <c r="D3005">
        <v>3000</v>
      </c>
      <c r="E3005">
        <v>3035</v>
      </c>
      <c r="F3005" t="s">
        <v>16</v>
      </c>
      <c r="G3005" t="s">
        <v>17</v>
      </c>
      <c r="H3005" t="s">
        <v>18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5489</v>
      </c>
      <c r="O3005" s="7">
        <f>(E3005/D3005)*100</f>
        <v>101.16666666666667</v>
      </c>
      <c r="P3005" s="5">
        <f>IFERROR((E3005/L3005),0)</f>
        <v>178.52941176470588</v>
      </c>
      <c r="Q3005" s="5" t="str">
        <f>LEFT(N3005,SEARCH("/", N3005)-1)</f>
        <v>theater</v>
      </c>
      <c r="R3005" s="5" t="str">
        <f>RIGHT(N3005,LEN(N3005)-SEARCH("/",N3005))</f>
        <v>spaces</v>
      </c>
      <c r="S3005" s="11">
        <f>(((J3005/60)/60)/24)+DATE(1970,1,1)</f>
        <v>42398.849259259259</v>
      </c>
      <c r="T3005" s="11">
        <f>(((I3005/60)/60)/24)+DATE(1970,1,1)</f>
        <v>42430.249305555553</v>
      </c>
      <c r="U3005">
        <f>YEAR(S3005)</f>
        <v>2016</v>
      </c>
      <c r="V3005">
        <f>YEAR(T3005)</f>
        <v>2016</v>
      </c>
      <c r="W3005" t="str">
        <f>IF(V3005=U3005, "Yes"," No")</f>
        <v>Yes</v>
      </c>
    </row>
    <row r="3006" spans="1:23" ht="57.6" x14ac:dyDescent="0.3">
      <c r="A3006">
        <v>3004</v>
      </c>
      <c r="B3006" s="1" t="s">
        <v>6096</v>
      </c>
      <c r="C3006" s="1" t="s">
        <v>6097</v>
      </c>
      <c r="D3006">
        <v>40000</v>
      </c>
      <c r="E3006">
        <v>45126</v>
      </c>
      <c r="F3006" t="s">
        <v>16</v>
      </c>
      <c r="G3006" t="s">
        <v>17</v>
      </c>
      <c r="H3006" t="s">
        <v>18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5489</v>
      </c>
      <c r="O3006" s="7">
        <f>(E3006/D3006)*100</f>
        <v>112.815</v>
      </c>
      <c r="P3006" s="5">
        <f>IFERROR((E3006/L3006),0)</f>
        <v>162.90974729241879</v>
      </c>
      <c r="Q3006" s="5" t="str">
        <f>LEFT(N3006,SEARCH("/", N3006)-1)</f>
        <v>theater</v>
      </c>
      <c r="R3006" s="5" t="str">
        <f>RIGHT(N3006,LEN(N3006)-SEARCH("/",N3006))</f>
        <v>spaces</v>
      </c>
      <c r="S3006" s="11">
        <f>(((J3006/60)/60)/24)+DATE(1970,1,1)</f>
        <v>41928.881064814814</v>
      </c>
      <c r="T3006" s="11">
        <f>(((I3006/60)/60)/24)+DATE(1970,1,1)</f>
        <v>41958.922731481478</v>
      </c>
      <c r="U3006">
        <f>YEAR(S3006)</f>
        <v>2014</v>
      </c>
      <c r="V3006">
        <f>YEAR(T3006)</f>
        <v>2014</v>
      </c>
      <c r="W3006" t="str">
        <f>IF(V3006=U3006, "Yes"," No")</f>
        <v>Yes</v>
      </c>
    </row>
    <row r="3007" spans="1:23" ht="57.6" x14ac:dyDescent="0.3">
      <c r="A3007">
        <v>3005</v>
      </c>
      <c r="B3007" s="1" t="s">
        <v>6098</v>
      </c>
      <c r="C3007" s="1" t="s">
        <v>6099</v>
      </c>
      <c r="D3007">
        <v>10600</v>
      </c>
      <c r="E3007">
        <v>12772.6</v>
      </c>
      <c r="F3007" t="s">
        <v>16</v>
      </c>
      <c r="G3007" t="s">
        <v>17</v>
      </c>
      <c r="H3007" t="s">
        <v>18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5489</v>
      </c>
      <c r="O3007" s="7">
        <f>(E3007/D3007)*100</f>
        <v>120.49622641509434</v>
      </c>
      <c r="P3007" s="5">
        <f>IFERROR((E3007/L3007),0)</f>
        <v>108.24237288135593</v>
      </c>
      <c r="Q3007" s="5" t="str">
        <f>LEFT(N3007,SEARCH("/", N3007)-1)</f>
        <v>theater</v>
      </c>
      <c r="R3007" s="5" t="str">
        <f>RIGHT(N3007,LEN(N3007)-SEARCH("/",N3007))</f>
        <v>spaces</v>
      </c>
      <c r="S3007" s="11">
        <f>(((J3007/60)/60)/24)+DATE(1970,1,1)</f>
        <v>41888.674826388888</v>
      </c>
      <c r="T3007" s="11">
        <f>(((I3007/60)/60)/24)+DATE(1970,1,1)</f>
        <v>41918.674826388888</v>
      </c>
      <c r="U3007">
        <f>YEAR(S3007)</f>
        <v>2014</v>
      </c>
      <c r="V3007">
        <f>YEAR(T3007)</f>
        <v>2014</v>
      </c>
      <c r="W3007" t="str">
        <f>IF(V3007=U3007, "Yes"," No")</f>
        <v>Yes</v>
      </c>
    </row>
    <row r="3008" spans="1:23" ht="28.8" x14ac:dyDescent="0.3">
      <c r="A3008">
        <v>3006</v>
      </c>
      <c r="B3008" s="1" t="s">
        <v>6100</v>
      </c>
      <c r="C3008" s="1" t="s">
        <v>6101</v>
      </c>
      <c r="D3008">
        <v>8000</v>
      </c>
      <c r="E3008">
        <v>8620</v>
      </c>
      <c r="F3008" t="s">
        <v>16</v>
      </c>
      <c r="G3008" t="s">
        <v>159</v>
      </c>
      <c r="H3008" t="s">
        <v>160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5489</v>
      </c>
      <c r="O3008" s="7">
        <f>(E3008/D3008)*100</f>
        <v>107.74999999999999</v>
      </c>
      <c r="P3008" s="5">
        <f>IFERROR((E3008/L3008),0)</f>
        <v>88.865979381443296</v>
      </c>
      <c r="Q3008" s="5" t="str">
        <f>LEFT(N3008,SEARCH("/", N3008)-1)</f>
        <v>theater</v>
      </c>
      <c r="R3008" s="5" t="str">
        <f>RIGHT(N3008,LEN(N3008)-SEARCH("/",N3008))</f>
        <v>spaces</v>
      </c>
      <c r="S3008" s="11">
        <f>(((J3008/60)/60)/24)+DATE(1970,1,1)</f>
        <v>41957.756840277783</v>
      </c>
      <c r="T3008" s="11">
        <f>(((I3008/60)/60)/24)+DATE(1970,1,1)</f>
        <v>41987.756840277783</v>
      </c>
      <c r="U3008">
        <f>YEAR(S3008)</f>
        <v>2014</v>
      </c>
      <c r="V3008">
        <f>YEAR(T3008)</f>
        <v>2014</v>
      </c>
      <c r="W3008" t="str">
        <f>IF(V3008=U3008, "Yes"," No")</f>
        <v>Yes</v>
      </c>
    </row>
    <row r="3009" spans="1:23" ht="28.8" x14ac:dyDescent="0.3">
      <c r="A3009">
        <v>3007</v>
      </c>
      <c r="B3009" s="1" t="s">
        <v>6102</v>
      </c>
      <c r="C3009" s="1" t="s">
        <v>6103</v>
      </c>
      <c r="D3009">
        <v>600</v>
      </c>
      <c r="E3009">
        <v>1080</v>
      </c>
      <c r="F3009" t="s">
        <v>16</v>
      </c>
      <c r="G3009" t="s">
        <v>17</v>
      </c>
      <c r="H3009" t="s">
        <v>18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5489</v>
      </c>
      <c r="O3009" s="7">
        <f>(E3009/D3009)*100</f>
        <v>180</v>
      </c>
      <c r="P3009" s="5">
        <f>IFERROR((E3009/L3009),0)</f>
        <v>54</v>
      </c>
      <c r="Q3009" s="5" t="str">
        <f>LEFT(N3009,SEARCH("/", N3009)-1)</f>
        <v>theater</v>
      </c>
      <c r="R3009" s="5" t="str">
        <f>RIGHT(N3009,LEN(N3009)-SEARCH("/",N3009))</f>
        <v>spaces</v>
      </c>
      <c r="S3009" s="11">
        <f>(((J3009/60)/60)/24)+DATE(1970,1,1)</f>
        <v>42098.216238425928</v>
      </c>
      <c r="T3009" s="11">
        <f>(((I3009/60)/60)/24)+DATE(1970,1,1)</f>
        <v>42119.216238425928</v>
      </c>
      <c r="U3009">
        <f>YEAR(S3009)</f>
        <v>2015</v>
      </c>
      <c r="V3009">
        <f>YEAR(T3009)</f>
        <v>2015</v>
      </c>
      <c r="W3009" t="str">
        <f>IF(V3009=U3009, "Yes"," No")</f>
        <v>Yes</v>
      </c>
    </row>
    <row r="3010" spans="1:23" ht="43.2" x14ac:dyDescent="0.3">
      <c r="A3010">
        <v>3008</v>
      </c>
      <c r="B3010" s="1" t="s">
        <v>6104</v>
      </c>
      <c r="C3010" s="1" t="s">
        <v>6105</v>
      </c>
      <c r="D3010">
        <v>3000</v>
      </c>
      <c r="E3010">
        <v>3035</v>
      </c>
      <c r="F3010" t="s">
        <v>16</v>
      </c>
      <c r="G3010" t="s">
        <v>17</v>
      </c>
      <c r="H3010" t="s">
        <v>18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5489</v>
      </c>
      <c r="O3010" s="7">
        <f>(E3010/D3010)*100</f>
        <v>101.16666666666667</v>
      </c>
      <c r="P3010" s="5">
        <f>IFERROR((E3010/L3010),0)</f>
        <v>116.73076923076923</v>
      </c>
      <c r="Q3010" s="5" t="str">
        <f>LEFT(N3010,SEARCH("/", N3010)-1)</f>
        <v>theater</v>
      </c>
      <c r="R3010" s="5" t="str">
        <f>RIGHT(N3010,LEN(N3010)-SEARCH("/",N3010))</f>
        <v>spaces</v>
      </c>
      <c r="S3010" s="11">
        <f>(((J3010/60)/60)/24)+DATE(1970,1,1)</f>
        <v>42360.212025462963</v>
      </c>
      <c r="T3010" s="11">
        <f>(((I3010/60)/60)/24)+DATE(1970,1,1)</f>
        <v>42390.212025462963</v>
      </c>
      <c r="U3010">
        <f>YEAR(S3010)</f>
        <v>2015</v>
      </c>
      <c r="V3010">
        <f>YEAR(T3010)</f>
        <v>2016</v>
      </c>
      <c r="W3010" t="str">
        <f>IF(V3010=U3010, "Yes"," No")</f>
        <v xml:space="preserve"> No</v>
      </c>
    </row>
    <row r="3011" spans="1:23" ht="43.2" x14ac:dyDescent="0.3">
      <c r="A3011">
        <v>3009</v>
      </c>
      <c r="B3011" s="1" t="s">
        <v>6106</v>
      </c>
      <c r="C3011" s="1" t="s">
        <v>6107</v>
      </c>
      <c r="D3011">
        <v>25000</v>
      </c>
      <c r="E3011">
        <v>29939</v>
      </c>
      <c r="F3011" t="s">
        <v>16</v>
      </c>
      <c r="G3011" t="s">
        <v>17</v>
      </c>
      <c r="H3011" t="s">
        <v>18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5489</v>
      </c>
      <c r="O3011" s="7">
        <f>(E3011/D3011)*100</f>
        <v>119.756</v>
      </c>
      <c r="P3011" s="5">
        <f>IFERROR((E3011/L3011),0)</f>
        <v>233.8984375</v>
      </c>
      <c r="Q3011" s="5" t="str">
        <f>LEFT(N3011,SEARCH("/", N3011)-1)</f>
        <v>theater</v>
      </c>
      <c r="R3011" s="5" t="str">
        <f>RIGHT(N3011,LEN(N3011)-SEARCH("/",N3011))</f>
        <v>spaces</v>
      </c>
      <c r="S3011" s="11">
        <f>(((J3011/60)/60)/24)+DATE(1970,1,1)</f>
        <v>41939.569907407407</v>
      </c>
      <c r="T3011" s="11">
        <f>(((I3011/60)/60)/24)+DATE(1970,1,1)</f>
        <v>41969.611574074079</v>
      </c>
      <c r="U3011">
        <f>YEAR(S3011)</f>
        <v>2014</v>
      </c>
      <c r="V3011">
        <f>YEAR(T3011)</f>
        <v>2014</v>
      </c>
      <c r="W3011" t="str">
        <f>IF(V3011=U3011, "Yes"," No")</f>
        <v>Yes</v>
      </c>
    </row>
    <row r="3012" spans="1:23" ht="43.2" x14ac:dyDescent="0.3">
      <c r="A3012">
        <v>3010</v>
      </c>
      <c r="B3012" s="1" t="s">
        <v>6108</v>
      </c>
      <c r="C3012" s="1" t="s">
        <v>6109</v>
      </c>
      <c r="D3012">
        <v>1500</v>
      </c>
      <c r="E3012">
        <v>2370</v>
      </c>
      <c r="F3012" t="s">
        <v>16</v>
      </c>
      <c r="G3012" t="s">
        <v>17</v>
      </c>
      <c r="H3012" t="s">
        <v>18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5489</v>
      </c>
      <c r="O3012" s="7">
        <f>(E3012/D3012)*100</f>
        <v>158</v>
      </c>
      <c r="P3012" s="5">
        <f>IFERROR((E3012/L3012),0)</f>
        <v>158</v>
      </c>
      <c r="Q3012" s="5" t="str">
        <f>LEFT(N3012,SEARCH("/", N3012)-1)</f>
        <v>theater</v>
      </c>
      <c r="R3012" s="5" t="str">
        <f>RIGHT(N3012,LEN(N3012)-SEARCH("/",N3012))</f>
        <v>spaces</v>
      </c>
      <c r="S3012" s="11">
        <f>(((J3012/60)/60)/24)+DATE(1970,1,1)</f>
        <v>41996.832395833335</v>
      </c>
      <c r="T3012" s="11">
        <f>(((I3012/60)/60)/24)+DATE(1970,1,1)</f>
        <v>42056.832395833335</v>
      </c>
      <c r="U3012">
        <f>YEAR(S3012)</f>
        <v>2014</v>
      </c>
      <c r="V3012">
        <f>YEAR(T3012)</f>
        <v>2015</v>
      </c>
      <c r="W3012" t="str">
        <f>IF(V3012=U3012, "Yes"," No")</f>
        <v xml:space="preserve"> No</v>
      </c>
    </row>
    <row r="3013" spans="1:23" ht="43.2" x14ac:dyDescent="0.3">
      <c r="A3013">
        <v>3011</v>
      </c>
      <c r="B3013" s="1" t="s">
        <v>6110</v>
      </c>
      <c r="C3013" s="1" t="s">
        <v>6111</v>
      </c>
      <c r="D3013">
        <v>300</v>
      </c>
      <c r="E3013">
        <v>371</v>
      </c>
      <c r="F3013" t="s">
        <v>16</v>
      </c>
      <c r="G3013" t="s">
        <v>54</v>
      </c>
      <c r="H3013" t="s">
        <v>55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5489</v>
      </c>
      <c r="O3013" s="7">
        <f>(E3013/D3013)*100</f>
        <v>123.66666666666666</v>
      </c>
      <c r="P3013" s="5">
        <f>IFERROR((E3013/L3013),0)</f>
        <v>14.84</v>
      </c>
      <c r="Q3013" s="5" t="str">
        <f>LEFT(N3013,SEARCH("/", N3013)-1)</f>
        <v>theater</v>
      </c>
      <c r="R3013" s="5" t="str">
        <f>RIGHT(N3013,LEN(N3013)-SEARCH("/",N3013))</f>
        <v>spaces</v>
      </c>
      <c r="S3013" s="11">
        <f>(((J3013/60)/60)/24)+DATE(1970,1,1)</f>
        <v>42334.468935185185</v>
      </c>
      <c r="T3013" s="11">
        <f>(((I3013/60)/60)/24)+DATE(1970,1,1)</f>
        <v>42361.957638888889</v>
      </c>
      <c r="U3013">
        <f>YEAR(S3013)</f>
        <v>2015</v>
      </c>
      <c r="V3013">
        <f>YEAR(T3013)</f>
        <v>2015</v>
      </c>
      <c r="W3013" t="str">
        <f>IF(V3013=U3013, "Yes"," No")</f>
        <v>Yes</v>
      </c>
    </row>
    <row r="3014" spans="1:23" ht="43.2" x14ac:dyDescent="0.3">
      <c r="A3014">
        <v>3012</v>
      </c>
      <c r="B3014" s="1" t="s">
        <v>6112</v>
      </c>
      <c r="C3014" s="1" t="s">
        <v>6113</v>
      </c>
      <c r="D3014">
        <v>4000</v>
      </c>
      <c r="E3014">
        <v>4685</v>
      </c>
      <c r="F3014" t="s">
        <v>16</v>
      </c>
      <c r="G3014" t="s">
        <v>17</v>
      </c>
      <c r="H3014" t="s">
        <v>18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5489</v>
      </c>
      <c r="O3014" s="7">
        <f>(E3014/D3014)*100</f>
        <v>117.12499999999999</v>
      </c>
      <c r="P3014" s="5">
        <f>IFERROR((E3014/L3014),0)</f>
        <v>85.181818181818187</v>
      </c>
      <c r="Q3014" s="5" t="str">
        <f>LEFT(N3014,SEARCH("/", N3014)-1)</f>
        <v>theater</v>
      </c>
      <c r="R3014" s="5" t="str">
        <f>RIGHT(N3014,LEN(N3014)-SEARCH("/",N3014))</f>
        <v>spaces</v>
      </c>
      <c r="S3014" s="11">
        <f>(((J3014/60)/60)/24)+DATE(1970,1,1)</f>
        <v>42024.702893518523</v>
      </c>
      <c r="T3014" s="11">
        <f>(((I3014/60)/60)/24)+DATE(1970,1,1)</f>
        <v>42045.702893518523</v>
      </c>
      <c r="U3014">
        <f>YEAR(S3014)</f>
        <v>2015</v>
      </c>
      <c r="V3014">
        <f>YEAR(T3014)</f>
        <v>2015</v>
      </c>
      <c r="W3014" t="str">
        <f>IF(V3014=U3014, "Yes"," No")</f>
        <v>Yes</v>
      </c>
    </row>
    <row r="3015" spans="1:23" ht="43.2" x14ac:dyDescent="0.3">
      <c r="A3015">
        <v>3013</v>
      </c>
      <c r="B3015" s="1" t="s">
        <v>6114</v>
      </c>
      <c r="C3015" s="1" t="s">
        <v>6115</v>
      </c>
      <c r="D3015">
        <v>10000</v>
      </c>
      <c r="E3015">
        <v>15696</v>
      </c>
      <c r="F3015" t="s">
        <v>16</v>
      </c>
      <c r="G3015" t="s">
        <v>17</v>
      </c>
      <c r="H3015" t="s">
        <v>18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5489</v>
      </c>
      <c r="O3015" s="7">
        <f>(E3015/D3015)*100</f>
        <v>156.96</v>
      </c>
      <c r="P3015" s="5">
        <f>IFERROR((E3015/L3015),0)</f>
        <v>146.69158878504672</v>
      </c>
      <c r="Q3015" s="5" t="str">
        <f>LEFT(N3015,SEARCH("/", N3015)-1)</f>
        <v>theater</v>
      </c>
      <c r="R3015" s="5" t="str">
        <f>RIGHT(N3015,LEN(N3015)-SEARCH("/",N3015))</f>
        <v>spaces</v>
      </c>
      <c r="S3015" s="11">
        <f>(((J3015/60)/60)/24)+DATE(1970,1,1)</f>
        <v>42146.836215277777</v>
      </c>
      <c r="T3015" s="11">
        <f>(((I3015/60)/60)/24)+DATE(1970,1,1)</f>
        <v>42176.836215277777</v>
      </c>
      <c r="U3015">
        <f>YEAR(S3015)</f>
        <v>2015</v>
      </c>
      <c r="V3015">
        <f>YEAR(T3015)</f>
        <v>2015</v>
      </c>
      <c r="W3015" t="str">
        <f>IF(V3015=U3015, "Yes"," No")</f>
        <v>Yes</v>
      </c>
    </row>
    <row r="3016" spans="1:23" ht="43.2" x14ac:dyDescent="0.3">
      <c r="A3016">
        <v>3014</v>
      </c>
      <c r="B3016" s="1" t="s">
        <v>6116</v>
      </c>
      <c r="C3016" s="1" t="s">
        <v>6117</v>
      </c>
      <c r="D3016">
        <v>25000</v>
      </c>
      <c r="E3016">
        <v>28276</v>
      </c>
      <c r="F3016" t="s">
        <v>16</v>
      </c>
      <c r="G3016" t="s">
        <v>17</v>
      </c>
      <c r="H3016" t="s">
        <v>18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5489</v>
      </c>
      <c r="O3016" s="7">
        <f>(E3016/D3016)*100</f>
        <v>113.104</v>
      </c>
      <c r="P3016" s="5">
        <f>IFERROR((E3016/L3016),0)</f>
        <v>50.764811490125673</v>
      </c>
      <c r="Q3016" s="5" t="str">
        <f>LEFT(N3016,SEARCH("/", N3016)-1)</f>
        <v>theater</v>
      </c>
      <c r="R3016" s="5" t="str">
        <f>RIGHT(N3016,LEN(N3016)-SEARCH("/",N3016))</f>
        <v>spaces</v>
      </c>
      <c r="S3016" s="11">
        <f>(((J3016/60)/60)/24)+DATE(1970,1,1)</f>
        <v>41920.123611111114</v>
      </c>
      <c r="T3016" s="11">
        <f>(((I3016/60)/60)/24)+DATE(1970,1,1)</f>
        <v>41948.208333333336</v>
      </c>
      <c r="U3016">
        <f>YEAR(S3016)</f>
        <v>2014</v>
      </c>
      <c r="V3016">
        <f>YEAR(T3016)</f>
        <v>2014</v>
      </c>
      <c r="W3016" t="str">
        <f>IF(V3016=U3016, "Yes"," No")</f>
        <v>Yes</v>
      </c>
    </row>
    <row r="3017" spans="1:23" ht="43.2" x14ac:dyDescent="0.3">
      <c r="A3017">
        <v>3015</v>
      </c>
      <c r="B3017" s="1" t="s">
        <v>6118</v>
      </c>
      <c r="C3017" s="1" t="s">
        <v>6119</v>
      </c>
      <c r="D3017">
        <v>3400</v>
      </c>
      <c r="E3017">
        <v>3508</v>
      </c>
      <c r="F3017" t="s">
        <v>16</v>
      </c>
      <c r="G3017" t="s">
        <v>17</v>
      </c>
      <c r="H3017" t="s">
        <v>18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5489</v>
      </c>
      <c r="O3017" s="7">
        <f>(E3017/D3017)*100</f>
        <v>103.17647058823529</v>
      </c>
      <c r="P3017" s="5">
        <f>IFERROR((E3017/L3017),0)</f>
        <v>87.7</v>
      </c>
      <c r="Q3017" s="5" t="str">
        <f>LEFT(N3017,SEARCH("/", N3017)-1)</f>
        <v>theater</v>
      </c>
      <c r="R3017" s="5" t="str">
        <f>RIGHT(N3017,LEN(N3017)-SEARCH("/",N3017))</f>
        <v>spaces</v>
      </c>
      <c r="S3017" s="11">
        <f>(((J3017/60)/60)/24)+DATE(1970,1,1)</f>
        <v>41785.72729166667</v>
      </c>
      <c r="T3017" s="11">
        <f>(((I3017/60)/60)/24)+DATE(1970,1,1)</f>
        <v>41801.166666666664</v>
      </c>
      <c r="U3017">
        <f>YEAR(S3017)</f>
        <v>2014</v>
      </c>
      <c r="V3017">
        <f>YEAR(T3017)</f>
        <v>2014</v>
      </c>
      <c r="W3017" t="str">
        <f>IF(V3017=U3017, "Yes"," No")</f>
        <v>Yes</v>
      </c>
    </row>
    <row r="3018" spans="1:23" ht="57.6" x14ac:dyDescent="0.3">
      <c r="A3018">
        <v>3016</v>
      </c>
      <c r="B3018" s="1" t="s">
        <v>6120</v>
      </c>
      <c r="C3018" s="1" t="s">
        <v>6121</v>
      </c>
      <c r="D3018">
        <v>8500</v>
      </c>
      <c r="E3018">
        <v>8722</v>
      </c>
      <c r="F3018" t="s">
        <v>16</v>
      </c>
      <c r="G3018" t="s">
        <v>17</v>
      </c>
      <c r="H3018" t="s">
        <v>18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5489</v>
      </c>
      <c r="O3018" s="7">
        <f>(E3018/D3018)*100</f>
        <v>102.61176470588236</v>
      </c>
      <c r="P3018" s="5">
        <f>IFERROR((E3018/L3018),0)</f>
        <v>242.27777777777777</v>
      </c>
      <c r="Q3018" s="5" t="str">
        <f>LEFT(N3018,SEARCH("/", N3018)-1)</f>
        <v>theater</v>
      </c>
      <c r="R3018" s="5" t="str">
        <f>RIGHT(N3018,LEN(N3018)-SEARCH("/",N3018))</f>
        <v>spaces</v>
      </c>
      <c r="S3018" s="11">
        <f>(((J3018/60)/60)/24)+DATE(1970,1,1)</f>
        <v>41778.548055555555</v>
      </c>
      <c r="T3018" s="11">
        <f>(((I3018/60)/60)/24)+DATE(1970,1,1)</f>
        <v>41838.548055555555</v>
      </c>
      <c r="U3018">
        <f>YEAR(S3018)</f>
        <v>2014</v>
      </c>
      <c r="V3018">
        <f>YEAR(T3018)</f>
        <v>2014</v>
      </c>
      <c r="W3018" t="str">
        <f>IF(V3018=U3018, "Yes"," No")</f>
        <v>Yes</v>
      </c>
    </row>
    <row r="3019" spans="1:23" ht="43.2" x14ac:dyDescent="0.3">
      <c r="A3019">
        <v>3017</v>
      </c>
      <c r="B3019" s="1" t="s">
        <v>6122</v>
      </c>
      <c r="C3019" s="1" t="s">
        <v>6123</v>
      </c>
      <c r="D3019">
        <v>22000</v>
      </c>
      <c r="E3019">
        <v>23285</v>
      </c>
      <c r="F3019" t="s">
        <v>16</v>
      </c>
      <c r="G3019" t="s">
        <v>17</v>
      </c>
      <c r="H3019" t="s">
        <v>18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5489</v>
      </c>
      <c r="O3019" s="7">
        <f>(E3019/D3019)*100</f>
        <v>105.84090909090908</v>
      </c>
      <c r="P3019" s="5">
        <f>IFERROR((E3019/L3019),0)</f>
        <v>146.44654088050314</v>
      </c>
      <c r="Q3019" s="5" t="str">
        <f>LEFT(N3019,SEARCH("/", N3019)-1)</f>
        <v>theater</v>
      </c>
      <c r="R3019" s="5" t="str">
        <f>RIGHT(N3019,LEN(N3019)-SEARCH("/",N3019))</f>
        <v>spaces</v>
      </c>
      <c r="S3019" s="11">
        <f>(((J3019/60)/60)/24)+DATE(1970,1,1)</f>
        <v>41841.850034722222</v>
      </c>
      <c r="T3019" s="11">
        <f>(((I3019/60)/60)/24)+DATE(1970,1,1)</f>
        <v>41871.850034722222</v>
      </c>
      <c r="U3019">
        <f>YEAR(S3019)</f>
        <v>2014</v>
      </c>
      <c r="V3019">
        <f>YEAR(T3019)</f>
        <v>2014</v>
      </c>
      <c r="W3019" t="str">
        <f>IF(V3019=U3019, "Yes"," No")</f>
        <v>Yes</v>
      </c>
    </row>
    <row r="3020" spans="1:23" ht="43.2" x14ac:dyDescent="0.3">
      <c r="A3020">
        <v>3018</v>
      </c>
      <c r="B3020" s="1" t="s">
        <v>6124</v>
      </c>
      <c r="C3020" s="1" t="s">
        <v>6125</v>
      </c>
      <c r="D3020">
        <v>4200</v>
      </c>
      <c r="E3020">
        <v>4230</v>
      </c>
      <c r="F3020" t="s">
        <v>16</v>
      </c>
      <c r="G3020" t="s">
        <v>179</v>
      </c>
      <c r="H3020" t="s">
        <v>55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5489</v>
      </c>
      <c r="O3020" s="7">
        <f>(E3020/D3020)*100</f>
        <v>100.71428571428571</v>
      </c>
      <c r="P3020" s="5">
        <f>IFERROR((E3020/L3020),0)</f>
        <v>103.17073170731707</v>
      </c>
      <c r="Q3020" s="5" t="str">
        <f>LEFT(N3020,SEARCH("/", N3020)-1)</f>
        <v>theater</v>
      </c>
      <c r="R3020" s="5" t="str">
        <f>RIGHT(N3020,LEN(N3020)-SEARCH("/",N3020))</f>
        <v>spaces</v>
      </c>
      <c r="S3020" s="11">
        <f>(((J3020/60)/60)/24)+DATE(1970,1,1)</f>
        <v>42163.29833333334</v>
      </c>
      <c r="T3020" s="11">
        <f>(((I3020/60)/60)/24)+DATE(1970,1,1)</f>
        <v>42205.916666666672</v>
      </c>
      <c r="U3020">
        <f>YEAR(S3020)</f>
        <v>2015</v>
      </c>
      <c r="V3020">
        <f>YEAR(T3020)</f>
        <v>2015</v>
      </c>
      <c r="W3020" t="str">
        <f>IF(V3020=U3020, "Yes"," No")</f>
        <v>Yes</v>
      </c>
    </row>
    <row r="3021" spans="1:23" ht="43.2" x14ac:dyDescent="0.3">
      <c r="A3021">
        <v>3019</v>
      </c>
      <c r="B3021" s="1" t="s">
        <v>6126</v>
      </c>
      <c r="C3021" s="1" t="s">
        <v>6127</v>
      </c>
      <c r="D3021">
        <v>15000</v>
      </c>
      <c r="E3021">
        <v>18185</v>
      </c>
      <c r="F3021" t="s">
        <v>16</v>
      </c>
      <c r="G3021" t="s">
        <v>17</v>
      </c>
      <c r="H3021" t="s">
        <v>18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5489</v>
      </c>
      <c r="O3021" s="7">
        <f>(E3021/D3021)*100</f>
        <v>121.23333333333332</v>
      </c>
      <c r="P3021" s="5">
        <f>IFERROR((E3021/L3021),0)</f>
        <v>80.464601769911511</v>
      </c>
      <c r="Q3021" s="5" t="str">
        <f>LEFT(N3021,SEARCH("/", N3021)-1)</f>
        <v>theater</v>
      </c>
      <c r="R3021" s="5" t="str">
        <f>RIGHT(N3021,LEN(N3021)-SEARCH("/",N3021))</f>
        <v>spaces</v>
      </c>
      <c r="S3021" s="11">
        <f>(((J3021/60)/60)/24)+DATE(1970,1,1)</f>
        <v>41758.833564814813</v>
      </c>
      <c r="T3021" s="11">
        <f>(((I3021/60)/60)/24)+DATE(1970,1,1)</f>
        <v>41786.125</v>
      </c>
      <c r="U3021">
        <f>YEAR(S3021)</f>
        <v>2014</v>
      </c>
      <c r="V3021">
        <f>YEAR(T3021)</f>
        <v>2014</v>
      </c>
      <c r="W3021" t="str">
        <f>IF(V3021=U3021, "Yes"," No")</f>
        <v>Yes</v>
      </c>
    </row>
    <row r="3022" spans="1:23" ht="57.6" x14ac:dyDescent="0.3">
      <c r="A3022">
        <v>3020</v>
      </c>
      <c r="B3022" s="1" t="s">
        <v>6128</v>
      </c>
      <c r="C3022" s="1" t="s">
        <v>6129</v>
      </c>
      <c r="D3022">
        <v>7000</v>
      </c>
      <c r="E3022">
        <v>7040</v>
      </c>
      <c r="F3022" t="s">
        <v>16</v>
      </c>
      <c r="G3022" t="s">
        <v>17</v>
      </c>
      <c r="H3022" t="s">
        <v>18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5489</v>
      </c>
      <c r="O3022" s="7">
        <f>(E3022/D3022)*100</f>
        <v>100.57142857142858</v>
      </c>
      <c r="P3022" s="5">
        <f>IFERROR((E3022/L3022),0)</f>
        <v>234.66666666666666</v>
      </c>
      <c r="Q3022" s="5" t="str">
        <f>LEFT(N3022,SEARCH("/", N3022)-1)</f>
        <v>theater</v>
      </c>
      <c r="R3022" s="5" t="str">
        <f>RIGHT(N3022,LEN(N3022)-SEARCH("/",N3022))</f>
        <v>spaces</v>
      </c>
      <c r="S3022" s="11">
        <f>(((J3022/60)/60)/24)+DATE(1970,1,1)</f>
        <v>42170.846446759257</v>
      </c>
      <c r="T3022" s="11">
        <f>(((I3022/60)/60)/24)+DATE(1970,1,1)</f>
        <v>42230.846446759257</v>
      </c>
      <c r="U3022">
        <f>YEAR(S3022)</f>
        <v>2015</v>
      </c>
      <c r="V3022">
        <f>YEAR(T3022)</f>
        <v>2015</v>
      </c>
      <c r="W3022" t="str">
        <f>IF(V3022=U3022, "Yes"," No")</f>
        <v>Yes</v>
      </c>
    </row>
    <row r="3023" spans="1:23" ht="43.2" x14ac:dyDescent="0.3">
      <c r="A3023">
        <v>3021</v>
      </c>
      <c r="B3023" s="1" t="s">
        <v>6130</v>
      </c>
      <c r="C3023" s="1" t="s">
        <v>6131</v>
      </c>
      <c r="D3023">
        <v>4500</v>
      </c>
      <c r="E3023">
        <v>5221</v>
      </c>
      <c r="F3023" t="s">
        <v>16</v>
      </c>
      <c r="G3023" t="s">
        <v>17</v>
      </c>
      <c r="H3023" t="s">
        <v>18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5489</v>
      </c>
      <c r="O3023" s="7">
        <f>(E3023/D3023)*100</f>
        <v>116.02222222222223</v>
      </c>
      <c r="P3023" s="5">
        <f>IFERROR((E3023/L3023),0)</f>
        <v>50.689320388349515</v>
      </c>
      <c r="Q3023" s="5" t="str">
        <f>LEFT(N3023,SEARCH("/", N3023)-1)</f>
        <v>theater</v>
      </c>
      <c r="R3023" s="5" t="str">
        <f>RIGHT(N3023,LEN(N3023)-SEARCH("/",N3023))</f>
        <v>spaces</v>
      </c>
      <c r="S3023" s="11">
        <f>(((J3023/60)/60)/24)+DATE(1970,1,1)</f>
        <v>42660.618854166663</v>
      </c>
      <c r="T3023" s="11">
        <f>(((I3023/60)/60)/24)+DATE(1970,1,1)</f>
        <v>42696.249305555553</v>
      </c>
      <c r="U3023">
        <f>YEAR(S3023)</f>
        <v>2016</v>
      </c>
      <c r="V3023">
        <f>YEAR(T3023)</f>
        <v>2016</v>
      </c>
      <c r="W3023" t="str">
        <f>IF(V3023=U3023, "Yes"," No")</f>
        <v>Yes</v>
      </c>
    </row>
    <row r="3024" spans="1:23" ht="43.2" x14ac:dyDescent="0.3">
      <c r="A3024">
        <v>3022</v>
      </c>
      <c r="B3024" s="1" t="s">
        <v>6132</v>
      </c>
      <c r="C3024" s="1" t="s">
        <v>6133</v>
      </c>
      <c r="D3024">
        <v>10000</v>
      </c>
      <c r="E3024">
        <v>10088</v>
      </c>
      <c r="F3024" t="s">
        <v>16</v>
      </c>
      <c r="G3024" t="s">
        <v>17</v>
      </c>
      <c r="H3024" t="s">
        <v>18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5489</v>
      </c>
      <c r="O3024" s="7">
        <f>(E3024/D3024)*100</f>
        <v>100.88</v>
      </c>
      <c r="P3024" s="5">
        <f>IFERROR((E3024/L3024),0)</f>
        <v>162.70967741935485</v>
      </c>
      <c r="Q3024" s="5" t="str">
        <f>LEFT(N3024,SEARCH("/", N3024)-1)</f>
        <v>theater</v>
      </c>
      <c r="R3024" s="5" t="str">
        <f>RIGHT(N3024,LEN(N3024)-SEARCH("/",N3024))</f>
        <v>spaces</v>
      </c>
      <c r="S3024" s="11">
        <f>(((J3024/60)/60)/24)+DATE(1970,1,1)</f>
        <v>42564.95380787037</v>
      </c>
      <c r="T3024" s="11">
        <f>(((I3024/60)/60)/24)+DATE(1970,1,1)</f>
        <v>42609.95380787037</v>
      </c>
      <c r="U3024">
        <f>YEAR(S3024)</f>
        <v>2016</v>
      </c>
      <c r="V3024">
        <f>YEAR(T3024)</f>
        <v>2016</v>
      </c>
      <c r="W3024" t="str">
        <f>IF(V3024=U3024, "Yes"," No")</f>
        <v>Yes</v>
      </c>
    </row>
    <row r="3025" spans="1:23" ht="57.6" x14ac:dyDescent="0.3">
      <c r="A3025">
        <v>3023</v>
      </c>
      <c r="B3025" s="1" t="s">
        <v>6134</v>
      </c>
      <c r="C3025" s="1" t="s">
        <v>6135</v>
      </c>
      <c r="D3025">
        <v>700</v>
      </c>
      <c r="E3025">
        <v>721</v>
      </c>
      <c r="F3025" t="s">
        <v>16</v>
      </c>
      <c r="G3025" t="s">
        <v>24</v>
      </c>
      <c r="H3025" t="s">
        <v>25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5489</v>
      </c>
      <c r="O3025" s="7">
        <f>(E3025/D3025)*100</f>
        <v>103</v>
      </c>
      <c r="P3025" s="5">
        <f>IFERROR((E3025/L3025),0)</f>
        <v>120.16666666666667</v>
      </c>
      <c r="Q3025" s="5" t="str">
        <f>LEFT(N3025,SEARCH("/", N3025)-1)</f>
        <v>theater</v>
      </c>
      <c r="R3025" s="5" t="str">
        <f>RIGHT(N3025,LEN(N3025)-SEARCH("/",N3025))</f>
        <v>spaces</v>
      </c>
      <c r="S3025" s="11">
        <f>(((J3025/60)/60)/24)+DATE(1970,1,1)</f>
        <v>42121.675763888896</v>
      </c>
      <c r="T3025" s="11">
        <f>(((I3025/60)/60)/24)+DATE(1970,1,1)</f>
        <v>42166.675763888896</v>
      </c>
      <c r="U3025">
        <f>YEAR(S3025)</f>
        <v>2015</v>
      </c>
      <c r="V3025">
        <f>YEAR(T3025)</f>
        <v>2015</v>
      </c>
      <c r="W3025" t="str">
        <f>IF(V3025=U3025, "Yes"," No")</f>
        <v>Yes</v>
      </c>
    </row>
    <row r="3026" spans="1:23" ht="43.2" x14ac:dyDescent="0.3">
      <c r="A3026">
        <v>3024</v>
      </c>
      <c r="B3026" s="1" t="s">
        <v>6136</v>
      </c>
      <c r="C3026" s="1" t="s">
        <v>6137</v>
      </c>
      <c r="D3026">
        <v>5000</v>
      </c>
      <c r="E3026">
        <v>12321</v>
      </c>
      <c r="F3026" t="s">
        <v>16</v>
      </c>
      <c r="G3026" t="s">
        <v>17</v>
      </c>
      <c r="H3026" t="s">
        <v>18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5489</v>
      </c>
      <c r="O3026" s="7">
        <f>(E3026/D3026)*100</f>
        <v>246.42</v>
      </c>
      <c r="P3026" s="5">
        <f>IFERROR((E3026/L3026),0)</f>
        <v>67.697802197802204</v>
      </c>
      <c r="Q3026" s="5" t="str">
        <f>LEFT(N3026,SEARCH("/", N3026)-1)</f>
        <v>theater</v>
      </c>
      <c r="R3026" s="5" t="str">
        <f>RIGHT(N3026,LEN(N3026)-SEARCH("/",N3026))</f>
        <v>spaces</v>
      </c>
      <c r="S3026" s="11">
        <f>(((J3026/60)/60)/24)+DATE(1970,1,1)</f>
        <v>41158.993923611109</v>
      </c>
      <c r="T3026" s="11">
        <f>(((I3026/60)/60)/24)+DATE(1970,1,1)</f>
        <v>41188.993923611109</v>
      </c>
      <c r="U3026">
        <f>YEAR(S3026)</f>
        <v>2012</v>
      </c>
      <c r="V3026">
        <f>YEAR(T3026)</f>
        <v>2012</v>
      </c>
      <c r="W3026" t="str">
        <f>IF(V3026=U3026, "Yes"," No")</f>
        <v>Yes</v>
      </c>
    </row>
    <row r="3027" spans="1:23" ht="43.2" x14ac:dyDescent="0.3">
      <c r="A3027">
        <v>3025</v>
      </c>
      <c r="B3027" s="1" t="s">
        <v>6138</v>
      </c>
      <c r="C3027" s="1" t="s">
        <v>6139</v>
      </c>
      <c r="D3027">
        <v>2500</v>
      </c>
      <c r="E3027">
        <v>7555</v>
      </c>
      <c r="F3027" t="s">
        <v>16</v>
      </c>
      <c r="G3027" t="s">
        <v>24</v>
      </c>
      <c r="H3027" t="s">
        <v>25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5489</v>
      </c>
      <c r="O3027" s="7">
        <f>(E3027/D3027)*100</f>
        <v>302.2</v>
      </c>
      <c r="P3027" s="5">
        <f>IFERROR((E3027/L3027),0)</f>
        <v>52.103448275862071</v>
      </c>
      <c r="Q3027" s="5" t="str">
        <f>LEFT(N3027,SEARCH("/", N3027)-1)</f>
        <v>theater</v>
      </c>
      <c r="R3027" s="5" t="str">
        <f>RIGHT(N3027,LEN(N3027)-SEARCH("/",N3027))</f>
        <v>spaces</v>
      </c>
      <c r="S3027" s="11">
        <f>(((J3027/60)/60)/24)+DATE(1970,1,1)</f>
        <v>41761.509409722225</v>
      </c>
      <c r="T3027" s="11">
        <f>(((I3027/60)/60)/24)+DATE(1970,1,1)</f>
        <v>41789.666666666664</v>
      </c>
      <c r="U3027">
        <f>YEAR(S3027)</f>
        <v>2014</v>
      </c>
      <c r="V3027">
        <f>YEAR(T3027)</f>
        <v>2014</v>
      </c>
      <c r="W3027" t="str">
        <f>IF(V3027=U3027, "Yes"," No")</f>
        <v>Yes</v>
      </c>
    </row>
    <row r="3028" spans="1:23" ht="57.6" x14ac:dyDescent="0.3">
      <c r="A3028">
        <v>3026</v>
      </c>
      <c r="B3028" s="1" t="s">
        <v>6140</v>
      </c>
      <c r="C3028" s="1" t="s">
        <v>6141</v>
      </c>
      <c r="D3028">
        <v>900</v>
      </c>
      <c r="E3028">
        <v>1290</v>
      </c>
      <c r="F3028" t="s">
        <v>16</v>
      </c>
      <c r="G3028" t="s">
        <v>24</v>
      </c>
      <c r="H3028" t="s">
        <v>25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5489</v>
      </c>
      <c r="O3028" s="7">
        <f>(E3028/D3028)*100</f>
        <v>143.33333333333334</v>
      </c>
      <c r="P3028" s="5">
        <f>IFERROR((E3028/L3028),0)</f>
        <v>51.6</v>
      </c>
      <c r="Q3028" s="5" t="str">
        <f>LEFT(N3028,SEARCH("/", N3028)-1)</f>
        <v>theater</v>
      </c>
      <c r="R3028" s="5" t="str">
        <f>RIGHT(N3028,LEN(N3028)-SEARCH("/",N3028))</f>
        <v>spaces</v>
      </c>
      <c r="S3028" s="11">
        <f>(((J3028/60)/60)/24)+DATE(1970,1,1)</f>
        <v>42783.459398148145</v>
      </c>
      <c r="T3028" s="11">
        <f>(((I3028/60)/60)/24)+DATE(1970,1,1)</f>
        <v>42797.459398148145</v>
      </c>
      <c r="U3028">
        <f>YEAR(S3028)</f>
        <v>2017</v>
      </c>
      <c r="V3028">
        <f>YEAR(T3028)</f>
        <v>2017</v>
      </c>
      <c r="W3028" t="str">
        <f>IF(V3028=U3028, "Yes"," No")</f>
        <v>Yes</v>
      </c>
    </row>
    <row r="3029" spans="1:23" ht="43.2" x14ac:dyDescent="0.3">
      <c r="A3029">
        <v>3027</v>
      </c>
      <c r="B3029" s="1" t="s">
        <v>6142</v>
      </c>
      <c r="C3029" s="1" t="s">
        <v>6143</v>
      </c>
      <c r="D3029">
        <v>40000</v>
      </c>
      <c r="E3029">
        <v>52576</v>
      </c>
      <c r="F3029" t="s">
        <v>16</v>
      </c>
      <c r="G3029" t="s">
        <v>17</v>
      </c>
      <c r="H3029" t="s">
        <v>18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5489</v>
      </c>
      <c r="O3029" s="7">
        <f>(E3029/D3029)*100</f>
        <v>131.44</v>
      </c>
      <c r="P3029" s="5">
        <f>IFERROR((E3029/L3029),0)</f>
        <v>164.3</v>
      </c>
      <c r="Q3029" s="5" t="str">
        <f>LEFT(N3029,SEARCH("/", N3029)-1)</f>
        <v>theater</v>
      </c>
      <c r="R3029" s="5" t="str">
        <f>RIGHT(N3029,LEN(N3029)-SEARCH("/",N3029))</f>
        <v>spaces</v>
      </c>
      <c r="S3029" s="11">
        <f>(((J3029/60)/60)/24)+DATE(1970,1,1)</f>
        <v>42053.704293981486</v>
      </c>
      <c r="T3029" s="11">
        <f>(((I3029/60)/60)/24)+DATE(1970,1,1)</f>
        <v>42083.662627314814</v>
      </c>
      <c r="U3029">
        <f>YEAR(S3029)</f>
        <v>2015</v>
      </c>
      <c r="V3029">
        <f>YEAR(T3029)</f>
        <v>2015</v>
      </c>
      <c r="W3029" t="str">
        <f>IF(V3029=U3029, "Yes"," No")</f>
        <v>Yes</v>
      </c>
    </row>
    <row r="3030" spans="1:23" ht="28.8" x14ac:dyDescent="0.3">
      <c r="A3030">
        <v>3028</v>
      </c>
      <c r="B3030" s="1" t="s">
        <v>6144</v>
      </c>
      <c r="C3030" s="1" t="s">
        <v>6145</v>
      </c>
      <c r="D3030">
        <v>5000</v>
      </c>
      <c r="E3030">
        <v>8401</v>
      </c>
      <c r="F3030" t="s">
        <v>16</v>
      </c>
      <c r="G3030" t="s">
        <v>17</v>
      </c>
      <c r="H3030" t="s">
        <v>18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5489</v>
      </c>
      <c r="O3030" s="7">
        <f>(E3030/D3030)*100</f>
        <v>168.01999999999998</v>
      </c>
      <c r="P3030" s="5">
        <f>IFERROR((E3030/L3030),0)</f>
        <v>84.858585858585855</v>
      </c>
      <c r="Q3030" s="5" t="str">
        <f>LEFT(N3030,SEARCH("/", N3030)-1)</f>
        <v>theater</v>
      </c>
      <c r="R3030" s="5" t="str">
        <f>RIGHT(N3030,LEN(N3030)-SEARCH("/",N3030))</f>
        <v>spaces</v>
      </c>
      <c r="S3030" s="11">
        <f>(((J3030/60)/60)/24)+DATE(1970,1,1)</f>
        <v>42567.264178240745</v>
      </c>
      <c r="T3030" s="11">
        <f>(((I3030/60)/60)/24)+DATE(1970,1,1)</f>
        <v>42597.264178240745</v>
      </c>
      <c r="U3030">
        <f>YEAR(S3030)</f>
        <v>2016</v>
      </c>
      <c r="V3030">
        <f>YEAR(T3030)</f>
        <v>2016</v>
      </c>
      <c r="W3030" t="str">
        <f>IF(V3030=U3030, "Yes"," No")</f>
        <v>Yes</v>
      </c>
    </row>
    <row r="3031" spans="1:23" ht="43.2" x14ac:dyDescent="0.3">
      <c r="A3031">
        <v>3029</v>
      </c>
      <c r="B3031" s="1" t="s">
        <v>6146</v>
      </c>
      <c r="C3031" s="1" t="s">
        <v>6147</v>
      </c>
      <c r="D3031">
        <v>30000</v>
      </c>
      <c r="E3031">
        <v>32903</v>
      </c>
      <c r="F3031" t="s">
        <v>16</v>
      </c>
      <c r="G3031" t="s">
        <v>17</v>
      </c>
      <c r="H3031" t="s">
        <v>18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5489</v>
      </c>
      <c r="O3031" s="7">
        <f>(E3031/D3031)*100</f>
        <v>109.67666666666666</v>
      </c>
      <c r="P3031" s="5">
        <f>IFERROR((E3031/L3031),0)</f>
        <v>94.548850574712645</v>
      </c>
      <c r="Q3031" s="5" t="str">
        <f>LEFT(N3031,SEARCH("/", N3031)-1)</f>
        <v>theater</v>
      </c>
      <c r="R3031" s="5" t="str">
        <f>RIGHT(N3031,LEN(N3031)-SEARCH("/",N3031))</f>
        <v>spaces</v>
      </c>
      <c r="S3031" s="11">
        <f>(((J3031/60)/60)/24)+DATE(1970,1,1)</f>
        <v>41932.708877314813</v>
      </c>
      <c r="T3031" s="11">
        <f>(((I3031/60)/60)/24)+DATE(1970,1,1)</f>
        <v>41961.190972222219</v>
      </c>
      <c r="U3031">
        <f>YEAR(S3031)</f>
        <v>2014</v>
      </c>
      <c r="V3031">
        <f>YEAR(T3031)</f>
        <v>2014</v>
      </c>
      <c r="W3031" t="str">
        <f>IF(V3031=U3031, "Yes"," No")</f>
        <v>Yes</v>
      </c>
    </row>
    <row r="3032" spans="1:23" ht="43.2" x14ac:dyDescent="0.3">
      <c r="A3032">
        <v>3030</v>
      </c>
      <c r="B3032" s="1" t="s">
        <v>6148</v>
      </c>
      <c r="C3032" s="1" t="s">
        <v>6149</v>
      </c>
      <c r="D3032">
        <v>1750</v>
      </c>
      <c r="E3032">
        <v>1867</v>
      </c>
      <c r="F3032" t="s">
        <v>16</v>
      </c>
      <c r="G3032" t="s">
        <v>17</v>
      </c>
      <c r="H3032" t="s">
        <v>18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5489</v>
      </c>
      <c r="O3032" s="7">
        <f>(E3032/D3032)*100</f>
        <v>106.6857142857143</v>
      </c>
      <c r="P3032" s="5">
        <f>IFERROR((E3032/L3032),0)</f>
        <v>45.536585365853661</v>
      </c>
      <c r="Q3032" s="5" t="str">
        <f>LEFT(N3032,SEARCH("/", N3032)-1)</f>
        <v>theater</v>
      </c>
      <c r="R3032" s="5" t="str">
        <f>RIGHT(N3032,LEN(N3032)-SEARCH("/",N3032))</f>
        <v>spaces</v>
      </c>
      <c r="S3032" s="11">
        <f>(((J3032/60)/60)/24)+DATE(1970,1,1)</f>
        <v>42233.747349537036</v>
      </c>
      <c r="T3032" s="11">
        <f>(((I3032/60)/60)/24)+DATE(1970,1,1)</f>
        <v>42263.747349537036</v>
      </c>
      <c r="U3032">
        <f>YEAR(S3032)</f>
        <v>2015</v>
      </c>
      <c r="V3032">
        <f>YEAR(T3032)</f>
        <v>2015</v>
      </c>
      <c r="W3032" t="str">
        <f>IF(V3032=U3032, "Yes"," No")</f>
        <v>Yes</v>
      </c>
    </row>
    <row r="3033" spans="1:23" ht="72" x14ac:dyDescent="0.3">
      <c r="A3033">
        <v>3031</v>
      </c>
      <c r="B3033" s="1" t="s">
        <v>6150</v>
      </c>
      <c r="C3033" s="1" t="s">
        <v>6151</v>
      </c>
      <c r="D3033">
        <v>1500</v>
      </c>
      <c r="E3033">
        <v>1500</v>
      </c>
      <c r="F3033" t="s">
        <v>16</v>
      </c>
      <c r="G3033" t="s">
        <v>17</v>
      </c>
      <c r="H3033" t="s">
        <v>18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5489</v>
      </c>
      <c r="O3033" s="7">
        <f>(E3033/D3033)*100</f>
        <v>100</v>
      </c>
      <c r="P3033" s="5">
        <f>IFERROR((E3033/L3033),0)</f>
        <v>51.724137931034484</v>
      </c>
      <c r="Q3033" s="5" t="str">
        <f>LEFT(N3033,SEARCH("/", N3033)-1)</f>
        <v>theater</v>
      </c>
      <c r="R3033" s="5" t="str">
        <f>RIGHT(N3033,LEN(N3033)-SEARCH("/",N3033))</f>
        <v>spaces</v>
      </c>
      <c r="S3033" s="11">
        <f>(((J3033/60)/60)/24)+DATE(1970,1,1)</f>
        <v>42597.882488425923</v>
      </c>
      <c r="T3033" s="11">
        <f>(((I3033/60)/60)/24)+DATE(1970,1,1)</f>
        <v>42657.882488425923</v>
      </c>
      <c r="U3033">
        <f>YEAR(S3033)</f>
        <v>2016</v>
      </c>
      <c r="V3033">
        <f>YEAR(T3033)</f>
        <v>2016</v>
      </c>
      <c r="W3033" t="str">
        <f>IF(V3033=U3033, "Yes"," No")</f>
        <v>Yes</v>
      </c>
    </row>
    <row r="3034" spans="1:23" ht="43.2" x14ac:dyDescent="0.3">
      <c r="A3034">
        <v>3032</v>
      </c>
      <c r="B3034" s="1" t="s">
        <v>6152</v>
      </c>
      <c r="C3034" s="1" t="s">
        <v>6153</v>
      </c>
      <c r="D3034">
        <v>1000</v>
      </c>
      <c r="E3034">
        <v>1272</v>
      </c>
      <c r="F3034" t="s">
        <v>16</v>
      </c>
      <c r="G3034" t="s">
        <v>17</v>
      </c>
      <c r="H3034" t="s">
        <v>18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5489</v>
      </c>
      <c r="O3034" s="7">
        <f>(E3034/D3034)*100</f>
        <v>127.2</v>
      </c>
      <c r="P3034" s="5">
        <f>IFERROR((E3034/L3034),0)</f>
        <v>50.88</v>
      </c>
      <c r="Q3034" s="5" t="str">
        <f>LEFT(N3034,SEARCH("/", N3034)-1)</f>
        <v>theater</v>
      </c>
      <c r="R3034" s="5" t="str">
        <f>RIGHT(N3034,LEN(N3034)-SEARCH("/",N3034))</f>
        <v>spaces</v>
      </c>
      <c r="S3034" s="11">
        <f>(((J3034/60)/60)/24)+DATE(1970,1,1)</f>
        <v>42228.044664351852</v>
      </c>
      <c r="T3034" s="11">
        <f>(((I3034/60)/60)/24)+DATE(1970,1,1)</f>
        <v>42258.044664351852</v>
      </c>
      <c r="U3034">
        <f>YEAR(S3034)</f>
        <v>2015</v>
      </c>
      <c r="V3034">
        <f>YEAR(T3034)</f>
        <v>2015</v>
      </c>
      <c r="W3034" t="str">
        <f>IF(V3034=U3034, "Yes"," No")</f>
        <v>Yes</v>
      </c>
    </row>
    <row r="3035" spans="1:23" ht="43.2" x14ac:dyDescent="0.3">
      <c r="A3035">
        <v>3033</v>
      </c>
      <c r="B3035" s="1" t="s">
        <v>6154</v>
      </c>
      <c r="C3035" s="1" t="s">
        <v>6155</v>
      </c>
      <c r="D3035">
        <v>3000</v>
      </c>
      <c r="E3035">
        <v>4396</v>
      </c>
      <c r="F3035" t="s">
        <v>16</v>
      </c>
      <c r="G3035" t="s">
        <v>17</v>
      </c>
      <c r="H3035" t="s">
        <v>18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5489</v>
      </c>
      <c r="O3035" s="7">
        <f>(E3035/D3035)*100</f>
        <v>146.53333333333333</v>
      </c>
      <c r="P3035" s="5">
        <f>IFERROR((E3035/L3035),0)</f>
        <v>191.13043478260869</v>
      </c>
      <c r="Q3035" s="5" t="str">
        <f>LEFT(N3035,SEARCH("/", N3035)-1)</f>
        <v>theater</v>
      </c>
      <c r="R3035" s="5" t="str">
        <f>RIGHT(N3035,LEN(N3035)-SEARCH("/",N3035))</f>
        <v>spaces</v>
      </c>
      <c r="S3035" s="11">
        <f>(((J3035/60)/60)/24)+DATE(1970,1,1)</f>
        <v>42570.110243055555</v>
      </c>
      <c r="T3035" s="11">
        <f>(((I3035/60)/60)/24)+DATE(1970,1,1)</f>
        <v>42600.110243055555</v>
      </c>
      <c r="U3035">
        <f>YEAR(S3035)</f>
        <v>2016</v>
      </c>
      <c r="V3035">
        <f>YEAR(T3035)</f>
        <v>2016</v>
      </c>
      <c r="W3035" t="str">
        <f>IF(V3035=U3035, "Yes"," No")</f>
        <v>Yes</v>
      </c>
    </row>
    <row r="3036" spans="1:23" ht="72" x14ac:dyDescent="0.3">
      <c r="A3036">
        <v>3034</v>
      </c>
      <c r="B3036" s="1" t="s">
        <v>6156</v>
      </c>
      <c r="C3036" s="1" t="s">
        <v>6157</v>
      </c>
      <c r="D3036">
        <v>100000</v>
      </c>
      <c r="E3036">
        <v>112536</v>
      </c>
      <c r="F3036" t="s">
        <v>16</v>
      </c>
      <c r="G3036" t="s">
        <v>17</v>
      </c>
      <c r="H3036" t="s">
        <v>18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5489</v>
      </c>
      <c r="O3036" s="7">
        <f>(E3036/D3036)*100</f>
        <v>112.53599999999999</v>
      </c>
      <c r="P3036" s="5">
        <f>IFERROR((E3036/L3036),0)</f>
        <v>89.314285714285717</v>
      </c>
      <c r="Q3036" s="5" t="str">
        <f>LEFT(N3036,SEARCH("/", N3036)-1)</f>
        <v>theater</v>
      </c>
      <c r="R3036" s="5" t="str">
        <f>RIGHT(N3036,LEN(N3036)-SEARCH("/",N3036))</f>
        <v>spaces</v>
      </c>
      <c r="S3036" s="11">
        <f>(((J3036/60)/60)/24)+DATE(1970,1,1)</f>
        <v>42644.535358796296</v>
      </c>
      <c r="T3036" s="11">
        <f>(((I3036/60)/60)/24)+DATE(1970,1,1)</f>
        <v>42675.165972222225</v>
      </c>
      <c r="U3036">
        <f>YEAR(S3036)</f>
        <v>2016</v>
      </c>
      <c r="V3036">
        <f>YEAR(T3036)</f>
        <v>2016</v>
      </c>
      <c r="W3036" t="str">
        <f>IF(V3036=U3036, "Yes"," No")</f>
        <v>Yes</v>
      </c>
    </row>
    <row r="3037" spans="1:23" ht="28.8" x14ac:dyDescent="0.3">
      <c r="A3037">
        <v>3035</v>
      </c>
      <c r="B3037" s="1" t="s">
        <v>6158</v>
      </c>
      <c r="C3037" s="1" t="s">
        <v>6159</v>
      </c>
      <c r="D3037">
        <v>25000</v>
      </c>
      <c r="E3037">
        <v>27196.71</v>
      </c>
      <c r="F3037" t="s">
        <v>16</v>
      </c>
      <c r="G3037" t="s">
        <v>17</v>
      </c>
      <c r="H3037" t="s">
        <v>18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5489</v>
      </c>
      <c r="O3037" s="7">
        <f>(E3037/D3037)*100</f>
        <v>108.78684000000001</v>
      </c>
      <c r="P3037" s="5">
        <f>IFERROR((E3037/L3037),0)</f>
        <v>88.588631921824103</v>
      </c>
      <c r="Q3037" s="5" t="str">
        <f>LEFT(N3037,SEARCH("/", N3037)-1)</f>
        <v>theater</v>
      </c>
      <c r="R3037" s="5" t="str">
        <f>RIGHT(N3037,LEN(N3037)-SEARCH("/",N3037))</f>
        <v>spaces</v>
      </c>
      <c r="S3037" s="11">
        <f>(((J3037/60)/60)/24)+DATE(1970,1,1)</f>
        <v>41368.560289351852</v>
      </c>
      <c r="T3037" s="11">
        <f>(((I3037/60)/60)/24)+DATE(1970,1,1)</f>
        <v>41398.560289351852</v>
      </c>
      <c r="U3037">
        <f>YEAR(S3037)</f>
        <v>2013</v>
      </c>
      <c r="V3037">
        <f>YEAR(T3037)</f>
        <v>2013</v>
      </c>
      <c r="W3037" t="str">
        <f>IF(V3037=U3037, "Yes"," No")</f>
        <v>Yes</v>
      </c>
    </row>
    <row r="3038" spans="1:23" ht="43.2" x14ac:dyDescent="0.3">
      <c r="A3038">
        <v>3036</v>
      </c>
      <c r="B3038" s="1" t="s">
        <v>6160</v>
      </c>
      <c r="C3038" s="1" t="s">
        <v>6161</v>
      </c>
      <c r="D3038">
        <v>25000</v>
      </c>
      <c r="E3038">
        <v>31683</v>
      </c>
      <c r="F3038" t="s">
        <v>16</v>
      </c>
      <c r="G3038" t="s">
        <v>17</v>
      </c>
      <c r="H3038" t="s">
        <v>18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5489</v>
      </c>
      <c r="O3038" s="7">
        <f>(E3038/D3038)*100</f>
        <v>126.732</v>
      </c>
      <c r="P3038" s="5">
        <f>IFERROR((E3038/L3038),0)</f>
        <v>96.300911854103347</v>
      </c>
      <c r="Q3038" s="5" t="str">
        <f>LEFT(N3038,SEARCH("/", N3038)-1)</f>
        <v>theater</v>
      </c>
      <c r="R3038" s="5" t="str">
        <f>RIGHT(N3038,LEN(N3038)-SEARCH("/",N3038))</f>
        <v>spaces</v>
      </c>
      <c r="S3038" s="11">
        <f>(((J3038/60)/60)/24)+DATE(1970,1,1)</f>
        <v>41466.785231481481</v>
      </c>
      <c r="T3038" s="11">
        <f>(((I3038/60)/60)/24)+DATE(1970,1,1)</f>
        <v>41502.499305555553</v>
      </c>
      <c r="U3038">
        <f>YEAR(S3038)</f>
        <v>2013</v>
      </c>
      <c r="V3038">
        <f>YEAR(T3038)</f>
        <v>2013</v>
      </c>
      <c r="W3038" t="str">
        <f>IF(V3038=U3038, "Yes"," No")</f>
        <v>Yes</v>
      </c>
    </row>
    <row r="3039" spans="1:23" ht="57.6" x14ac:dyDescent="0.3">
      <c r="A3039">
        <v>3037</v>
      </c>
      <c r="B3039" s="1" t="s">
        <v>6162</v>
      </c>
      <c r="C3039" s="1" t="s">
        <v>6163</v>
      </c>
      <c r="D3039">
        <v>500</v>
      </c>
      <c r="E3039">
        <v>1066</v>
      </c>
      <c r="F3039" t="s">
        <v>16</v>
      </c>
      <c r="G3039" t="s">
        <v>17</v>
      </c>
      <c r="H3039" t="s">
        <v>18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5489</v>
      </c>
      <c r="O3039" s="7">
        <f>(E3039/D3039)*100</f>
        <v>213.20000000000002</v>
      </c>
      <c r="P3039" s="5">
        <f>IFERROR((E3039/L3039),0)</f>
        <v>33.3125</v>
      </c>
      <c r="Q3039" s="5" t="str">
        <f>LEFT(N3039,SEARCH("/", N3039)-1)</f>
        <v>theater</v>
      </c>
      <c r="R3039" s="5" t="str">
        <f>RIGHT(N3039,LEN(N3039)-SEARCH("/",N3039))</f>
        <v>spaces</v>
      </c>
      <c r="S3039" s="11">
        <f>(((J3039/60)/60)/24)+DATE(1970,1,1)</f>
        <v>40378.893206018518</v>
      </c>
      <c r="T3039" s="11">
        <f>(((I3039/60)/60)/24)+DATE(1970,1,1)</f>
        <v>40453.207638888889</v>
      </c>
      <c r="U3039">
        <f>YEAR(S3039)</f>
        <v>2010</v>
      </c>
      <c r="V3039">
        <f>YEAR(T3039)</f>
        <v>2010</v>
      </c>
      <c r="W3039" t="str">
        <f>IF(V3039=U3039, "Yes"," No")</f>
        <v>Yes</v>
      </c>
    </row>
    <row r="3040" spans="1:23" ht="43.2" x14ac:dyDescent="0.3">
      <c r="A3040">
        <v>3038</v>
      </c>
      <c r="B3040" s="1" t="s">
        <v>6164</v>
      </c>
      <c r="C3040" s="1" t="s">
        <v>6165</v>
      </c>
      <c r="D3040">
        <v>1000</v>
      </c>
      <c r="E3040">
        <v>1005</v>
      </c>
      <c r="F3040" t="s">
        <v>16</v>
      </c>
      <c r="G3040" t="s">
        <v>17</v>
      </c>
      <c r="H3040" t="s">
        <v>18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5489</v>
      </c>
      <c r="O3040" s="7">
        <f>(E3040/D3040)*100</f>
        <v>100.49999999999999</v>
      </c>
      <c r="P3040" s="5">
        <f>IFERROR((E3040/L3040),0)</f>
        <v>37.222222222222221</v>
      </c>
      <c r="Q3040" s="5" t="str">
        <f>LEFT(N3040,SEARCH("/", N3040)-1)</f>
        <v>theater</v>
      </c>
      <c r="R3040" s="5" t="str">
        <f>RIGHT(N3040,LEN(N3040)-SEARCH("/",N3040))</f>
        <v>spaces</v>
      </c>
      <c r="S3040" s="11">
        <f>(((J3040/60)/60)/24)+DATE(1970,1,1)</f>
        <v>42373.252280092594</v>
      </c>
      <c r="T3040" s="11">
        <f>(((I3040/60)/60)/24)+DATE(1970,1,1)</f>
        <v>42433.252280092594</v>
      </c>
      <c r="U3040">
        <f>YEAR(S3040)</f>
        <v>2016</v>
      </c>
      <c r="V3040">
        <f>YEAR(T3040)</f>
        <v>2016</v>
      </c>
      <c r="W3040" t="str">
        <f>IF(V3040=U3040, "Yes"," No")</f>
        <v>Yes</v>
      </c>
    </row>
    <row r="3041" spans="1:23" ht="43.2" x14ac:dyDescent="0.3">
      <c r="A3041">
        <v>3039</v>
      </c>
      <c r="B3041" s="1" t="s">
        <v>6166</v>
      </c>
      <c r="C3041" s="1" t="s">
        <v>6167</v>
      </c>
      <c r="D3041">
        <v>20000</v>
      </c>
      <c r="E3041">
        <v>21742.78</v>
      </c>
      <c r="F3041" t="s">
        <v>16</v>
      </c>
      <c r="G3041" t="s">
        <v>17</v>
      </c>
      <c r="H3041" t="s">
        <v>18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5489</v>
      </c>
      <c r="O3041" s="7">
        <f>(E3041/D3041)*100</f>
        <v>108.71389999999998</v>
      </c>
      <c r="P3041" s="5">
        <f>IFERROR((E3041/L3041),0)</f>
        <v>92.130423728813554</v>
      </c>
      <c r="Q3041" s="5" t="str">
        <f>LEFT(N3041,SEARCH("/", N3041)-1)</f>
        <v>theater</v>
      </c>
      <c r="R3041" s="5" t="str">
        <f>RIGHT(N3041,LEN(N3041)-SEARCH("/",N3041))</f>
        <v>spaces</v>
      </c>
      <c r="S3041" s="11">
        <f>(((J3041/60)/60)/24)+DATE(1970,1,1)</f>
        <v>41610.794421296298</v>
      </c>
      <c r="T3041" s="11">
        <f>(((I3041/60)/60)/24)+DATE(1970,1,1)</f>
        <v>41637.332638888889</v>
      </c>
      <c r="U3041">
        <f>YEAR(S3041)</f>
        <v>2013</v>
      </c>
      <c r="V3041">
        <f>YEAR(T3041)</f>
        <v>2013</v>
      </c>
      <c r="W3041" t="str">
        <f>IF(V3041=U3041, "Yes"," No")</f>
        <v>Yes</v>
      </c>
    </row>
    <row r="3042" spans="1:23" ht="43.2" x14ac:dyDescent="0.3">
      <c r="A3042">
        <v>3040</v>
      </c>
      <c r="B3042" s="1" t="s">
        <v>6168</v>
      </c>
      <c r="C3042" s="1" t="s">
        <v>6169</v>
      </c>
      <c r="D3042">
        <v>3000</v>
      </c>
      <c r="E3042">
        <v>3225</v>
      </c>
      <c r="F3042" t="s">
        <v>16</v>
      </c>
      <c r="G3042" t="s">
        <v>17</v>
      </c>
      <c r="H3042" t="s">
        <v>18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5489</v>
      </c>
      <c r="O3042" s="7">
        <f>(E3042/D3042)*100</f>
        <v>107.5</v>
      </c>
      <c r="P3042" s="5">
        <f>IFERROR((E3042/L3042),0)</f>
        <v>76.785714285714292</v>
      </c>
      <c r="Q3042" s="5" t="str">
        <f>LEFT(N3042,SEARCH("/", N3042)-1)</f>
        <v>theater</v>
      </c>
      <c r="R3042" s="5" t="str">
        <f>RIGHT(N3042,LEN(N3042)-SEARCH("/",N3042))</f>
        <v>spaces</v>
      </c>
      <c r="S3042" s="11">
        <f>(((J3042/60)/60)/24)+DATE(1970,1,1)</f>
        <v>42177.791909722218</v>
      </c>
      <c r="T3042" s="11">
        <f>(((I3042/60)/60)/24)+DATE(1970,1,1)</f>
        <v>42181.958333333328</v>
      </c>
      <c r="U3042">
        <f>YEAR(S3042)</f>
        <v>2015</v>
      </c>
      <c r="V3042">
        <f>YEAR(T3042)</f>
        <v>2015</v>
      </c>
      <c r="W3042" t="str">
        <f>IF(V3042=U3042, "Yes"," No")</f>
        <v>Yes</v>
      </c>
    </row>
    <row r="3043" spans="1:23" ht="28.8" x14ac:dyDescent="0.3">
      <c r="A3043">
        <v>3041</v>
      </c>
      <c r="B3043" s="1" t="s">
        <v>6170</v>
      </c>
      <c r="C3043" s="1" t="s">
        <v>6171</v>
      </c>
      <c r="D3043">
        <v>8300</v>
      </c>
      <c r="E3043">
        <v>9170</v>
      </c>
      <c r="F3043" t="s">
        <v>16</v>
      </c>
      <c r="G3043" t="s">
        <v>17</v>
      </c>
      <c r="H3043" t="s">
        <v>18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5489</v>
      </c>
      <c r="O3043" s="7">
        <f>(E3043/D3043)*100</f>
        <v>110.48192771084338</v>
      </c>
      <c r="P3043" s="5">
        <f>IFERROR((E3043/L3043),0)</f>
        <v>96.526315789473685</v>
      </c>
      <c r="Q3043" s="5" t="str">
        <f>LEFT(N3043,SEARCH("/", N3043)-1)</f>
        <v>theater</v>
      </c>
      <c r="R3043" s="5" t="str">
        <f>RIGHT(N3043,LEN(N3043)-SEARCH("/",N3043))</f>
        <v>spaces</v>
      </c>
      <c r="S3043" s="11">
        <f>(((J3043/60)/60)/24)+DATE(1970,1,1)</f>
        <v>42359.868611111116</v>
      </c>
      <c r="T3043" s="11">
        <f>(((I3043/60)/60)/24)+DATE(1970,1,1)</f>
        <v>42389.868611111116</v>
      </c>
      <c r="U3043">
        <f>YEAR(S3043)</f>
        <v>2015</v>
      </c>
      <c r="V3043">
        <f>YEAR(T3043)</f>
        <v>2016</v>
      </c>
      <c r="W3043" t="str">
        <f>IF(V3043=U3043, "Yes"," No")</f>
        <v xml:space="preserve"> No</v>
      </c>
    </row>
    <row r="3044" spans="1:23" ht="57.6" x14ac:dyDescent="0.3">
      <c r="A3044">
        <v>3042</v>
      </c>
      <c r="B3044" s="1" t="s">
        <v>6172</v>
      </c>
      <c r="C3044" s="1" t="s">
        <v>6173</v>
      </c>
      <c r="D3044">
        <v>1500</v>
      </c>
      <c r="E3044">
        <v>1920</v>
      </c>
      <c r="F3044" t="s">
        <v>16</v>
      </c>
      <c r="G3044" t="s">
        <v>24</v>
      </c>
      <c r="H3044" t="s">
        <v>25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5489</v>
      </c>
      <c r="O3044" s="7">
        <f>(E3044/D3044)*100</f>
        <v>128</v>
      </c>
      <c r="P3044" s="5">
        <f>IFERROR((E3044/L3044),0)</f>
        <v>51.891891891891895</v>
      </c>
      <c r="Q3044" s="5" t="str">
        <f>LEFT(N3044,SEARCH("/", N3044)-1)</f>
        <v>theater</v>
      </c>
      <c r="R3044" s="5" t="str">
        <f>RIGHT(N3044,LEN(N3044)-SEARCH("/",N3044))</f>
        <v>spaces</v>
      </c>
      <c r="S3044" s="11">
        <f>(((J3044/60)/60)/24)+DATE(1970,1,1)</f>
        <v>42253.688043981485</v>
      </c>
      <c r="T3044" s="11">
        <f>(((I3044/60)/60)/24)+DATE(1970,1,1)</f>
        <v>42283.688043981485</v>
      </c>
      <c r="U3044">
        <f>YEAR(S3044)</f>
        <v>2015</v>
      </c>
      <c r="V3044">
        <f>YEAR(T3044)</f>
        <v>2015</v>
      </c>
      <c r="W3044" t="str">
        <f>IF(V3044=U3044, "Yes"," No")</f>
        <v>Yes</v>
      </c>
    </row>
    <row r="3045" spans="1:23" ht="43.2" x14ac:dyDescent="0.3">
      <c r="A3045">
        <v>3043</v>
      </c>
      <c r="B3045" s="1" t="s">
        <v>6174</v>
      </c>
      <c r="C3045" s="1" t="s">
        <v>6175</v>
      </c>
      <c r="D3045">
        <v>15000</v>
      </c>
      <c r="E3045">
        <v>16501</v>
      </c>
      <c r="F3045" t="s">
        <v>16</v>
      </c>
      <c r="G3045" t="s">
        <v>159</v>
      </c>
      <c r="H3045" t="s">
        <v>160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5489</v>
      </c>
      <c r="O3045" s="7">
        <f>(E3045/D3045)*100</f>
        <v>110.00666666666667</v>
      </c>
      <c r="P3045" s="5">
        <f>IFERROR((E3045/L3045),0)</f>
        <v>128.9140625</v>
      </c>
      <c r="Q3045" s="5" t="str">
        <f>LEFT(N3045,SEARCH("/", N3045)-1)</f>
        <v>theater</v>
      </c>
      <c r="R3045" s="5" t="str">
        <f>RIGHT(N3045,LEN(N3045)-SEARCH("/",N3045))</f>
        <v>spaces</v>
      </c>
      <c r="S3045" s="11">
        <f>(((J3045/60)/60)/24)+DATE(1970,1,1)</f>
        <v>42083.070590277777</v>
      </c>
      <c r="T3045" s="11">
        <f>(((I3045/60)/60)/24)+DATE(1970,1,1)</f>
        <v>42110.118055555555</v>
      </c>
      <c r="U3045">
        <f>YEAR(S3045)</f>
        <v>2015</v>
      </c>
      <c r="V3045">
        <f>YEAR(T3045)</f>
        <v>2015</v>
      </c>
      <c r="W3045" t="str">
        <f>IF(V3045=U3045, "Yes"," No")</f>
        <v>Yes</v>
      </c>
    </row>
    <row r="3046" spans="1:23" ht="43.2" x14ac:dyDescent="0.3">
      <c r="A3046">
        <v>3044</v>
      </c>
      <c r="B3046" s="1" t="s">
        <v>6176</v>
      </c>
      <c r="C3046" s="1" t="s">
        <v>6177</v>
      </c>
      <c r="D3046">
        <v>12000</v>
      </c>
      <c r="E3046">
        <v>13121</v>
      </c>
      <c r="F3046" t="s">
        <v>16</v>
      </c>
      <c r="G3046" t="s">
        <v>17</v>
      </c>
      <c r="H3046" t="s">
        <v>18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5489</v>
      </c>
      <c r="O3046" s="7">
        <f>(E3046/D3046)*100</f>
        <v>109.34166666666667</v>
      </c>
      <c r="P3046" s="5">
        <f>IFERROR((E3046/L3046),0)</f>
        <v>84.108974358974365</v>
      </c>
      <c r="Q3046" s="5" t="str">
        <f>LEFT(N3046,SEARCH("/", N3046)-1)</f>
        <v>theater</v>
      </c>
      <c r="R3046" s="5" t="str">
        <f>RIGHT(N3046,LEN(N3046)-SEARCH("/",N3046))</f>
        <v>spaces</v>
      </c>
      <c r="S3046" s="11">
        <f>(((J3046/60)/60)/24)+DATE(1970,1,1)</f>
        <v>42387.7268287037</v>
      </c>
      <c r="T3046" s="11">
        <f>(((I3046/60)/60)/24)+DATE(1970,1,1)</f>
        <v>42402.7268287037</v>
      </c>
      <c r="U3046">
        <f>YEAR(S3046)</f>
        <v>2016</v>
      </c>
      <c r="V3046">
        <f>YEAR(T3046)</f>
        <v>2016</v>
      </c>
      <c r="W3046" t="str">
        <f>IF(V3046=U3046, "Yes"," No")</f>
        <v>Yes</v>
      </c>
    </row>
    <row r="3047" spans="1:23" ht="57.6" x14ac:dyDescent="0.3">
      <c r="A3047">
        <v>3045</v>
      </c>
      <c r="B3047" s="1" t="s">
        <v>6178</v>
      </c>
      <c r="C3047" s="1" t="s">
        <v>6179</v>
      </c>
      <c r="D3047">
        <v>4000</v>
      </c>
      <c r="E3047">
        <v>5308.26</v>
      </c>
      <c r="F3047" t="s">
        <v>16</v>
      </c>
      <c r="G3047" t="s">
        <v>17</v>
      </c>
      <c r="H3047" t="s">
        <v>18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5489</v>
      </c>
      <c r="O3047" s="7">
        <f>(E3047/D3047)*100</f>
        <v>132.70650000000001</v>
      </c>
      <c r="P3047" s="5">
        <f>IFERROR((E3047/L3047),0)</f>
        <v>82.941562500000003</v>
      </c>
      <c r="Q3047" s="5" t="str">
        <f>LEFT(N3047,SEARCH("/", N3047)-1)</f>
        <v>theater</v>
      </c>
      <c r="R3047" s="5" t="str">
        <f>RIGHT(N3047,LEN(N3047)-SEARCH("/",N3047))</f>
        <v>spaces</v>
      </c>
      <c r="S3047" s="11">
        <f>(((J3047/60)/60)/24)+DATE(1970,1,1)</f>
        <v>41843.155729166669</v>
      </c>
      <c r="T3047" s="11">
        <f>(((I3047/60)/60)/24)+DATE(1970,1,1)</f>
        <v>41873.155729166669</v>
      </c>
      <c r="U3047">
        <f>YEAR(S3047)</f>
        <v>2014</v>
      </c>
      <c r="V3047">
        <f>YEAR(T3047)</f>
        <v>2014</v>
      </c>
      <c r="W3047" t="str">
        <f>IF(V3047=U3047, "Yes"," No")</f>
        <v>Yes</v>
      </c>
    </row>
    <row r="3048" spans="1:23" ht="57.6" x14ac:dyDescent="0.3">
      <c r="A3048">
        <v>3046</v>
      </c>
      <c r="B3048" s="1" t="s">
        <v>6180</v>
      </c>
      <c r="C3048" s="1" t="s">
        <v>6181</v>
      </c>
      <c r="D3048">
        <v>7900</v>
      </c>
      <c r="E3048">
        <v>15077</v>
      </c>
      <c r="F3048" t="s">
        <v>16</v>
      </c>
      <c r="G3048" t="s">
        <v>17</v>
      </c>
      <c r="H3048" t="s">
        <v>18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5489</v>
      </c>
      <c r="O3048" s="7">
        <f>(E3048/D3048)*100</f>
        <v>190.84810126582278</v>
      </c>
      <c r="P3048" s="5">
        <f>IFERROR((E3048/L3048),0)</f>
        <v>259.94827586206895</v>
      </c>
      <c r="Q3048" s="5" t="str">
        <f>LEFT(N3048,SEARCH("/", N3048)-1)</f>
        <v>theater</v>
      </c>
      <c r="R3048" s="5" t="str">
        <f>RIGHT(N3048,LEN(N3048)-SEARCH("/",N3048))</f>
        <v>spaces</v>
      </c>
      <c r="S3048" s="11">
        <f>(((J3048/60)/60)/24)+DATE(1970,1,1)</f>
        <v>41862.803078703706</v>
      </c>
      <c r="T3048" s="11">
        <f>(((I3048/60)/60)/24)+DATE(1970,1,1)</f>
        <v>41892.202777777777</v>
      </c>
      <c r="U3048">
        <f>YEAR(S3048)</f>
        <v>2014</v>
      </c>
      <c r="V3048">
        <f>YEAR(T3048)</f>
        <v>2014</v>
      </c>
      <c r="W3048" t="str">
        <f>IF(V3048=U3048, "Yes"," No")</f>
        <v>Yes</v>
      </c>
    </row>
    <row r="3049" spans="1:23" ht="43.2" x14ac:dyDescent="0.3">
      <c r="A3049">
        <v>3047</v>
      </c>
      <c r="B3049" s="1" t="s">
        <v>6182</v>
      </c>
      <c r="C3049" s="1" t="s">
        <v>6183</v>
      </c>
      <c r="D3049">
        <v>500</v>
      </c>
      <c r="E3049">
        <v>745</v>
      </c>
      <c r="F3049" t="s">
        <v>16</v>
      </c>
      <c r="G3049" t="s">
        <v>17</v>
      </c>
      <c r="H3049" t="s">
        <v>18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5489</v>
      </c>
      <c r="O3049" s="7">
        <f>(E3049/D3049)*100</f>
        <v>149</v>
      </c>
      <c r="P3049" s="5">
        <f>IFERROR((E3049/L3049),0)</f>
        <v>37.25</v>
      </c>
      <c r="Q3049" s="5" t="str">
        <f>LEFT(N3049,SEARCH("/", N3049)-1)</f>
        <v>theater</v>
      </c>
      <c r="R3049" s="5" t="str">
        <f>RIGHT(N3049,LEN(N3049)-SEARCH("/",N3049))</f>
        <v>spaces</v>
      </c>
      <c r="S3049" s="11">
        <f>(((J3049/60)/60)/24)+DATE(1970,1,1)</f>
        <v>42443.989050925928</v>
      </c>
      <c r="T3049" s="11">
        <f>(((I3049/60)/60)/24)+DATE(1970,1,1)</f>
        <v>42487.552777777775</v>
      </c>
      <c r="U3049">
        <f>YEAR(S3049)</f>
        <v>2016</v>
      </c>
      <c r="V3049">
        <f>YEAR(T3049)</f>
        <v>2016</v>
      </c>
      <c r="W3049" t="str">
        <f>IF(V3049=U3049, "Yes"," No")</f>
        <v>Yes</v>
      </c>
    </row>
    <row r="3050" spans="1:23" ht="57.6" x14ac:dyDescent="0.3">
      <c r="A3050">
        <v>3048</v>
      </c>
      <c r="B3050" s="1" t="s">
        <v>6184</v>
      </c>
      <c r="C3050" s="1" t="s">
        <v>6185</v>
      </c>
      <c r="D3050">
        <v>5000</v>
      </c>
      <c r="E3050">
        <v>8320</v>
      </c>
      <c r="F3050" t="s">
        <v>16</v>
      </c>
      <c r="G3050" t="s">
        <v>17</v>
      </c>
      <c r="H3050" t="s">
        <v>18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5489</v>
      </c>
      <c r="O3050" s="7">
        <f>(E3050/D3050)*100</f>
        <v>166.4</v>
      </c>
      <c r="P3050" s="5">
        <f>IFERROR((E3050/L3050),0)</f>
        <v>177.02127659574469</v>
      </c>
      <c r="Q3050" s="5" t="str">
        <f>LEFT(N3050,SEARCH("/", N3050)-1)</f>
        <v>theater</v>
      </c>
      <c r="R3050" s="5" t="str">
        <f>RIGHT(N3050,LEN(N3050)-SEARCH("/",N3050))</f>
        <v>spaces</v>
      </c>
      <c r="S3050" s="11">
        <f>(((J3050/60)/60)/24)+DATE(1970,1,1)</f>
        <v>41975.901180555549</v>
      </c>
      <c r="T3050" s="11">
        <f>(((I3050/60)/60)/24)+DATE(1970,1,1)</f>
        <v>42004.890277777777</v>
      </c>
      <c r="U3050">
        <f>YEAR(S3050)</f>
        <v>2014</v>
      </c>
      <c r="V3050">
        <f>YEAR(T3050)</f>
        <v>2014</v>
      </c>
      <c r="W3050" t="str">
        <f>IF(V3050=U3050, "Yes"," No")</f>
        <v>Yes</v>
      </c>
    </row>
    <row r="3051" spans="1:23" ht="57.6" x14ac:dyDescent="0.3">
      <c r="A3051">
        <v>3049</v>
      </c>
      <c r="B3051" s="1" t="s">
        <v>6186</v>
      </c>
      <c r="C3051" s="1" t="s">
        <v>6187</v>
      </c>
      <c r="D3051">
        <v>3750</v>
      </c>
      <c r="E3051">
        <v>4000</v>
      </c>
      <c r="F3051" t="s">
        <v>16</v>
      </c>
      <c r="G3051" t="s">
        <v>17</v>
      </c>
      <c r="H3051" t="s">
        <v>18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5489</v>
      </c>
      <c r="O3051" s="7">
        <f>(E3051/D3051)*100</f>
        <v>106.66666666666667</v>
      </c>
      <c r="P3051" s="5">
        <f>IFERROR((E3051/L3051),0)</f>
        <v>74.074074074074076</v>
      </c>
      <c r="Q3051" s="5" t="str">
        <f>LEFT(N3051,SEARCH("/", N3051)-1)</f>
        <v>theater</v>
      </c>
      <c r="R3051" s="5" t="str">
        <f>RIGHT(N3051,LEN(N3051)-SEARCH("/",N3051))</f>
        <v>spaces</v>
      </c>
      <c r="S3051" s="11">
        <f>(((J3051/60)/60)/24)+DATE(1970,1,1)</f>
        <v>42139.014525462961</v>
      </c>
      <c r="T3051" s="11">
        <f>(((I3051/60)/60)/24)+DATE(1970,1,1)</f>
        <v>42169.014525462961</v>
      </c>
      <c r="U3051">
        <f>YEAR(S3051)</f>
        <v>2015</v>
      </c>
      <c r="V3051">
        <f>YEAR(T3051)</f>
        <v>2015</v>
      </c>
      <c r="W3051" t="str">
        <f>IF(V3051=U3051, "Yes"," No")</f>
        <v>Yes</v>
      </c>
    </row>
    <row r="3052" spans="1:23" ht="43.2" x14ac:dyDescent="0.3">
      <c r="A3052">
        <v>3050</v>
      </c>
      <c r="B3052" s="1" t="s">
        <v>6188</v>
      </c>
      <c r="C3052" s="1" t="s">
        <v>6189</v>
      </c>
      <c r="D3052">
        <v>600</v>
      </c>
      <c r="E3052">
        <v>636</v>
      </c>
      <c r="F3052" t="s">
        <v>16</v>
      </c>
      <c r="G3052" t="s">
        <v>17</v>
      </c>
      <c r="H3052" t="s">
        <v>18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5489</v>
      </c>
      <c r="O3052" s="7">
        <f>(E3052/D3052)*100</f>
        <v>106</v>
      </c>
      <c r="P3052" s="5">
        <f>IFERROR((E3052/L3052),0)</f>
        <v>70.666666666666671</v>
      </c>
      <c r="Q3052" s="5" t="str">
        <f>LEFT(N3052,SEARCH("/", N3052)-1)</f>
        <v>theater</v>
      </c>
      <c r="R3052" s="5" t="str">
        <f>RIGHT(N3052,LEN(N3052)-SEARCH("/",N3052))</f>
        <v>spaces</v>
      </c>
      <c r="S3052" s="11">
        <f>(((J3052/60)/60)/24)+DATE(1970,1,1)</f>
        <v>42465.16851851852</v>
      </c>
      <c r="T3052" s="11">
        <f>(((I3052/60)/60)/24)+DATE(1970,1,1)</f>
        <v>42495.16851851852</v>
      </c>
      <c r="U3052">
        <f>YEAR(S3052)</f>
        <v>2016</v>
      </c>
      <c r="V3052">
        <f>YEAR(T3052)</f>
        <v>2016</v>
      </c>
      <c r="W3052" t="str">
        <f>IF(V3052=U3052, "Yes"," No")</f>
        <v>Yes</v>
      </c>
    </row>
    <row r="3053" spans="1:23" ht="57.6" x14ac:dyDescent="0.3">
      <c r="A3053">
        <v>3051</v>
      </c>
      <c r="B3053" s="1" t="s">
        <v>6190</v>
      </c>
      <c r="C3053" s="1" t="s">
        <v>6191</v>
      </c>
      <c r="D3053">
        <v>3500</v>
      </c>
      <c r="E3053">
        <v>827</v>
      </c>
      <c r="F3053" t="s">
        <v>357</v>
      </c>
      <c r="G3053" t="s">
        <v>24</v>
      </c>
      <c r="H3053" t="s">
        <v>25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5489</v>
      </c>
      <c r="O3053" s="7">
        <f>(E3053/D3053)*100</f>
        <v>23.62857142857143</v>
      </c>
      <c r="P3053" s="5">
        <f>IFERROR((E3053/L3053),0)</f>
        <v>23.62857142857143</v>
      </c>
      <c r="Q3053" s="5" t="str">
        <f>LEFT(N3053,SEARCH("/", N3053)-1)</f>
        <v>theater</v>
      </c>
      <c r="R3053" s="5" t="str">
        <f>RIGHT(N3053,LEN(N3053)-SEARCH("/",N3053))</f>
        <v>spaces</v>
      </c>
      <c r="S3053" s="11">
        <f>(((J3053/60)/60)/24)+DATE(1970,1,1)</f>
        <v>42744.416030092587</v>
      </c>
      <c r="T3053" s="11">
        <f>(((I3053/60)/60)/24)+DATE(1970,1,1)</f>
        <v>42774.416030092587</v>
      </c>
      <c r="U3053">
        <f>YEAR(S3053)</f>
        <v>2017</v>
      </c>
      <c r="V3053">
        <f>YEAR(T3053)</f>
        <v>2017</v>
      </c>
      <c r="W3053" t="str">
        <f>IF(V3053=U3053, "Yes"," No")</f>
        <v>Yes</v>
      </c>
    </row>
    <row r="3054" spans="1:23" ht="43.2" x14ac:dyDescent="0.3">
      <c r="A3054">
        <v>3052</v>
      </c>
      <c r="B3054" s="1" t="s">
        <v>6192</v>
      </c>
      <c r="C3054" s="1" t="s">
        <v>6193</v>
      </c>
      <c r="D3054">
        <v>50000</v>
      </c>
      <c r="E3054">
        <v>75</v>
      </c>
      <c r="F3054" t="s">
        <v>357</v>
      </c>
      <c r="G3054" t="s">
        <v>17</v>
      </c>
      <c r="H3054" t="s">
        <v>18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5489</v>
      </c>
      <c r="O3054" s="7">
        <f>(E3054/D3054)*100</f>
        <v>0.15</v>
      </c>
      <c r="P3054" s="5">
        <f>IFERROR((E3054/L3054),0)</f>
        <v>37.5</v>
      </c>
      <c r="Q3054" s="5" t="str">
        <f>LEFT(N3054,SEARCH("/", N3054)-1)</f>
        <v>theater</v>
      </c>
      <c r="R3054" s="5" t="str">
        <f>RIGHT(N3054,LEN(N3054)-SEARCH("/",N3054))</f>
        <v>spaces</v>
      </c>
      <c r="S3054" s="11">
        <f>(((J3054/60)/60)/24)+DATE(1970,1,1)</f>
        <v>42122.670069444444</v>
      </c>
      <c r="T3054" s="11">
        <f>(((I3054/60)/60)/24)+DATE(1970,1,1)</f>
        <v>42152.665972222225</v>
      </c>
      <c r="U3054">
        <f>YEAR(S3054)</f>
        <v>2015</v>
      </c>
      <c r="V3054">
        <f>YEAR(T3054)</f>
        <v>2015</v>
      </c>
      <c r="W3054" t="str">
        <f>IF(V3054=U3054, "Yes"," No")</f>
        <v>Yes</v>
      </c>
    </row>
    <row r="3055" spans="1:23" ht="57.6" x14ac:dyDescent="0.3">
      <c r="A3055">
        <v>3053</v>
      </c>
      <c r="B3055" s="1" t="s">
        <v>6194</v>
      </c>
      <c r="C3055" s="1" t="s">
        <v>6195</v>
      </c>
      <c r="D3055">
        <v>10000</v>
      </c>
      <c r="E3055">
        <v>40</v>
      </c>
      <c r="F3055" t="s">
        <v>357</v>
      </c>
      <c r="G3055" t="s">
        <v>17</v>
      </c>
      <c r="H3055" t="s">
        <v>18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5489</v>
      </c>
      <c r="O3055" s="7">
        <f>(E3055/D3055)*100</f>
        <v>0.4</v>
      </c>
      <c r="P3055" s="5">
        <f>IFERROR((E3055/L3055),0)</f>
        <v>13.333333333333334</v>
      </c>
      <c r="Q3055" s="5" t="str">
        <f>LEFT(N3055,SEARCH("/", N3055)-1)</f>
        <v>theater</v>
      </c>
      <c r="R3055" s="5" t="str">
        <f>RIGHT(N3055,LEN(N3055)-SEARCH("/",N3055))</f>
        <v>spaces</v>
      </c>
      <c r="S3055" s="11">
        <f>(((J3055/60)/60)/24)+DATE(1970,1,1)</f>
        <v>41862.761724537035</v>
      </c>
      <c r="T3055" s="11">
        <f>(((I3055/60)/60)/24)+DATE(1970,1,1)</f>
        <v>41914.165972222225</v>
      </c>
      <c r="U3055">
        <f>YEAR(S3055)</f>
        <v>2014</v>
      </c>
      <c r="V3055">
        <f>YEAR(T3055)</f>
        <v>2014</v>
      </c>
      <c r="W3055" t="str">
        <f>IF(V3055=U3055, "Yes"," No")</f>
        <v>Yes</v>
      </c>
    </row>
    <row r="3056" spans="1:23" ht="57.6" x14ac:dyDescent="0.3">
      <c r="A3056">
        <v>3054</v>
      </c>
      <c r="B3056" s="1" t="s">
        <v>6196</v>
      </c>
      <c r="C3056" s="1" t="s">
        <v>6197</v>
      </c>
      <c r="D3056">
        <v>300</v>
      </c>
      <c r="E3056">
        <v>0</v>
      </c>
      <c r="F3056" t="s">
        <v>357</v>
      </c>
      <c r="G3056" t="s">
        <v>17</v>
      </c>
      <c r="H3056" t="s">
        <v>18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5489</v>
      </c>
      <c r="O3056" s="7">
        <f>(E3056/D3056)*100</f>
        <v>0</v>
      </c>
      <c r="P3056" s="5">
        <f>IFERROR((E3056/L3056),0)</f>
        <v>0</v>
      </c>
      <c r="Q3056" s="5" t="str">
        <f>LEFT(N3056,SEARCH("/", N3056)-1)</f>
        <v>theater</v>
      </c>
      <c r="R3056" s="5" t="str">
        <f>RIGHT(N3056,LEN(N3056)-SEARCH("/",N3056))</f>
        <v>spaces</v>
      </c>
      <c r="S3056" s="11">
        <f>(((J3056/60)/60)/24)+DATE(1970,1,1)</f>
        <v>42027.832800925928</v>
      </c>
      <c r="T3056" s="11">
        <f>(((I3056/60)/60)/24)+DATE(1970,1,1)</f>
        <v>42065.044444444444</v>
      </c>
      <c r="U3056">
        <f>YEAR(S3056)</f>
        <v>2015</v>
      </c>
      <c r="V3056">
        <f>YEAR(T3056)</f>
        <v>2015</v>
      </c>
      <c r="W3056" t="str">
        <f>IF(V3056=U3056, "Yes"," No")</f>
        <v>Yes</v>
      </c>
    </row>
    <row r="3057" spans="1:23" ht="43.2" x14ac:dyDescent="0.3">
      <c r="A3057">
        <v>3055</v>
      </c>
      <c r="B3057" s="1" t="s">
        <v>6198</v>
      </c>
      <c r="C3057" s="1" t="s">
        <v>6199</v>
      </c>
      <c r="D3057">
        <v>20000</v>
      </c>
      <c r="E3057">
        <v>1</v>
      </c>
      <c r="F3057" t="s">
        <v>357</v>
      </c>
      <c r="G3057" t="s">
        <v>17</v>
      </c>
      <c r="H3057" t="s">
        <v>18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5489</v>
      </c>
      <c r="O3057" s="7">
        <f>(E3057/D3057)*100</f>
        <v>5.0000000000000001E-3</v>
      </c>
      <c r="P3057" s="5">
        <f>IFERROR((E3057/L3057),0)</f>
        <v>1</v>
      </c>
      <c r="Q3057" s="5" t="str">
        <f>LEFT(N3057,SEARCH("/", N3057)-1)</f>
        <v>theater</v>
      </c>
      <c r="R3057" s="5" t="str">
        <f>RIGHT(N3057,LEN(N3057)-SEARCH("/",N3057))</f>
        <v>spaces</v>
      </c>
      <c r="S3057" s="11">
        <f>(((J3057/60)/60)/24)+DATE(1970,1,1)</f>
        <v>41953.95821759259</v>
      </c>
      <c r="T3057" s="11">
        <f>(((I3057/60)/60)/24)+DATE(1970,1,1)</f>
        <v>42013.95821759259</v>
      </c>
      <c r="U3057">
        <f>YEAR(S3057)</f>
        <v>2014</v>
      </c>
      <c r="V3057">
        <f>YEAR(T3057)</f>
        <v>2015</v>
      </c>
      <c r="W3057" t="str">
        <f>IF(V3057=U3057, "Yes"," No")</f>
        <v xml:space="preserve"> No</v>
      </c>
    </row>
    <row r="3058" spans="1:23" ht="43.2" x14ac:dyDescent="0.3">
      <c r="A3058">
        <v>3056</v>
      </c>
      <c r="B3058" s="1" t="s">
        <v>6200</v>
      </c>
      <c r="C3058" s="1" t="s">
        <v>6201</v>
      </c>
      <c r="D3058">
        <v>25000</v>
      </c>
      <c r="E3058">
        <v>0</v>
      </c>
      <c r="F3058" t="s">
        <v>357</v>
      </c>
      <c r="G3058" t="s">
        <v>17</v>
      </c>
      <c r="H3058" t="s">
        <v>18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5489</v>
      </c>
      <c r="O3058" s="7">
        <f>(E3058/D3058)*100</f>
        <v>0</v>
      </c>
      <c r="P3058" s="5">
        <f>IFERROR((E3058/L3058),0)</f>
        <v>0</v>
      </c>
      <c r="Q3058" s="5" t="str">
        <f>LEFT(N3058,SEARCH("/", N3058)-1)</f>
        <v>theater</v>
      </c>
      <c r="R3058" s="5" t="str">
        <f>RIGHT(N3058,LEN(N3058)-SEARCH("/",N3058))</f>
        <v>spaces</v>
      </c>
      <c r="S3058" s="11">
        <f>(((J3058/60)/60)/24)+DATE(1970,1,1)</f>
        <v>41851.636388888888</v>
      </c>
      <c r="T3058" s="11">
        <f>(((I3058/60)/60)/24)+DATE(1970,1,1)</f>
        <v>41911.636388888888</v>
      </c>
      <c r="U3058">
        <f>YEAR(S3058)</f>
        <v>2014</v>
      </c>
      <c r="V3058">
        <f>YEAR(T3058)</f>
        <v>2014</v>
      </c>
      <c r="W3058" t="str">
        <f>IF(V3058=U3058, "Yes"," No")</f>
        <v>Yes</v>
      </c>
    </row>
    <row r="3059" spans="1:23" ht="43.2" x14ac:dyDescent="0.3">
      <c r="A3059">
        <v>3057</v>
      </c>
      <c r="B3059" s="1" t="s">
        <v>6202</v>
      </c>
      <c r="C3059" s="1" t="s">
        <v>6203</v>
      </c>
      <c r="D3059">
        <v>50000</v>
      </c>
      <c r="E3059">
        <v>0</v>
      </c>
      <c r="F3059" t="s">
        <v>357</v>
      </c>
      <c r="G3059" t="s">
        <v>24</v>
      </c>
      <c r="H3059" t="s">
        <v>25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5489</v>
      </c>
      <c r="O3059" s="7">
        <f>(E3059/D3059)*100</f>
        <v>0</v>
      </c>
      <c r="P3059" s="5">
        <f>IFERROR((E3059/L3059),0)</f>
        <v>0</v>
      </c>
      <c r="Q3059" s="5" t="str">
        <f>LEFT(N3059,SEARCH("/", N3059)-1)</f>
        <v>theater</v>
      </c>
      <c r="R3059" s="5" t="str">
        <f>RIGHT(N3059,LEN(N3059)-SEARCH("/",N3059))</f>
        <v>spaces</v>
      </c>
      <c r="S3059" s="11">
        <f>(((J3059/60)/60)/24)+DATE(1970,1,1)</f>
        <v>42433.650590277779</v>
      </c>
      <c r="T3059" s="11">
        <f>(((I3059/60)/60)/24)+DATE(1970,1,1)</f>
        <v>42463.608923611115</v>
      </c>
      <c r="U3059">
        <f>YEAR(S3059)</f>
        <v>2016</v>
      </c>
      <c r="V3059">
        <f>YEAR(T3059)</f>
        <v>2016</v>
      </c>
      <c r="W3059" t="str">
        <f>IF(V3059=U3059, "Yes"," No")</f>
        <v>Yes</v>
      </c>
    </row>
    <row r="3060" spans="1:23" ht="57.6" x14ac:dyDescent="0.3">
      <c r="A3060">
        <v>3058</v>
      </c>
      <c r="B3060" s="1" t="s">
        <v>6204</v>
      </c>
      <c r="C3060" s="1" t="s">
        <v>6205</v>
      </c>
      <c r="D3060">
        <v>18000</v>
      </c>
      <c r="E3060">
        <v>3</v>
      </c>
      <c r="F3060" t="s">
        <v>357</v>
      </c>
      <c r="G3060" t="s">
        <v>1224</v>
      </c>
      <c r="H3060" t="s">
        <v>55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5489</v>
      </c>
      <c r="O3060" s="7">
        <f>(E3060/D3060)*100</f>
        <v>1.6666666666666666E-2</v>
      </c>
      <c r="P3060" s="5">
        <f>IFERROR((E3060/L3060),0)</f>
        <v>1</v>
      </c>
      <c r="Q3060" s="5" t="str">
        <f>LEFT(N3060,SEARCH("/", N3060)-1)</f>
        <v>theater</v>
      </c>
      <c r="R3060" s="5" t="str">
        <f>RIGHT(N3060,LEN(N3060)-SEARCH("/",N3060))</f>
        <v>spaces</v>
      </c>
      <c r="S3060" s="11">
        <f>(((J3060/60)/60)/24)+DATE(1970,1,1)</f>
        <v>42460.374305555553</v>
      </c>
      <c r="T3060" s="11">
        <f>(((I3060/60)/60)/24)+DATE(1970,1,1)</f>
        <v>42510.374305555553</v>
      </c>
      <c r="U3060">
        <f>YEAR(S3060)</f>
        <v>2016</v>
      </c>
      <c r="V3060">
        <f>YEAR(T3060)</f>
        <v>2016</v>
      </c>
      <c r="W3060" t="str">
        <f>IF(V3060=U3060, "Yes"," No")</f>
        <v>Yes</v>
      </c>
    </row>
    <row r="3061" spans="1:23" ht="43.2" x14ac:dyDescent="0.3">
      <c r="A3061">
        <v>3059</v>
      </c>
      <c r="B3061" s="1" t="s">
        <v>6206</v>
      </c>
      <c r="C3061" s="1" t="s">
        <v>6207</v>
      </c>
      <c r="D3061">
        <v>15000</v>
      </c>
      <c r="E3061">
        <v>451</v>
      </c>
      <c r="F3061" t="s">
        <v>357</v>
      </c>
      <c r="G3061" t="s">
        <v>17</v>
      </c>
      <c r="H3061" t="s">
        <v>18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5489</v>
      </c>
      <c r="O3061" s="7">
        <f>(E3061/D3061)*100</f>
        <v>3.0066666666666664</v>
      </c>
      <c r="P3061" s="5">
        <f>IFERROR((E3061/L3061),0)</f>
        <v>41</v>
      </c>
      <c r="Q3061" s="5" t="str">
        <f>LEFT(N3061,SEARCH("/", N3061)-1)</f>
        <v>theater</v>
      </c>
      <c r="R3061" s="5" t="str">
        <f>RIGHT(N3061,LEN(N3061)-SEARCH("/",N3061))</f>
        <v>spaces</v>
      </c>
      <c r="S3061" s="11">
        <f>(((J3061/60)/60)/24)+DATE(1970,1,1)</f>
        <v>41829.935717592591</v>
      </c>
      <c r="T3061" s="11">
        <f>(((I3061/60)/60)/24)+DATE(1970,1,1)</f>
        <v>41859.935717592591</v>
      </c>
      <c r="U3061">
        <f>YEAR(S3061)</f>
        <v>2014</v>
      </c>
      <c r="V3061">
        <f>YEAR(T3061)</f>
        <v>2014</v>
      </c>
      <c r="W3061" t="str">
        <f>IF(V3061=U3061, "Yes"," No")</f>
        <v>Yes</v>
      </c>
    </row>
    <row r="3062" spans="1:23" ht="28.8" x14ac:dyDescent="0.3">
      <c r="A3062">
        <v>3060</v>
      </c>
      <c r="B3062" s="1" t="s">
        <v>6208</v>
      </c>
      <c r="C3062" s="1" t="s">
        <v>6209</v>
      </c>
      <c r="D3062">
        <v>220000</v>
      </c>
      <c r="E3062">
        <v>335</v>
      </c>
      <c r="F3062" t="s">
        <v>357</v>
      </c>
      <c r="G3062" t="s">
        <v>17</v>
      </c>
      <c r="H3062" t="s">
        <v>18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5489</v>
      </c>
      <c r="O3062" s="7">
        <f>(E3062/D3062)*100</f>
        <v>0.15227272727272728</v>
      </c>
      <c r="P3062" s="5">
        <f>IFERROR((E3062/L3062),0)</f>
        <v>55.833333333333336</v>
      </c>
      <c r="Q3062" s="5" t="str">
        <f>LEFT(N3062,SEARCH("/", N3062)-1)</f>
        <v>theater</v>
      </c>
      <c r="R3062" s="5" t="str">
        <f>RIGHT(N3062,LEN(N3062)-SEARCH("/",N3062))</f>
        <v>spaces</v>
      </c>
      <c r="S3062" s="11">
        <f>(((J3062/60)/60)/24)+DATE(1970,1,1)</f>
        <v>42245.274699074071</v>
      </c>
      <c r="T3062" s="11">
        <f>(((I3062/60)/60)/24)+DATE(1970,1,1)</f>
        <v>42275.274699074071</v>
      </c>
      <c r="U3062">
        <f>YEAR(S3062)</f>
        <v>2015</v>
      </c>
      <c r="V3062">
        <f>YEAR(T3062)</f>
        <v>2015</v>
      </c>
      <c r="W3062" t="str">
        <f>IF(V3062=U3062, "Yes"," No")</f>
        <v>Yes</v>
      </c>
    </row>
    <row r="3063" spans="1:23" x14ac:dyDescent="0.3">
      <c r="A3063">
        <v>3061</v>
      </c>
      <c r="B3063" s="1" t="s">
        <v>6210</v>
      </c>
      <c r="C3063" s="1" t="s">
        <v>6211</v>
      </c>
      <c r="D3063">
        <v>1000000</v>
      </c>
      <c r="E3063">
        <v>0</v>
      </c>
      <c r="F3063" t="s">
        <v>357</v>
      </c>
      <c r="G3063" t="s">
        <v>17</v>
      </c>
      <c r="H3063" t="s">
        <v>18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5489</v>
      </c>
      <c r="O3063" s="7">
        <f>(E3063/D3063)*100</f>
        <v>0</v>
      </c>
      <c r="P3063" s="5">
        <f>IFERROR((E3063/L3063),0)</f>
        <v>0</v>
      </c>
      <c r="Q3063" s="5" t="str">
        <f>LEFT(N3063,SEARCH("/", N3063)-1)</f>
        <v>theater</v>
      </c>
      <c r="R3063" s="5" t="str">
        <f>RIGHT(N3063,LEN(N3063)-SEARCH("/",N3063))</f>
        <v>spaces</v>
      </c>
      <c r="S3063" s="11">
        <f>(((J3063/60)/60)/24)+DATE(1970,1,1)</f>
        <v>41834.784120370372</v>
      </c>
      <c r="T3063" s="11">
        <f>(((I3063/60)/60)/24)+DATE(1970,1,1)</f>
        <v>41864.784120370372</v>
      </c>
      <c r="U3063">
        <f>YEAR(S3063)</f>
        <v>2014</v>
      </c>
      <c r="V3063">
        <f>YEAR(T3063)</f>
        <v>2014</v>
      </c>
      <c r="W3063" t="str">
        <f>IF(V3063=U3063, "Yes"," No")</f>
        <v>Yes</v>
      </c>
    </row>
    <row r="3064" spans="1:23" ht="43.2" x14ac:dyDescent="0.3">
      <c r="A3064">
        <v>3062</v>
      </c>
      <c r="B3064" s="1" t="s">
        <v>6212</v>
      </c>
      <c r="C3064" s="1" t="s">
        <v>6213</v>
      </c>
      <c r="D3064">
        <v>10000</v>
      </c>
      <c r="E3064">
        <v>6684</v>
      </c>
      <c r="F3064" t="s">
        <v>357</v>
      </c>
      <c r="G3064" t="s">
        <v>17</v>
      </c>
      <c r="H3064" t="s">
        <v>18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5489</v>
      </c>
      <c r="O3064" s="7">
        <f>(E3064/D3064)*100</f>
        <v>66.84</v>
      </c>
      <c r="P3064" s="5">
        <f>IFERROR((E3064/L3064),0)</f>
        <v>99.761194029850742</v>
      </c>
      <c r="Q3064" s="5" t="str">
        <f>LEFT(N3064,SEARCH("/", N3064)-1)</f>
        <v>theater</v>
      </c>
      <c r="R3064" s="5" t="str">
        <f>RIGHT(N3064,LEN(N3064)-SEARCH("/",N3064))</f>
        <v>spaces</v>
      </c>
      <c r="S3064" s="11">
        <f>(((J3064/60)/60)/24)+DATE(1970,1,1)</f>
        <v>42248.535787037035</v>
      </c>
      <c r="T3064" s="11">
        <f>(((I3064/60)/60)/24)+DATE(1970,1,1)</f>
        <v>42277.75</v>
      </c>
      <c r="U3064">
        <f>YEAR(S3064)</f>
        <v>2015</v>
      </c>
      <c r="V3064">
        <f>YEAR(T3064)</f>
        <v>2015</v>
      </c>
      <c r="W3064" t="str">
        <f>IF(V3064=U3064, "Yes"," No")</f>
        <v>Yes</v>
      </c>
    </row>
    <row r="3065" spans="1:23" ht="43.2" x14ac:dyDescent="0.3">
      <c r="A3065">
        <v>3063</v>
      </c>
      <c r="B3065" s="1" t="s">
        <v>6214</v>
      </c>
      <c r="C3065" s="1" t="s">
        <v>6215</v>
      </c>
      <c r="D3065">
        <v>3000</v>
      </c>
      <c r="E3065">
        <v>587</v>
      </c>
      <c r="F3065" t="s">
        <v>357</v>
      </c>
      <c r="G3065" t="s">
        <v>17</v>
      </c>
      <c r="H3065" t="s">
        <v>18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5489</v>
      </c>
      <c r="O3065" s="7">
        <f>(E3065/D3065)*100</f>
        <v>19.566666666666666</v>
      </c>
      <c r="P3065" s="5">
        <f>IFERROR((E3065/L3065),0)</f>
        <v>25.521739130434781</v>
      </c>
      <c r="Q3065" s="5" t="str">
        <f>LEFT(N3065,SEARCH("/", N3065)-1)</f>
        <v>theater</v>
      </c>
      <c r="R3065" s="5" t="str">
        <f>RIGHT(N3065,LEN(N3065)-SEARCH("/",N3065))</f>
        <v>spaces</v>
      </c>
      <c r="S3065" s="11">
        <f>(((J3065/60)/60)/24)+DATE(1970,1,1)</f>
        <v>42630.922893518517</v>
      </c>
      <c r="T3065" s="11">
        <f>(((I3065/60)/60)/24)+DATE(1970,1,1)</f>
        <v>42665.922893518517</v>
      </c>
      <c r="U3065">
        <f>YEAR(S3065)</f>
        <v>2016</v>
      </c>
      <c r="V3065">
        <f>YEAR(T3065)</f>
        <v>2016</v>
      </c>
      <c r="W3065" t="str">
        <f>IF(V3065=U3065, "Yes"," No")</f>
        <v>Yes</v>
      </c>
    </row>
    <row r="3066" spans="1:23" ht="28.8" x14ac:dyDescent="0.3">
      <c r="A3066">
        <v>3064</v>
      </c>
      <c r="B3066" s="1" t="s">
        <v>6216</v>
      </c>
      <c r="C3066" s="1" t="s">
        <v>6217</v>
      </c>
      <c r="D3066">
        <v>75000</v>
      </c>
      <c r="E3066">
        <v>8471</v>
      </c>
      <c r="F3066" t="s">
        <v>357</v>
      </c>
      <c r="G3066" t="s">
        <v>17</v>
      </c>
      <c r="H3066" t="s">
        <v>18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5489</v>
      </c>
      <c r="O3066" s="7">
        <f>(E3066/D3066)*100</f>
        <v>11.294666666666666</v>
      </c>
      <c r="P3066" s="5">
        <f>IFERROR((E3066/L3066),0)</f>
        <v>117.65277777777777</v>
      </c>
      <c r="Q3066" s="5" t="str">
        <f>LEFT(N3066,SEARCH("/", N3066)-1)</f>
        <v>theater</v>
      </c>
      <c r="R3066" s="5" t="str">
        <f>RIGHT(N3066,LEN(N3066)-SEARCH("/",N3066))</f>
        <v>spaces</v>
      </c>
      <c r="S3066" s="11">
        <f>(((J3066/60)/60)/24)+DATE(1970,1,1)</f>
        <v>42299.130162037036</v>
      </c>
      <c r="T3066" s="11">
        <f>(((I3066/60)/60)/24)+DATE(1970,1,1)</f>
        <v>42330.290972222225</v>
      </c>
      <c r="U3066">
        <f>YEAR(S3066)</f>
        <v>2015</v>
      </c>
      <c r="V3066">
        <f>YEAR(T3066)</f>
        <v>2015</v>
      </c>
      <c r="W3066" t="str">
        <f>IF(V3066=U3066, "Yes"," No")</f>
        <v>Yes</v>
      </c>
    </row>
    <row r="3067" spans="1:23" ht="43.2" x14ac:dyDescent="0.3">
      <c r="A3067">
        <v>3065</v>
      </c>
      <c r="B3067" s="1" t="s">
        <v>6218</v>
      </c>
      <c r="C3067" s="1" t="s">
        <v>6219</v>
      </c>
      <c r="D3067">
        <v>25000</v>
      </c>
      <c r="E3067">
        <v>10</v>
      </c>
      <c r="F3067" t="s">
        <v>357</v>
      </c>
      <c r="G3067" t="s">
        <v>17</v>
      </c>
      <c r="H3067" t="s">
        <v>18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5489</v>
      </c>
      <c r="O3067" s="7">
        <f>(E3067/D3067)*100</f>
        <v>0.04</v>
      </c>
      <c r="P3067" s="5">
        <f>IFERROR((E3067/L3067),0)</f>
        <v>5</v>
      </c>
      <c r="Q3067" s="5" t="str">
        <f>LEFT(N3067,SEARCH("/", N3067)-1)</f>
        <v>theater</v>
      </c>
      <c r="R3067" s="5" t="str">
        <f>RIGHT(N3067,LEN(N3067)-SEARCH("/",N3067))</f>
        <v>spaces</v>
      </c>
      <c r="S3067" s="11">
        <f>(((J3067/60)/60)/24)+DATE(1970,1,1)</f>
        <v>41825.055231481485</v>
      </c>
      <c r="T3067" s="11">
        <f>(((I3067/60)/60)/24)+DATE(1970,1,1)</f>
        <v>41850.055231481485</v>
      </c>
      <c r="U3067">
        <f>YEAR(S3067)</f>
        <v>2014</v>
      </c>
      <c r="V3067">
        <f>YEAR(T3067)</f>
        <v>2014</v>
      </c>
      <c r="W3067" t="str">
        <f>IF(V3067=U3067, "Yes"," No")</f>
        <v>Yes</v>
      </c>
    </row>
    <row r="3068" spans="1:23" ht="43.2" x14ac:dyDescent="0.3">
      <c r="A3068">
        <v>3066</v>
      </c>
      <c r="B3068" s="1" t="s">
        <v>6220</v>
      </c>
      <c r="C3068" s="1" t="s">
        <v>6221</v>
      </c>
      <c r="D3068">
        <v>350000</v>
      </c>
      <c r="E3068">
        <v>41950</v>
      </c>
      <c r="F3068" t="s">
        <v>357</v>
      </c>
      <c r="G3068" t="s">
        <v>50</v>
      </c>
      <c r="H3068" t="s">
        <v>51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5489</v>
      </c>
      <c r="O3068" s="7">
        <f>(E3068/D3068)*100</f>
        <v>11.985714285714286</v>
      </c>
      <c r="P3068" s="5">
        <f>IFERROR((E3068/L3068),0)</f>
        <v>2796.6666666666665</v>
      </c>
      <c r="Q3068" s="5" t="str">
        <f>LEFT(N3068,SEARCH("/", N3068)-1)</f>
        <v>theater</v>
      </c>
      <c r="R3068" s="5" t="str">
        <f>RIGHT(N3068,LEN(N3068)-SEARCH("/",N3068))</f>
        <v>spaces</v>
      </c>
      <c r="S3068" s="11">
        <f>(((J3068/60)/60)/24)+DATE(1970,1,1)</f>
        <v>42531.228437500002</v>
      </c>
      <c r="T3068" s="11">
        <f>(((I3068/60)/60)/24)+DATE(1970,1,1)</f>
        <v>42561.228437500002</v>
      </c>
      <c r="U3068">
        <f>YEAR(S3068)</f>
        <v>2016</v>
      </c>
      <c r="V3068">
        <f>YEAR(T3068)</f>
        <v>2016</v>
      </c>
      <c r="W3068" t="str">
        <f>IF(V3068=U3068, "Yes"," No")</f>
        <v>Yes</v>
      </c>
    </row>
    <row r="3069" spans="1:23" ht="43.2" x14ac:dyDescent="0.3">
      <c r="A3069">
        <v>3067</v>
      </c>
      <c r="B3069" s="1" t="s">
        <v>6222</v>
      </c>
      <c r="C3069" s="1" t="s">
        <v>6223</v>
      </c>
      <c r="D3069">
        <v>8000</v>
      </c>
      <c r="E3069">
        <v>200</v>
      </c>
      <c r="F3069" t="s">
        <v>357</v>
      </c>
      <c r="G3069" t="s">
        <v>80</v>
      </c>
      <c r="H3069" t="s">
        <v>81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5489</v>
      </c>
      <c r="O3069" s="7">
        <f>(E3069/D3069)*100</f>
        <v>2.5</v>
      </c>
      <c r="P3069" s="5">
        <f>IFERROR((E3069/L3069),0)</f>
        <v>200</v>
      </c>
      <c r="Q3069" s="5" t="str">
        <f>LEFT(N3069,SEARCH("/", N3069)-1)</f>
        <v>theater</v>
      </c>
      <c r="R3069" s="5" t="str">
        <f>RIGHT(N3069,LEN(N3069)-SEARCH("/",N3069))</f>
        <v>spaces</v>
      </c>
      <c r="S3069" s="11">
        <f>(((J3069/60)/60)/24)+DATE(1970,1,1)</f>
        <v>42226.938414351855</v>
      </c>
      <c r="T3069" s="11">
        <f>(((I3069/60)/60)/24)+DATE(1970,1,1)</f>
        <v>42256.938414351855</v>
      </c>
      <c r="U3069">
        <f>YEAR(S3069)</f>
        <v>2015</v>
      </c>
      <c r="V3069">
        <f>YEAR(T3069)</f>
        <v>2015</v>
      </c>
      <c r="W3069" t="str">
        <f>IF(V3069=U3069, "Yes"," No")</f>
        <v>Yes</v>
      </c>
    </row>
    <row r="3070" spans="1:23" ht="43.2" x14ac:dyDescent="0.3">
      <c r="A3070">
        <v>3068</v>
      </c>
      <c r="B3070" s="1" t="s">
        <v>6224</v>
      </c>
      <c r="C3070" s="1" t="s">
        <v>6225</v>
      </c>
      <c r="D3070">
        <v>250000</v>
      </c>
      <c r="E3070">
        <v>175</v>
      </c>
      <c r="F3070" t="s">
        <v>357</v>
      </c>
      <c r="G3070" t="s">
        <v>17</v>
      </c>
      <c r="H3070" t="s">
        <v>18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5489</v>
      </c>
      <c r="O3070" s="7">
        <f>(E3070/D3070)*100</f>
        <v>6.9999999999999993E-2</v>
      </c>
      <c r="P3070" s="5">
        <f>IFERROR((E3070/L3070),0)</f>
        <v>87.5</v>
      </c>
      <c r="Q3070" s="5" t="str">
        <f>LEFT(N3070,SEARCH("/", N3070)-1)</f>
        <v>theater</v>
      </c>
      <c r="R3070" s="5" t="str">
        <f>RIGHT(N3070,LEN(N3070)-SEARCH("/",N3070))</f>
        <v>spaces</v>
      </c>
      <c r="S3070" s="11">
        <f>(((J3070/60)/60)/24)+DATE(1970,1,1)</f>
        <v>42263.691574074073</v>
      </c>
      <c r="T3070" s="11">
        <f>(((I3070/60)/60)/24)+DATE(1970,1,1)</f>
        <v>42293.691574074073</v>
      </c>
      <c r="U3070">
        <f>YEAR(S3070)</f>
        <v>2015</v>
      </c>
      <c r="V3070">
        <f>YEAR(T3070)</f>
        <v>2015</v>
      </c>
      <c r="W3070" t="str">
        <f>IF(V3070=U3070, "Yes"," No")</f>
        <v>Yes</v>
      </c>
    </row>
    <row r="3071" spans="1:23" ht="43.2" x14ac:dyDescent="0.3">
      <c r="A3071">
        <v>3069</v>
      </c>
      <c r="B3071" s="1" t="s">
        <v>6226</v>
      </c>
      <c r="C3071" s="1" t="s">
        <v>6227</v>
      </c>
      <c r="D3071">
        <v>1000</v>
      </c>
      <c r="E3071">
        <v>141</v>
      </c>
      <c r="F3071" t="s">
        <v>357</v>
      </c>
      <c r="G3071" t="s">
        <v>17</v>
      </c>
      <c r="H3071" t="s">
        <v>18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5489</v>
      </c>
      <c r="O3071" s="7">
        <f>(E3071/D3071)*100</f>
        <v>14.099999999999998</v>
      </c>
      <c r="P3071" s="5">
        <f>IFERROR((E3071/L3071),0)</f>
        <v>20.142857142857142</v>
      </c>
      <c r="Q3071" s="5" t="str">
        <f>LEFT(N3071,SEARCH("/", N3071)-1)</f>
        <v>theater</v>
      </c>
      <c r="R3071" s="5" t="str">
        <f>RIGHT(N3071,LEN(N3071)-SEARCH("/",N3071))</f>
        <v>spaces</v>
      </c>
      <c r="S3071" s="11">
        <f>(((J3071/60)/60)/24)+DATE(1970,1,1)</f>
        <v>41957.833726851852</v>
      </c>
      <c r="T3071" s="11">
        <f>(((I3071/60)/60)/24)+DATE(1970,1,1)</f>
        <v>41987.833726851852</v>
      </c>
      <c r="U3071">
        <f>YEAR(S3071)</f>
        <v>2014</v>
      </c>
      <c r="V3071">
        <f>YEAR(T3071)</f>
        <v>2014</v>
      </c>
      <c r="W3071" t="str">
        <f>IF(V3071=U3071, "Yes"," No")</f>
        <v>Yes</v>
      </c>
    </row>
    <row r="3072" spans="1:23" ht="43.2" x14ac:dyDescent="0.3">
      <c r="A3072">
        <v>3070</v>
      </c>
      <c r="B3072" s="1" t="s">
        <v>6228</v>
      </c>
      <c r="C3072" s="1" t="s">
        <v>6229</v>
      </c>
      <c r="D3072">
        <v>10000</v>
      </c>
      <c r="E3072">
        <v>334</v>
      </c>
      <c r="F3072" t="s">
        <v>357</v>
      </c>
      <c r="G3072" t="s">
        <v>24</v>
      </c>
      <c r="H3072" t="s">
        <v>25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5489</v>
      </c>
      <c r="O3072" s="7">
        <f>(E3072/D3072)*100</f>
        <v>3.34</v>
      </c>
      <c r="P3072" s="5">
        <f>IFERROR((E3072/L3072),0)</f>
        <v>20.875</v>
      </c>
      <c r="Q3072" s="5" t="str">
        <f>LEFT(N3072,SEARCH("/", N3072)-1)</f>
        <v>theater</v>
      </c>
      <c r="R3072" s="5" t="str">
        <f>RIGHT(N3072,LEN(N3072)-SEARCH("/",N3072))</f>
        <v>spaces</v>
      </c>
      <c r="S3072" s="11">
        <f>(((J3072/60)/60)/24)+DATE(1970,1,1)</f>
        <v>42690.733437499999</v>
      </c>
      <c r="T3072" s="11">
        <f>(((I3072/60)/60)/24)+DATE(1970,1,1)</f>
        <v>42711.733437499999</v>
      </c>
      <c r="U3072">
        <f>YEAR(S3072)</f>
        <v>2016</v>
      </c>
      <c r="V3072">
        <f>YEAR(T3072)</f>
        <v>2016</v>
      </c>
      <c r="W3072" t="str">
        <f>IF(V3072=U3072, "Yes"," No")</f>
        <v>Yes</v>
      </c>
    </row>
    <row r="3073" spans="1:23" ht="43.2" x14ac:dyDescent="0.3">
      <c r="A3073">
        <v>3071</v>
      </c>
      <c r="B3073" s="1" t="s">
        <v>6230</v>
      </c>
      <c r="C3073" s="1" t="s">
        <v>6231</v>
      </c>
      <c r="D3073">
        <v>12000</v>
      </c>
      <c r="E3073">
        <v>7173</v>
      </c>
      <c r="F3073" t="s">
        <v>357</v>
      </c>
      <c r="G3073" t="s">
        <v>17</v>
      </c>
      <c r="H3073" t="s">
        <v>18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5489</v>
      </c>
      <c r="O3073" s="7">
        <f>(E3073/D3073)*100</f>
        <v>59.774999999999999</v>
      </c>
      <c r="P3073" s="5">
        <f>IFERROR((E3073/L3073),0)</f>
        <v>61.307692307692307</v>
      </c>
      <c r="Q3073" s="5" t="str">
        <f>LEFT(N3073,SEARCH("/", N3073)-1)</f>
        <v>theater</v>
      </c>
      <c r="R3073" s="5" t="str">
        <f>RIGHT(N3073,LEN(N3073)-SEARCH("/",N3073))</f>
        <v>spaces</v>
      </c>
      <c r="S3073" s="11">
        <f>(((J3073/60)/60)/24)+DATE(1970,1,1)</f>
        <v>42097.732418981483</v>
      </c>
      <c r="T3073" s="11">
        <f>(((I3073/60)/60)/24)+DATE(1970,1,1)</f>
        <v>42115.249305555553</v>
      </c>
      <c r="U3073">
        <f>YEAR(S3073)</f>
        <v>2015</v>
      </c>
      <c r="V3073">
        <f>YEAR(T3073)</f>
        <v>2015</v>
      </c>
      <c r="W3073" t="str">
        <f>IF(V3073=U3073, "Yes"," No")</f>
        <v>Yes</v>
      </c>
    </row>
    <row r="3074" spans="1:23" ht="43.2" x14ac:dyDescent="0.3">
      <c r="A3074">
        <v>3072</v>
      </c>
      <c r="B3074" s="1" t="s">
        <v>6232</v>
      </c>
      <c r="C3074" s="1" t="s">
        <v>6233</v>
      </c>
      <c r="D3074">
        <v>12000</v>
      </c>
      <c r="E3074">
        <v>2</v>
      </c>
      <c r="F3074" t="s">
        <v>357</v>
      </c>
      <c r="G3074" t="s">
        <v>17</v>
      </c>
      <c r="H3074" t="s">
        <v>18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5489</v>
      </c>
      <c r="O3074" s="7">
        <f>(E3074/D3074)*100</f>
        <v>1.6666666666666666E-2</v>
      </c>
      <c r="P3074" s="5">
        <f>IFERROR((E3074/L3074),0)</f>
        <v>1</v>
      </c>
      <c r="Q3074" s="5" t="str">
        <f>LEFT(N3074,SEARCH("/", N3074)-1)</f>
        <v>theater</v>
      </c>
      <c r="R3074" s="5" t="str">
        <f>RIGHT(N3074,LEN(N3074)-SEARCH("/",N3074))</f>
        <v>spaces</v>
      </c>
      <c r="S3074" s="11">
        <f>(((J3074/60)/60)/24)+DATE(1970,1,1)</f>
        <v>42658.690532407403</v>
      </c>
      <c r="T3074" s="11">
        <f>(((I3074/60)/60)/24)+DATE(1970,1,1)</f>
        <v>42673.073611111111</v>
      </c>
      <c r="U3074">
        <f>YEAR(S3074)</f>
        <v>2016</v>
      </c>
      <c r="V3074">
        <f>YEAR(T3074)</f>
        <v>2016</v>
      </c>
      <c r="W3074" t="str">
        <f>IF(V3074=U3074, "Yes"," No")</f>
        <v>Yes</v>
      </c>
    </row>
    <row r="3075" spans="1:23" ht="43.2" x14ac:dyDescent="0.3">
      <c r="A3075">
        <v>3073</v>
      </c>
      <c r="B3075" s="1" t="s">
        <v>6234</v>
      </c>
      <c r="C3075" s="1" t="s">
        <v>6235</v>
      </c>
      <c r="D3075">
        <v>2800000</v>
      </c>
      <c r="E3075">
        <v>645</v>
      </c>
      <c r="F3075" t="s">
        <v>357</v>
      </c>
      <c r="G3075" t="s">
        <v>17</v>
      </c>
      <c r="H3075" t="s">
        <v>18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5489</v>
      </c>
      <c r="O3075" s="7">
        <f>(E3075/D3075)*100</f>
        <v>2.3035714285714284E-2</v>
      </c>
      <c r="P3075" s="5">
        <f>IFERROR((E3075/L3075),0)</f>
        <v>92.142857142857139</v>
      </c>
      <c r="Q3075" s="5" t="str">
        <f>LEFT(N3075,SEARCH("/", N3075)-1)</f>
        <v>theater</v>
      </c>
      <c r="R3075" s="5" t="str">
        <f>RIGHT(N3075,LEN(N3075)-SEARCH("/",N3075))</f>
        <v>spaces</v>
      </c>
      <c r="S3075" s="11">
        <f>(((J3075/60)/60)/24)+DATE(1970,1,1)</f>
        <v>42111.684027777781</v>
      </c>
      <c r="T3075" s="11">
        <f>(((I3075/60)/60)/24)+DATE(1970,1,1)</f>
        <v>42169.804861111115</v>
      </c>
      <c r="U3075">
        <f>YEAR(S3075)</f>
        <v>2015</v>
      </c>
      <c r="V3075">
        <f>YEAR(T3075)</f>
        <v>2015</v>
      </c>
      <c r="W3075" t="str">
        <f>IF(V3075=U3075, "Yes"," No")</f>
        <v>Yes</v>
      </c>
    </row>
    <row r="3076" spans="1:23" ht="57.6" x14ac:dyDescent="0.3">
      <c r="A3076">
        <v>3074</v>
      </c>
      <c r="B3076" s="1" t="s">
        <v>6236</v>
      </c>
      <c r="C3076" s="1" t="s">
        <v>6237</v>
      </c>
      <c r="D3076">
        <v>25000</v>
      </c>
      <c r="E3076">
        <v>22</v>
      </c>
      <c r="F3076" t="s">
        <v>357</v>
      </c>
      <c r="G3076" t="s">
        <v>179</v>
      </c>
      <c r="H3076" t="s">
        <v>55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5489</v>
      </c>
      <c r="O3076" s="7">
        <f>(E3076/D3076)*100</f>
        <v>8.8000000000000009E-2</v>
      </c>
      <c r="P3076" s="5">
        <f>IFERROR((E3076/L3076),0)</f>
        <v>7.333333333333333</v>
      </c>
      <c r="Q3076" s="5" t="str">
        <f>LEFT(N3076,SEARCH("/", N3076)-1)</f>
        <v>theater</v>
      </c>
      <c r="R3076" s="5" t="str">
        <f>RIGHT(N3076,LEN(N3076)-SEARCH("/",N3076))</f>
        <v>spaces</v>
      </c>
      <c r="S3076" s="11">
        <f>(((J3076/60)/60)/24)+DATE(1970,1,1)</f>
        <v>42409.571284722217</v>
      </c>
      <c r="T3076" s="11">
        <f>(((I3076/60)/60)/24)+DATE(1970,1,1)</f>
        <v>42439.571284722217</v>
      </c>
      <c r="U3076">
        <f>YEAR(S3076)</f>
        <v>2016</v>
      </c>
      <c r="V3076">
        <f>YEAR(T3076)</f>
        <v>2016</v>
      </c>
      <c r="W3076" t="str">
        <f>IF(V3076=U3076, "Yes"," No")</f>
        <v>Yes</v>
      </c>
    </row>
    <row r="3077" spans="1:23" ht="43.2" x14ac:dyDescent="0.3">
      <c r="A3077">
        <v>3075</v>
      </c>
      <c r="B3077" s="1" t="s">
        <v>6238</v>
      </c>
      <c r="C3077" s="1" t="s">
        <v>6239</v>
      </c>
      <c r="D3077">
        <v>15000</v>
      </c>
      <c r="E3077">
        <v>1296</v>
      </c>
      <c r="F3077" t="s">
        <v>357</v>
      </c>
      <c r="G3077" t="s">
        <v>17</v>
      </c>
      <c r="H3077" t="s">
        <v>18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5489</v>
      </c>
      <c r="O3077" s="7">
        <f>(E3077/D3077)*100</f>
        <v>8.64</v>
      </c>
      <c r="P3077" s="5">
        <f>IFERROR((E3077/L3077),0)</f>
        <v>64.8</v>
      </c>
      <c r="Q3077" s="5" t="str">
        <f>LEFT(N3077,SEARCH("/", N3077)-1)</f>
        <v>theater</v>
      </c>
      <c r="R3077" s="5" t="str">
        <f>RIGHT(N3077,LEN(N3077)-SEARCH("/",N3077))</f>
        <v>spaces</v>
      </c>
      <c r="S3077" s="11">
        <f>(((J3077/60)/60)/24)+DATE(1970,1,1)</f>
        <v>42551.102314814809</v>
      </c>
      <c r="T3077" s="11">
        <f>(((I3077/60)/60)/24)+DATE(1970,1,1)</f>
        <v>42601.102314814809</v>
      </c>
      <c r="U3077">
        <f>YEAR(S3077)</f>
        <v>2016</v>
      </c>
      <c r="V3077">
        <f>YEAR(T3077)</f>
        <v>2016</v>
      </c>
      <c r="W3077" t="str">
        <f>IF(V3077=U3077, "Yes"," No")</f>
        <v>Yes</v>
      </c>
    </row>
    <row r="3078" spans="1:23" ht="28.8" x14ac:dyDescent="0.3">
      <c r="A3078">
        <v>3076</v>
      </c>
      <c r="B3078" s="1" t="s">
        <v>6240</v>
      </c>
      <c r="C3078" s="1" t="s">
        <v>6241</v>
      </c>
      <c r="D3078">
        <v>10000</v>
      </c>
      <c r="E3078">
        <v>1506</v>
      </c>
      <c r="F3078" t="s">
        <v>357</v>
      </c>
      <c r="G3078" t="s">
        <v>17</v>
      </c>
      <c r="H3078" t="s">
        <v>18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5489</v>
      </c>
      <c r="O3078" s="7">
        <f>(E3078/D3078)*100</f>
        <v>15.06</v>
      </c>
      <c r="P3078" s="5">
        <f>IFERROR((E3078/L3078),0)</f>
        <v>30.12</v>
      </c>
      <c r="Q3078" s="5" t="str">
        <f>LEFT(N3078,SEARCH("/", N3078)-1)</f>
        <v>theater</v>
      </c>
      <c r="R3078" s="5" t="str">
        <f>RIGHT(N3078,LEN(N3078)-SEARCH("/",N3078))</f>
        <v>spaces</v>
      </c>
      <c r="S3078" s="11">
        <f>(((J3078/60)/60)/24)+DATE(1970,1,1)</f>
        <v>42226.651886574073</v>
      </c>
      <c r="T3078" s="11">
        <f>(((I3078/60)/60)/24)+DATE(1970,1,1)</f>
        <v>42286.651886574073</v>
      </c>
      <c r="U3078">
        <f>YEAR(S3078)</f>
        <v>2015</v>
      </c>
      <c r="V3078">
        <f>YEAR(T3078)</f>
        <v>2015</v>
      </c>
      <c r="W3078" t="str">
        <f>IF(V3078=U3078, "Yes"," No")</f>
        <v>Yes</v>
      </c>
    </row>
    <row r="3079" spans="1:23" ht="43.2" x14ac:dyDescent="0.3">
      <c r="A3079">
        <v>3077</v>
      </c>
      <c r="B3079" s="1" t="s">
        <v>6242</v>
      </c>
      <c r="C3079" s="1" t="s">
        <v>6243</v>
      </c>
      <c r="D3079">
        <v>22000</v>
      </c>
      <c r="E3079">
        <v>105</v>
      </c>
      <c r="F3079" t="s">
        <v>357</v>
      </c>
      <c r="G3079" t="s">
        <v>159</v>
      </c>
      <c r="H3079" t="s">
        <v>160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5489</v>
      </c>
      <c r="O3079" s="7">
        <f>(E3079/D3079)*100</f>
        <v>0.47727272727272729</v>
      </c>
      <c r="P3079" s="5">
        <f>IFERROR((E3079/L3079),0)</f>
        <v>52.5</v>
      </c>
      <c r="Q3079" s="5" t="str">
        <f>LEFT(N3079,SEARCH("/", N3079)-1)</f>
        <v>theater</v>
      </c>
      <c r="R3079" s="5" t="str">
        <f>RIGHT(N3079,LEN(N3079)-SEARCH("/",N3079))</f>
        <v>spaces</v>
      </c>
      <c r="S3079" s="11">
        <f>(((J3079/60)/60)/24)+DATE(1970,1,1)</f>
        <v>42766.956921296296</v>
      </c>
      <c r="T3079" s="11">
        <f>(((I3079/60)/60)/24)+DATE(1970,1,1)</f>
        <v>42796.956921296296</v>
      </c>
      <c r="U3079">
        <f>YEAR(S3079)</f>
        <v>2017</v>
      </c>
      <c r="V3079">
        <f>YEAR(T3079)</f>
        <v>2017</v>
      </c>
      <c r="W3079" t="str">
        <f>IF(V3079=U3079, "Yes"," No")</f>
        <v>Yes</v>
      </c>
    </row>
    <row r="3080" spans="1:23" ht="43.2" x14ac:dyDescent="0.3">
      <c r="A3080">
        <v>3078</v>
      </c>
      <c r="B3080" s="1" t="s">
        <v>6244</v>
      </c>
      <c r="C3080" s="1" t="s">
        <v>6245</v>
      </c>
      <c r="D3080">
        <v>60000</v>
      </c>
      <c r="E3080">
        <v>71</v>
      </c>
      <c r="F3080" t="s">
        <v>357</v>
      </c>
      <c r="G3080" t="s">
        <v>17</v>
      </c>
      <c r="H3080" t="s">
        <v>18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5489</v>
      </c>
      <c r="O3080" s="7">
        <f>(E3080/D3080)*100</f>
        <v>0.11833333333333333</v>
      </c>
      <c r="P3080" s="5">
        <f>IFERROR((E3080/L3080),0)</f>
        <v>23.666666666666668</v>
      </c>
      <c r="Q3080" s="5" t="str">
        <f>LEFT(N3080,SEARCH("/", N3080)-1)</f>
        <v>theater</v>
      </c>
      <c r="R3080" s="5" t="str">
        <f>RIGHT(N3080,LEN(N3080)-SEARCH("/",N3080))</f>
        <v>spaces</v>
      </c>
      <c r="S3080" s="11">
        <f>(((J3080/60)/60)/24)+DATE(1970,1,1)</f>
        <v>42031.138831018514</v>
      </c>
      <c r="T3080" s="11">
        <f>(((I3080/60)/60)/24)+DATE(1970,1,1)</f>
        <v>42061.138831018514</v>
      </c>
      <c r="U3080">
        <f>YEAR(S3080)</f>
        <v>2015</v>
      </c>
      <c r="V3080">
        <f>YEAR(T3080)</f>
        <v>2015</v>
      </c>
      <c r="W3080" t="str">
        <f>IF(V3080=U3080, "Yes"," No")</f>
        <v>Yes</v>
      </c>
    </row>
    <row r="3081" spans="1:23" ht="43.2" x14ac:dyDescent="0.3">
      <c r="A3081">
        <v>3079</v>
      </c>
      <c r="B3081" s="1" t="s">
        <v>6246</v>
      </c>
      <c r="C3081" s="1" t="s">
        <v>6247</v>
      </c>
      <c r="D3081">
        <v>1333666</v>
      </c>
      <c r="E3081">
        <v>11226</v>
      </c>
      <c r="F3081" t="s">
        <v>357</v>
      </c>
      <c r="G3081" t="s">
        <v>17</v>
      </c>
      <c r="H3081" t="s">
        <v>18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5489</v>
      </c>
      <c r="O3081" s="7">
        <f>(E3081/D3081)*100</f>
        <v>0.8417399858735245</v>
      </c>
      <c r="P3081" s="5">
        <f>IFERROR((E3081/L3081),0)</f>
        <v>415.77777777777777</v>
      </c>
      <c r="Q3081" s="5" t="str">
        <f>LEFT(N3081,SEARCH("/", N3081)-1)</f>
        <v>theater</v>
      </c>
      <c r="R3081" s="5" t="str">
        <f>RIGHT(N3081,LEN(N3081)-SEARCH("/",N3081))</f>
        <v>spaces</v>
      </c>
      <c r="S3081" s="11">
        <f>(((J3081/60)/60)/24)+DATE(1970,1,1)</f>
        <v>42055.713368055556</v>
      </c>
      <c r="T3081" s="11">
        <f>(((I3081/60)/60)/24)+DATE(1970,1,1)</f>
        <v>42085.671701388885</v>
      </c>
      <c r="U3081">
        <f>YEAR(S3081)</f>
        <v>2015</v>
      </c>
      <c r="V3081">
        <f>YEAR(T3081)</f>
        <v>2015</v>
      </c>
      <c r="W3081" t="str">
        <f>IF(V3081=U3081, "Yes"," No")</f>
        <v>Yes</v>
      </c>
    </row>
    <row r="3082" spans="1:23" ht="43.2" x14ac:dyDescent="0.3">
      <c r="A3082">
        <v>3080</v>
      </c>
      <c r="B3082" s="1" t="s">
        <v>6248</v>
      </c>
      <c r="C3082" s="1" t="s">
        <v>6249</v>
      </c>
      <c r="D3082">
        <v>2000000</v>
      </c>
      <c r="E3082">
        <v>376</v>
      </c>
      <c r="F3082" t="s">
        <v>357</v>
      </c>
      <c r="G3082" t="s">
        <v>17</v>
      </c>
      <c r="H3082" t="s">
        <v>18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5489</v>
      </c>
      <c r="O3082" s="7">
        <f>(E3082/D3082)*100</f>
        <v>1.8799999999999997E-2</v>
      </c>
      <c r="P3082" s="5">
        <f>IFERROR((E3082/L3082),0)</f>
        <v>53.714285714285715</v>
      </c>
      <c r="Q3082" s="5" t="str">
        <f>LEFT(N3082,SEARCH("/", N3082)-1)</f>
        <v>theater</v>
      </c>
      <c r="R3082" s="5" t="str">
        <f>RIGHT(N3082,LEN(N3082)-SEARCH("/",N3082))</f>
        <v>spaces</v>
      </c>
      <c r="S3082" s="11">
        <f>(((J3082/60)/60)/24)+DATE(1970,1,1)</f>
        <v>41940.028287037036</v>
      </c>
      <c r="T3082" s="11">
        <f>(((I3082/60)/60)/24)+DATE(1970,1,1)</f>
        <v>42000.0699537037</v>
      </c>
      <c r="U3082">
        <f>YEAR(S3082)</f>
        <v>2014</v>
      </c>
      <c r="V3082">
        <f>YEAR(T3082)</f>
        <v>2014</v>
      </c>
      <c r="W3082" t="str">
        <f>IF(V3082=U3082, "Yes"," No")</f>
        <v>Yes</v>
      </c>
    </row>
    <row r="3083" spans="1:23" ht="43.2" x14ac:dyDescent="0.3">
      <c r="A3083">
        <v>3081</v>
      </c>
      <c r="B3083" s="1" t="s">
        <v>6250</v>
      </c>
      <c r="C3083" s="1" t="s">
        <v>6251</v>
      </c>
      <c r="D3083">
        <v>1000000</v>
      </c>
      <c r="E3083">
        <v>2103</v>
      </c>
      <c r="F3083" t="s">
        <v>357</v>
      </c>
      <c r="G3083" t="s">
        <v>17</v>
      </c>
      <c r="H3083" t="s">
        <v>18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5489</v>
      </c>
      <c r="O3083" s="7">
        <f>(E3083/D3083)*100</f>
        <v>0.21029999999999999</v>
      </c>
      <c r="P3083" s="5">
        <f>IFERROR((E3083/L3083),0)</f>
        <v>420.6</v>
      </c>
      <c r="Q3083" s="5" t="str">
        <f>LEFT(N3083,SEARCH("/", N3083)-1)</f>
        <v>theater</v>
      </c>
      <c r="R3083" s="5" t="str">
        <f>RIGHT(N3083,LEN(N3083)-SEARCH("/",N3083))</f>
        <v>spaces</v>
      </c>
      <c r="S3083" s="11">
        <f>(((J3083/60)/60)/24)+DATE(1970,1,1)</f>
        <v>42237.181608796294</v>
      </c>
      <c r="T3083" s="11">
        <f>(((I3083/60)/60)/24)+DATE(1970,1,1)</f>
        <v>42267.181608796294</v>
      </c>
      <c r="U3083">
        <f>YEAR(S3083)</f>
        <v>2015</v>
      </c>
      <c r="V3083">
        <f>YEAR(T3083)</f>
        <v>2015</v>
      </c>
      <c r="W3083" t="str">
        <f>IF(V3083=U3083, "Yes"," No")</f>
        <v>Yes</v>
      </c>
    </row>
    <row r="3084" spans="1:23" ht="43.2" x14ac:dyDescent="0.3">
      <c r="A3084">
        <v>3082</v>
      </c>
      <c r="B3084" s="1" t="s">
        <v>6252</v>
      </c>
      <c r="C3084" s="1" t="s">
        <v>6253</v>
      </c>
      <c r="D3084">
        <v>9000</v>
      </c>
      <c r="E3084">
        <v>0</v>
      </c>
      <c r="F3084" t="s">
        <v>357</v>
      </c>
      <c r="G3084" t="s">
        <v>17</v>
      </c>
      <c r="H3084" t="s">
        <v>18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5489</v>
      </c>
      <c r="O3084" s="7">
        <f>(E3084/D3084)*100</f>
        <v>0</v>
      </c>
      <c r="P3084" s="5">
        <f>IFERROR((E3084/L3084),0)</f>
        <v>0</v>
      </c>
      <c r="Q3084" s="5" t="str">
        <f>LEFT(N3084,SEARCH("/", N3084)-1)</f>
        <v>theater</v>
      </c>
      <c r="R3084" s="5" t="str">
        <f>RIGHT(N3084,LEN(N3084)-SEARCH("/",N3084))</f>
        <v>spaces</v>
      </c>
      <c r="S3084" s="11">
        <f>(((J3084/60)/60)/24)+DATE(1970,1,1)</f>
        <v>42293.922986111109</v>
      </c>
      <c r="T3084" s="11">
        <f>(((I3084/60)/60)/24)+DATE(1970,1,1)</f>
        <v>42323.96465277778</v>
      </c>
      <c r="U3084">
        <f>YEAR(S3084)</f>
        <v>2015</v>
      </c>
      <c r="V3084">
        <f>YEAR(T3084)</f>
        <v>2015</v>
      </c>
      <c r="W3084" t="str">
        <f>IF(V3084=U3084, "Yes"," No")</f>
        <v>Yes</v>
      </c>
    </row>
    <row r="3085" spans="1:23" ht="57.6" x14ac:dyDescent="0.3">
      <c r="A3085">
        <v>3083</v>
      </c>
      <c r="B3085" s="1" t="s">
        <v>6254</v>
      </c>
      <c r="C3085" s="1" t="s">
        <v>6255</v>
      </c>
      <c r="D3085">
        <v>20000</v>
      </c>
      <c r="E3085">
        <v>56</v>
      </c>
      <c r="F3085" t="s">
        <v>357</v>
      </c>
      <c r="G3085" t="s">
        <v>17</v>
      </c>
      <c r="H3085" t="s">
        <v>18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5489</v>
      </c>
      <c r="O3085" s="7">
        <f>(E3085/D3085)*100</f>
        <v>0.27999999999999997</v>
      </c>
      <c r="P3085" s="5">
        <f>IFERROR((E3085/L3085),0)</f>
        <v>18.666666666666668</v>
      </c>
      <c r="Q3085" s="5" t="str">
        <f>LEFT(N3085,SEARCH("/", N3085)-1)</f>
        <v>theater</v>
      </c>
      <c r="R3085" s="5" t="str">
        <f>RIGHT(N3085,LEN(N3085)-SEARCH("/",N3085))</f>
        <v>spaces</v>
      </c>
      <c r="S3085" s="11">
        <f>(((J3085/60)/60)/24)+DATE(1970,1,1)</f>
        <v>41853.563402777778</v>
      </c>
      <c r="T3085" s="11">
        <f>(((I3085/60)/60)/24)+DATE(1970,1,1)</f>
        <v>41883.208333333336</v>
      </c>
      <c r="U3085">
        <f>YEAR(S3085)</f>
        <v>2014</v>
      </c>
      <c r="V3085">
        <f>YEAR(T3085)</f>
        <v>2014</v>
      </c>
      <c r="W3085" t="str">
        <f>IF(V3085=U3085, "Yes"," No")</f>
        <v>Yes</v>
      </c>
    </row>
    <row r="3086" spans="1:23" ht="57.6" x14ac:dyDescent="0.3">
      <c r="A3086">
        <v>3084</v>
      </c>
      <c r="B3086" s="1" t="s">
        <v>6256</v>
      </c>
      <c r="C3086" s="1" t="s">
        <v>6257</v>
      </c>
      <c r="D3086">
        <v>4059</v>
      </c>
      <c r="E3086">
        <v>470</v>
      </c>
      <c r="F3086" t="s">
        <v>357</v>
      </c>
      <c r="G3086" t="s">
        <v>17</v>
      </c>
      <c r="H3086" t="s">
        <v>18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5489</v>
      </c>
      <c r="O3086" s="7">
        <f>(E3086/D3086)*100</f>
        <v>11.57920670115792</v>
      </c>
      <c r="P3086" s="5">
        <f>IFERROR((E3086/L3086),0)</f>
        <v>78.333333333333329</v>
      </c>
      <c r="Q3086" s="5" t="str">
        <f>LEFT(N3086,SEARCH("/", N3086)-1)</f>
        <v>theater</v>
      </c>
      <c r="R3086" s="5" t="str">
        <f>RIGHT(N3086,LEN(N3086)-SEARCH("/",N3086))</f>
        <v>spaces</v>
      </c>
      <c r="S3086" s="11">
        <f>(((J3086/60)/60)/24)+DATE(1970,1,1)</f>
        <v>42100.723738425921</v>
      </c>
      <c r="T3086" s="11">
        <f>(((I3086/60)/60)/24)+DATE(1970,1,1)</f>
        <v>42129.783333333333</v>
      </c>
      <c r="U3086">
        <f>YEAR(S3086)</f>
        <v>2015</v>
      </c>
      <c r="V3086">
        <f>YEAR(T3086)</f>
        <v>2015</v>
      </c>
      <c r="W3086" t="str">
        <f>IF(V3086=U3086, "Yes"," No")</f>
        <v>Yes</v>
      </c>
    </row>
    <row r="3087" spans="1:23" ht="43.2" x14ac:dyDescent="0.3">
      <c r="A3087">
        <v>3085</v>
      </c>
      <c r="B3087" s="1" t="s">
        <v>6258</v>
      </c>
      <c r="C3087" s="1" t="s">
        <v>6259</v>
      </c>
      <c r="D3087">
        <v>25000</v>
      </c>
      <c r="E3087">
        <v>610</v>
      </c>
      <c r="F3087" t="s">
        <v>357</v>
      </c>
      <c r="G3087" t="s">
        <v>17</v>
      </c>
      <c r="H3087" t="s">
        <v>18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5489</v>
      </c>
      <c r="O3087" s="7">
        <f>(E3087/D3087)*100</f>
        <v>2.44</v>
      </c>
      <c r="P3087" s="5">
        <f>IFERROR((E3087/L3087),0)</f>
        <v>67.777777777777771</v>
      </c>
      <c r="Q3087" s="5" t="str">
        <f>LEFT(N3087,SEARCH("/", N3087)-1)</f>
        <v>theater</v>
      </c>
      <c r="R3087" s="5" t="str">
        <f>RIGHT(N3087,LEN(N3087)-SEARCH("/",N3087))</f>
        <v>spaces</v>
      </c>
      <c r="S3087" s="11">
        <f>(((J3087/60)/60)/24)+DATE(1970,1,1)</f>
        <v>42246.883784722217</v>
      </c>
      <c r="T3087" s="11">
        <f>(((I3087/60)/60)/24)+DATE(1970,1,1)</f>
        <v>42276.883784722217</v>
      </c>
      <c r="U3087">
        <f>YEAR(S3087)</f>
        <v>2015</v>
      </c>
      <c r="V3087">
        <f>YEAR(T3087)</f>
        <v>2015</v>
      </c>
      <c r="W3087" t="str">
        <f>IF(V3087=U3087, "Yes"," No")</f>
        <v>Yes</v>
      </c>
    </row>
    <row r="3088" spans="1:23" ht="57.6" x14ac:dyDescent="0.3">
      <c r="A3088">
        <v>3086</v>
      </c>
      <c r="B3088" s="1" t="s">
        <v>6260</v>
      </c>
      <c r="C3088" s="1" t="s">
        <v>6261</v>
      </c>
      <c r="D3088">
        <v>20000</v>
      </c>
      <c r="E3088">
        <v>50</v>
      </c>
      <c r="F3088" t="s">
        <v>357</v>
      </c>
      <c r="G3088" t="s">
        <v>1224</v>
      </c>
      <c r="H3088" t="s">
        <v>55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5489</v>
      </c>
      <c r="O3088" s="7">
        <f>(E3088/D3088)*100</f>
        <v>0.25</v>
      </c>
      <c r="P3088" s="5">
        <f>IFERROR((E3088/L3088),0)</f>
        <v>16.666666666666668</v>
      </c>
      <c r="Q3088" s="5" t="str">
        <f>LEFT(N3088,SEARCH("/", N3088)-1)</f>
        <v>theater</v>
      </c>
      <c r="R3088" s="5" t="str">
        <f>RIGHT(N3088,LEN(N3088)-SEARCH("/",N3088))</f>
        <v>spaces</v>
      </c>
      <c r="S3088" s="11">
        <f>(((J3088/60)/60)/24)+DATE(1970,1,1)</f>
        <v>42173.67082175926</v>
      </c>
      <c r="T3088" s="11">
        <f>(((I3088/60)/60)/24)+DATE(1970,1,1)</f>
        <v>42233.67082175926</v>
      </c>
      <c r="U3088">
        <f>YEAR(S3088)</f>
        <v>2015</v>
      </c>
      <c r="V3088">
        <f>YEAR(T3088)</f>
        <v>2015</v>
      </c>
      <c r="W3088" t="str">
        <f>IF(V3088=U3088, "Yes"," No")</f>
        <v>Yes</v>
      </c>
    </row>
    <row r="3089" spans="1:23" ht="43.2" x14ac:dyDescent="0.3">
      <c r="A3089">
        <v>3087</v>
      </c>
      <c r="B3089" s="1" t="s">
        <v>6262</v>
      </c>
      <c r="C3089" s="1" t="s">
        <v>6263</v>
      </c>
      <c r="D3089">
        <v>20000</v>
      </c>
      <c r="E3089">
        <v>125</v>
      </c>
      <c r="F3089" t="s">
        <v>357</v>
      </c>
      <c r="G3089" t="s">
        <v>17</v>
      </c>
      <c r="H3089" t="s">
        <v>18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5489</v>
      </c>
      <c r="O3089" s="7">
        <f>(E3089/D3089)*100</f>
        <v>0.625</v>
      </c>
      <c r="P3089" s="5">
        <f>IFERROR((E3089/L3089),0)</f>
        <v>62.5</v>
      </c>
      <c r="Q3089" s="5" t="str">
        <f>LEFT(N3089,SEARCH("/", N3089)-1)</f>
        <v>theater</v>
      </c>
      <c r="R3089" s="5" t="str">
        <f>RIGHT(N3089,LEN(N3089)-SEARCH("/",N3089))</f>
        <v>spaces</v>
      </c>
      <c r="S3089" s="11">
        <f>(((J3089/60)/60)/24)+DATE(1970,1,1)</f>
        <v>42665.150347222225</v>
      </c>
      <c r="T3089" s="11">
        <f>(((I3089/60)/60)/24)+DATE(1970,1,1)</f>
        <v>42725.192013888889</v>
      </c>
      <c r="U3089">
        <f>YEAR(S3089)</f>
        <v>2016</v>
      </c>
      <c r="V3089">
        <f>YEAR(T3089)</f>
        <v>2016</v>
      </c>
      <c r="W3089" t="str">
        <f>IF(V3089=U3089, "Yes"," No")</f>
        <v>Yes</v>
      </c>
    </row>
    <row r="3090" spans="1:23" ht="43.2" x14ac:dyDescent="0.3">
      <c r="A3090">
        <v>3088</v>
      </c>
      <c r="B3090" s="1" t="s">
        <v>6264</v>
      </c>
      <c r="C3090" s="1" t="s">
        <v>6265</v>
      </c>
      <c r="D3090">
        <v>65000</v>
      </c>
      <c r="E3090">
        <v>126</v>
      </c>
      <c r="F3090" t="s">
        <v>357</v>
      </c>
      <c r="G3090" t="s">
        <v>17</v>
      </c>
      <c r="H3090" t="s">
        <v>18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5489</v>
      </c>
      <c r="O3090" s="7">
        <f>(E3090/D3090)*100</f>
        <v>0.19384615384615383</v>
      </c>
      <c r="P3090" s="5">
        <f>IFERROR((E3090/L3090),0)</f>
        <v>42</v>
      </c>
      <c r="Q3090" s="5" t="str">
        <f>LEFT(N3090,SEARCH("/", N3090)-1)</f>
        <v>theater</v>
      </c>
      <c r="R3090" s="5" t="str">
        <f>RIGHT(N3090,LEN(N3090)-SEARCH("/",N3090))</f>
        <v>spaces</v>
      </c>
      <c r="S3090" s="11">
        <f>(((J3090/60)/60)/24)+DATE(1970,1,1)</f>
        <v>41981.57230324074</v>
      </c>
      <c r="T3090" s="11">
        <f>(((I3090/60)/60)/24)+DATE(1970,1,1)</f>
        <v>42012.570138888885</v>
      </c>
      <c r="U3090">
        <f>YEAR(S3090)</f>
        <v>2014</v>
      </c>
      <c r="V3090">
        <f>YEAR(T3090)</f>
        <v>2015</v>
      </c>
      <c r="W3090" t="str">
        <f>IF(V3090=U3090, "Yes"," No")</f>
        <v xml:space="preserve"> No</v>
      </c>
    </row>
    <row r="3091" spans="1:23" ht="43.2" x14ac:dyDescent="0.3">
      <c r="A3091">
        <v>3089</v>
      </c>
      <c r="B3091" s="1" t="s">
        <v>6266</v>
      </c>
      <c r="C3091" s="1" t="s">
        <v>6267</v>
      </c>
      <c r="D3091">
        <v>25000</v>
      </c>
      <c r="E3091">
        <v>5854</v>
      </c>
      <c r="F3091" t="s">
        <v>357</v>
      </c>
      <c r="G3091" t="s">
        <v>17</v>
      </c>
      <c r="H3091" t="s">
        <v>18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5489</v>
      </c>
      <c r="O3091" s="7">
        <f>(E3091/D3091)*100</f>
        <v>23.416</v>
      </c>
      <c r="P3091" s="5">
        <f>IFERROR((E3091/L3091),0)</f>
        <v>130.0888888888889</v>
      </c>
      <c r="Q3091" s="5" t="str">
        <f>LEFT(N3091,SEARCH("/", N3091)-1)</f>
        <v>theater</v>
      </c>
      <c r="R3091" s="5" t="str">
        <f>RIGHT(N3091,LEN(N3091)-SEARCH("/",N3091))</f>
        <v>spaces</v>
      </c>
      <c r="S3091" s="11">
        <f>(((J3091/60)/60)/24)+DATE(1970,1,1)</f>
        <v>42528.542627314819</v>
      </c>
      <c r="T3091" s="11">
        <f>(((I3091/60)/60)/24)+DATE(1970,1,1)</f>
        <v>42560.082638888889</v>
      </c>
      <c r="U3091">
        <f>YEAR(S3091)</f>
        <v>2016</v>
      </c>
      <c r="V3091">
        <f>YEAR(T3091)</f>
        <v>2016</v>
      </c>
      <c r="W3091" t="str">
        <f>IF(V3091=U3091, "Yes"," No")</f>
        <v>Yes</v>
      </c>
    </row>
    <row r="3092" spans="1:23" ht="43.2" x14ac:dyDescent="0.3">
      <c r="A3092">
        <v>3090</v>
      </c>
      <c r="B3092" s="1" t="s">
        <v>6268</v>
      </c>
      <c r="C3092" s="1" t="s">
        <v>6269</v>
      </c>
      <c r="D3092">
        <v>225000</v>
      </c>
      <c r="E3092">
        <v>11432</v>
      </c>
      <c r="F3092" t="s">
        <v>357</v>
      </c>
      <c r="G3092" t="s">
        <v>17</v>
      </c>
      <c r="H3092" t="s">
        <v>18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5489</v>
      </c>
      <c r="O3092" s="7">
        <f>(E3092/D3092)*100</f>
        <v>5.0808888888888886</v>
      </c>
      <c r="P3092" s="5">
        <f>IFERROR((E3092/L3092),0)</f>
        <v>1270.2222222222222</v>
      </c>
      <c r="Q3092" s="5" t="str">
        <f>LEFT(N3092,SEARCH("/", N3092)-1)</f>
        <v>theater</v>
      </c>
      <c r="R3092" s="5" t="str">
        <f>RIGHT(N3092,LEN(N3092)-SEARCH("/",N3092))</f>
        <v>spaces</v>
      </c>
      <c r="S3092" s="11">
        <f>(((J3092/60)/60)/24)+DATE(1970,1,1)</f>
        <v>42065.818807870368</v>
      </c>
      <c r="T3092" s="11">
        <f>(((I3092/60)/60)/24)+DATE(1970,1,1)</f>
        <v>42125.777141203704</v>
      </c>
      <c r="U3092">
        <f>YEAR(S3092)</f>
        <v>2015</v>
      </c>
      <c r="V3092">
        <f>YEAR(T3092)</f>
        <v>2015</v>
      </c>
      <c r="W3092" t="str">
        <f>IF(V3092=U3092, "Yes"," No")</f>
        <v>Yes</v>
      </c>
    </row>
    <row r="3093" spans="1:23" ht="57.6" x14ac:dyDescent="0.3">
      <c r="A3093">
        <v>3091</v>
      </c>
      <c r="B3093" s="1" t="s">
        <v>6270</v>
      </c>
      <c r="C3093" s="1" t="s">
        <v>6271</v>
      </c>
      <c r="D3093">
        <v>5000</v>
      </c>
      <c r="E3093">
        <v>796</v>
      </c>
      <c r="F3093" t="s">
        <v>357</v>
      </c>
      <c r="G3093" t="s">
        <v>17</v>
      </c>
      <c r="H3093" t="s">
        <v>18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5489</v>
      </c>
      <c r="O3093" s="7">
        <f>(E3093/D3093)*100</f>
        <v>15.920000000000002</v>
      </c>
      <c r="P3093" s="5">
        <f>IFERROR((E3093/L3093),0)</f>
        <v>88.444444444444443</v>
      </c>
      <c r="Q3093" s="5" t="str">
        <f>LEFT(N3093,SEARCH("/", N3093)-1)</f>
        <v>theater</v>
      </c>
      <c r="R3093" s="5" t="str">
        <f>RIGHT(N3093,LEN(N3093)-SEARCH("/",N3093))</f>
        <v>spaces</v>
      </c>
      <c r="S3093" s="11">
        <f>(((J3093/60)/60)/24)+DATE(1970,1,1)</f>
        <v>42566.948414351849</v>
      </c>
      <c r="T3093" s="11">
        <f>(((I3093/60)/60)/24)+DATE(1970,1,1)</f>
        <v>42596.948414351849</v>
      </c>
      <c r="U3093">
        <f>YEAR(S3093)</f>
        <v>2016</v>
      </c>
      <c r="V3093">
        <f>YEAR(T3093)</f>
        <v>2016</v>
      </c>
      <c r="W3093" t="str">
        <f>IF(V3093=U3093, "Yes"," No")</f>
        <v>Yes</v>
      </c>
    </row>
    <row r="3094" spans="1:23" ht="43.2" x14ac:dyDescent="0.3">
      <c r="A3094">
        <v>3092</v>
      </c>
      <c r="B3094" s="1" t="s">
        <v>6272</v>
      </c>
      <c r="C3094" s="1" t="s">
        <v>6273</v>
      </c>
      <c r="D3094">
        <v>100000</v>
      </c>
      <c r="E3094">
        <v>1183.19</v>
      </c>
      <c r="F3094" t="s">
        <v>357</v>
      </c>
      <c r="G3094" t="s">
        <v>17</v>
      </c>
      <c r="H3094" t="s">
        <v>18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5489</v>
      </c>
      <c r="O3094" s="7">
        <f>(E3094/D3094)*100</f>
        <v>1.1831900000000002</v>
      </c>
      <c r="P3094" s="5">
        <f>IFERROR((E3094/L3094),0)</f>
        <v>56.342380952380957</v>
      </c>
      <c r="Q3094" s="5" t="str">
        <f>LEFT(N3094,SEARCH("/", N3094)-1)</f>
        <v>theater</v>
      </c>
      <c r="R3094" s="5" t="str">
        <f>RIGHT(N3094,LEN(N3094)-SEARCH("/",N3094))</f>
        <v>spaces</v>
      </c>
      <c r="S3094" s="11">
        <f>(((J3094/60)/60)/24)+DATE(1970,1,1)</f>
        <v>42255.619351851856</v>
      </c>
      <c r="T3094" s="11">
        <f>(((I3094/60)/60)/24)+DATE(1970,1,1)</f>
        <v>42292.916666666672</v>
      </c>
      <c r="U3094">
        <f>YEAR(S3094)</f>
        <v>2015</v>
      </c>
      <c r="V3094">
        <f>YEAR(T3094)</f>
        <v>2015</v>
      </c>
      <c r="W3094" t="str">
        <f>IF(V3094=U3094, "Yes"," No")</f>
        <v>Yes</v>
      </c>
    </row>
    <row r="3095" spans="1:23" ht="57.6" x14ac:dyDescent="0.3">
      <c r="A3095">
        <v>3093</v>
      </c>
      <c r="B3095" s="1" t="s">
        <v>6274</v>
      </c>
      <c r="C3095" s="1" t="s">
        <v>6275</v>
      </c>
      <c r="D3095">
        <v>4000</v>
      </c>
      <c r="E3095">
        <v>910</v>
      </c>
      <c r="F3095" t="s">
        <v>357</v>
      </c>
      <c r="G3095" t="s">
        <v>159</v>
      </c>
      <c r="H3095" t="s">
        <v>160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5489</v>
      </c>
      <c r="O3095" s="7">
        <f>(E3095/D3095)*100</f>
        <v>22.75</v>
      </c>
      <c r="P3095" s="5">
        <f>IFERROR((E3095/L3095),0)</f>
        <v>53.529411764705884</v>
      </c>
      <c r="Q3095" s="5" t="str">
        <f>LEFT(N3095,SEARCH("/", N3095)-1)</f>
        <v>theater</v>
      </c>
      <c r="R3095" s="5" t="str">
        <f>RIGHT(N3095,LEN(N3095)-SEARCH("/",N3095))</f>
        <v>spaces</v>
      </c>
      <c r="S3095" s="11">
        <f>(((J3095/60)/60)/24)+DATE(1970,1,1)</f>
        <v>41760.909039351849</v>
      </c>
      <c r="T3095" s="11">
        <f>(((I3095/60)/60)/24)+DATE(1970,1,1)</f>
        <v>41791.165972222225</v>
      </c>
      <c r="U3095">
        <f>YEAR(S3095)</f>
        <v>2014</v>
      </c>
      <c r="V3095">
        <f>YEAR(T3095)</f>
        <v>2014</v>
      </c>
      <c r="W3095" t="str">
        <f>IF(V3095=U3095, "Yes"," No")</f>
        <v>Yes</v>
      </c>
    </row>
    <row r="3096" spans="1:23" ht="43.2" x14ac:dyDescent="0.3">
      <c r="A3096">
        <v>3094</v>
      </c>
      <c r="B3096" s="1" t="s">
        <v>6276</v>
      </c>
      <c r="C3096" s="1" t="s">
        <v>6277</v>
      </c>
      <c r="D3096">
        <v>100000</v>
      </c>
      <c r="E3096">
        <v>25</v>
      </c>
      <c r="F3096" t="s">
        <v>357</v>
      </c>
      <c r="G3096" t="s">
        <v>17</v>
      </c>
      <c r="H3096" t="s">
        <v>18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5489</v>
      </c>
      <c r="O3096" s="7">
        <f>(E3096/D3096)*100</f>
        <v>2.5000000000000001E-2</v>
      </c>
      <c r="P3096" s="5">
        <f>IFERROR((E3096/L3096),0)</f>
        <v>25</v>
      </c>
      <c r="Q3096" s="5" t="str">
        <f>LEFT(N3096,SEARCH("/", N3096)-1)</f>
        <v>theater</v>
      </c>
      <c r="R3096" s="5" t="str">
        <f>RIGHT(N3096,LEN(N3096)-SEARCH("/",N3096))</f>
        <v>spaces</v>
      </c>
      <c r="S3096" s="11">
        <f>(((J3096/60)/60)/24)+DATE(1970,1,1)</f>
        <v>42207.795787037037</v>
      </c>
      <c r="T3096" s="11">
        <f>(((I3096/60)/60)/24)+DATE(1970,1,1)</f>
        <v>42267.795787037037</v>
      </c>
      <c r="U3096">
        <f>YEAR(S3096)</f>
        <v>2015</v>
      </c>
      <c r="V3096">
        <f>YEAR(T3096)</f>
        <v>2015</v>
      </c>
      <c r="W3096" t="str">
        <f>IF(V3096=U3096, "Yes"," No")</f>
        <v>Yes</v>
      </c>
    </row>
    <row r="3097" spans="1:23" ht="43.2" x14ac:dyDescent="0.3">
      <c r="A3097">
        <v>3095</v>
      </c>
      <c r="B3097" s="1" t="s">
        <v>6278</v>
      </c>
      <c r="C3097" s="1" t="s">
        <v>6279</v>
      </c>
      <c r="D3097">
        <v>14920</v>
      </c>
      <c r="E3097">
        <v>50</v>
      </c>
      <c r="F3097" t="s">
        <v>357</v>
      </c>
      <c r="G3097" t="s">
        <v>17</v>
      </c>
      <c r="H3097" t="s">
        <v>18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5489</v>
      </c>
      <c r="O3097" s="7">
        <f>(E3097/D3097)*100</f>
        <v>0.33512064343163539</v>
      </c>
      <c r="P3097" s="5">
        <f>IFERROR((E3097/L3097),0)</f>
        <v>50</v>
      </c>
      <c r="Q3097" s="5" t="str">
        <f>LEFT(N3097,SEARCH("/", N3097)-1)</f>
        <v>theater</v>
      </c>
      <c r="R3097" s="5" t="str">
        <f>RIGHT(N3097,LEN(N3097)-SEARCH("/",N3097))</f>
        <v>spaces</v>
      </c>
      <c r="S3097" s="11">
        <f>(((J3097/60)/60)/24)+DATE(1970,1,1)</f>
        <v>42523.025231481486</v>
      </c>
      <c r="T3097" s="11">
        <f>(((I3097/60)/60)/24)+DATE(1970,1,1)</f>
        <v>42583.025231481486</v>
      </c>
      <c r="U3097">
        <f>YEAR(S3097)</f>
        <v>2016</v>
      </c>
      <c r="V3097">
        <f>YEAR(T3097)</f>
        <v>2016</v>
      </c>
      <c r="W3097" t="str">
        <f>IF(V3097=U3097, "Yes"," No")</f>
        <v>Yes</v>
      </c>
    </row>
    <row r="3098" spans="1:23" ht="43.2" x14ac:dyDescent="0.3">
      <c r="A3098">
        <v>3096</v>
      </c>
      <c r="B3098" s="1" t="s">
        <v>6280</v>
      </c>
      <c r="C3098" s="1" t="s">
        <v>6281</v>
      </c>
      <c r="D3098">
        <v>20000</v>
      </c>
      <c r="E3098">
        <v>795</v>
      </c>
      <c r="F3098" t="s">
        <v>357</v>
      </c>
      <c r="G3098" t="s">
        <v>17</v>
      </c>
      <c r="H3098" t="s">
        <v>18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5489</v>
      </c>
      <c r="O3098" s="7">
        <f>(E3098/D3098)*100</f>
        <v>3.9750000000000001</v>
      </c>
      <c r="P3098" s="5">
        <f>IFERROR((E3098/L3098),0)</f>
        <v>56.785714285714285</v>
      </c>
      <c r="Q3098" s="5" t="str">
        <f>LEFT(N3098,SEARCH("/", N3098)-1)</f>
        <v>theater</v>
      </c>
      <c r="R3098" s="5" t="str">
        <f>RIGHT(N3098,LEN(N3098)-SEARCH("/",N3098))</f>
        <v>spaces</v>
      </c>
      <c r="S3098" s="11">
        <f>(((J3098/60)/60)/24)+DATE(1970,1,1)</f>
        <v>42114.825532407413</v>
      </c>
      <c r="T3098" s="11">
        <f>(((I3098/60)/60)/24)+DATE(1970,1,1)</f>
        <v>42144.825532407413</v>
      </c>
      <c r="U3098">
        <f>YEAR(S3098)</f>
        <v>2015</v>
      </c>
      <c r="V3098">
        <f>YEAR(T3098)</f>
        <v>2015</v>
      </c>
      <c r="W3098" t="str">
        <f>IF(V3098=U3098, "Yes"," No")</f>
        <v>Yes</v>
      </c>
    </row>
    <row r="3099" spans="1:23" ht="43.2" x14ac:dyDescent="0.3">
      <c r="A3099">
        <v>3097</v>
      </c>
      <c r="B3099" s="1" t="s">
        <v>6282</v>
      </c>
      <c r="C3099" s="1" t="s">
        <v>6283</v>
      </c>
      <c r="D3099">
        <v>10000</v>
      </c>
      <c r="E3099">
        <v>1715</v>
      </c>
      <c r="F3099" t="s">
        <v>357</v>
      </c>
      <c r="G3099" t="s">
        <v>24</v>
      </c>
      <c r="H3099" t="s">
        <v>25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5489</v>
      </c>
      <c r="O3099" s="7">
        <f>(E3099/D3099)*100</f>
        <v>17.150000000000002</v>
      </c>
      <c r="P3099" s="5">
        <f>IFERROR((E3099/L3099),0)</f>
        <v>40.833333333333336</v>
      </c>
      <c r="Q3099" s="5" t="str">
        <f>LEFT(N3099,SEARCH("/", N3099)-1)</f>
        <v>theater</v>
      </c>
      <c r="R3099" s="5" t="str">
        <f>RIGHT(N3099,LEN(N3099)-SEARCH("/",N3099))</f>
        <v>spaces</v>
      </c>
      <c r="S3099" s="11">
        <f>(((J3099/60)/60)/24)+DATE(1970,1,1)</f>
        <v>42629.503483796296</v>
      </c>
      <c r="T3099" s="11">
        <f>(((I3099/60)/60)/24)+DATE(1970,1,1)</f>
        <v>42650.583333333328</v>
      </c>
      <c r="U3099">
        <f>YEAR(S3099)</f>
        <v>2016</v>
      </c>
      <c r="V3099">
        <f>YEAR(T3099)</f>
        <v>2016</v>
      </c>
      <c r="W3099" t="str">
        <f>IF(V3099=U3099, "Yes"," No")</f>
        <v>Yes</v>
      </c>
    </row>
    <row r="3100" spans="1:23" ht="57.6" x14ac:dyDescent="0.3">
      <c r="A3100">
        <v>3098</v>
      </c>
      <c r="B3100" s="1" t="s">
        <v>6284</v>
      </c>
      <c r="C3100" s="1" t="s">
        <v>6285</v>
      </c>
      <c r="D3100">
        <v>48725</v>
      </c>
      <c r="E3100">
        <v>1758</v>
      </c>
      <c r="F3100" t="s">
        <v>357</v>
      </c>
      <c r="G3100" t="s">
        <v>17</v>
      </c>
      <c r="H3100" t="s">
        <v>18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5489</v>
      </c>
      <c r="O3100" s="7">
        <f>(E3100/D3100)*100</f>
        <v>3.6080041046690612</v>
      </c>
      <c r="P3100" s="5">
        <f>IFERROR((E3100/L3100),0)</f>
        <v>65.111111111111114</v>
      </c>
      <c r="Q3100" s="5" t="str">
        <f>LEFT(N3100,SEARCH("/", N3100)-1)</f>
        <v>theater</v>
      </c>
      <c r="R3100" s="5" t="str">
        <f>RIGHT(N3100,LEN(N3100)-SEARCH("/",N3100))</f>
        <v>spaces</v>
      </c>
      <c r="S3100" s="11">
        <f>(((J3100/60)/60)/24)+DATE(1970,1,1)</f>
        <v>42359.792233796295</v>
      </c>
      <c r="T3100" s="11">
        <f>(((I3100/60)/60)/24)+DATE(1970,1,1)</f>
        <v>42408.01180555555</v>
      </c>
      <c r="U3100">
        <f>YEAR(S3100)</f>
        <v>2015</v>
      </c>
      <c r="V3100">
        <f>YEAR(T3100)</f>
        <v>2016</v>
      </c>
      <c r="W3100" t="str">
        <f>IF(V3100=U3100, "Yes"," No")</f>
        <v xml:space="preserve"> No</v>
      </c>
    </row>
    <row r="3101" spans="1:23" ht="43.2" x14ac:dyDescent="0.3">
      <c r="A3101">
        <v>3099</v>
      </c>
      <c r="B3101" s="1" t="s">
        <v>6286</v>
      </c>
      <c r="C3101" s="1" t="s">
        <v>6287</v>
      </c>
      <c r="D3101">
        <v>2000</v>
      </c>
      <c r="E3101">
        <v>278</v>
      </c>
      <c r="F3101" t="s">
        <v>357</v>
      </c>
      <c r="G3101" t="s">
        <v>17</v>
      </c>
      <c r="H3101" t="s">
        <v>18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5489</v>
      </c>
      <c r="O3101" s="7">
        <f>(E3101/D3101)*100</f>
        <v>13.900000000000002</v>
      </c>
      <c r="P3101" s="5">
        <f>IFERROR((E3101/L3101),0)</f>
        <v>55.6</v>
      </c>
      <c r="Q3101" s="5" t="str">
        <f>LEFT(N3101,SEARCH("/", N3101)-1)</f>
        <v>theater</v>
      </c>
      <c r="R3101" s="5" t="str">
        <f>RIGHT(N3101,LEN(N3101)-SEARCH("/",N3101))</f>
        <v>spaces</v>
      </c>
      <c r="S3101" s="11">
        <f>(((J3101/60)/60)/24)+DATE(1970,1,1)</f>
        <v>42382.189710648148</v>
      </c>
      <c r="T3101" s="11">
        <f>(((I3101/60)/60)/24)+DATE(1970,1,1)</f>
        <v>42412.189710648148</v>
      </c>
      <c r="U3101">
        <f>YEAR(S3101)</f>
        <v>2016</v>
      </c>
      <c r="V3101">
        <f>YEAR(T3101)</f>
        <v>2016</v>
      </c>
      <c r="W3101" t="str">
        <f>IF(V3101=U3101, "Yes"," No")</f>
        <v>Yes</v>
      </c>
    </row>
    <row r="3102" spans="1:23" ht="43.2" x14ac:dyDescent="0.3">
      <c r="A3102">
        <v>3100</v>
      </c>
      <c r="B3102" s="1" t="s">
        <v>6288</v>
      </c>
      <c r="C3102" s="1" t="s">
        <v>6289</v>
      </c>
      <c r="D3102">
        <v>12000</v>
      </c>
      <c r="E3102">
        <v>1827</v>
      </c>
      <c r="F3102" t="s">
        <v>357</v>
      </c>
      <c r="G3102" t="s">
        <v>17</v>
      </c>
      <c r="H3102" t="s">
        <v>18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5489</v>
      </c>
      <c r="O3102" s="7">
        <f>(E3102/D3102)*100</f>
        <v>15.225</v>
      </c>
      <c r="P3102" s="5">
        <f>IFERROR((E3102/L3102),0)</f>
        <v>140.53846153846155</v>
      </c>
      <c r="Q3102" s="5" t="str">
        <f>LEFT(N3102,SEARCH("/", N3102)-1)</f>
        <v>theater</v>
      </c>
      <c r="R3102" s="5" t="str">
        <f>RIGHT(N3102,LEN(N3102)-SEARCH("/",N3102))</f>
        <v>spaces</v>
      </c>
      <c r="S3102" s="11">
        <f>(((J3102/60)/60)/24)+DATE(1970,1,1)</f>
        <v>41902.622395833336</v>
      </c>
      <c r="T3102" s="11">
        <f>(((I3102/60)/60)/24)+DATE(1970,1,1)</f>
        <v>41932.622395833336</v>
      </c>
      <c r="U3102">
        <f>YEAR(S3102)</f>
        <v>2014</v>
      </c>
      <c r="V3102">
        <f>YEAR(T3102)</f>
        <v>2014</v>
      </c>
      <c r="W3102" t="str">
        <f>IF(V3102=U3102, "Yes"," No")</f>
        <v>Yes</v>
      </c>
    </row>
    <row r="3103" spans="1:23" ht="57.6" x14ac:dyDescent="0.3">
      <c r="A3103">
        <v>3101</v>
      </c>
      <c r="B3103" s="1" t="s">
        <v>6290</v>
      </c>
      <c r="C3103" s="1" t="s">
        <v>6291</v>
      </c>
      <c r="D3103">
        <v>2500</v>
      </c>
      <c r="E3103">
        <v>300</v>
      </c>
      <c r="F3103" t="s">
        <v>357</v>
      </c>
      <c r="G3103" t="s">
        <v>179</v>
      </c>
      <c r="H3103" t="s">
        <v>55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5489</v>
      </c>
      <c r="O3103" s="7">
        <f>(E3103/D3103)*100</f>
        <v>12</v>
      </c>
      <c r="P3103" s="5">
        <f>IFERROR((E3103/L3103),0)</f>
        <v>25</v>
      </c>
      <c r="Q3103" s="5" t="str">
        <f>LEFT(N3103,SEARCH("/", N3103)-1)</f>
        <v>theater</v>
      </c>
      <c r="R3103" s="5" t="str">
        <f>RIGHT(N3103,LEN(N3103)-SEARCH("/",N3103))</f>
        <v>spaces</v>
      </c>
      <c r="S3103" s="11">
        <f>(((J3103/60)/60)/24)+DATE(1970,1,1)</f>
        <v>42171.383530092593</v>
      </c>
      <c r="T3103" s="11">
        <f>(((I3103/60)/60)/24)+DATE(1970,1,1)</f>
        <v>42201.330555555556</v>
      </c>
      <c r="U3103">
        <f>YEAR(S3103)</f>
        <v>2015</v>
      </c>
      <c r="V3103">
        <f>YEAR(T3103)</f>
        <v>2015</v>
      </c>
      <c r="W3103" t="str">
        <f>IF(V3103=U3103, "Yes"," No")</f>
        <v>Yes</v>
      </c>
    </row>
    <row r="3104" spans="1:23" ht="57.6" x14ac:dyDescent="0.3">
      <c r="A3104">
        <v>3102</v>
      </c>
      <c r="B3104" s="1" t="s">
        <v>6292</v>
      </c>
      <c r="C3104" s="1" t="s">
        <v>6293</v>
      </c>
      <c r="D3104">
        <v>16000</v>
      </c>
      <c r="E3104">
        <v>6258</v>
      </c>
      <c r="F3104" t="s">
        <v>357</v>
      </c>
      <c r="G3104" t="s">
        <v>24</v>
      </c>
      <c r="H3104" t="s">
        <v>25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5489</v>
      </c>
      <c r="O3104" s="7">
        <f>(E3104/D3104)*100</f>
        <v>39.112499999999997</v>
      </c>
      <c r="P3104" s="5">
        <f>IFERROR((E3104/L3104),0)</f>
        <v>69.533333333333331</v>
      </c>
      <c r="Q3104" s="5" t="str">
        <f>LEFT(N3104,SEARCH("/", N3104)-1)</f>
        <v>theater</v>
      </c>
      <c r="R3104" s="5" t="str">
        <f>RIGHT(N3104,LEN(N3104)-SEARCH("/",N3104))</f>
        <v>spaces</v>
      </c>
      <c r="S3104" s="11">
        <f>(((J3104/60)/60)/24)+DATE(1970,1,1)</f>
        <v>42555.340486111112</v>
      </c>
      <c r="T3104" s="11">
        <f>(((I3104/60)/60)/24)+DATE(1970,1,1)</f>
        <v>42605.340486111112</v>
      </c>
      <c r="U3104">
        <f>YEAR(S3104)</f>
        <v>2016</v>
      </c>
      <c r="V3104">
        <f>YEAR(T3104)</f>
        <v>2016</v>
      </c>
      <c r="W3104" t="str">
        <f>IF(V3104=U3104, "Yes"," No")</f>
        <v>Yes</v>
      </c>
    </row>
    <row r="3105" spans="1:23" ht="28.8" x14ac:dyDescent="0.3">
      <c r="A3105">
        <v>3103</v>
      </c>
      <c r="B3105" s="1" t="s">
        <v>6294</v>
      </c>
      <c r="C3105" s="1" t="s">
        <v>6295</v>
      </c>
      <c r="D3105">
        <v>4100</v>
      </c>
      <c r="E3105">
        <v>11</v>
      </c>
      <c r="F3105" t="s">
        <v>357</v>
      </c>
      <c r="G3105" t="s">
        <v>17</v>
      </c>
      <c r="H3105" t="s">
        <v>18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5489</v>
      </c>
      <c r="O3105" s="7">
        <f>(E3105/D3105)*100</f>
        <v>0.26829268292682928</v>
      </c>
      <c r="P3105" s="5">
        <f>IFERROR((E3105/L3105),0)</f>
        <v>5.5</v>
      </c>
      <c r="Q3105" s="5" t="str">
        <f>LEFT(N3105,SEARCH("/", N3105)-1)</f>
        <v>theater</v>
      </c>
      <c r="R3105" s="5" t="str">
        <f>RIGHT(N3105,LEN(N3105)-SEARCH("/",N3105))</f>
        <v>spaces</v>
      </c>
      <c r="S3105" s="11">
        <f>(((J3105/60)/60)/24)+DATE(1970,1,1)</f>
        <v>42107.156319444446</v>
      </c>
      <c r="T3105" s="11">
        <f>(((I3105/60)/60)/24)+DATE(1970,1,1)</f>
        <v>42167.156319444446</v>
      </c>
      <c r="U3105">
        <f>YEAR(S3105)</f>
        <v>2015</v>
      </c>
      <c r="V3105">
        <f>YEAR(T3105)</f>
        <v>2015</v>
      </c>
      <c r="W3105" t="str">
        <f>IF(V3105=U3105, "Yes"," No")</f>
        <v>Yes</v>
      </c>
    </row>
    <row r="3106" spans="1:23" ht="43.2" x14ac:dyDescent="0.3">
      <c r="A3106">
        <v>3104</v>
      </c>
      <c r="B3106" s="1" t="s">
        <v>6296</v>
      </c>
      <c r="C3106" s="1" t="s">
        <v>6297</v>
      </c>
      <c r="D3106">
        <v>4000</v>
      </c>
      <c r="E3106">
        <v>1185</v>
      </c>
      <c r="F3106" t="s">
        <v>357</v>
      </c>
      <c r="G3106" t="s">
        <v>50</v>
      </c>
      <c r="H3106" t="s">
        <v>51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5489</v>
      </c>
      <c r="O3106" s="7">
        <f>(E3106/D3106)*100</f>
        <v>29.625</v>
      </c>
      <c r="P3106" s="5">
        <f>IFERROR((E3106/L3106),0)</f>
        <v>237</v>
      </c>
      <c r="Q3106" s="5" t="str">
        <f>LEFT(N3106,SEARCH("/", N3106)-1)</f>
        <v>theater</v>
      </c>
      <c r="R3106" s="5" t="str">
        <f>RIGHT(N3106,LEN(N3106)-SEARCH("/",N3106))</f>
        <v>spaces</v>
      </c>
      <c r="S3106" s="11">
        <f>(((J3106/60)/60)/24)+DATE(1970,1,1)</f>
        <v>42006.908692129626</v>
      </c>
      <c r="T3106" s="11">
        <f>(((I3106/60)/60)/24)+DATE(1970,1,1)</f>
        <v>42038.083333333328</v>
      </c>
      <c r="U3106">
        <f>YEAR(S3106)</f>
        <v>2015</v>
      </c>
      <c r="V3106">
        <f>YEAR(T3106)</f>
        <v>2015</v>
      </c>
      <c r="W3106" t="str">
        <f>IF(V3106=U3106, "Yes"," No")</f>
        <v>Yes</v>
      </c>
    </row>
    <row r="3107" spans="1:23" ht="43.2" x14ac:dyDescent="0.3">
      <c r="A3107">
        <v>3105</v>
      </c>
      <c r="B3107" s="1" t="s">
        <v>6298</v>
      </c>
      <c r="C3107" s="1" t="s">
        <v>6299</v>
      </c>
      <c r="D3107">
        <v>5845</v>
      </c>
      <c r="E3107">
        <v>2476</v>
      </c>
      <c r="F3107" t="s">
        <v>357</v>
      </c>
      <c r="G3107" t="s">
        <v>17</v>
      </c>
      <c r="H3107" t="s">
        <v>18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5489</v>
      </c>
      <c r="O3107" s="7">
        <f>(E3107/D3107)*100</f>
        <v>42.360992301112063</v>
      </c>
      <c r="P3107" s="5">
        <f>IFERROR((E3107/L3107),0)</f>
        <v>79.870967741935488</v>
      </c>
      <c r="Q3107" s="5" t="str">
        <f>LEFT(N3107,SEARCH("/", N3107)-1)</f>
        <v>theater</v>
      </c>
      <c r="R3107" s="5" t="str">
        <f>RIGHT(N3107,LEN(N3107)-SEARCH("/",N3107))</f>
        <v>spaces</v>
      </c>
      <c r="S3107" s="11">
        <f>(((J3107/60)/60)/24)+DATE(1970,1,1)</f>
        <v>41876.718935185185</v>
      </c>
      <c r="T3107" s="11">
        <f>(((I3107/60)/60)/24)+DATE(1970,1,1)</f>
        <v>41931.208333333336</v>
      </c>
      <c r="U3107">
        <f>YEAR(S3107)</f>
        <v>2014</v>
      </c>
      <c r="V3107">
        <f>YEAR(T3107)</f>
        <v>2014</v>
      </c>
      <c r="W3107" t="str">
        <f>IF(V3107=U3107, "Yes"," No")</f>
        <v>Yes</v>
      </c>
    </row>
    <row r="3108" spans="1:23" ht="57.6" x14ac:dyDescent="0.3">
      <c r="A3108">
        <v>3106</v>
      </c>
      <c r="B3108" s="1" t="s">
        <v>6300</v>
      </c>
      <c r="C3108" s="1" t="s">
        <v>6301</v>
      </c>
      <c r="D3108">
        <v>1000</v>
      </c>
      <c r="E3108">
        <v>41</v>
      </c>
      <c r="F3108" t="s">
        <v>357</v>
      </c>
      <c r="G3108" t="s">
        <v>24</v>
      </c>
      <c r="H3108" t="s">
        <v>25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5489</v>
      </c>
      <c r="O3108" s="7">
        <f>(E3108/D3108)*100</f>
        <v>4.1000000000000005</v>
      </c>
      <c r="P3108" s="5">
        <f>IFERROR((E3108/L3108),0)</f>
        <v>10.25</v>
      </c>
      <c r="Q3108" s="5" t="str">
        <f>LEFT(N3108,SEARCH("/", N3108)-1)</f>
        <v>theater</v>
      </c>
      <c r="R3108" s="5" t="str">
        <f>RIGHT(N3108,LEN(N3108)-SEARCH("/",N3108))</f>
        <v>spaces</v>
      </c>
      <c r="S3108" s="11">
        <f>(((J3108/60)/60)/24)+DATE(1970,1,1)</f>
        <v>42241.429120370376</v>
      </c>
      <c r="T3108" s="11">
        <f>(((I3108/60)/60)/24)+DATE(1970,1,1)</f>
        <v>42263.916666666672</v>
      </c>
      <c r="U3108">
        <f>YEAR(S3108)</f>
        <v>2015</v>
      </c>
      <c r="V3108">
        <f>YEAR(T3108)</f>
        <v>2015</v>
      </c>
      <c r="W3108" t="str">
        <f>IF(V3108=U3108, "Yes"," No")</f>
        <v>Yes</v>
      </c>
    </row>
    <row r="3109" spans="1:23" ht="43.2" x14ac:dyDescent="0.3">
      <c r="A3109">
        <v>3107</v>
      </c>
      <c r="B3109" s="1" t="s">
        <v>6302</v>
      </c>
      <c r="C3109" s="1" t="s">
        <v>6303</v>
      </c>
      <c r="D3109">
        <v>40000</v>
      </c>
      <c r="E3109">
        <v>7905</v>
      </c>
      <c r="F3109" t="s">
        <v>357</v>
      </c>
      <c r="G3109" t="s">
        <v>17</v>
      </c>
      <c r="H3109" t="s">
        <v>18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5489</v>
      </c>
      <c r="O3109" s="7">
        <f>(E3109/D3109)*100</f>
        <v>19.762499999999999</v>
      </c>
      <c r="P3109" s="5">
        <f>IFERROR((E3109/L3109),0)</f>
        <v>272.58620689655174</v>
      </c>
      <c r="Q3109" s="5" t="str">
        <f>LEFT(N3109,SEARCH("/", N3109)-1)</f>
        <v>theater</v>
      </c>
      <c r="R3109" s="5" t="str">
        <f>RIGHT(N3109,LEN(N3109)-SEARCH("/",N3109))</f>
        <v>spaces</v>
      </c>
      <c r="S3109" s="11">
        <f>(((J3109/60)/60)/24)+DATE(1970,1,1)</f>
        <v>42128.814247685179</v>
      </c>
      <c r="T3109" s="11">
        <f>(((I3109/60)/60)/24)+DATE(1970,1,1)</f>
        <v>42135.814247685179</v>
      </c>
      <c r="U3109">
        <f>YEAR(S3109)</f>
        <v>2015</v>
      </c>
      <c r="V3109">
        <f>YEAR(T3109)</f>
        <v>2015</v>
      </c>
      <c r="W3109" t="str">
        <f>IF(V3109=U3109, "Yes"," No")</f>
        <v>Yes</v>
      </c>
    </row>
    <row r="3110" spans="1:23" ht="28.8" x14ac:dyDescent="0.3">
      <c r="A3110">
        <v>3108</v>
      </c>
      <c r="B3110" s="1" t="s">
        <v>6304</v>
      </c>
      <c r="C3110" s="1" t="s">
        <v>6305</v>
      </c>
      <c r="D3110">
        <v>50000</v>
      </c>
      <c r="E3110">
        <v>26</v>
      </c>
      <c r="F3110" t="s">
        <v>357</v>
      </c>
      <c r="G3110" t="s">
        <v>17</v>
      </c>
      <c r="H3110" t="s">
        <v>18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5489</v>
      </c>
      <c r="O3110" s="7">
        <f>(E3110/D3110)*100</f>
        <v>5.1999999999999998E-2</v>
      </c>
      <c r="P3110" s="5">
        <f>IFERROR((E3110/L3110),0)</f>
        <v>13</v>
      </c>
      <c r="Q3110" s="5" t="str">
        <f>LEFT(N3110,SEARCH("/", N3110)-1)</f>
        <v>theater</v>
      </c>
      <c r="R3110" s="5" t="str">
        <f>RIGHT(N3110,LEN(N3110)-SEARCH("/",N3110))</f>
        <v>spaces</v>
      </c>
      <c r="S3110" s="11">
        <f>(((J3110/60)/60)/24)+DATE(1970,1,1)</f>
        <v>42062.680486111116</v>
      </c>
      <c r="T3110" s="11">
        <f>(((I3110/60)/60)/24)+DATE(1970,1,1)</f>
        <v>42122.638819444444</v>
      </c>
      <c r="U3110">
        <f>YEAR(S3110)</f>
        <v>2015</v>
      </c>
      <c r="V3110">
        <f>YEAR(T3110)</f>
        <v>2015</v>
      </c>
      <c r="W3110" t="str">
        <f>IF(V3110=U3110, "Yes"," No")</f>
        <v>Yes</v>
      </c>
    </row>
    <row r="3111" spans="1:23" ht="43.2" x14ac:dyDescent="0.3">
      <c r="A3111">
        <v>3109</v>
      </c>
      <c r="B3111" s="1" t="s">
        <v>6306</v>
      </c>
      <c r="C3111" s="1" t="s">
        <v>6307</v>
      </c>
      <c r="D3111">
        <v>26500</v>
      </c>
      <c r="E3111">
        <v>6633</v>
      </c>
      <c r="F3111" t="s">
        <v>357</v>
      </c>
      <c r="G3111" t="s">
        <v>17</v>
      </c>
      <c r="H3111" t="s">
        <v>18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5489</v>
      </c>
      <c r="O3111" s="7">
        <f>(E3111/D3111)*100</f>
        <v>25.030188679245285</v>
      </c>
      <c r="P3111" s="5">
        <f>IFERROR((E3111/L3111),0)</f>
        <v>58.184210526315788</v>
      </c>
      <c r="Q3111" s="5" t="str">
        <f>LEFT(N3111,SEARCH("/", N3111)-1)</f>
        <v>theater</v>
      </c>
      <c r="R3111" s="5" t="str">
        <f>RIGHT(N3111,LEN(N3111)-SEARCH("/",N3111))</f>
        <v>spaces</v>
      </c>
      <c r="S3111" s="11">
        <f>(((J3111/60)/60)/24)+DATE(1970,1,1)</f>
        <v>41844.125115740739</v>
      </c>
      <c r="T3111" s="11">
        <f>(((I3111/60)/60)/24)+DATE(1970,1,1)</f>
        <v>41879.125115740739</v>
      </c>
      <c r="U3111">
        <f>YEAR(S3111)</f>
        <v>2014</v>
      </c>
      <c r="V3111">
        <f>YEAR(T3111)</f>
        <v>2014</v>
      </c>
      <c r="W3111" t="str">
        <f>IF(V3111=U3111, "Yes"," No")</f>
        <v>Yes</v>
      </c>
    </row>
    <row r="3112" spans="1:23" ht="43.2" x14ac:dyDescent="0.3">
      <c r="A3112">
        <v>3110</v>
      </c>
      <c r="B3112" s="1" t="s">
        <v>6308</v>
      </c>
      <c r="C3112" s="1" t="s">
        <v>6309</v>
      </c>
      <c r="D3112">
        <v>25000</v>
      </c>
      <c r="E3112">
        <v>10</v>
      </c>
      <c r="F3112" t="s">
        <v>357</v>
      </c>
      <c r="G3112" t="s">
        <v>17</v>
      </c>
      <c r="H3112" t="s">
        <v>18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5489</v>
      </c>
      <c r="O3112" s="7">
        <f>(E3112/D3112)*100</f>
        <v>0.04</v>
      </c>
      <c r="P3112" s="5">
        <f>IFERROR((E3112/L3112),0)</f>
        <v>10</v>
      </c>
      <c r="Q3112" s="5" t="str">
        <f>LEFT(N3112,SEARCH("/", N3112)-1)</f>
        <v>theater</v>
      </c>
      <c r="R3112" s="5" t="str">
        <f>RIGHT(N3112,LEN(N3112)-SEARCH("/",N3112))</f>
        <v>spaces</v>
      </c>
      <c r="S3112" s="11">
        <f>(((J3112/60)/60)/24)+DATE(1970,1,1)</f>
        <v>42745.031469907408</v>
      </c>
      <c r="T3112" s="11">
        <f>(((I3112/60)/60)/24)+DATE(1970,1,1)</f>
        <v>42785.031469907408</v>
      </c>
      <c r="U3112">
        <f>YEAR(S3112)</f>
        <v>2017</v>
      </c>
      <c r="V3112">
        <f>YEAR(T3112)</f>
        <v>2017</v>
      </c>
      <c r="W3112" t="str">
        <f>IF(V3112=U3112, "Yes"," No")</f>
        <v>Yes</v>
      </c>
    </row>
    <row r="3113" spans="1:23" ht="43.2" x14ac:dyDescent="0.3">
      <c r="A3113">
        <v>3111</v>
      </c>
      <c r="B3113" s="1" t="s">
        <v>6310</v>
      </c>
      <c r="C3113" s="1" t="s">
        <v>6311</v>
      </c>
      <c r="D3113">
        <v>20000</v>
      </c>
      <c r="E3113">
        <v>5328</v>
      </c>
      <c r="F3113" t="s">
        <v>357</v>
      </c>
      <c r="G3113" t="s">
        <v>17</v>
      </c>
      <c r="H3113" t="s">
        <v>18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5489</v>
      </c>
      <c r="O3113" s="7">
        <f>(E3113/D3113)*100</f>
        <v>26.640000000000004</v>
      </c>
      <c r="P3113" s="5">
        <f>IFERROR((E3113/L3113),0)</f>
        <v>70.10526315789474</v>
      </c>
      <c r="Q3113" s="5" t="str">
        <f>LEFT(N3113,SEARCH("/", N3113)-1)</f>
        <v>theater</v>
      </c>
      <c r="R3113" s="5" t="str">
        <f>RIGHT(N3113,LEN(N3113)-SEARCH("/",N3113))</f>
        <v>spaces</v>
      </c>
      <c r="S3113" s="11">
        <f>(((J3113/60)/60)/24)+DATE(1970,1,1)</f>
        <v>41885.595138888886</v>
      </c>
      <c r="T3113" s="11">
        <f>(((I3113/60)/60)/24)+DATE(1970,1,1)</f>
        <v>41916.595138888886</v>
      </c>
      <c r="U3113">
        <f>YEAR(S3113)</f>
        <v>2014</v>
      </c>
      <c r="V3113">
        <f>YEAR(T3113)</f>
        <v>2014</v>
      </c>
      <c r="W3113" t="str">
        <f>IF(V3113=U3113, "Yes"," No")</f>
        <v>Yes</v>
      </c>
    </row>
    <row r="3114" spans="1:23" ht="43.2" x14ac:dyDescent="0.3">
      <c r="A3114">
        <v>3112</v>
      </c>
      <c r="B3114" s="1" t="s">
        <v>6312</v>
      </c>
      <c r="C3114" s="1" t="s">
        <v>6313</v>
      </c>
      <c r="D3114">
        <v>11000</v>
      </c>
      <c r="E3114">
        <v>521</v>
      </c>
      <c r="F3114" t="s">
        <v>357</v>
      </c>
      <c r="G3114" t="s">
        <v>17</v>
      </c>
      <c r="H3114" t="s">
        <v>18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5489</v>
      </c>
      <c r="O3114" s="7">
        <f>(E3114/D3114)*100</f>
        <v>4.7363636363636363</v>
      </c>
      <c r="P3114" s="5">
        <f>IFERROR((E3114/L3114),0)</f>
        <v>57.888888888888886</v>
      </c>
      <c r="Q3114" s="5" t="str">
        <f>LEFT(N3114,SEARCH("/", N3114)-1)</f>
        <v>theater</v>
      </c>
      <c r="R3114" s="5" t="str">
        <f>RIGHT(N3114,LEN(N3114)-SEARCH("/",N3114))</f>
        <v>spaces</v>
      </c>
      <c r="S3114" s="11">
        <f>(((J3114/60)/60)/24)+DATE(1970,1,1)</f>
        <v>42615.121921296297</v>
      </c>
      <c r="T3114" s="11">
        <f>(((I3114/60)/60)/24)+DATE(1970,1,1)</f>
        <v>42675.121921296297</v>
      </c>
      <c r="U3114">
        <f>YEAR(S3114)</f>
        <v>2016</v>
      </c>
      <c r="V3114">
        <f>YEAR(T3114)</f>
        <v>2016</v>
      </c>
      <c r="W3114" t="str">
        <f>IF(V3114=U3114, "Yes"," No")</f>
        <v>Yes</v>
      </c>
    </row>
    <row r="3115" spans="1:23" ht="43.2" x14ac:dyDescent="0.3">
      <c r="A3115">
        <v>3113</v>
      </c>
      <c r="B3115" s="1" t="s">
        <v>6314</v>
      </c>
      <c r="C3115" s="1" t="s">
        <v>6315</v>
      </c>
      <c r="D3115">
        <v>109225</v>
      </c>
      <c r="E3115">
        <v>4635</v>
      </c>
      <c r="F3115" t="s">
        <v>357</v>
      </c>
      <c r="G3115" t="s">
        <v>17</v>
      </c>
      <c r="H3115" t="s">
        <v>18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5489</v>
      </c>
      <c r="O3115" s="7">
        <f>(E3115/D3115)*100</f>
        <v>4.2435339894712749</v>
      </c>
      <c r="P3115" s="5">
        <f>IFERROR((E3115/L3115),0)</f>
        <v>125.27027027027027</v>
      </c>
      <c r="Q3115" s="5" t="str">
        <f>LEFT(N3115,SEARCH("/", N3115)-1)</f>
        <v>theater</v>
      </c>
      <c r="R3115" s="5" t="str">
        <f>RIGHT(N3115,LEN(N3115)-SEARCH("/",N3115))</f>
        <v>spaces</v>
      </c>
      <c r="S3115" s="11">
        <f>(((J3115/60)/60)/24)+DATE(1970,1,1)</f>
        <v>42081.731273148151</v>
      </c>
      <c r="T3115" s="11">
        <f>(((I3115/60)/60)/24)+DATE(1970,1,1)</f>
        <v>42111.731273148151</v>
      </c>
      <c r="U3115">
        <f>YEAR(S3115)</f>
        <v>2015</v>
      </c>
      <c r="V3115">
        <f>YEAR(T3115)</f>
        <v>2015</v>
      </c>
      <c r="W3115" t="str">
        <f>IF(V3115=U3115, "Yes"," No")</f>
        <v>Yes</v>
      </c>
    </row>
    <row r="3116" spans="1:23" ht="43.2" x14ac:dyDescent="0.3">
      <c r="A3116">
        <v>3114</v>
      </c>
      <c r="B3116" s="1" t="s">
        <v>6316</v>
      </c>
      <c r="C3116" s="1" t="s">
        <v>6317</v>
      </c>
      <c r="D3116">
        <v>75000</v>
      </c>
      <c r="E3116">
        <v>0</v>
      </c>
      <c r="F3116" t="s">
        <v>357</v>
      </c>
      <c r="G3116" t="s">
        <v>17</v>
      </c>
      <c r="H3116" t="s">
        <v>18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5489</v>
      </c>
      <c r="O3116" s="7">
        <f>(E3116/D3116)*100</f>
        <v>0</v>
      </c>
      <c r="P3116" s="5">
        <f>IFERROR((E3116/L3116),0)</f>
        <v>0</v>
      </c>
      <c r="Q3116" s="5" t="str">
        <f>LEFT(N3116,SEARCH("/", N3116)-1)</f>
        <v>theater</v>
      </c>
      <c r="R3116" s="5" t="str">
        <f>RIGHT(N3116,LEN(N3116)-SEARCH("/",N3116))</f>
        <v>spaces</v>
      </c>
      <c r="S3116" s="11">
        <f>(((J3116/60)/60)/24)+DATE(1970,1,1)</f>
        <v>41843.632523148146</v>
      </c>
      <c r="T3116" s="11">
        <f>(((I3116/60)/60)/24)+DATE(1970,1,1)</f>
        <v>41903.632523148146</v>
      </c>
      <c r="U3116">
        <f>YEAR(S3116)</f>
        <v>2014</v>
      </c>
      <c r="V3116">
        <f>YEAR(T3116)</f>
        <v>2014</v>
      </c>
      <c r="W3116" t="str">
        <f>IF(V3116=U3116, "Yes"," No")</f>
        <v>Yes</v>
      </c>
    </row>
    <row r="3117" spans="1:23" ht="43.2" x14ac:dyDescent="0.3">
      <c r="A3117">
        <v>3115</v>
      </c>
      <c r="B3117" s="1" t="s">
        <v>6318</v>
      </c>
      <c r="C3117" s="1" t="s">
        <v>6319</v>
      </c>
      <c r="D3117">
        <v>10000</v>
      </c>
      <c r="E3117">
        <v>300</v>
      </c>
      <c r="F3117" t="s">
        <v>357</v>
      </c>
      <c r="G3117" t="s">
        <v>476</v>
      </c>
      <c r="H3117" t="s">
        <v>477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5489</v>
      </c>
      <c r="O3117" s="7">
        <f>(E3117/D3117)*100</f>
        <v>3</v>
      </c>
      <c r="P3117" s="5">
        <f>IFERROR((E3117/L3117),0)</f>
        <v>300</v>
      </c>
      <c r="Q3117" s="5" t="str">
        <f>LEFT(N3117,SEARCH("/", N3117)-1)</f>
        <v>theater</v>
      </c>
      <c r="R3117" s="5" t="str">
        <f>RIGHT(N3117,LEN(N3117)-SEARCH("/",N3117))</f>
        <v>spaces</v>
      </c>
      <c r="S3117" s="11">
        <f>(((J3117/60)/60)/24)+DATE(1970,1,1)</f>
        <v>42496.447071759263</v>
      </c>
      <c r="T3117" s="11">
        <f>(((I3117/60)/60)/24)+DATE(1970,1,1)</f>
        <v>42526.447071759263</v>
      </c>
      <c r="U3117">
        <f>YEAR(S3117)</f>
        <v>2016</v>
      </c>
      <c r="V3117">
        <f>YEAR(T3117)</f>
        <v>2016</v>
      </c>
      <c r="W3117" t="str">
        <f>IF(V3117=U3117, "Yes"," No")</f>
        <v>Yes</v>
      </c>
    </row>
    <row r="3118" spans="1:23" ht="43.2" x14ac:dyDescent="0.3">
      <c r="A3118">
        <v>3116</v>
      </c>
      <c r="B3118" s="1" t="s">
        <v>6320</v>
      </c>
      <c r="C3118" s="1" t="s">
        <v>6321</v>
      </c>
      <c r="D3118">
        <v>750</v>
      </c>
      <c r="E3118">
        <v>430</v>
      </c>
      <c r="F3118" t="s">
        <v>357</v>
      </c>
      <c r="G3118" t="s">
        <v>17</v>
      </c>
      <c r="H3118" t="s">
        <v>18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5489</v>
      </c>
      <c r="O3118" s="7">
        <f>(E3118/D3118)*100</f>
        <v>57.333333333333336</v>
      </c>
      <c r="P3118" s="5">
        <f>IFERROR((E3118/L3118),0)</f>
        <v>43</v>
      </c>
      <c r="Q3118" s="5" t="str">
        <f>LEFT(N3118,SEARCH("/", N3118)-1)</f>
        <v>theater</v>
      </c>
      <c r="R3118" s="5" t="str">
        <f>RIGHT(N3118,LEN(N3118)-SEARCH("/",N3118))</f>
        <v>spaces</v>
      </c>
      <c r="S3118" s="11">
        <f>(((J3118/60)/60)/24)+DATE(1970,1,1)</f>
        <v>42081.515335648146</v>
      </c>
      <c r="T3118" s="11">
        <f>(((I3118/60)/60)/24)+DATE(1970,1,1)</f>
        <v>42095.515335648146</v>
      </c>
      <c r="U3118">
        <f>YEAR(S3118)</f>
        <v>2015</v>
      </c>
      <c r="V3118">
        <f>YEAR(T3118)</f>
        <v>2015</v>
      </c>
      <c r="W3118" t="str">
        <f>IF(V3118=U3118, "Yes"," No")</f>
        <v>Yes</v>
      </c>
    </row>
    <row r="3119" spans="1:23" ht="43.2" x14ac:dyDescent="0.3">
      <c r="A3119">
        <v>3117</v>
      </c>
      <c r="B3119" s="1" t="s">
        <v>6322</v>
      </c>
      <c r="C3119" s="1" t="s">
        <v>6323</v>
      </c>
      <c r="D3119">
        <v>1000</v>
      </c>
      <c r="E3119">
        <v>1</v>
      </c>
      <c r="F3119" t="s">
        <v>357</v>
      </c>
      <c r="G3119" t="s">
        <v>24</v>
      </c>
      <c r="H3119" t="s">
        <v>25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5489</v>
      </c>
      <c r="O3119" s="7">
        <f>(E3119/D3119)*100</f>
        <v>0.1</v>
      </c>
      <c r="P3119" s="5">
        <f>IFERROR((E3119/L3119),0)</f>
        <v>1</v>
      </c>
      <c r="Q3119" s="5" t="str">
        <f>LEFT(N3119,SEARCH("/", N3119)-1)</f>
        <v>theater</v>
      </c>
      <c r="R3119" s="5" t="str">
        <f>RIGHT(N3119,LEN(N3119)-SEARCH("/",N3119))</f>
        <v>spaces</v>
      </c>
      <c r="S3119" s="11">
        <f>(((J3119/60)/60)/24)+DATE(1970,1,1)</f>
        <v>42509.374537037031</v>
      </c>
      <c r="T3119" s="11">
        <f>(((I3119/60)/60)/24)+DATE(1970,1,1)</f>
        <v>42517.55</v>
      </c>
      <c r="U3119">
        <f>YEAR(S3119)</f>
        <v>2016</v>
      </c>
      <c r="V3119">
        <f>YEAR(T3119)</f>
        <v>2016</v>
      </c>
      <c r="W3119" t="str">
        <f>IF(V3119=U3119, "Yes"," No")</f>
        <v>Yes</v>
      </c>
    </row>
    <row r="3120" spans="1:23" ht="28.8" x14ac:dyDescent="0.3">
      <c r="A3120">
        <v>3118</v>
      </c>
      <c r="B3120" s="1" t="s">
        <v>6324</v>
      </c>
      <c r="C3120" s="1" t="s">
        <v>6325</v>
      </c>
      <c r="D3120">
        <v>500000</v>
      </c>
      <c r="E3120">
        <v>1550</v>
      </c>
      <c r="F3120" t="s">
        <v>357</v>
      </c>
      <c r="G3120" t="s">
        <v>476</v>
      </c>
      <c r="H3120" t="s">
        <v>477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5489</v>
      </c>
      <c r="O3120" s="7">
        <f>(E3120/D3120)*100</f>
        <v>0.31</v>
      </c>
      <c r="P3120" s="5">
        <f>IFERROR((E3120/L3120),0)</f>
        <v>775</v>
      </c>
      <c r="Q3120" s="5" t="str">
        <f>LEFT(N3120,SEARCH("/", N3120)-1)</f>
        <v>theater</v>
      </c>
      <c r="R3120" s="5" t="str">
        <f>RIGHT(N3120,LEN(N3120)-SEARCH("/",N3120))</f>
        <v>spaces</v>
      </c>
      <c r="S3120" s="11">
        <f>(((J3120/60)/60)/24)+DATE(1970,1,1)</f>
        <v>42534.649571759262</v>
      </c>
      <c r="T3120" s="11">
        <f>(((I3120/60)/60)/24)+DATE(1970,1,1)</f>
        <v>42553.649571759262</v>
      </c>
      <c r="U3120">
        <f>YEAR(S3120)</f>
        <v>2016</v>
      </c>
      <c r="V3120">
        <f>YEAR(T3120)</f>
        <v>2016</v>
      </c>
      <c r="W3120" t="str">
        <f>IF(V3120=U3120, "Yes"," No")</f>
        <v>Yes</v>
      </c>
    </row>
    <row r="3121" spans="1:23" ht="57.6" x14ac:dyDescent="0.3">
      <c r="A3121">
        <v>3119</v>
      </c>
      <c r="B3121" s="1" t="s">
        <v>6326</v>
      </c>
      <c r="C3121" s="1" t="s">
        <v>6327</v>
      </c>
      <c r="D3121">
        <v>10000</v>
      </c>
      <c r="E3121">
        <v>5</v>
      </c>
      <c r="F3121" t="s">
        <v>357</v>
      </c>
      <c r="G3121" t="s">
        <v>17</v>
      </c>
      <c r="H3121" t="s">
        <v>18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5489</v>
      </c>
      <c r="O3121" s="7">
        <f>(E3121/D3121)*100</f>
        <v>0.05</v>
      </c>
      <c r="P3121" s="5">
        <f>IFERROR((E3121/L3121),0)</f>
        <v>5</v>
      </c>
      <c r="Q3121" s="5" t="str">
        <f>LEFT(N3121,SEARCH("/", N3121)-1)</f>
        <v>theater</v>
      </c>
      <c r="R3121" s="5" t="str">
        <f>RIGHT(N3121,LEN(N3121)-SEARCH("/",N3121))</f>
        <v>spaces</v>
      </c>
      <c r="S3121" s="11">
        <f>(((J3121/60)/60)/24)+DATE(1970,1,1)</f>
        <v>42060.04550925926</v>
      </c>
      <c r="T3121" s="11">
        <f>(((I3121/60)/60)/24)+DATE(1970,1,1)</f>
        <v>42090.003842592589</v>
      </c>
      <c r="U3121">
        <f>YEAR(S3121)</f>
        <v>2015</v>
      </c>
      <c r="V3121">
        <f>YEAR(T3121)</f>
        <v>2015</v>
      </c>
      <c r="W3121" t="str">
        <f>IF(V3121=U3121, "Yes"," No")</f>
        <v>Yes</v>
      </c>
    </row>
    <row r="3122" spans="1:23" ht="43.2" x14ac:dyDescent="0.3">
      <c r="A3122">
        <v>3120</v>
      </c>
      <c r="B3122" s="1" t="s">
        <v>6328</v>
      </c>
      <c r="C3122" s="1" t="s">
        <v>6329</v>
      </c>
      <c r="D3122">
        <v>1300000</v>
      </c>
      <c r="E3122">
        <v>128</v>
      </c>
      <c r="F3122" t="s">
        <v>357</v>
      </c>
      <c r="G3122" t="s">
        <v>387</v>
      </c>
      <c r="H3122" t="s">
        <v>55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5489</v>
      </c>
      <c r="O3122" s="7">
        <f>(E3122/D3122)*100</f>
        <v>9.8461538461538465E-3</v>
      </c>
      <c r="P3122" s="5">
        <f>IFERROR((E3122/L3122),0)</f>
        <v>12.8</v>
      </c>
      <c r="Q3122" s="5" t="str">
        <f>LEFT(N3122,SEARCH("/", N3122)-1)</f>
        <v>theater</v>
      </c>
      <c r="R3122" s="5" t="str">
        <f>RIGHT(N3122,LEN(N3122)-SEARCH("/",N3122))</f>
        <v>spaces</v>
      </c>
      <c r="S3122" s="11">
        <f>(((J3122/60)/60)/24)+DATE(1970,1,1)</f>
        <v>42435.942083333335</v>
      </c>
      <c r="T3122" s="11">
        <f>(((I3122/60)/60)/24)+DATE(1970,1,1)</f>
        <v>42495.900416666671</v>
      </c>
      <c r="U3122">
        <f>YEAR(S3122)</f>
        <v>2016</v>
      </c>
      <c r="V3122">
        <f>YEAR(T3122)</f>
        <v>2016</v>
      </c>
      <c r="W3122" t="str">
        <f>IF(V3122=U3122, "Yes"," No")</f>
        <v>Yes</v>
      </c>
    </row>
    <row r="3123" spans="1:23" ht="43.2" x14ac:dyDescent="0.3">
      <c r="A3123">
        <v>3121</v>
      </c>
      <c r="B3123" s="1" t="s">
        <v>6330</v>
      </c>
      <c r="C3123" s="1" t="s">
        <v>6331</v>
      </c>
      <c r="D3123">
        <v>1500</v>
      </c>
      <c r="E3123">
        <v>10</v>
      </c>
      <c r="F3123" t="s">
        <v>272</v>
      </c>
      <c r="G3123" t="s">
        <v>159</v>
      </c>
      <c r="H3123" t="s">
        <v>160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5489</v>
      </c>
      <c r="O3123" s="7">
        <f>(E3123/D3123)*100</f>
        <v>0.66666666666666674</v>
      </c>
      <c r="P3123" s="5">
        <f>IFERROR((E3123/L3123),0)</f>
        <v>10</v>
      </c>
      <c r="Q3123" s="5" t="str">
        <f>LEFT(N3123,SEARCH("/", N3123)-1)</f>
        <v>theater</v>
      </c>
      <c r="R3123" s="5" t="str">
        <f>RIGHT(N3123,LEN(N3123)-SEARCH("/",N3123))</f>
        <v>spaces</v>
      </c>
      <c r="S3123" s="11">
        <f>(((J3123/60)/60)/24)+DATE(1970,1,1)</f>
        <v>41848.679803240739</v>
      </c>
      <c r="T3123" s="11">
        <f>(((I3123/60)/60)/24)+DATE(1970,1,1)</f>
        <v>41908.679803240739</v>
      </c>
      <c r="U3123">
        <f>YEAR(S3123)</f>
        <v>2014</v>
      </c>
      <c r="V3123">
        <f>YEAR(T3123)</f>
        <v>2014</v>
      </c>
      <c r="W3123" t="str">
        <f>IF(V3123=U3123, "Yes"," No")</f>
        <v>Yes</v>
      </c>
    </row>
    <row r="3124" spans="1:23" x14ac:dyDescent="0.3">
      <c r="A3124">
        <v>3122</v>
      </c>
      <c r="B3124" s="1" t="s">
        <v>6332</v>
      </c>
      <c r="C3124" s="1" t="s">
        <v>6333</v>
      </c>
      <c r="D3124">
        <v>199</v>
      </c>
      <c r="E3124">
        <v>116</v>
      </c>
      <c r="F3124" t="s">
        <v>272</v>
      </c>
      <c r="G3124" t="s">
        <v>17</v>
      </c>
      <c r="H3124" t="s">
        <v>18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5489</v>
      </c>
      <c r="O3124" s="7">
        <f>(E3124/D3124)*100</f>
        <v>58.291457286432156</v>
      </c>
      <c r="P3124" s="5">
        <f>IFERROR((E3124/L3124),0)</f>
        <v>58</v>
      </c>
      <c r="Q3124" s="5" t="str">
        <f>LEFT(N3124,SEARCH("/", N3124)-1)</f>
        <v>theater</v>
      </c>
      <c r="R3124" s="5" t="str">
        <f>RIGHT(N3124,LEN(N3124)-SEARCH("/",N3124))</f>
        <v>spaces</v>
      </c>
      <c r="S3124" s="11">
        <f>(((J3124/60)/60)/24)+DATE(1970,1,1)</f>
        <v>42678.932083333333</v>
      </c>
      <c r="T3124" s="11">
        <f>(((I3124/60)/60)/24)+DATE(1970,1,1)</f>
        <v>42683.973750000005</v>
      </c>
      <c r="U3124">
        <f>YEAR(S3124)</f>
        <v>2016</v>
      </c>
      <c r="V3124">
        <f>YEAR(T3124)</f>
        <v>2016</v>
      </c>
      <c r="W3124" t="str">
        <f>IF(V3124=U3124, "Yes"," No")</f>
        <v>Yes</v>
      </c>
    </row>
    <row r="3125" spans="1:23" ht="43.2" x14ac:dyDescent="0.3">
      <c r="A3125">
        <v>3123</v>
      </c>
      <c r="B3125" s="1" t="s">
        <v>6334</v>
      </c>
      <c r="C3125" s="1" t="s">
        <v>6335</v>
      </c>
      <c r="D3125">
        <v>125000</v>
      </c>
      <c r="E3125">
        <v>85192</v>
      </c>
      <c r="F3125" t="s">
        <v>272</v>
      </c>
      <c r="G3125" t="s">
        <v>17</v>
      </c>
      <c r="H3125" t="s">
        <v>18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5489</v>
      </c>
      <c r="O3125" s="7">
        <f>(E3125/D3125)*100</f>
        <v>68.153599999999997</v>
      </c>
      <c r="P3125" s="5">
        <f>IFERROR((E3125/L3125),0)</f>
        <v>244.80459770114942</v>
      </c>
      <c r="Q3125" s="5" t="str">
        <f>LEFT(N3125,SEARCH("/", N3125)-1)</f>
        <v>theater</v>
      </c>
      <c r="R3125" s="5" t="str">
        <f>RIGHT(N3125,LEN(N3125)-SEARCH("/",N3125))</f>
        <v>spaces</v>
      </c>
      <c r="S3125" s="11">
        <f>(((J3125/60)/60)/24)+DATE(1970,1,1)</f>
        <v>42530.993032407408</v>
      </c>
      <c r="T3125" s="11">
        <f>(((I3125/60)/60)/24)+DATE(1970,1,1)</f>
        <v>42560.993032407408</v>
      </c>
      <c r="U3125">
        <f>YEAR(S3125)</f>
        <v>2016</v>
      </c>
      <c r="V3125">
        <f>YEAR(T3125)</f>
        <v>2016</v>
      </c>
      <c r="W3125" t="str">
        <f>IF(V3125=U3125, "Yes"," No")</f>
        <v>Yes</v>
      </c>
    </row>
    <row r="3126" spans="1:23" ht="43.2" x14ac:dyDescent="0.3">
      <c r="A3126">
        <v>3124</v>
      </c>
      <c r="B3126" s="1" t="s">
        <v>6336</v>
      </c>
      <c r="C3126" s="1" t="s">
        <v>6337</v>
      </c>
      <c r="D3126">
        <v>800000</v>
      </c>
      <c r="E3126">
        <v>26</v>
      </c>
      <c r="F3126" t="s">
        <v>272</v>
      </c>
      <c r="G3126" t="s">
        <v>17</v>
      </c>
      <c r="H3126" t="s">
        <v>18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5489</v>
      </c>
      <c r="O3126" s="7">
        <f>(E3126/D3126)*100</f>
        <v>3.2499999999999999E-3</v>
      </c>
      <c r="P3126" s="5">
        <f>IFERROR((E3126/L3126),0)</f>
        <v>6.5</v>
      </c>
      <c r="Q3126" s="5" t="str">
        <f>LEFT(N3126,SEARCH("/", N3126)-1)</f>
        <v>theater</v>
      </c>
      <c r="R3126" s="5" t="str">
        <f>RIGHT(N3126,LEN(N3126)-SEARCH("/",N3126))</f>
        <v>spaces</v>
      </c>
      <c r="S3126" s="11">
        <f>(((J3126/60)/60)/24)+DATE(1970,1,1)</f>
        <v>41977.780104166668</v>
      </c>
      <c r="T3126" s="11">
        <f>(((I3126/60)/60)/24)+DATE(1970,1,1)</f>
        <v>42037.780104166668</v>
      </c>
      <c r="U3126">
        <f>YEAR(S3126)</f>
        <v>2014</v>
      </c>
      <c r="V3126">
        <f>YEAR(T3126)</f>
        <v>2015</v>
      </c>
      <c r="W3126" t="str">
        <f>IF(V3126=U3126, "Yes"," No")</f>
        <v xml:space="preserve"> No</v>
      </c>
    </row>
    <row r="3127" spans="1:23" x14ac:dyDescent="0.3">
      <c r="A3127">
        <v>3125</v>
      </c>
      <c r="B3127" s="1" t="s">
        <v>6338</v>
      </c>
      <c r="C3127" s="1" t="s">
        <v>6339</v>
      </c>
      <c r="D3127">
        <v>1500000</v>
      </c>
      <c r="E3127">
        <v>0</v>
      </c>
      <c r="F3127" t="s">
        <v>272</v>
      </c>
      <c r="G3127" t="s">
        <v>17</v>
      </c>
      <c r="H3127" t="s">
        <v>18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5489</v>
      </c>
      <c r="O3127" s="7">
        <f>(E3127/D3127)*100</f>
        <v>0</v>
      </c>
      <c r="P3127" s="5">
        <f>IFERROR((E3127/L3127),0)</f>
        <v>0</v>
      </c>
      <c r="Q3127" s="5" t="str">
        <f>LEFT(N3127,SEARCH("/", N3127)-1)</f>
        <v>theater</v>
      </c>
      <c r="R3127" s="5" t="str">
        <f>RIGHT(N3127,LEN(N3127)-SEARCH("/",N3127))</f>
        <v>spaces</v>
      </c>
      <c r="S3127" s="11">
        <f>(((J3127/60)/60)/24)+DATE(1970,1,1)</f>
        <v>42346.20685185185</v>
      </c>
      <c r="T3127" s="11">
        <f>(((I3127/60)/60)/24)+DATE(1970,1,1)</f>
        <v>42376.20685185185</v>
      </c>
      <c r="U3127">
        <f>YEAR(S3127)</f>
        <v>2015</v>
      </c>
      <c r="V3127">
        <f>YEAR(T3127)</f>
        <v>2016</v>
      </c>
      <c r="W3127" t="str">
        <f>IF(V3127=U3127, "Yes"," No")</f>
        <v xml:space="preserve"> No</v>
      </c>
    </row>
    <row r="3128" spans="1:23" ht="72" x14ac:dyDescent="0.3">
      <c r="A3128">
        <v>3126</v>
      </c>
      <c r="B3128" s="1" t="s">
        <v>6340</v>
      </c>
      <c r="C3128" s="1" t="s">
        <v>6341</v>
      </c>
      <c r="D3128">
        <v>25000</v>
      </c>
      <c r="E3128">
        <v>1040</v>
      </c>
      <c r="F3128" t="s">
        <v>272</v>
      </c>
      <c r="G3128" t="s">
        <v>17</v>
      </c>
      <c r="H3128" t="s">
        <v>18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5489</v>
      </c>
      <c r="O3128" s="7">
        <f>(E3128/D3128)*100</f>
        <v>4.16</v>
      </c>
      <c r="P3128" s="5">
        <f>IFERROR((E3128/L3128),0)</f>
        <v>61.176470588235297</v>
      </c>
      <c r="Q3128" s="5" t="str">
        <f>LEFT(N3128,SEARCH("/", N3128)-1)</f>
        <v>theater</v>
      </c>
      <c r="R3128" s="5" t="str">
        <f>RIGHT(N3128,LEN(N3128)-SEARCH("/",N3128))</f>
        <v>spaces</v>
      </c>
      <c r="S3128" s="11">
        <f>(((J3128/60)/60)/24)+DATE(1970,1,1)</f>
        <v>42427.01807870371</v>
      </c>
      <c r="T3128" s="11">
        <f>(((I3128/60)/60)/24)+DATE(1970,1,1)</f>
        <v>42456.976412037038</v>
      </c>
      <c r="U3128">
        <f>YEAR(S3128)</f>
        <v>2016</v>
      </c>
      <c r="V3128">
        <f>YEAR(T3128)</f>
        <v>2016</v>
      </c>
      <c r="W3128" t="str">
        <f>IF(V3128=U3128, "Yes"," No")</f>
        <v>Yes</v>
      </c>
    </row>
    <row r="3129" spans="1:23" ht="43.2" x14ac:dyDescent="0.3">
      <c r="A3129">
        <v>3127</v>
      </c>
      <c r="B3129" s="1" t="s">
        <v>6342</v>
      </c>
      <c r="C3129" s="1" t="s">
        <v>6343</v>
      </c>
      <c r="D3129">
        <v>100000</v>
      </c>
      <c r="E3129">
        <v>0</v>
      </c>
      <c r="F3129" t="s">
        <v>272</v>
      </c>
      <c r="G3129" t="s">
        <v>17</v>
      </c>
      <c r="H3129" t="s">
        <v>18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5489</v>
      </c>
      <c r="O3129" s="7">
        <f>(E3129/D3129)*100</f>
        <v>0</v>
      </c>
      <c r="P3129" s="5">
        <f>IFERROR((E3129/L3129),0)</f>
        <v>0</v>
      </c>
      <c r="Q3129" s="5" t="str">
        <f>LEFT(N3129,SEARCH("/", N3129)-1)</f>
        <v>theater</v>
      </c>
      <c r="R3129" s="5" t="str">
        <f>RIGHT(N3129,LEN(N3129)-SEARCH("/",N3129))</f>
        <v>spaces</v>
      </c>
      <c r="S3129" s="11">
        <f>(((J3129/60)/60)/24)+DATE(1970,1,1)</f>
        <v>42034.856817129628</v>
      </c>
      <c r="T3129" s="11">
        <f>(((I3129/60)/60)/24)+DATE(1970,1,1)</f>
        <v>42064.856817129628</v>
      </c>
      <c r="U3129">
        <f>YEAR(S3129)</f>
        <v>2015</v>
      </c>
      <c r="V3129">
        <f>YEAR(T3129)</f>
        <v>2015</v>
      </c>
      <c r="W3129" t="str">
        <f>IF(V3129=U3129, "Yes"," No")</f>
        <v>Yes</v>
      </c>
    </row>
    <row r="3130" spans="1:23" ht="43.2" x14ac:dyDescent="0.3">
      <c r="A3130">
        <v>3128</v>
      </c>
      <c r="B3130" s="1" t="s">
        <v>6344</v>
      </c>
      <c r="C3130" s="1" t="s">
        <v>6345</v>
      </c>
      <c r="D3130">
        <v>15000</v>
      </c>
      <c r="E3130">
        <v>16291</v>
      </c>
      <c r="F3130" t="s">
        <v>3438</v>
      </c>
      <c r="G3130" t="s">
        <v>17</v>
      </c>
      <c r="H3130" t="s">
        <v>18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1086</v>
      </c>
      <c r="O3130" s="7">
        <f>(E3130/D3130)*100</f>
        <v>108.60666666666667</v>
      </c>
      <c r="P3130" s="5">
        <f>IFERROR((E3130/L3130),0)</f>
        <v>139.23931623931625</v>
      </c>
      <c r="Q3130" s="5" t="str">
        <f>LEFT(N3130,SEARCH("/", N3130)-1)</f>
        <v>theater</v>
      </c>
      <c r="R3130" s="5" t="str">
        <f>RIGHT(N3130,LEN(N3130)-SEARCH("/",N3130))</f>
        <v>plays</v>
      </c>
      <c r="S3130" s="11">
        <f>(((J3130/60)/60)/24)+DATE(1970,1,1)</f>
        <v>42780.825706018513</v>
      </c>
      <c r="T3130" s="11">
        <f>(((I3130/60)/60)/24)+DATE(1970,1,1)</f>
        <v>42810.784039351856</v>
      </c>
      <c r="U3130">
        <f>YEAR(S3130)</f>
        <v>2017</v>
      </c>
      <c r="V3130">
        <f>YEAR(T3130)</f>
        <v>2017</v>
      </c>
      <c r="W3130" t="str">
        <f>IF(V3130=U3130, "Yes"," No")</f>
        <v>Yes</v>
      </c>
    </row>
    <row r="3131" spans="1:23" ht="57.6" x14ac:dyDescent="0.3">
      <c r="A3131">
        <v>3129</v>
      </c>
      <c r="B3131" s="1" t="s">
        <v>6346</v>
      </c>
      <c r="C3131" s="1" t="s">
        <v>6347</v>
      </c>
      <c r="D3131">
        <v>1250</v>
      </c>
      <c r="E3131">
        <v>10</v>
      </c>
      <c r="F3131" t="s">
        <v>3438</v>
      </c>
      <c r="G3131" t="s">
        <v>17</v>
      </c>
      <c r="H3131" t="s">
        <v>18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1086</v>
      </c>
      <c r="O3131" s="7">
        <f>(E3131/D3131)*100</f>
        <v>0.8</v>
      </c>
      <c r="P3131" s="5">
        <f>IFERROR((E3131/L3131),0)</f>
        <v>10</v>
      </c>
      <c r="Q3131" s="5" t="str">
        <f>LEFT(N3131,SEARCH("/", N3131)-1)</f>
        <v>theater</v>
      </c>
      <c r="R3131" s="5" t="str">
        <f>RIGHT(N3131,LEN(N3131)-SEARCH("/",N3131))</f>
        <v>plays</v>
      </c>
      <c r="S3131" s="11">
        <f>(((J3131/60)/60)/24)+DATE(1970,1,1)</f>
        <v>42803.842812499999</v>
      </c>
      <c r="T3131" s="11">
        <f>(((I3131/60)/60)/24)+DATE(1970,1,1)</f>
        <v>42843.801145833335</v>
      </c>
      <c r="U3131">
        <f>YEAR(S3131)</f>
        <v>2017</v>
      </c>
      <c r="V3131">
        <f>YEAR(T3131)</f>
        <v>2017</v>
      </c>
      <c r="W3131" t="str">
        <f>IF(V3131=U3131, "Yes"," No")</f>
        <v>Yes</v>
      </c>
    </row>
    <row r="3132" spans="1:23" ht="43.2" x14ac:dyDescent="0.3">
      <c r="A3132">
        <v>3130</v>
      </c>
      <c r="B3132" s="1" t="s">
        <v>6348</v>
      </c>
      <c r="C3132" s="1" t="s">
        <v>6349</v>
      </c>
      <c r="D3132">
        <v>10000</v>
      </c>
      <c r="E3132">
        <v>375</v>
      </c>
      <c r="F3132" t="s">
        <v>3438</v>
      </c>
      <c r="G3132" t="s">
        <v>17</v>
      </c>
      <c r="H3132" t="s">
        <v>18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1086</v>
      </c>
      <c r="O3132" s="7">
        <f>(E3132/D3132)*100</f>
        <v>3.75</v>
      </c>
      <c r="P3132" s="5">
        <f>IFERROR((E3132/L3132),0)</f>
        <v>93.75</v>
      </c>
      <c r="Q3132" s="5" t="str">
        <f>LEFT(N3132,SEARCH("/", N3132)-1)</f>
        <v>theater</v>
      </c>
      <c r="R3132" s="5" t="str">
        <f>RIGHT(N3132,LEN(N3132)-SEARCH("/",N3132))</f>
        <v>plays</v>
      </c>
      <c r="S3132" s="11">
        <f>(((J3132/60)/60)/24)+DATE(1970,1,1)</f>
        <v>42808.640231481477</v>
      </c>
      <c r="T3132" s="11">
        <f>(((I3132/60)/60)/24)+DATE(1970,1,1)</f>
        <v>42839.207638888889</v>
      </c>
      <c r="U3132">
        <f>YEAR(S3132)</f>
        <v>2017</v>
      </c>
      <c r="V3132">
        <f>YEAR(T3132)</f>
        <v>2017</v>
      </c>
      <c r="W3132" t="str">
        <f>IF(V3132=U3132, "Yes"," No")</f>
        <v>Yes</v>
      </c>
    </row>
    <row r="3133" spans="1:23" ht="28.8" x14ac:dyDescent="0.3">
      <c r="A3133">
        <v>3131</v>
      </c>
      <c r="B3133" s="1" t="s">
        <v>6350</v>
      </c>
      <c r="C3133" s="1" t="s">
        <v>6351</v>
      </c>
      <c r="D3133">
        <v>4100</v>
      </c>
      <c r="E3133">
        <v>645</v>
      </c>
      <c r="F3133" t="s">
        <v>3438</v>
      </c>
      <c r="G3133" t="s">
        <v>17</v>
      </c>
      <c r="H3133" t="s">
        <v>18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1086</v>
      </c>
      <c r="O3133" s="7">
        <f>(E3133/D3133)*100</f>
        <v>15.731707317073171</v>
      </c>
      <c r="P3133" s="5">
        <f>IFERROR((E3133/L3133),0)</f>
        <v>53.75</v>
      </c>
      <c r="Q3133" s="5" t="str">
        <f>LEFT(N3133,SEARCH("/", N3133)-1)</f>
        <v>theater</v>
      </c>
      <c r="R3133" s="5" t="str">
        <f>RIGHT(N3133,LEN(N3133)-SEARCH("/",N3133))</f>
        <v>plays</v>
      </c>
      <c r="S3133" s="11">
        <f>(((J3133/60)/60)/24)+DATE(1970,1,1)</f>
        <v>42803.579224537039</v>
      </c>
      <c r="T3133" s="11">
        <f>(((I3133/60)/60)/24)+DATE(1970,1,1)</f>
        <v>42833.537557870368</v>
      </c>
      <c r="U3133">
        <f>YEAR(S3133)</f>
        <v>2017</v>
      </c>
      <c r="V3133">
        <f>YEAR(T3133)</f>
        <v>2017</v>
      </c>
      <c r="W3133" t="str">
        <f>IF(V3133=U3133, "Yes"," No")</f>
        <v>Yes</v>
      </c>
    </row>
    <row r="3134" spans="1:23" ht="28.8" x14ac:dyDescent="0.3">
      <c r="A3134">
        <v>3132</v>
      </c>
      <c r="B3134" s="1" t="s">
        <v>6352</v>
      </c>
      <c r="C3134" s="1" t="s">
        <v>6353</v>
      </c>
      <c r="D3134">
        <v>30000</v>
      </c>
      <c r="E3134">
        <v>10</v>
      </c>
      <c r="F3134" t="s">
        <v>3438</v>
      </c>
      <c r="G3134" t="s">
        <v>17</v>
      </c>
      <c r="H3134" t="s">
        <v>18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1086</v>
      </c>
      <c r="O3134" s="7">
        <f>(E3134/D3134)*100</f>
        <v>3.3333333333333333E-2</v>
      </c>
      <c r="P3134" s="5">
        <f>IFERROR((E3134/L3134),0)</f>
        <v>10</v>
      </c>
      <c r="Q3134" s="5" t="str">
        <f>LEFT(N3134,SEARCH("/", N3134)-1)</f>
        <v>theater</v>
      </c>
      <c r="R3134" s="5" t="str">
        <f>RIGHT(N3134,LEN(N3134)-SEARCH("/",N3134))</f>
        <v>plays</v>
      </c>
      <c r="S3134" s="11">
        <f>(((J3134/60)/60)/24)+DATE(1970,1,1)</f>
        <v>42786.350231481483</v>
      </c>
      <c r="T3134" s="11">
        <f>(((I3134/60)/60)/24)+DATE(1970,1,1)</f>
        <v>42846.308564814812</v>
      </c>
      <c r="U3134">
        <f>YEAR(S3134)</f>
        <v>2017</v>
      </c>
      <c r="V3134">
        <f>YEAR(T3134)</f>
        <v>2017</v>
      </c>
      <c r="W3134" t="str">
        <f>IF(V3134=U3134, "Yes"," No")</f>
        <v>Yes</v>
      </c>
    </row>
    <row r="3135" spans="1:23" ht="43.2" x14ac:dyDescent="0.3">
      <c r="A3135">
        <v>3133</v>
      </c>
      <c r="B3135" s="1" t="s">
        <v>6354</v>
      </c>
      <c r="C3135" s="1" t="s">
        <v>6355</v>
      </c>
      <c r="D3135">
        <v>500</v>
      </c>
      <c r="E3135">
        <v>540</v>
      </c>
      <c r="F3135" t="s">
        <v>3438</v>
      </c>
      <c r="G3135" t="s">
        <v>24</v>
      </c>
      <c r="H3135" t="s">
        <v>25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1086</v>
      </c>
      <c r="O3135" s="7">
        <f>(E3135/D3135)*100</f>
        <v>108</v>
      </c>
      <c r="P3135" s="5">
        <f>IFERROR((E3135/L3135),0)</f>
        <v>33.75</v>
      </c>
      <c r="Q3135" s="5" t="str">
        <f>LEFT(N3135,SEARCH("/", N3135)-1)</f>
        <v>theater</v>
      </c>
      <c r="R3135" s="5" t="str">
        <f>RIGHT(N3135,LEN(N3135)-SEARCH("/",N3135))</f>
        <v>plays</v>
      </c>
      <c r="S3135" s="11">
        <f>(((J3135/60)/60)/24)+DATE(1970,1,1)</f>
        <v>42788.565208333333</v>
      </c>
      <c r="T3135" s="11">
        <f>(((I3135/60)/60)/24)+DATE(1970,1,1)</f>
        <v>42818.523541666669</v>
      </c>
      <c r="U3135">
        <f>YEAR(S3135)</f>
        <v>2017</v>
      </c>
      <c r="V3135">
        <f>YEAR(T3135)</f>
        <v>2017</v>
      </c>
      <c r="W3135" t="str">
        <f>IF(V3135=U3135, "Yes"," No")</f>
        <v>Yes</v>
      </c>
    </row>
    <row r="3136" spans="1:23" ht="43.2" x14ac:dyDescent="0.3">
      <c r="A3136">
        <v>3134</v>
      </c>
      <c r="B3136" s="1" t="s">
        <v>6356</v>
      </c>
      <c r="C3136" s="1" t="s">
        <v>6357</v>
      </c>
      <c r="D3136">
        <v>1000</v>
      </c>
      <c r="E3136">
        <v>225</v>
      </c>
      <c r="F3136" t="s">
        <v>3438</v>
      </c>
      <c r="G3136" t="s">
        <v>24</v>
      </c>
      <c r="H3136" t="s">
        <v>25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1086</v>
      </c>
      <c r="O3136" s="7">
        <f>(E3136/D3136)*100</f>
        <v>22.5</v>
      </c>
      <c r="P3136" s="5">
        <f>IFERROR((E3136/L3136),0)</f>
        <v>18.75</v>
      </c>
      <c r="Q3136" s="5" t="str">
        <f>LEFT(N3136,SEARCH("/", N3136)-1)</f>
        <v>theater</v>
      </c>
      <c r="R3136" s="5" t="str">
        <f>RIGHT(N3136,LEN(N3136)-SEARCH("/",N3136))</f>
        <v>plays</v>
      </c>
      <c r="S3136" s="11">
        <f>(((J3136/60)/60)/24)+DATE(1970,1,1)</f>
        <v>42800.720127314817</v>
      </c>
      <c r="T3136" s="11">
        <f>(((I3136/60)/60)/24)+DATE(1970,1,1)</f>
        <v>42821.678460648152</v>
      </c>
      <c r="U3136">
        <f>YEAR(S3136)</f>
        <v>2017</v>
      </c>
      <c r="V3136">
        <f>YEAR(T3136)</f>
        <v>2017</v>
      </c>
      <c r="W3136" t="str">
        <f>IF(V3136=U3136, "Yes"," No")</f>
        <v>Yes</v>
      </c>
    </row>
    <row r="3137" spans="1:23" ht="43.2" x14ac:dyDescent="0.3">
      <c r="A3137">
        <v>3135</v>
      </c>
      <c r="B3137" s="1" t="s">
        <v>6358</v>
      </c>
      <c r="C3137" s="1" t="s">
        <v>6359</v>
      </c>
      <c r="D3137">
        <v>777</v>
      </c>
      <c r="E3137">
        <v>162</v>
      </c>
      <c r="F3137" t="s">
        <v>3438</v>
      </c>
      <c r="G3137" t="s">
        <v>17</v>
      </c>
      <c r="H3137" t="s">
        <v>18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1086</v>
      </c>
      <c r="O3137" s="7">
        <f>(E3137/D3137)*100</f>
        <v>20.849420849420849</v>
      </c>
      <c r="P3137" s="5">
        <f>IFERROR((E3137/L3137),0)</f>
        <v>23.142857142857142</v>
      </c>
      <c r="Q3137" s="5" t="str">
        <f>LEFT(N3137,SEARCH("/", N3137)-1)</f>
        <v>theater</v>
      </c>
      <c r="R3137" s="5" t="str">
        <f>RIGHT(N3137,LEN(N3137)-SEARCH("/",N3137))</f>
        <v>plays</v>
      </c>
      <c r="S3137" s="11">
        <f>(((J3137/60)/60)/24)+DATE(1970,1,1)</f>
        <v>42807.151863425926</v>
      </c>
      <c r="T3137" s="11">
        <f>(((I3137/60)/60)/24)+DATE(1970,1,1)</f>
        <v>42829.151863425926</v>
      </c>
      <c r="U3137">
        <f>YEAR(S3137)</f>
        <v>2017</v>
      </c>
      <c r="V3137">
        <f>YEAR(T3137)</f>
        <v>2017</v>
      </c>
      <c r="W3137" t="str">
        <f>IF(V3137=U3137, "Yes"," No")</f>
        <v>Yes</v>
      </c>
    </row>
    <row r="3138" spans="1:23" ht="43.2" x14ac:dyDescent="0.3">
      <c r="A3138">
        <v>3136</v>
      </c>
      <c r="B3138" s="1" t="s">
        <v>6360</v>
      </c>
      <c r="C3138" s="1" t="s">
        <v>6361</v>
      </c>
      <c r="D3138">
        <v>500</v>
      </c>
      <c r="E3138">
        <v>639</v>
      </c>
      <c r="F3138" t="s">
        <v>3438</v>
      </c>
      <c r="G3138" t="s">
        <v>24</v>
      </c>
      <c r="H3138" t="s">
        <v>25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1086</v>
      </c>
      <c r="O3138" s="7">
        <f>(E3138/D3138)*100</f>
        <v>127.8</v>
      </c>
      <c r="P3138" s="5">
        <f>IFERROR((E3138/L3138),0)</f>
        <v>29.045454545454547</v>
      </c>
      <c r="Q3138" s="5" t="str">
        <f>LEFT(N3138,SEARCH("/", N3138)-1)</f>
        <v>theater</v>
      </c>
      <c r="R3138" s="5" t="str">
        <f>RIGHT(N3138,LEN(N3138)-SEARCH("/",N3138))</f>
        <v>plays</v>
      </c>
      <c r="S3138" s="11">
        <f>(((J3138/60)/60)/24)+DATE(1970,1,1)</f>
        <v>42789.462430555555</v>
      </c>
      <c r="T3138" s="11">
        <f>(((I3138/60)/60)/24)+DATE(1970,1,1)</f>
        <v>42825.957638888889</v>
      </c>
      <c r="U3138">
        <f>YEAR(S3138)</f>
        <v>2017</v>
      </c>
      <c r="V3138">
        <f>YEAR(T3138)</f>
        <v>2017</v>
      </c>
      <c r="W3138" t="str">
        <f>IF(V3138=U3138, "Yes"," No")</f>
        <v>Yes</v>
      </c>
    </row>
    <row r="3139" spans="1:23" ht="43.2" x14ac:dyDescent="0.3">
      <c r="A3139">
        <v>3137</v>
      </c>
      <c r="B3139" s="1" t="s">
        <v>6362</v>
      </c>
      <c r="C3139" s="1" t="s">
        <v>6363</v>
      </c>
      <c r="D3139">
        <v>1500</v>
      </c>
      <c r="E3139">
        <v>50</v>
      </c>
      <c r="F3139" t="s">
        <v>3438</v>
      </c>
      <c r="G3139" t="s">
        <v>17</v>
      </c>
      <c r="H3139" t="s">
        <v>18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1086</v>
      </c>
      <c r="O3139" s="7">
        <f>(E3139/D3139)*100</f>
        <v>3.3333333333333335</v>
      </c>
      <c r="P3139" s="5">
        <f>IFERROR((E3139/L3139),0)</f>
        <v>50</v>
      </c>
      <c r="Q3139" s="5" t="str">
        <f>LEFT(N3139,SEARCH("/", N3139)-1)</f>
        <v>theater</v>
      </c>
      <c r="R3139" s="5" t="str">
        <f>RIGHT(N3139,LEN(N3139)-SEARCH("/",N3139))</f>
        <v>plays</v>
      </c>
      <c r="S3139" s="11">
        <f>(((J3139/60)/60)/24)+DATE(1970,1,1)</f>
        <v>42807.885057870371</v>
      </c>
      <c r="T3139" s="11">
        <f>(((I3139/60)/60)/24)+DATE(1970,1,1)</f>
        <v>42858.8</v>
      </c>
      <c r="U3139">
        <f>YEAR(S3139)</f>
        <v>2017</v>
      </c>
      <c r="V3139">
        <f>YEAR(T3139)</f>
        <v>2017</v>
      </c>
      <c r="W3139" t="str">
        <f>IF(V3139=U3139, "Yes"," No")</f>
        <v>Yes</v>
      </c>
    </row>
    <row r="3140" spans="1:23" ht="57.6" x14ac:dyDescent="0.3">
      <c r="A3140">
        <v>3138</v>
      </c>
      <c r="B3140" s="1" t="s">
        <v>6364</v>
      </c>
      <c r="C3140" s="1" t="s">
        <v>6365</v>
      </c>
      <c r="D3140">
        <v>200</v>
      </c>
      <c r="E3140">
        <v>0</v>
      </c>
      <c r="F3140" t="s">
        <v>3438</v>
      </c>
      <c r="G3140" t="s">
        <v>24</v>
      </c>
      <c r="H3140" t="s">
        <v>25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1086</v>
      </c>
      <c r="O3140" s="7">
        <f>(E3140/D3140)*100</f>
        <v>0</v>
      </c>
      <c r="P3140" s="5">
        <f>IFERROR((E3140/L3140),0)</f>
        <v>0</v>
      </c>
      <c r="Q3140" s="5" t="str">
        <f>LEFT(N3140,SEARCH("/", N3140)-1)</f>
        <v>theater</v>
      </c>
      <c r="R3140" s="5" t="str">
        <f>RIGHT(N3140,LEN(N3140)-SEARCH("/",N3140))</f>
        <v>plays</v>
      </c>
      <c r="S3140" s="11">
        <f>(((J3140/60)/60)/24)+DATE(1970,1,1)</f>
        <v>42809.645914351851</v>
      </c>
      <c r="T3140" s="11">
        <f>(((I3140/60)/60)/24)+DATE(1970,1,1)</f>
        <v>42828.645914351851</v>
      </c>
      <c r="U3140">
        <f>YEAR(S3140)</f>
        <v>2017</v>
      </c>
      <c r="V3140">
        <f>YEAR(T3140)</f>
        <v>2017</v>
      </c>
      <c r="W3140" t="str">
        <f>IF(V3140=U3140, "Yes"," No")</f>
        <v>Yes</v>
      </c>
    </row>
    <row r="3141" spans="1:23" ht="43.2" x14ac:dyDescent="0.3">
      <c r="A3141">
        <v>3139</v>
      </c>
      <c r="B3141" s="1" t="s">
        <v>6366</v>
      </c>
      <c r="C3141" s="1" t="s">
        <v>6367</v>
      </c>
      <c r="D3141">
        <v>50000</v>
      </c>
      <c r="E3141">
        <v>2700</v>
      </c>
      <c r="F3141" t="s">
        <v>3438</v>
      </c>
      <c r="G3141" t="s">
        <v>1424</v>
      </c>
      <c r="H3141" t="s">
        <v>1425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1086</v>
      </c>
      <c r="O3141" s="7">
        <f>(E3141/D3141)*100</f>
        <v>5.4</v>
      </c>
      <c r="P3141" s="5">
        <f>IFERROR((E3141/L3141),0)</f>
        <v>450</v>
      </c>
      <c r="Q3141" s="5" t="str">
        <f>LEFT(N3141,SEARCH("/", N3141)-1)</f>
        <v>theater</v>
      </c>
      <c r="R3141" s="5" t="str">
        <f>RIGHT(N3141,LEN(N3141)-SEARCH("/",N3141))</f>
        <v>plays</v>
      </c>
      <c r="S3141" s="11">
        <f>(((J3141/60)/60)/24)+DATE(1970,1,1)</f>
        <v>42785.270370370374</v>
      </c>
      <c r="T3141" s="11">
        <f>(((I3141/60)/60)/24)+DATE(1970,1,1)</f>
        <v>42819.189583333333</v>
      </c>
      <c r="U3141">
        <f>YEAR(S3141)</f>
        <v>2017</v>
      </c>
      <c r="V3141">
        <f>YEAR(T3141)</f>
        <v>2017</v>
      </c>
      <c r="W3141" t="str">
        <f>IF(V3141=U3141, "Yes"," No")</f>
        <v>Yes</v>
      </c>
    </row>
    <row r="3142" spans="1:23" ht="57.6" x14ac:dyDescent="0.3">
      <c r="A3142">
        <v>3140</v>
      </c>
      <c r="B3142" s="1" t="s">
        <v>6368</v>
      </c>
      <c r="C3142" s="1" t="s">
        <v>6369</v>
      </c>
      <c r="D3142">
        <v>10000</v>
      </c>
      <c r="E3142">
        <v>96</v>
      </c>
      <c r="F3142" t="s">
        <v>3438</v>
      </c>
      <c r="G3142" t="s">
        <v>179</v>
      </c>
      <c r="H3142" t="s">
        <v>55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1086</v>
      </c>
      <c r="O3142" s="7">
        <f>(E3142/D3142)*100</f>
        <v>0.96</v>
      </c>
      <c r="P3142" s="5">
        <f>IFERROR((E3142/L3142),0)</f>
        <v>24</v>
      </c>
      <c r="Q3142" s="5" t="str">
        <f>LEFT(N3142,SEARCH("/", N3142)-1)</f>
        <v>theater</v>
      </c>
      <c r="R3142" s="5" t="str">
        <f>RIGHT(N3142,LEN(N3142)-SEARCH("/",N3142))</f>
        <v>plays</v>
      </c>
      <c r="S3142" s="11">
        <f>(((J3142/60)/60)/24)+DATE(1970,1,1)</f>
        <v>42802.718784722223</v>
      </c>
      <c r="T3142" s="11">
        <f>(((I3142/60)/60)/24)+DATE(1970,1,1)</f>
        <v>42832.677118055552</v>
      </c>
      <c r="U3142">
        <f>YEAR(S3142)</f>
        <v>2017</v>
      </c>
      <c r="V3142">
        <f>YEAR(T3142)</f>
        <v>2017</v>
      </c>
      <c r="W3142" t="str">
        <f>IF(V3142=U3142, "Yes"," No")</f>
        <v>Yes</v>
      </c>
    </row>
    <row r="3143" spans="1:23" ht="57.6" x14ac:dyDescent="0.3">
      <c r="A3143">
        <v>3141</v>
      </c>
      <c r="B3143" s="1" t="s">
        <v>6370</v>
      </c>
      <c r="C3143" s="1" t="s">
        <v>6371</v>
      </c>
      <c r="D3143">
        <v>500</v>
      </c>
      <c r="E3143">
        <v>258</v>
      </c>
      <c r="F3143" t="s">
        <v>3438</v>
      </c>
      <c r="G3143" t="s">
        <v>387</v>
      </c>
      <c r="H3143" t="s">
        <v>55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1086</v>
      </c>
      <c r="O3143" s="7">
        <f>(E3143/D3143)*100</f>
        <v>51.6</v>
      </c>
      <c r="P3143" s="5">
        <f>IFERROR((E3143/L3143),0)</f>
        <v>32.25</v>
      </c>
      <c r="Q3143" s="5" t="str">
        <f>LEFT(N3143,SEARCH("/", N3143)-1)</f>
        <v>theater</v>
      </c>
      <c r="R3143" s="5" t="str">
        <f>RIGHT(N3143,LEN(N3143)-SEARCH("/",N3143))</f>
        <v>plays</v>
      </c>
      <c r="S3143" s="11">
        <f>(((J3143/60)/60)/24)+DATE(1970,1,1)</f>
        <v>42800.753333333334</v>
      </c>
      <c r="T3143" s="11">
        <f>(((I3143/60)/60)/24)+DATE(1970,1,1)</f>
        <v>42841.833333333328</v>
      </c>
      <c r="U3143">
        <f>YEAR(S3143)</f>
        <v>2017</v>
      </c>
      <c r="V3143">
        <f>YEAR(T3143)</f>
        <v>2017</v>
      </c>
      <c r="W3143" t="str">
        <f>IF(V3143=U3143, "Yes"," No")</f>
        <v>Yes</v>
      </c>
    </row>
    <row r="3144" spans="1:23" ht="43.2" x14ac:dyDescent="0.3">
      <c r="A3144">
        <v>3142</v>
      </c>
      <c r="B3144" s="1" t="s">
        <v>6372</v>
      </c>
      <c r="C3144" s="1" t="s">
        <v>6373</v>
      </c>
      <c r="D3144">
        <v>2750</v>
      </c>
      <c r="E3144">
        <v>45</v>
      </c>
      <c r="F3144" t="s">
        <v>3438</v>
      </c>
      <c r="G3144" t="s">
        <v>24</v>
      </c>
      <c r="H3144" t="s">
        <v>25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1086</v>
      </c>
      <c r="O3144" s="7">
        <f>(E3144/D3144)*100</f>
        <v>1.6363636363636365</v>
      </c>
      <c r="P3144" s="5">
        <f>IFERROR((E3144/L3144),0)</f>
        <v>15</v>
      </c>
      <c r="Q3144" s="5" t="str">
        <f>LEFT(N3144,SEARCH("/", N3144)-1)</f>
        <v>theater</v>
      </c>
      <c r="R3144" s="5" t="str">
        <f>RIGHT(N3144,LEN(N3144)-SEARCH("/",N3144))</f>
        <v>plays</v>
      </c>
      <c r="S3144" s="11">
        <f>(((J3144/60)/60)/24)+DATE(1970,1,1)</f>
        <v>42783.513182870374</v>
      </c>
      <c r="T3144" s="11">
        <f>(((I3144/60)/60)/24)+DATE(1970,1,1)</f>
        <v>42813.471516203703</v>
      </c>
      <c r="U3144">
        <f>YEAR(S3144)</f>
        <v>2017</v>
      </c>
      <c r="V3144">
        <f>YEAR(T3144)</f>
        <v>2017</v>
      </c>
      <c r="W3144" t="str">
        <f>IF(V3144=U3144, "Yes"," No")</f>
        <v>Yes</v>
      </c>
    </row>
    <row r="3145" spans="1:23" ht="57.6" x14ac:dyDescent="0.3">
      <c r="A3145">
        <v>3143</v>
      </c>
      <c r="B3145" s="1" t="s">
        <v>6374</v>
      </c>
      <c r="C3145" s="1" t="s">
        <v>6375</v>
      </c>
      <c r="D3145">
        <v>700</v>
      </c>
      <c r="E3145">
        <v>0</v>
      </c>
      <c r="F3145" t="s">
        <v>3438</v>
      </c>
      <c r="G3145" t="s">
        <v>24</v>
      </c>
      <c r="H3145" t="s">
        <v>25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1086</v>
      </c>
      <c r="O3145" s="7">
        <f>(E3145/D3145)*100</f>
        <v>0</v>
      </c>
      <c r="P3145" s="5">
        <f>IFERROR((E3145/L3145),0)</f>
        <v>0</v>
      </c>
      <c r="Q3145" s="5" t="str">
        <f>LEFT(N3145,SEARCH("/", N3145)-1)</f>
        <v>theater</v>
      </c>
      <c r="R3145" s="5" t="str">
        <f>RIGHT(N3145,LEN(N3145)-SEARCH("/",N3145))</f>
        <v>plays</v>
      </c>
      <c r="S3145" s="11">
        <f>(((J3145/60)/60)/24)+DATE(1970,1,1)</f>
        <v>42808.358287037037</v>
      </c>
      <c r="T3145" s="11">
        <f>(((I3145/60)/60)/24)+DATE(1970,1,1)</f>
        <v>42834.358287037037</v>
      </c>
      <c r="U3145">
        <f>YEAR(S3145)</f>
        <v>2017</v>
      </c>
      <c r="V3145">
        <f>YEAR(T3145)</f>
        <v>2017</v>
      </c>
      <c r="W3145" t="str">
        <f>IF(V3145=U3145, "Yes"," No")</f>
        <v>Yes</v>
      </c>
    </row>
    <row r="3146" spans="1:23" ht="57.6" x14ac:dyDescent="0.3">
      <c r="A3146">
        <v>3144</v>
      </c>
      <c r="B3146" s="1" t="s">
        <v>6376</v>
      </c>
      <c r="C3146" s="1" t="s">
        <v>6377</v>
      </c>
      <c r="D3146">
        <v>10000</v>
      </c>
      <c r="E3146">
        <v>7540</v>
      </c>
      <c r="F3146" t="s">
        <v>3438</v>
      </c>
      <c r="G3146" t="s">
        <v>17</v>
      </c>
      <c r="H3146" t="s">
        <v>18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1086</v>
      </c>
      <c r="O3146" s="7">
        <f>(E3146/D3146)*100</f>
        <v>75.400000000000006</v>
      </c>
      <c r="P3146" s="5">
        <f>IFERROR((E3146/L3146),0)</f>
        <v>251.33333333333334</v>
      </c>
      <c r="Q3146" s="5" t="str">
        <f>LEFT(N3146,SEARCH("/", N3146)-1)</f>
        <v>theater</v>
      </c>
      <c r="R3146" s="5" t="str">
        <f>RIGHT(N3146,LEN(N3146)-SEARCH("/",N3146))</f>
        <v>plays</v>
      </c>
      <c r="S3146" s="11">
        <f>(((J3146/60)/60)/24)+DATE(1970,1,1)</f>
        <v>42796.538275462968</v>
      </c>
      <c r="T3146" s="11">
        <f>(((I3146/60)/60)/24)+DATE(1970,1,1)</f>
        <v>42813.25</v>
      </c>
      <c r="U3146">
        <f>YEAR(S3146)</f>
        <v>2017</v>
      </c>
      <c r="V3146">
        <f>YEAR(T3146)</f>
        <v>2017</v>
      </c>
      <c r="W3146" t="str">
        <f>IF(V3146=U3146, "Yes"," No")</f>
        <v>Yes</v>
      </c>
    </row>
    <row r="3147" spans="1:23" ht="43.2" x14ac:dyDescent="0.3">
      <c r="A3147">
        <v>3145</v>
      </c>
      <c r="B3147" s="1" t="s">
        <v>6378</v>
      </c>
      <c r="C3147" s="1" t="s">
        <v>6379</v>
      </c>
      <c r="D3147">
        <v>25000</v>
      </c>
      <c r="E3147">
        <v>0</v>
      </c>
      <c r="F3147" t="s">
        <v>3438</v>
      </c>
      <c r="G3147" t="s">
        <v>17</v>
      </c>
      <c r="H3147" t="s">
        <v>18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1086</v>
      </c>
      <c r="O3147" s="7">
        <f>(E3147/D3147)*100</f>
        <v>0</v>
      </c>
      <c r="P3147" s="5">
        <f>IFERROR((E3147/L3147),0)</f>
        <v>0</v>
      </c>
      <c r="Q3147" s="5" t="str">
        <f>LEFT(N3147,SEARCH("/", N3147)-1)</f>
        <v>theater</v>
      </c>
      <c r="R3147" s="5" t="str">
        <f>RIGHT(N3147,LEN(N3147)-SEARCH("/",N3147))</f>
        <v>plays</v>
      </c>
      <c r="S3147" s="11">
        <f>(((J3147/60)/60)/24)+DATE(1970,1,1)</f>
        <v>42762.040902777779</v>
      </c>
      <c r="T3147" s="11">
        <f>(((I3147/60)/60)/24)+DATE(1970,1,1)</f>
        <v>42821.999236111107</v>
      </c>
      <c r="U3147">
        <f>YEAR(S3147)</f>
        <v>2017</v>
      </c>
      <c r="V3147">
        <f>YEAR(T3147)</f>
        <v>2017</v>
      </c>
      <c r="W3147" t="str">
        <f>IF(V3147=U3147, "Yes"," No")</f>
        <v>Yes</v>
      </c>
    </row>
    <row r="3148" spans="1:23" ht="43.2" x14ac:dyDescent="0.3">
      <c r="A3148">
        <v>3146</v>
      </c>
      <c r="B3148" s="1" t="s">
        <v>6380</v>
      </c>
      <c r="C3148" s="1" t="s">
        <v>6381</v>
      </c>
      <c r="D3148">
        <v>50000</v>
      </c>
      <c r="E3148">
        <v>5250</v>
      </c>
      <c r="F3148" t="s">
        <v>3438</v>
      </c>
      <c r="G3148" t="s">
        <v>1424</v>
      </c>
      <c r="H3148" t="s">
        <v>1425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1086</v>
      </c>
      <c r="O3148" s="7">
        <f>(E3148/D3148)*100</f>
        <v>10.5</v>
      </c>
      <c r="P3148" s="5">
        <f>IFERROR((E3148/L3148),0)</f>
        <v>437.5</v>
      </c>
      <c r="Q3148" s="5" t="str">
        <f>LEFT(N3148,SEARCH("/", N3148)-1)</f>
        <v>theater</v>
      </c>
      <c r="R3148" s="5" t="str">
        <f>RIGHT(N3148,LEN(N3148)-SEARCH("/",N3148))</f>
        <v>plays</v>
      </c>
      <c r="S3148" s="11">
        <f>(((J3148/60)/60)/24)+DATE(1970,1,1)</f>
        <v>42796.682476851856</v>
      </c>
      <c r="T3148" s="11">
        <f>(((I3148/60)/60)/24)+DATE(1970,1,1)</f>
        <v>42841.640810185185</v>
      </c>
      <c r="U3148">
        <f>YEAR(S3148)</f>
        <v>2017</v>
      </c>
      <c r="V3148">
        <f>YEAR(T3148)</f>
        <v>2017</v>
      </c>
      <c r="W3148" t="str">
        <f>IF(V3148=U3148, "Yes"," No")</f>
        <v>Yes</v>
      </c>
    </row>
    <row r="3149" spans="1:23" ht="43.2" x14ac:dyDescent="0.3">
      <c r="A3149">
        <v>3147</v>
      </c>
      <c r="B3149" s="1" t="s">
        <v>6382</v>
      </c>
      <c r="C3149" s="1" t="s">
        <v>6383</v>
      </c>
      <c r="D3149">
        <v>20000</v>
      </c>
      <c r="E3149">
        <v>23505</v>
      </c>
      <c r="F3149" t="s">
        <v>16</v>
      </c>
      <c r="G3149" t="s">
        <v>17</v>
      </c>
      <c r="H3149" t="s">
        <v>18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1086</v>
      </c>
      <c r="O3149" s="7">
        <f>(E3149/D3149)*100</f>
        <v>117.52499999999999</v>
      </c>
      <c r="P3149" s="5">
        <f>IFERROR((E3149/L3149),0)</f>
        <v>110.35211267605634</v>
      </c>
      <c r="Q3149" s="5" t="str">
        <f>LEFT(N3149,SEARCH("/", N3149)-1)</f>
        <v>theater</v>
      </c>
      <c r="R3149" s="5" t="str">
        <f>RIGHT(N3149,LEN(N3149)-SEARCH("/",N3149))</f>
        <v>plays</v>
      </c>
      <c r="S3149" s="11">
        <f>(((J3149/60)/60)/24)+DATE(1970,1,1)</f>
        <v>41909.969386574077</v>
      </c>
      <c r="T3149" s="11">
        <f>(((I3149/60)/60)/24)+DATE(1970,1,1)</f>
        <v>41950.011053240742</v>
      </c>
      <c r="U3149">
        <f>YEAR(S3149)</f>
        <v>2014</v>
      </c>
      <c r="V3149">
        <f>YEAR(T3149)</f>
        <v>2014</v>
      </c>
      <c r="W3149" t="str">
        <f>IF(V3149=U3149, "Yes"," No")</f>
        <v>Yes</v>
      </c>
    </row>
    <row r="3150" spans="1:23" ht="28.8" x14ac:dyDescent="0.3">
      <c r="A3150">
        <v>3148</v>
      </c>
      <c r="B3150" s="1" t="s">
        <v>6384</v>
      </c>
      <c r="C3150" s="1" t="s">
        <v>6385</v>
      </c>
      <c r="D3150">
        <v>1800</v>
      </c>
      <c r="E3150">
        <v>2361</v>
      </c>
      <c r="F3150" t="s">
        <v>16</v>
      </c>
      <c r="G3150" t="s">
        <v>17</v>
      </c>
      <c r="H3150" t="s">
        <v>18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1086</v>
      </c>
      <c r="O3150" s="7">
        <f>(E3150/D3150)*100</f>
        <v>131.16666666666669</v>
      </c>
      <c r="P3150" s="5">
        <f>IFERROR((E3150/L3150),0)</f>
        <v>41.421052631578945</v>
      </c>
      <c r="Q3150" s="5" t="str">
        <f>LEFT(N3150,SEARCH("/", N3150)-1)</f>
        <v>theater</v>
      </c>
      <c r="R3150" s="5" t="str">
        <f>RIGHT(N3150,LEN(N3150)-SEARCH("/",N3150))</f>
        <v>plays</v>
      </c>
      <c r="S3150" s="11">
        <f>(((J3150/60)/60)/24)+DATE(1970,1,1)</f>
        <v>41891.665324074071</v>
      </c>
      <c r="T3150" s="11">
        <f>(((I3150/60)/60)/24)+DATE(1970,1,1)</f>
        <v>41913.166666666664</v>
      </c>
      <c r="U3150">
        <f>YEAR(S3150)</f>
        <v>2014</v>
      </c>
      <c r="V3150">
        <f>YEAR(T3150)</f>
        <v>2014</v>
      </c>
      <c r="W3150" t="str">
        <f>IF(V3150=U3150, "Yes"," No")</f>
        <v>Yes</v>
      </c>
    </row>
    <row r="3151" spans="1:23" ht="43.2" x14ac:dyDescent="0.3">
      <c r="A3151">
        <v>3149</v>
      </c>
      <c r="B3151" s="1" t="s">
        <v>6386</v>
      </c>
      <c r="C3151" s="1" t="s">
        <v>6387</v>
      </c>
      <c r="D3151">
        <v>1250</v>
      </c>
      <c r="E3151">
        <v>1300</v>
      </c>
      <c r="F3151" t="s">
        <v>16</v>
      </c>
      <c r="G3151" t="s">
        <v>17</v>
      </c>
      <c r="H3151" t="s">
        <v>18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1086</v>
      </c>
      <c r="O3151" s="7">
        <f>(E3151/D3151)*100</f>
        <v>104</v>
      </c>
      <c r="P3151" s="5">
        <f>IFERROR((E3151/L3151),0)</f>
        <v>52</v>
      </c>
      <c r="Q3151" s="5" t="str">
        <f>LEFT(N3151,SEARCH("/", N3151)-1)</f>
        <v>theater</v>
      </c>
      <c r="R3151" s="5" t="str">
        <f>RIGHT(N3151,LEN(N3151)-SEARCH("/",N3151))</f>
        <v>plays</v>
      </c>
      <c r="S3151" s="11">
        <f>(((J3151/60)/60)/24)+DATE(1970,1,1)</f>
        <v>41226.017361111109</v>
      </c>
      <c r="T3151" s="11">
        <f>(((I3151/60)/60)/24)+DATE(1970,1,1)</f>
        <v>41250.083333333336</v>
      </c>
      <c r="U3151">
        <f>YEAR(S3151)</f>
        <v>2012</v>
      </c>
      <c r="V3151">
        <f>YEAR(T3151)</f>
        <v>2012</v>
      </c>
      <c r="W3151" t="str">
        <f>IF(V3151=U3151, "Yes"," No")</f>
        <v>Yes</v>
      </c>
    </row>
    <row r="3152" spans="1:23" ht="57.6" x14ac:dyDescent="0.3">
      <c r="A3152">
        <v>3150</v>
      </c>
      <c r="B3152" s="1" t="s">
        <v>6388</v>
      </c>
      <c r="C3152" s="1" t="s">
        <v>6389</v>
      </c>
      <c r="D3152">
        <v>3500</v>
      </c>
      <c r="E3152">
        <v>3535</v>
      </c>
      <c r="F3152" t="s">
        <v>16</v>
      </c>
      <c r="G3152" t="s">
        <v>17</v>
      </c>
      <c r="H3152" t="s">
        <v>18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1086</v>
      </c>
      <c r="O3152" s="7">
        <f>(E3152/D3152)*100</f>
        <v>101</v>
      </c>
      <c r="P3152" s="5">
        <f>IFERROR((E3152/L3152),0)</f>
        <v>33.990384615384613</v>
      </c>
      <c r="Q3152" s="5" t="str">
        <f>LEFT(N3152,SEARCH("/", N3152)-1)</f>
        <v>theater</v>
      </c>
      <c r="R3152" s="5" t="str">
        <f>RIGHT(N3152,LEN(N3152)-SEARCH("/",N3152))</f>
        <v>plays</v>
      </c>
      <c r="S3152" s="11">
        <f>(((J3152/60)/60)/24)+DATE(1970,1,1)</f>
        <v>40478.263923611114</v>
      </c>
      <c r="T3152" s="11">
        <f>(((I3152/60)/60)/24)+DATE(1970,1,1)</f>
        <v>40568.166666666664</v>
      </c>
      <c r="U3152">
        <f>YEAR(S3152)</f>
        <v>2010</v>
      </c>
      <c r="V3152">
        <f>YEAR(T3152)</f>
        <v>2011</v>
      </c>
      <c r="W3152" t="str">
        <f>IF(V3152=U3152, "Yes"," No")</f>
        <v xml:space="preserve"> No</v>
      </c>
    </row>
    <row r="3153" spans="1:23" ht="43.2" x14ac:dyDescent="0.3">
      <c r="A3153">
        <v>3151</v>
      </c>
      <c r="B3153" s="1" t="s">
        <v>6390</v>
      </c>
      <c r="C3153" s="1" t="s">
        <v>6391</v>
      </c>
      <c r="D3153">
        <v>3500</v>
      </c>
      <c r="E3153">
        <v>3514</v>
      </c>
      <c r="F3153" t="s">
        <v>16</v>
      </c>
      <c r="G3153" t="s">
        <v>17</v>
      </c>
      <c r="H3153" t="s">
        <v>18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1086</v>
      </c>
      <c r="O3153" s="7">
        <f>(E3153/D3153)*100</f>
        <v>100.4</v>
      </c>
      <c r="P3153" s="5">
        <f>IFERROR((E3153/L3153),0)</f>
        <v>103.35294117647059</v>
      </c>
      <c r="Q3153" s="5" t="str">
        <f>LEFT(N3153,SEARCH("/", N3153)-1)</f>
        <v>theater</v>
      </c>
      <c r="R3153" s="5" t="str">
        <f>RIGHT(N3153,LEN(N3153)-SEARCH("/",N3153))</f>
        <v>plays</v>
      </c>
      <c r="S3153" s="11">
        <f>(((J3153/60)/60)/24)+DATE(1970,1,1)</f>
        <v>41862.83997685185</v>
      </c>
      <c r="T3153" s="11">
        <f>(((I3153/60)/60)/24)+DATE(1970,1,1)</f>
        <v>41892.83997685185</v>
      </c>
      <c r="U3153">
        <f>YEAR(S3153)</f>
        <v>2014</v>
      </c>
      <c r="V3153">
        <f>YEAR(T3153)</f>
        <v>2014</v>
      </c>
      <c r="W3153" t="str">
        <f>IF(V3153=U3153, "Yes"," No")</f>
        <v>Yes</v>
      </c>
    </row>
    <row r="3154" spans="1:23" ht="43.2" x14ac:dyDescent="0.3">
      <c r="A3154">
        <v>3152</v>
      </c>
      <c r="B3154" s="1" t="s">
        <v>6392</v>
      </c>
      <c r="C3154" s="1" t="s">
        <v>6393</v>
      </c>
      <c r="D3154">
        <v>2200</v>
      </c>
      <c r="E3154">
        <v>2331</v>
      </c>
      <c r="F3154" t="s">
        <v>16</v>
      </c>
      <c r="G3154" t="s">
        <v>24</v>
      </c>
      <c r="H3154" t="s">
        <v>25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1086</v>
      </c>
      <c r="O3154" s="7">
        <f>(E3154/D3154)*100</f>
        <v>105.95454545454545</v>
      </c>
      <c r="P3154" s="5">
        <f>IFERROR((E3154/L3154),0)</f>
        <v>34.791044776119406</v>
      </c>
      <c r="Q3154" s="5" t="str">
        <f>LEFT(N3154,SEARCH("/", N3154)-1)</f>
        <v>theater</v>
      </c>
      <c r="R3154" s="5" t="str">
        <f>RIGHT(N3154,LEN(N3154)-SEARCH("/",N3154))</f>
        <v>plays</v>
      </c>
      <c r="S3154" s="11">
        <f>(((J3154/60)/60)/24)+DATE(1970,1,1)</f>
        <v>41550.867673611108</v>
      </c>
      <c r="T3154" s="11">
        <f>(((I3154/60)/60)/24)+DATE(1970,1,1)</f>
        <v>41580.867673611108</v>
      </c>
      <c r="U3154">
        <f>YEAR(S3154)</f>
        <v>2013</v>
      </c>
      <c r="V3154">
        <f>YEAR(T3154)</f>
        <v>2013</v>
      </c>
      <c r="W3154" t="str">
        <f>IF(V3154=U3154, "Yes"," No")</f>
        <v>Yes</v>
      </c>
    </row>
    <row r="3155" spans="1:23" ht="43.2" x14ac:dyDescent="0.3">
      <c r="A3155">
        <v>3153</v>
      </c>
      <c r="B3155" s="1" t="s">
        <v>6394</v>
      </c>
      <c r="C3155" s="1" t="s">
        <v>6395</v>
      </c>
      <c r="D3155">
        <v>3000</v>
      </c>
      <c r="E3155">
        <v>10067.5</v>
      </c>
      <c r="F3155" t="s">
        <v>16</v>
      </c>
      <c r="G3155" t="s">
        <v>17</v>
      </c>
      <c r="H3155" t="s">
        <v>18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1086</v>
      </c>
      <c r="O3155" s="7">
        <f>(E3155/D3155)*100</f>
        <v>335.58333333333337</v>
      </c>
      <c r="P3155" s="5">
        <f>IFERROR((E3155/L3155),0)</f>
        <v>41.773858921161825</v>
      </c>
      <c r="Q3155" s="5" t="str">
        <f>LEFT(N3155,SEARCH("/", N3155)-1)</f>
        <v>theater</v>
      </c>
      <c r="R3155" s="5" t="str">
        <f>RIGHT(N3155,LEN(N3155)-SEARCH("/",N3155))</f>
        <v>plays</v>
      </c>
      <c r="S3155" s="11">
        <f>(((J3155/60)/60)/24)+DATE(1970,1,1)</f>
        <v>40633.154363425929</v>
      </c>
      <c r="T3155" s="11">
        <f>(((I3155/60)/60)/24)+DATE(1970,1,1)</f>
        <v>40664.207638888889</v>
      </c>
      <c r="U3155">
        <f>YEAR(S3155)</f>
        <v>2011</v>
      </c>
      <c r="V3155">
        <f>YEAR(T3155)</f>
        <v>2011</v>
      </c>
      <c r="W3155" t="str">
        <f>IF(V3155=U3155, "Yes"," No")</f>
        <v>Yes</v>
      </c>
    </row>
    <row r="3156" spans="1:23" ht="43.2" x14ac:dyDescent="0.3">
      <c r="A3156">
        <v>3154</v>
      </c>
      <c r="B3156" s="1" t="s">
        <v>6396</v>
      </c>
      <c r="C3156" s="1" t="s">
        <v>6397</v>
      </c>
      <c r="D3156">
        <v>7000</v>
      </c>
      <c r="E3156">
        <v>7905</v>
      </c>
      <c r="F3156" t="s">
        <v>16</v>
      </c>
      <c r="G3156" t="s">
        <v>17</v>
      </c>
      <c r="H3156" t="s">
        <v>18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1086</v>
      </c>
      <c r="O3156" s="7">
        <f>(E3156/D3156)*100</f>
        <v>112.92857142857142</v>
      </c>
      <c r="P3156" s="5">
        <f>IFERROR((E3156/L3156),0)</f>
        <v>64.268292682926827</v>
      </c>
      <c r="Q3156" s="5" t="str">
        <f>LEFT(N3156,SEARCH("/", N3156)-1)</f>
        <v>theater</v>
      </c>
      <c r="R3156" s="5" t="str">
        <f>RIGHT(N3156,LEN(N3156)-SEARCH("/",N3156))</f>
        <v>plays</v>
      </c>
      <c r="S3156" s="11">
        <f>(((J3156/60)/60)/24)+DATE(1970,1,1)</f>
        <v>40970.875671296293</v>
      </c>
      <c r="T3156" s="11">
        <f>(((I3156/60)/60)/24)+DATE(1970,1,1)</f>
        <v>41000.834004629629</v>
      </c>
      <c r="U3156">
        <f>YEAR(S3156)</f>
        <v>2012</v>
      </c>
      <c r="V3156">
        <f>YEAR(T3156)</f>
        <v>2012</v>
      </c>
      <c r="W3156" t="str">
        <f>IF(V3156=U3156, "Yes"," No")</f>
        <v>Yes</v>
      </c>
    </row>
    <row r="3157" spans="1:23" ht="43.2" x14ac:dyDescent="0.3">
      <c r="A3157">
        <v>3155</v>
      </c>
      <c r="B3157" s="1" t="s">
        <v>6398</v>
      </c>
      <c r="C3157" s="1" t="s">
        <v>6399</v>
      </c>
      <c r="D3157">
        <v>5000</v>
      </c>
      <c r="E3157">
        <v>9425.23</v>
      </c>
      <c r="F3157" t="s">
        <v>16</v>
      </c>
      <c r="G3157" t="s">
        <v>24</v>
      </c>
      <c r="H3157" t="s">
        <v>25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1086</v>
      </c>
      <c r="O3157" s="7">
        <f>(E3157/D3157)*100</f>
        <v>188.50460000000001</v>
      </c>
      <c r="P3157" s="5">
        <f>IFERROR((E3157/L3157),0)</f>
        <v>31.209370860927152</v>
      </c>
      <c r="Q3157" s="5" t="str">
        <f>LEFT(N3157,SEARCH("/", N3157)-1)</f>
        <v>theater</v>
      </c>
      <c r="R3157" s="5" t="str">
        <f>RIGHT(N3157,LEN(N3157)-SEARCH("/",N3157))</f>
        <v>plays</v>
      </c>
      <c r="S3157" s="11">
        <f>(((J3157/60)/60)/24)+DATE(1970,1,1)</f>
        <v>41233.499131944445</v>
      </c>
      <c r="T3157" s="11">
        <f>(((I3157/60)/60)/24)+DATE(1970,1,1)</f>
        <v>41263.499131944445</v>
      </c>
      <c r="U3157">
        <f>YEAR(S3157)</f>
        <v>2012</v>
      </c>
      <c r="V3157">
        <f>YEAR(T3157)</f>
        <v>2012</v>
      </c>
      <c r="W3157" t="str">
        <f>IF(V3157=U3157, "Yes"," No")</f>
        <v>Yes</v>
      </c>
    </row>
    <row r="3158" spans="1:23" ht="43.2" x14ac:dyDescent="0.3">
      <c r="A3158">
        <v>3156</v>
      </c>
      <c r="B3158" s="1" t="s">
        <v>6400</v>
      </c>
      <c r="C3158" s="1" t="s">
        <v>6401</v>
      </c>
      <c r="D3158">
        <v>5500</v>
      </c>
      <c r="E3158">
        <v>5600</v>
      </c>
      <c r="F3158" t="s">
        <v>16</v>
      </c>
      <c r="G3158" t="s">
        <v>17</v>
      </c>
      <c r="H3158" t="s">
        <v>18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1086</v>
      </c>
      <c r="O3158" s="7">
        <f>(E3158/D3158)*100</f>
        <v>101.81818181818181</v>
      </c>
      <c r="P3158" s="5">
        <f>IFERROR((E3158/L3158),0)</f>
        <v>62.921348314606739</v>
      </c>
      <c r="Q3158" s="5" t="str">
        <f>LEFT(N3158,SEARCH("/", N3158)-1)</f>
        <v>theater</v>
      </c>
      <c r="R3158" s="5" t="str">
        <f>RIGHT(N3158,LEN(N3158)-SEARCH("/",N3158))</f>
        <v>plays</v>
      </c>
      <c r="S3158" s="11">
        <f>(((J3158/60)/60)/24)+DATE(1970,1,1)</f>
        <v>41026.953055555554</v>
      </c>
      <c r="T3158" s="11">
        <f>(((I3158/60)/60)/24)+DATE(1970,1,1)</f>
        <v>41061.953055555554</v>
      </c>
      <c r="U3158">
        <f>YEAR(S3158)</f>
        <v>2012</v>
      </c>
      <c r="V3158">
        <f>YEAR(T3158)</f>
        <v>2012</v>
      </c>
      <c r="W3158" t="str">
        <f>IF(V3158=U3158, "Yes"," No")</f>
        <v>Yes</v>
      </c>
    </row>
    <row r="3159" spans="1:23" ht="28.8" x14ac:dyDescent="0.3">
      <c r="A3159">
        <v>3157</v>
      </c>
      <c r="B3159" s="1" t="s">
        <v>6402</v>
      </c>
      <c r="C3159" s="1" t="s">
        <v>6403</v>
      </c>
      <c r="D3159">
        <v>4000</v>
      </c>
      <c r="E3159">
        <v>4040</v>
      </c>
      <c r="F3159" t="s">
        <v>16</v>
      </c>
      <c r="G3159" t="s">
        <v>17</v>
      </c>
      <c r="H3159" t="s">
        <v>18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1086</v>
      </c>
      <c r="O3159" s="7">
        <f>(E3159/D3159)*100</f>
        <v>101</v>
      </c>
      <c r="P3159" s="5">
        <f>IFERROR((E3159/L3159),0)</f>
        <v>98.536585365853654</v>
      </c>
      <c r="Q3159" s="5" t="str">
        <f>LEFT(N3159,SEARCH("/", N3159)-1)</f>
        <v>theater</v>
      </c>
      <c r="R3159" s="5" t="str">
        <f>RIGHT(N3159,LEN(N3159)-SEARCH("/",N3159))</f>
        <v>plays</v>
      </c>
      <c r="S3159" s="11">
        <f>(((J3159/60)/60)/24)+DATE(1970,1,1)</f>
        <v>41829.788252314815</v>
      </c>
      <c r="T3159" s="11">
        <f>(((I3159/60)/60)/24)+DATE(1970,1,1)</f>
        <v>41839.208333333336</v>
      </c>
      <c r="U3159">
        <f>YEAR(S3159)</f>
        <v>2014</v>
      </c>
      <c r="V3159">
        <f>YEAR(T3159)</f>
        <v>2014</v>
      </c>
      <c r="W3159" t="str">
        <f>IF(V3159=U3159, "Yes"," No")</f>
        <v>Yes</v>
      </c>
    </row>
    <row r="3160" spans="1:23" ht="28.8" x14ac:dyDescent="0.3">
      <c r="A3160">
        <v>3158</v>
      </c>
      <c r="B3160" s="1" t="s">
        <v>6404</v>
      </c>
      <c r="C3160" s="1" t="s">
        <v>6405</v>
      </c>
      <c r="D3160">
        <v>5000</v>
      </c>
      <c r="E3160">
        <v>5700</v>
      </c>
      <c r="F3160" t="s">
        <v>16</v>
      </c>
      <c r="G3160" t="s">
        <v>17</v>
      </c>
      <c r="H3160" t="s">
        <v>18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1086</v>
      </c>
      <c r="O3160" s="7">
        <f>(E3160/D3160)*100</f>
        <v>113.99999999999999</v>
      </c>
      <c r="P3160" s="5">
        <f>IFERROR((E3160/L3160),0)</f>
        <v>82.608695652173907</v>
      </c>
      <c r="Q3160" s="5" t="str">
        <f>LEFT(N3160,SEARCH("/", N3160)-1)</f>
        <v>theater</v>
      </c>
      <c r="R3160" s="5" t="str">
        <f>RIGHT(N3160,LEN(N3160)-SEARCH("/",N3160))</f>
        <v>plays</v>
      </c>
      <c r="S3160" s="11">
        <f>(((J3160/60)/60)/24)+DATE(1970,1,1)</f>
        <v>41447.839722222219</v>
      </c>
      <c r="T3160" s="11">
        <f>(((I3160/60)/60)/24)+DATE(1970,1,1)</f>
        <v>41477.839722222219</v>
      </c>
      <c r="U3160">
        <f>YEAR(S3160)</f>
        <v>2013</v>
      </c>
      <c r="V3160">
        <f>YEAR(T3160)</f>
        <v>2013</v>
      </c>
      <c r="W3160" t="str">
        <f>IF(V3160=U3160, "Yes"," No")</f>
        <v>Yes</v>
      </c>
    </row>
    <row r="3161" spans="1:23" ht="43.2" x14ac:dyDescent="0.3">
      <c r="A3161">
        <v>3159</v>
      </c>
      <c r="B3161" s="1" t="s">
        <v>6406</v>
      </c>
      <c r="C3161" s="1" t="s">
        <v>6407</v>
      </c>
      <c r="D3161">
        <v>1500</v>
      </c>
      <c r="E3161">
        <v>2002.22</v>
      </c>
      <c r="F3161" t="s">
        <v>16</v>
      </c>
      <c r="G3161" t="s">
        <v>17</v>
      </c>
      <c r="H3161" t="s">
        <v>18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1086</v>
      </c>
      <c r="O3161" s="7">
        <f>(E3161/D3161)*100</f>
        <v>133.48133333333334</v>
      </c>
      <c r="P3161" s="5">
        <f>IFERROR((E3161/L3161),0)</f>
        <v>38.504230769230773</v>
      </c>
      <c r="Q3161" s="5" t="str">
        <f>LEFT(N3161,SEARCH("/", N3161)-1)</f>
        <v>theater</v>
      </c>
      <c r="R3161" s="5" t="str">
        <f>RIGHT(N3161,LEN(N3161)-SEARCH("/",N3161))</f>
        <v>plays</v>
      </c>
      <c r="S3161" s="11">
        <f>(((J3161/60)/60)/24)+DATE(1970,1,1)</f>
        <v>40884.066678240742</v>
      </c>
      <c r="T3161" s="11">
        <f>(((I3161/60)/60)/24)+DATE(1970,1,1)</f>
        <v>40926.958333333336</v>
      </c>
      <c r="U3161">
        <f>YEAR(S3161)</f>
        <v>2011</v>
      </c>
      <c r="V3161">
        <f>YEAR(T3161)</f>
        <v>2012</v>
      </c>
      <c r="W3161" t="str">
        <f>IF(V3161=U3161, "Yes"," No")</f>
        <v xml:space="preserve"> No</v>
      </c>
    </row>
    <row r="3162" spans="1:23" ht="43.2" x14ac:dyDescent="0.3">
      <c r="A3162">
        <v>3160</v>
      </c>
      <c r="B3162" s="1" t="s">
        <v>6408</v>
      </c>
      <c r="C3162" s="1" t="s">
        <v>6409</v>
      </c>
      <c r="D3162">
        <v>4500</v>
      </c>
      <c r="E3162">
        <v>4569</v>
      </c>
      <c r="F3162" t="s">
        <v>16</v>
      </c>
      <c r="G3162" t="s">
        <v>17</v>
      </c>
      <c r="H3162" t="s">
        <v>18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1086</v>
      </c>
      <c r="O3162" s="7">
        <f>(E3162/D3162)*100</f>
        <v>101.53333333333335</v>
      </c>
      <c r="P3162" s="5">
        <f>IFERROR((E3162/L3162),0)</f>
        <v>80.15789473684211</v>
      </c>
      <c r="Q3162" s="5" t="str">
        <f>LEFT(N3162,SEARCH("/", N3162)-1)</f>
        <v>theater</v>
      </c>
      <c r="R3162" s="5" t="str">
        <f>RIGHT(N3162,LEN(N3162)-SEARCH("/",N3162))</f>
        <v>plays</v>
      </c>
      <c r="S3162" s="11">
        <f>(((J3162/60)/60)/24)+DATE(1970,1,1)</f>
        <v>41841.26489583333</v>
      </c>
      <c r="T3162" s="11">
        <f>(((I3162/60)/60)/24)+DATE(1970,1,1)</f>
        <v>41864.207638888889</v>
      </c>
      <c r="U3162">
        <f>YEAR(S3162)</f>
        <v>2014</v>
      </c>
      <c r="V3162">
        <f>YEAR(T3162)</f>
        <v>2014</v>
      </c>
      <c r="W3162" t="str">
        <f>IF(V3162=U3162, "Yes"," No")</f>
        <v>Yes</v>
      </c>
    </row>
    <row r="3163" spans="1:23" ht="57.6" x14ac:dyDescent="0.3">
      <c r="A3163">
        <v>3161</v>
      </c>
      <c r="B3163" s="1" t="s">
        <v>6410</v>
      </c>
      <c r="C3163" s="1" t="s">
        <v>6411</v>
      </c>
      <c r="D3163">
        <v>2000</v>
      </c>
      <c r="E3163">
        <v>2102</v>
      </c>
      <c r="F3163" t="s">
        <v>16</v>
      </c>
      <c r="G3163" t="s">
        <v>24</v>
      </c>
      <c r="H3163" t="s">
        <v>25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1086</v>
      </c>
      <c r="O3163" s="7">
        <f>(E3163/D3163)*100</f>
        <v>105.1</v>
      </c>
      <c r="P3163" s="5">
        <f>IFERROR((E3163/L3163),0)</f>
        <v>28.405405405405407</v>
      </c>
      <c r="Q3163" s="5" t="str">
        <f>LEFT(N3163,SEARCH("/", N3163)-1)</f>
        <v>theater</v>
      </c>
      <c r="R3163" s="5" t="str">
        <f>RIGHT(N3163,LEN(N3163)-SEARCH("/",N3163))</f>
        <v>plays</v>
      </c>
      <c r="S3163" s="11">
        <f>(((J3163/60)/60)/24)+DATE(1970,1,1)</f>
        <v>41897.536134259259</v>
      </c>
      <c r="T3163" s="11">
        <f>(((I3163/60)/60)/24)+DATE(1970,1,1)</f>
        <v>41927.536134259259</v>
      </c>
      <c r="U3163">
        <f>YEAR(S3163)</f>
        <v>2014</v>
      </c>
      <c r="V3163">
        <f>YEAR(T3163)</f>
        <v>2014</v>
      </c>
      <c r="W3163" t="str">
        <f>IF(V3163=U3163, "Yes"," No")</f>
        <v>Yes</v>
      </c>
    </row>
    <row r="3164" spans="1:23" ht="57.6" x14ac:dyDescent="0.3">
      <c r="A3164">
        <v>3162</v>
      </c>
      <c r="B3164" s="1" t="s">
        <v>6412</v>
      </c>
      <c r="C3164" s="1" t="s">
        <v>6413</v>
      </c>
      <c r="D3164">
        <v>4000</v>
      </c>
      <c r="E3164">
        <v>5086</v>
      </c>
      <c r="F3164" t="s">
        <v>16</v>
      </c>
      <c r="G3164" t="s">
        <v>17</v>
      </c>
      <c r="H3164" t="s">
        <v>18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1086</v>
      </c>
      <c r="O3164" s="7">
        <f>(E3164/D3164)*100</f>
        <v>127.15</v>
      </c>
      <c r="P3164" s="5">
        <f>IFERROR((E3164/L3164),0)</f>
        <v>80.730158730158735</v>
      </c>
      <c r="Q3164" s="5" t="str">
        <f>LEFT(N3164,SEARCH("/", N3164)-1)</f>
        <v>theater</v>
      </c>
      <c r="R3164" s="5" t="str">
        <f>RIGHT(N3164,LEN(N3164)-SEARCH("/",N3164))</f>
        <v>plays</v>
      </c>
      <c r="S3164" s="11">
        <f>(((J3164/60)/60)/24)+DATE(1970,1,1)</f>
        <v>41799.685902777775</v>
      </c>
      <c r="T3164" s="11">
        <f>(((I3164/60)/60)/24)+DATE(1970,1,1)</f>
        <v>41827.083333333336</v>
      </c>
      <c r="U3164">
        <f>YEAR(S3164)</f>
        <v>2014</v>
      </c>
      <c r="V3164">
        <f>YEAR(T3164)</f>
        <v>2014</v>
      </c>
      <c r="W3164" t="str">
        <f>IF(V3164=U3164, "Yes"," No")</f>
        <v>Yes</v>
      </c>
    </row>
    <row r="3165" spans="1:23" ht="43.2" x14ac:dyDescent="0.3">
      <c r="A3165">
        <v>3163</v>
      </c>
      <c r="B3165" s="1" t="s">
        <v>6414</v>
      </c>
      <c r="C3165" s="1" t="s">
        <v>6415</v>
      </c>
      <c r="D3165">
        <v>13000</v>
      </c>
      <c r="E3165">
        <v>14450</v>
      </c>
      <c r="F3165" t="s">
        <v>16</v>
      </c>
      <c r="G3165" t="s">
        <v>17</v>
      </c>
      <c r="H3165" t="s">
        <v>18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1086</v>
      </c>
      <c r="O3165" s="7">
        <f>(E3165/D3165)*100</f>
        <v>111.15384615384616</v>
      </c>
      <c r="P3165" s="5">
        <f>IFERROR((E3165/L3165),0)</f>
        <v>200.69444444444446</v>
      </c>
      <c r="Q3165" s="5" t="str">
        <f>LEFT(N3165,SEARCH("/", N3165)-1)</f>
        <v>theater</v>
      </c>
      <c r="R3165" s="5" t="str">
        <f>RIGHT(N3165,LEN(N3165)-SEARCH("/",N3165))</f>
        <v>plays</v>
      </c>
      <c r="S3165" s="11">
        <f>(((J3165/60)/60)/24)+DATE(1970,1,1)</f>
        <v>41775.753761574073</v>
      </c>
      <c r="T3165" s="11">
        <f>(((I3165/60)/60)/24)+DATE(1970,1,1)</f>
        <v>41805.753761574073</v>
      </c>
      <c r="U3165">
        <f>YEAR(S3165)</f>
        <v>2014</v>
      </c>
      <c r="V3165">
        <f>YEAR(T3165)</f>
        <v>2014</v>
      </c>
      <c r="W3165" t="str">
        <f>IF(V3165=U3165, "Yes"," No")</f>
        <v>Yes</v>
      </c>
    </row>
    <row r="3166" spans="1:23" ht="57.6" x14ac:dyDescent="0.3">
      <c r="A3166">
        <v>3164</v>
      </c>
      <c r="B3166" s="1" t="s">
        <v>6416</v>
      </c>
      <c r="C3166" s="1" t="s">
        <v>6417</v>
      </c>
      <c r="D3166">
        <v>2500</v>
      </c>
      <c r="E3166">
        <v>2669</v>
      </c>
      <c r="F3166" t="s">
        <v>16</v>
      </c>
      <c r="G3166" t="s">
        <v>17</v>
      </c>
      <c r="H3166" t="s">
        <v>18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1086</v>
      </c>
      <c r="O3166" s="7">
        <f>(E3166/D3166)*100</f>
        <v>106.76</v>
      </c>
      <c r="P3166" s="5">
        <f>IFERROR((E3166/L3166),0)</f>
        <v>37.591549295774648</v>
      </c>
      <c r="Q3166" s="5" t="str">
        <f>LEFT(N3166,SEARCH("/", N3166)-1)</f>
        <v>theater</v>
      </c>
      <c r="R3166" s="5" t="str">
        <f>RIGHT(N3166,LEN(N3166)-SEARCH("/",N3166))</f>
        <v>plays</v>
      </c>
      <c r="S3166" s="11">
        <f>(((J3166/60)/60)/24)+DATE(1970,1,1)</f>
        <v>41766.80572916667</v>
      </c>
      <c r="T3166" s="11">
        <f>(((I3166/60)/60)/24)+DATE(1970,1,1)</f>
        <v>41799.80572916667</v>
      </c>
      <c r="U3166">
        <f>YEAR(S3166)</f>
        <v>2014</v>
      </c>
      <c r="V3166">
        <f>YEAR(T3166)</f>
        <v>2014</v>
      </c>
      <c r="W3166" t="str">
        <f>IF(V3166=U3166, "Yes"," No")</f>
        <v>Yes</v>
      </c>
    </row>
    <row r="3167" spans="1:23" ht="57.6" x14ac:dyDescent="0.3">
      <c r="A3167">
        <v>3165</v>
      </c>
      <c r="B3167" s="1" t="s">
        <v>6418</v>
      </c>
      <c r="C3167" s="1" t="s">
        <v>6419</v>
      </c>
      <c r="D3167">
        <v>750</v>
      </c>
      <c r="E3167">
        <v>1220</v>
      </c>
      <c r="F3167" t="s">
        <v>16</v>
      </c>
      <c r="G3167" t="s">
        <v>17</v>
      </c>
      <c r="H3167" t="s">
        <v>18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1086</v>
      </c>
      <c r="O3167" s="7">
        <f>(E3167/D3167)*100</f>
        <v>162.66666666666666</v>
      </c>
      <c r="P3167" s="5">
        <f>IFERROR((E3167/L3167),0)</f>
        <v>58.095238095238095</v>
      </c>
      <c r="Q3167" s="5" t="str">
        <f>LEFT(N3167,SEARCH("/", N3167)-1)</f>
        <v>theater</v>
      </c>
      <c r="R3167" s="5" t="str">
        <f>RIGHT(N3167,LEN(N3167)-SEARCH("/",N3167))</f>
        <v>plays</v>
      </c>
      <c r="S3167" s="11">
        <f>(((J3167/60)/60)/24)+DATE(1970,1,1)</f>
        <v>40644.159259259257</v>
      </c>
      <c r="T3167" s="11">
        <f>(((I3167/60)/60)/24)+DATE(1970,1,1)</f>
        <v>40666.165972222225</v>
      </c>
      <c r="U3167">
        <f>YEAR(S3167)</f>
        <v>2011</v>
      </c>
      <c r="V3167">
        <f>YEAR(T3167)</f>
        <v>2011</v>
      </c>
      <c r="W3167" t="str">
        <f>IF(V3167=U3167, "Yes"," No")</f>
        <v>Yes</v>
      </c>
    </row>
    <row r="3168" spans="1:23" ht="43.2" x14ac:dyDescent="0.3">
      <c r="A3168">
        <v>3166</v>
      </c>
      <c r="B3168" s="1" t="s">
        <v>6420</v>
      </c>
      <c r="C3168" s="1" t="s">
        <v>6421</v>
      </c>
      <c r="D3168">
        <v>35000</v>
      </c>
      <c r="E3168">
        <v>56079.83</v>
      </c>
      <c r="F3168" t="s">
        <v>16</v>
      </c>
      <c r="G3168" t="s">
        <v>17</v>
      </c>
      <c r="H3168" t="s">
        <v>18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1086</v>
      </c>
      <c r="O3168" s="7">
        <f>(E3168/D3168)*100</f>
        <v>160.22808571428573</v>
      </c>
      <c r="P3168" s="5">
        <f>IFERROR((E3168/L3168),0)</f>
        <v>60.300892473118282</v>
      </c>
      <c r="Q3168" s="5" t="str">
        <f>LEFT(N3168,SEARCH("/", N3168)-1)</f>
        <v>theater</v>
      </c>
      <c r="R3168" s="5" t="str">
        <f>RIGHT(N3168,LEN(N3168)-SEARCH("/",N3168))</f>
        <v>plays</v>
      </c>
      <c r="S3168" s="11">
        <f>(((J3168/60)/60)/24)+DATE(1970,1,1)</f>
        <v>41940.69158564815</v>
      </c>
      <c r="T3168" s="11">
        <f>(((I3168/60)/60)/24)+DATE(1970,1,1)</f>
        <v>41969.332638888889</v>
      </c>
      <c r="U3168">
        <f>YEAR(S3168)</f>
        <v>2014</v>
      </c>
      <c r="V3168">
        <f>YEAR(T3168)</f>
        <v>2014</v>
      </c>
      <c r="W3168" t="str">
        <f>IF(V3168=U3168, "Yes"," No")</f>
        <v>Yes</v>
      </c>
    </row>
    <row r="3169" spans="1:23" ht="28.8" x14ac:dyDescent="0.3">
      <c r="A3169">
        <v>3167</v>
      </c>
      <c r="B3169" s="1" t="s">
        <v>6422</v>
      </c>
      <c r="C3169" s="1" t="s">
        <v>6423</v>
      </c>
      <c r="D3169">
        <v>3000</v>
      </c>
      <c r="E3169">
        <v>3485</v>
      </c>
      <c r="F3169" t="s">
        <v>16</v>
      </c>
      <c r="G3169" t="s">
        <v>17</v>
      </c>
      <c r="H3169" t="s">
        <v>18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1086</v>
      </c>
      <c r="O3169" s="7">
        <f>(E3169/D3169)*100</f>
        <v>116.16666666666666</v>
      </c>
      <c r="P3169" s="5">
        <f>IFERROR((E3169/L3169),0)</f>
        <v>63.363636363636367</v>
      </c>
      <c r="Q3169" s="5" t="str">
        <f>LEFT(N3169,SEARCH("/", N3169)-1)</f>
        <v>theater</v>
      </c>
      <c r="R3169" s="5" t="str">
        <f>RIGHT(N3169,LEN(N3169)-SEARCH("/",N3169))</f>
        <v>plays</v>
      </c>
      <c r="S3169" s="11">
        <f>(((J3169/60)/60)/24)+DATE(1970,1,1)</f>
        <v>41839.175706018519</v>
      </c>
      <c r="T3169" s="11">
        <f>(((I3169/60)/60)/24)+DATE(1970,1,1)</f>
        <v>41853.175706018519</v>
      </c>
      <c r="U3169">
        <f>YEAR(S3169)</f>
        <v>2014</v>
      </c>
      <c r="V3169">
        <f>YEAR(T3169)</f>
        <v>2014</v>
      </c>
      <c r="W3169" t="str">
        <f>IF(V3169=U3169, "Yes"," No")</f>
        <v>Yes</v>
      </c>
    </row>
    <row r="3170" spans="1:23" ht="43.2" x14ac:dyDescent="0.3">
      <c r="A3170">
        <v>3168</v>
      </c>
      <c r="B3170" s="1" t="s">
        <v>6424</v>
      </c>
      <c r="C3170" s="1" t="s">
        <v>6425</v>
      </c>
      <c r="D3170">
        <v>2500</v>
      </c>
      <c r="E3170">
        <v>3105</v>
      </c>
      <c r="F3170" t="s">
        <v>16</v>
      </c>
      <c r="G3170" t="s">
        <v>17</v>
      </c>
      <c r="H3170" t="s">
        <v>18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1086</v>
      </c>
      <c r="O3170" s="7">
        <f>(E3170/D3170)*100</f>
        <v>124.2</v>
      </c>
      <c r="P3170" s="5">
        <f>IFERROR((E3170/L3170),0)</f>
        <v>50.901639344262293</v>
      </c>
      <c r="Q3170" s="5" t="str">
        <f>LEFT(N3170,SEARCH("/", N3170)-1)</f>
        <v>theater</v>
      </c>
      <c r="R3170" s="5" t="str">
        <f>RIGHT(N3170,LEN(N3170)-SEARCH("/",N3170))</f>
        <v>plays</v>
      </c>
      <c r="S3170" s="11">
        <f>(((J3170/60)/60)/24)+DATE(1970,1,1)</f>
        <v>41772.105937500004</v>
      </c>
      <c r="T3170" s="11">
        <f>(((I3170/60)/60)/24)+DATE(1970,1,1)</f>
        <v>41803.916666666664</v>
      </c>
      <c r="U3170">
        <f>YEAR(S3170)</f>
        <v>2014</v>
      </c>
      <c r="V3170">
        <f>YEAR(T3170)</f>
        <v>2014</v>
      </c>
      <c r="W3170" t="str">
        <f>IF(V3170=U3170, "Yes"," No")</f>
        <v>Yes</v>
      </c>
    </row>
    <row r="3171" spans="1:23" ht="28.8" x14ac:dyDescent="0.3">
      <c r="A3171">
        <v>3169</v>
      </c>
      <c r="B3171" s="1" t="s">
        <v>6426</v>
      </c>
      <c r="C3171" s="1" t="s">
        <v>6427</v>
      </c>
      <c r="D3171">
        <v>8000</v>
      </c>
      <c r="E3171">
        <v>8241</v>
      </c>
      <c r="F3171" t="s">
        <v>16</v>
      </c>
      <c r="G3171" t="s">
        <v>17</v>
      </c>
      <c r="H3171" t="s">
        <v>18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1086</v>
      </c>
      <c r="O3171" s="7">
        <f>(E3171/D3171)*100</f>
        <v>103.01249999999999</v>
      </c>
      <c r="P3171" s="5">
        <f>IFERROR((E3171/L3171),0)</f>
        <v>100.5</v>
      </c>
      <c r="Q3171" s="5" t="str">
        <f>LEFT(N3171,SEARCH("/", N3171)-1)</f>
        <v>theater</v>
      </c>
      <c r="R3171" s="5" t="str">
        <f>RIGHT(N3171,LEN(N3171)-SEARCH("/",N3171))</f>
        <v>plays</v>
      </c>
      <c r="S3171" s="11">
        <f>(((J3171/60)/60)/24)+DATE(1970,1,1)</f>
        <v>41591.737974537034</v>
      </c>
      <c r="T3171" s="11">
        <f>(((I3171/60)/60)/24)+DATE(1970,1,1)</f>
        <v>41621.207638888889</v>
      </c>
      <c r="U3171">
        <f>YEAR(S3171)</f>
        <v>2013</v>
      </c>
      <c r="V3171">
        <f>YEAR(T3171)</f>
        <v>2013</v>
      </c>
      <c r="W3171" t="str">
        <f>IF(V3171=U3171, "Yes"," No")</f>
        <v>Yes</v>
      </c>
    </row>
    <row r="3172" spans="1:23" ht="43.2" x14ac:dyDescent="0.3">
      <c r="A3172">
        <v>3170</v>
      </c>
      <c r="B3172" s="1" t="s">
        <v>6428</v>
      </c>
      <c r="C3172" s="1" t="s">
        <v>6429</v>
      </c>
      <c r="D3172">
        <v>2000</v>
      </c>
      <c r="E3172">
        <v>2245</v>
      </c>
      <c r="F3172" t="s">
        <v>16</v>
      </c>
      <c r="G3172" t="s">
        <v>17</v>
      </c>
      <c r="H3172" t="s">
        <v>18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1086</v>
      </c>
      <c r="O3172" s="7">
        <f>(E3172/D3172)*100</f>
        <v>112.25</v>
      </c>
      <c r="P3172" s="5">
        <f>IFERROR((E3172/L3172),0)</f>
        <v>31.619718309859156</v>
      </c>
      <c r="Q3172" s="5" t="str">
        <f>LEFT(N3172,SEARCH("/", N3172)-1)</f>
        <v>theater</v>
      </c>
      <c r="R3172" s="5" t="str">
        <f>RIGHT(N3172,LEN(N3172)-SEARCH("/",N3172))</f>
        <v>plays</v>
      </c>
      <c r="S3172" s="11">
        <f>(((J3172/60)/60)/24)+DATE(1970,1,1)</f>
        <v>41789.080370370371</v>
      </c>
      <c r="T3172" s="11">
        <f>(((I3172/60)/60)/24)+DATE(1970,1,1)</f>
        <v>41822.166666666664</v>
      </c>
      <c r="U3172">
        <f>YEAR(S3172)</f>
        <v>2014</v>
      </c>
      <c r="V3172">
        <f>YEAR(T3172)</f>
        <v>2014</v>
      </c>
      <c r="W3172" t="str">
        <f>IF(V3172=U3172, "Yes"," No")</f>
        <v>Yes</v>
      </c>
    </row>
    <row r="3173" spans="1:23" ht="57.6" x14ac:dyDescent="0.3">
      <c r="A3173">
        <v>3171</v>
      </c>
      <c r="B3173" s="1" t="s">
        <v>6430</v>
      </c>
      <c r="C3173" s="1" t="s">
        <v>6431</v>
      </c>
      <c r="D3173">
        <v>7000</v>
      </c>
      <c r="E3173">
        <v>7617</v>
      </c>
      <c r="F3173" t="s">
        <v>16</v>
      </c>
      <c r="G3173" t="s">
        <v>24</v>
      </c>
      <c r="H3173" t="s">
        <v>25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1086</v>
      </c>
      <c r="O3173" s="7">
        <f>(E3173/D3173)*100</f>
        <v>108.8142857142857</v>
      </c>
      <c r="P3173" s="5">
        <f>IFERROR((E3173/L3173),0)</f>
        <v>65.102564102564102</v>
      </c>
      <c r="Q3173" s="5" t="str">
        <f>LEFT(N3173,SEARCH("/", N3173)-1)</f>
        <v>theater</v>
      </c>
      <c r="R3173" s="5" t="str">
        <f>RIGHT(N3173,LEN(N3173)-SEARCH("/",N3173))</f>
        <v>plays</v>
      </c>
      <c r="S3173" s="11">
        <f>(((J3173/60)/60)/24)+DATE(1970,1,1)</f>
        <v>42466.608310185184</v>
      </c>
      <c r="T3173" s="11">
        <f>(((I3173/60)/60)/24)+DATE(1970,1,1)</f>
        <v>42496.608310185184</v>
      </c>
      <c r="U3173">
        <f>YEAR(S3173)</f>
        <v>2016</v>
      </c>
      <c r="V3173">
        <f>YEAR(T3173)</f>
        <v>2016</v>
      </c>
      <c r="W3173" t="str">
        <f>IF(V3173=U3173, "Yes"," No")</f>
        <v>Yes</v>
      </c>
    </row>
    <row r="3174" spans="1:23" ht="43.2" x14ac:dyDescent="0.3">
      <c r="A3174">
        <v>3172</v>
      </c>
      <c r="B3174" s="1" t="s">
        <v>6432</v>
      </c>
      <c r="C3174" s="1" t="s">
        <v>6433</v>
      </c>
      <c r="D3174">
        <v>2000</v>
      </c>
      <c r="E3174">
        <v>2300</v>
      </c>
      <c r="F3174" t="s">
        <v>16</v>
      </c>
      <c r="G3174" t="s">
        <v>17</v>
      </c>
      <c r="H3174" t="s">
        <v>18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1086</v>
      </c>
      <c r="O3174" s="7">
        <f>(E3174/D3174)*100</f>
        <v>114.99999999999999</v>
      </c>
      <c r="P3174" s="5">
        <f>IFERROR((E3174/L3174),0)</f>
        <v>79.310344827586206</v>
      </c>
      <c r="Q3174" s="5" t="str">
        <f>LEFT(N3174,SEARCH("/", N3174)-1)</f>
        <v>theater</v>
      </c>
      <c r="R3174" s="5" t="str">
        <f>RIGHT(N3174,LEN(N3174)-SEARCH("/",N3174))</f>
        <v>plays</v>
      </c>
      <c r="S3174" s="11">
        <f>(((J3174/60)/60)/24)+DATE(1970,1,1)</f>
        <v>40923.729953703703</v>
      </c>
      <c r="T3174" s="11">
        <f>(((I3174/60)/60)/24)+DATE(1970,1,1)</f>
        <v>40953.729953703703</v>
      </c>
      <c r="U3174">
        <f>YEAR(S3174)</f>
        <v>2012</v>
      </c>
      <c r="V3174">
        <f>YEAR(T3174)</f>
        <v>2012</v>
      </c>
      <c r="W3174" t="str">
        <f>IF(V3174=U3174, "Yes"," No")</f>
        <v>Yes</v>
      </c>
    </row>
    <row r="3175" spans="1:23" ht="43.2" x14ac:dyDescent="0.3">
      <c r="A3175">
        <v>3173</v>
      </c>
      <c r="B3175" s="1" t="s">
        <v>6434</v>
      </c>
      <c r="C3175" s="1" t="s">
        <v>6435</v>
      </c>
      <c r="D3175">
        <v>10000</v>
      </c>
      <c r="E3175">
        <v>10300</v>
      </c>
      <c r="F3175" t="s">
        <v>16</v>
      </c>
      <c r="G3175" t="s">
        <v>17</v>
      </c>
      <c r="H3175" t="s">
        <v>18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1086</v>
      </c>
      <c r="O3175" s="7">
        <f>(E3175/D3175)*100</f>
        <v>103</v>
      </c>
      <c r="P3175" s="5">
        <f>IFERROR((E3175/L3175),0)</f>
        <v>139.18918918918919</v>
      </c>
      <c r="Q3175" s="5" t="str">
        <f>LEFT(N3175,SEARCH("/", N3175)-1)</f>
        <v>theater</v>
      </c>
      <c r="R3175" s="5" t="str">
        <f>RIGHT(N3175,LEN(N3175)-SEARCH("/",N3175))</f>
        <v>plays</v>
      </c>
      <c r="S3175" s="11">
        <f>(((J3175/60)/60)/24)+DATE(1970,1,1)</f>
        <v>41878.878379629627</v>
      </c>
      <c r="T3175" s="11">
        <f>(((I3175/60)/60)/24)+DATE(1970,1,1)</f>
        <v>41908.878379629627</v>
      </c>
      <c r="U3175">
        <f>YEAR(S3175)</f>
        <v>2014</v>
      </c>
      <c r="V3175">
        <f>YEAR(T3175)</f>
        <v>2014</v>
      </c>
      <c r="W3175" t="str">
        <f>IF(V3175=U3175, "Yes"," No")</f>
        <v>Yes</v>
      </c>
    </row>
    <row r="3176" spans="1:23" ht="57.6" x14ac:dyDescent="0.3">
      <c r="A3176">
        <v>3174</v>
      </c>
      <c r="B3176" s="1" t="s">
        <v>6436</v>
      </c>
      <c r="C3176" s="1" t="s">
        <v>6437</v>
      </c>
      <c r="D3176">
        <v>3000</v>
      </c>
      <c r="E3176">
        <v>3034</v>
      </c>
      <c r="F3176" t="s">
        <v>16</v>
      </c>
      <c r="G3176" t="s">
        <v>17</v>
      </c>
      <c r="H3176" t="s">
        <v>18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1086</v>
      </c>
      <c r="O3176" s="7">
        <f>(E3176/D3176)*100</f>
        <v>101.13333333333334</v>
      </c>
      <c r="P3176" s="5">
        <f>IFERROR((E3176/L3176),0)</f>
        <v>131.91304347826087</v>
      </c>
      <c r="Q3176" s="5" t="str">
        <f>LEFT(N3176,SEARCH("/", N3176)-1)</f>
        <v>theater</v>
      </c>
      <c r="R3176" s="5" t="str">
        <f>RIGHT(N3176,LEN(N3176)-SEARCH("/",N3176))</f>
        <v>plays</v>
      </c>
      <c r="S3176" s="11">
        <f>(((J3176/60)/60)/24)+DATE(1970,1,1)</f>
        <v>41862.864675925928</v>
      </c>
      <c r="T3176" s="11">
        <f>(((I3176/60)/60)/24)+DATE(1970,1,1)</f>
        <v>41876.864675925928</v>
      </c>
      <c r="U3176">
        <f>YEAR(S3176)</f>
        <v>2014</v>
      </c>
      <c r="V3176">
        <f>YEAR(T3176)</f>
        <v>2014</v>
      </c>
      <c r="W3176" t="str">
        <f>IF(V3176=U3176, "Yes"," No")</f>
        <v>Yes</v>
      </c>
    </row>
    <row r="3177" spans="1:23" ht="57.6" x14ac:dyDescent="0.3">
      <c r="A3177">
        <v>3175</v>
      </c>
      <c r="B3177" s="1" t="s">
        <v>6438</v>
      </c>
      <c r="C3177" s="1" t="s">
        <v>6439</v>
      </c>
      <c r="D3177">
        <v>5000</v>
      </c>
      <c r="E3177">
        <v>5478</v>
      </c>
      <c r="F3177" t="s">
        <v>16</v>
      </c>
      <c r="G3177" t="s">
        <v>17</v>
      </c>
      <c r="H3177" t="s">
        <v>18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1086</v>
      </c>
      <c r="O3177" s="7">
        <f>(E3177/D3177)*100</f>
        <v>109.55999999999999</v>
      </c>
      <c r="P3177" s="5">
        <f>IFERROR((E3177/L3177),0)</f>
        <v>91.3</v>
      </c>
      <c r="Q3177" s="5" t="str">
        <f>LEFT(N3177,SEARCH("/", N3177)-1)</f>
        <v>theater</v>
      </c>
      <c r="R3177" s="5" t="str">
        <f>RIGHT(N3177,LEN(N3177)-SEARCH("/",N3177))</f>
        <v>plays</v>
      </c>
      <c r="S3177" s="11">
        <f>(((J3177/60)/60)/24)+DATE(1970,1,1)</f>
        <v>40531.886886574073</v>
      </c>
      <c r="T3177" s="11">
        <f>(((I3177/60)/60)/24)+DATE(1970,1,1)</f>
        <v>40591.886886574073</v>
      </c>
      <c r="U3177">
        <f>YEAR(S3177)</f>
        <v>2010</v>
      </c>
      <c r="V3177">
        <f>YEAR(T3177)</f>
        <v>2011</v>
      </c>
      <c r="W3177" t="str">
        <f>IF(V3177=U3177, "Yes"," No")</f>
        <v xml:space="preserve"> No</v>
      </c>
    </row>
    <row r="3178" spans="1:23" ht="57.6" x14ac:dyDescent="0.3">
      <c r="A3178">
        <v>3176</v>
      </c>
      <c r="B3178" s="1" t="s">
        <v>6440</v>
      </c>
      <c r="C3178" s="1" t="s">
        <v>6441</v>
      </c>
      <c r="D3178">
        <v>1900</v>
      </c>
      <c r="E3178">
        <v>2182</v>
      </c>
      <c r="F3178" t="s">
        <v>16</v>
      </c>
      <c r="G3178" t="s">
        <v>17</v>
      </c>
      <c r="H3178" t="s">
        <v>18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1086</v>
      </c>
      <c r="O3178" s="7">
        <f>(E3178/D3178)*100</f>
        <v>114.8421052631579</v>
      </c>
      <c r="P3178" s="5">
        <f>IFERROR((E3178/L3178),0)</f>
        <v>39.672727272727272</v>
      </c>
      <c r="Q3178" s="5" t="str">
        <f>LEFT(N3178,SEARCH("/", N3178)-1)</f>
        <v>theater</v>
      </c>
      <c r="R3178" s="5" t="str">
        <f>RIGHT(N3178,LEN(N3178)-SEARCH("/",N3178))</f>
        <v>plays</v>
      </c>
      <c r="S3178" s="11">
        <f>(((J3178/60)/60)/24)+DATE(1970,1,1)</f>
        <v>41477.930914351848</v>
      </c>
      <c r="T3178" s="11">
        <f>(((I3178/60)/60)/24)+DATE(1970,1,1)</f>
        <v>41504.625</v>
      </c>
      <c r="U3178">
        <f>YEAR(S3178)</f>
        <v>2013</v>
      </c>
      <c r="V3178">
        <f>YEAR(T3178)</f>
        <v>2013</v>
      </c>
      <c r="W3178" t="str">
        <f>IF(V3178=U3178, "Yes"," No")</f>
        <v>Yes</v>
      </c>
    </row>
    <row r="3179" spans="1:23" ht="43.2" x14ac:dyDescent="0.3">
      <c r="A3179">
        <v>3177</v>
      </c>
      <c r="B3179" s="1" t="s">
        <v>6442</v>
      </c>
      <c r="C3179" s="1" t="s">
        <v>6443</v>
      </c>
      <c r="D3179">
        <v>2500</v>
      </c>
      <c r="E3179">
        <v>2935</v>
      </c>
      <c r="F3179" t="s">
        <v>16</v>
      </c>
      <c r="G3179" t="s">
        <v>17</v>
      </c>
      <c r="H3179" t="s">
        <v>18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1086</v>
      </c>
      <c r="O3179" s="7">
        <f>(E3179/D3179)*100</f>
        <v>117.39999999999999</v>
      </c>
      <c r="P3179" s="5">
        <f>IFERROR((E3179/L3179),0)</f>
        <v>57.549019607843135</v>
      </c>
      <c r="Q3179" s="5" t="str">
        <f>LEFT(N3179,SEARCH("/", N3179)-1)</f>
        <v>theater</v>
      </c>
      <c r="R3179" s="5" t="str">
        <f>RIGHT(N3179,LEN(N3179)-SEARCH("/",N3179))</f>
        <v>plays</v>
      </c>
      <c r="S3179" s="11">
        <f>(((J3179/60)/60)/24)+DATE(1970,1,1)</f>
        <v>41781.666770833333</v>
      </c>
      <c r="T3179" s="11">
        <f>(((I3179/60)/60)/24)+DATE(1970,1,1)</f>
        <v>41811.666770833333</v>
      </c>
      <c r="U3179">
        <f>YEAR(S3179)</f>
        <v>2014</v>
      </c>
      <c r="V3179">
        <f>YEAR(T3179)</f>
        <v>2014</v>
      </c>
      <c r="W3179" t="str">
        <f>IF(V3179=U3179, "Yes"," No")</f>
        <v>Yes</v>
      </c>
    </row>
    <row r="3180" spans="1:23" ht="57.6" x14ac:dyDescent="0.3">
      <c r="A3180">
        <v>3178</v>
      </c>
      <c r="B3180" s="1" t="s">
        <v>6444</v>
      </c>
      <c r="C3180" s="1" t="s">
        <v>6445</v>
      </c>
      <c r="D3180">
        <v>1500</v>
      </c>
      <c r="E3180">
        <v>2576</v>
      </c>
      <c r="F3180" t="s">
        <v>16</v>
      </c>
      <c r="G3180" t="s">
        <v>24</v>
      </c>
      <c r="H3180" t="s">
        <v>25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1086</v>
      </c>
      <c r="O3180" s="7">
        <f>(E3180/D3180)*100</f>
        <v>171.73333333333335</v>
      </c>
      <c r="P3180" s="5">
        <f>IFERROR((E3180/L3180),0)</f>
        <v>33.025641025641029</v>
      </c>
      <c r="Q3180" s="5" t="str">
        <f>LEFT(N3180,SEARCH("/", N3180)-1)</f>
        <v>theater</v>
      </c>
      <c r="R3180" s="5" t="str">
        <f>RIGHT(N3180,LEN(N3180)-SEARCH("/",N3180))</f>
        <v>plays</v>
      </c>
      <c r="S3180" s="11">
        <f>(((J3180/60)/60)/24)+DATE(1970,1,1)</f>
        <v>41806.605034722219</v>
      </c>
      <c r="T3180" s="11">
        <f>(((I3180/60)/60)/24)+DATE(1970,1,1)</f>
        <v>41836.605034722219</v>
      </c>
      <c r="U3180">
        <f>YEAR(S3180)</f>
        <v>2014</v>
      </c>
      <c r="V3180">
        <f>YEAR(T3180)</f>
        <v>2014</v>
      </c>
      <c r="W3180" t="str">
        <f>IF(V3180=U3180, "Yes"," No")</f>
        <v>Yes</v>
      </c>
    </row>
    <row r="3181" spans="1:23" ht="43.2" x14ac:dyDescent="0.3">
      <c r="A3181">
        <v>3179</v>
      </c>
      <c r="B3181" s="1" t="s">
        <v>6446</v>
      </c>
      <c r="C3181" s="1" t="s">
        <v>6447</v>
      </c>
      <c r="D3181">
        <v>4200</v>
      </c>
      <c r="E3181">
        <v>4794.82</v>
      </c>
      <c r="F3181" t="s">
        <v>16</v>
      </c>
      <c r="G3181" t="s">
        <v>17</v>
      </c>
      <c r="H3181" t="s">
        <v>18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1086</v>
      </c>
      <c r="O3181" s="7">
        <f>(E3181/D3181)*100</f>
        <v>114.16238095238094</v>
      </c>
      <c r="P3181" s="5">
        <f>IFERROR((E3181/L3181),0)</f>
        <v>77.335806451612896</v>
      </c>
      <c r="Q3181" s="5" t="str">
        <f>LEFT(N3181,SEARCH("/", N3181)-1)</f>
        <v>theater</v>
      </c>
      <c r="R3181" s="5" t="str">
        <f>RIGHT(N3181,LEN(N3181)-SEARCH("/",N3181))</f>
        <v>plays</v>
      </c>
      <c r="S3181" s="11">
        <f>(((J3181/60)/60)/24)+DATE(1970,1,1)</f>
        <v>41375.702210648145</v>
      </c>
      <c r="T3181" s="11">
        <f>(((I3181/60)/60)/24)+DATE(1970,1,1)</f>
        <v>41400.702210648145</v>
      </c>
      <c r="U3181">
        <f>YEAR(S3181)</f>
        <v>2013</v>
      </c>
      <c r="V3181">
        <f>YEAR(T3181)</f>
        <v>2013</v>
      </c>
      <c r="W3181" t="str">
        <f>IF(V3181=U3181, "Yes"," No")</f>
        <v>Yes</v>
      </c>
    </row>
    <row r="3182" spans="1:23" ht="43.2" x14ac:dyDescent="0.3">
      <c r="A3182">
        <v>3180</v>
      </c>
      <c r="B3182" s="1" t="s">
        <v>6448</v>
      </c>
      <c r="C3182" s="1" t="s">
        <v>6449</v>
      </c>
      <c r="D3182">
        <v>1200</v>
      </c>
      <c r="E3182">
        <v>1437</v>
      </c>
      <c r="F3182" t="s">
        <v>16</v>
      </c>
      <c r="G3182" t="s">
        <v>24</v>
      </c>
      <c r="H3182" t="s">
        <v>25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1086</v>
      </c>
      <c r="O3182" s="7">
        <f>(E3182/D3182)*100</f>
        <v>119.75</v>
      </c>
      <c r="P3182" s="5">
        <f>IFERROR((E3182/L3182),0)</f>
        <v>31.933333333333334</v>
      </c>
      <c r="Q3182" s="5" t="str">
        <f>LEFT(N3182,SEARCH("/", N3182)-1)</f>
        <v>theater</v>
      </c>
      <c r="R3182" s="5" t="str">
        <f>RIGHT(N3182,LEN(N3182)-SEARCH("/",N3182))</f>
        <v>plays</v>
      </c>
      <c r="S3182" s="11">
        <f>(((J3182/60)/60)/24)+DATE(1970,1,1)</f>
        <v>41780.412604166668</v>
      </c>
      <c r="T3182" s="11">
        <f>(((I3182/60)/60)/24)+DATE(1970,1,1)</f>
        <v>41810.412604166668</v>
      </c>
      <c r="U3182">
        <f>YEAR(S3182)</f>
        <v>2014</v>
      </c>
      <c r="V3182">
        <f>YEAR(T3182)</f>
        <v>2014</v>
      </c>
      <c r="W3182" t="str">
        <f>IF(V3182=U3182, "Yes"," No")</f>
        <v>Yes</v>
      </c>
    </row>
    <row r="3183" spans="1:23" ht="43.2" x14ac:dyDescent="0.3">
      <c r="A3183">
        <v>3181</v>
      </c>
      <c r="B3183" s="1" t="s">
        <v>6450</v>
      </c>
      <c r="C3183" s="1" t="s">
        <v>6451</v>
      </c>
      <c r="D3183">
        <v>500</v>
      </c>
      <c r="E3183">
        <v>545</v>
      </c>
      <c r="F3183" t="s">
        <v>16</v>
      </c>
      <c r="G3183" t="s">
        <v>24</v>
      </c>
      <c r="H3183" t="s">
        <v>25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1086</v>
      </c>
      <c r="O3183" s="7">
        <f>(E3183/D3183)*100</f>
        <v>109.00000000000001</v>
      </c>
      <c r="P3183" s="5">
        <f>IFERROR((E3183/L3183),0)</f>
        <v>36.333333333333336</v>
      </c>
      <c r="Q3183" s="5" t="str">
        <f>LEFT(N3183,SEARCH("/", N3183)-1)</f>
        <v>theater</v>
      </c>
      <c r="R3183" s="5" t="str">
        <f>RIGHT(N3183,LEN(N3183)-SEARCH("/",N3183))</f>
        <v>plays</v>
      </c>
      <c r="S3183" s="11">
        <f>(((J3183/60)/60)/24)+DATE(1970,1,1)</f>
        <v>41779.310034722221</v>
      </c>
      <c r="T3183" s="11">
        <f>(((I3183/60)/60)/24)+DATE(1970,1,1)</f>
        <v>41805.666666666664</v>
      </c>
      <c r="U3183">
        <f>YEAR(S3183)</f>
        <v>2014</v>
      </c>
      <c r="V3183">
        <f>YEAR(T3183)</f>
        <v>2014</v>
      </c>
      <c r="W3183" t="str">
        <f>IF(V3183=U3183, "Yes"," No")</f>
        <v>Yes</v>
      </c>
    </row>
    <row r="3184" spans="1:23" ht="57.6" x14ac:dyDescent="0.3">
      <c r="A3184">
        <v>3182</v>
      </c>
      <c r="B3184" s="1" t="s">
        <v>6452</v>
      </c>
      <c r="C3184" s="1" t="s">
        <v>6453</v>
      </c>
      <c r="D3184">
        <v>7000</v>
      </c>
      <c r="E3184">
        <v>7062</v>
      </c>
      <c r="F3184" t="s">
        <v>16</v>
      </c>
      <c r="G3184" t="s">
        <v>17</v>
      </c>
      <c r="H3184" t="s">
        <v>18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1086</v>
      </c>
      <c r="O3184" s="7">
        <f>(E3184/D3184)*100</f>
        <v>100.88571428571429</v>
      </c>
      <c r="P3184" s="5">
        <f>IFERROR((E3184/L3184),0)</f>
        <v>46.768211920529801</v>
      </c>
      <c r="Q3184" s="5" t="str">
        <f>LEFT(N3184,SEARCH("/", N3184)-1)</f>
        <v>theater</v>
      </c>
      <c r="R3184" s="5" t="str">
        <f>RIGHT(N3184,LEN(N3184)-SEARCH("/",N3184))</f>
        <v>plays</v>
      </c>
      <c r="S3184" s="11">
        <f>(((J3184/60)/60)/24)+DATE(1970,1,1)</f>
        <v>40883.949317129627</v>
      </c>
      <c r="T3184" s="11">
        <f>(((I3184/60)/60)/24)+DATE(1970,1,1)</f>
        <v>40939.708333333336</v>
      </c>
      <c r="U3184">
        <f>YEAR(S3184)</f>
        <v>2011</v>
      </c>
      <c r="V3184">
        <f>YEAR(T3184)</f>
        <v>2012</v>
      </c>
      <c r="W3184" t="str">
        <f>IF(V3184=U3184, "Yes"," No")</f>
        <v xml:space="preserve"> No</v>
      </c>
    </row>
    <row r="3185" spans="1:23" ht="43.2" x14ac:dyDescent="0.3">
      <c r="A3185">
        <v>3183</v>
      </c>
      <c r="B3185" s="1" t="s">
        <v>6454</v>
      </c>
      <c r="C3185" s="1" t="s">
        <v>6455</v>
      </c>
      <c r="D3185">
        <v>2500</v>
      </c>
      <c r="E3185">
        <v>2725</v>
      </c>
      <c r="F3185" t="s">
        <v>16</v>
      </c>
      <c r="G3185" t="s">
        <v>17</v>
      </c>
      <c r="H3185" t="s">
        <v>18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1086</v>
      </c>
      <c r="O3185" s="7">
        <f>(E3185/D3185)*100</f>
        <v>109.00000000000001</v>
      </c>
      <c r="P3185" s="5">
        <f>IFERROR((E3185/L3185),0)</f>
        <v>40.073529411764703</v>
      </c>
      <c r="Q3185" s="5" t="str">
        <f>LEFT(N3185,SEARCH("/", N3185)-1)</f>
        <v>theater</v>
      </c>
      <c r="R3185" s="5" t="str">
        <f>RIGHT(N3185,LEN(N3185)-SEARCH("/",N3185))</f>
        <v>plays</v>
      </c>
      <c r="S3185" s="11">
        <f>(((J3185/60)/60)/24)+DATE(1970,1,1)</f>
        <v>41491.79478009259</v>
      </c>
      <c r="T3185" s="11">
        <f>(((I3185/60)/60)/24)+DATE(1970,1,1)</f>
        <v>41509.79478009259</v>
      </c>
      <c r="U3185">
        <f>YEAR(S3185)</f>
        <v>2013</v>
      </c>
      <c r="V3185">
        <f>YEAR(T3185)</f>
        <v>2013</v>
      </c>
      <c r="W3185" t="str">
        <f>IF(V3185=U3185, "Yes"," No")</f>
        <v>Yes</v>
      </c>
    </row>
    <row r="3186" spans="1:23" ht="43.2" x14ac:dyDescent="0.3">
      <c r="A3186">
        <v>3184</v>
      </c>
      <c r="B3186" s="1" t="s">
        <v>6456</v>
      </c>
      <c r="C3186" s="1" t="s">
        <v>6457</v>
      </c>
      <c r="D3186">
        <v>4300</v>
      </c>
      <c r="E3186">
        <v>4610</v>
      </c>
      <c r="F3186" t="s">
        <v>16</v>
      </c>
      <c r="G3186" t="s">
        <v>17</v>
      </c>
      <c r="H3186" t="s">
        <v>18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1086</v>
      </c>
      <c r="O3186" s="7">
        <f>(E3186/D3186)*100</f>
        <v>107.20930232558139</v>
      </c>
      <c r="P3186" s="5">
        <f>IFERROR((E3186/L3186),0)</f>
        <v>100.21739130434783</v>
      </c>
      <c r="Q3186" s="5" t="str">
        <f>LEFT(N3186,SEARCH("/", N3186)-1)</f>
        <v>theater</v>
      </c>
      <c r="R3186" s="5" t="str">
        <f>RIGHT(N3186,LEN(N3186)-SEARCH("/",N3186))</f>
        <v>plays</v>
      </c>
      <c r="S3186" s="11">
        <f>(((J3186/60)/60)/24)+DATE(1970,1,1)</f>
        <v>41791.993414351848</v>
      </c>
      <c r="T3186" s="11">
        <f>(((I3186/60)/60)/24)+DATE(1970,1,1)</f>
        <v>41821.993414351848</v>
      </c>
      <c r="U3186">
        <f>YEAR(S3186)</f>
        <v>2014</v>
      </c>
      <c r="V3186">
        <f>YEAR(T3186)</f>
        <v>2014</v>
      </c>
      <c r="W3186" t="str">
        <f>IF(V3186=U3186, "Yes"," No")</f>
        <v>Yes</v>
      </c>
    </row>
    <row r="3187" spans="1:23" ht="43.2" x14ac:dyDescent="0.3">
      <c r="A3187">
        <v>3185</v>
      </c>
      <c r="B3187" s="1" t="s">
        <v>6458</v>
      </c>
      <c r="C3187" s="1" t="s">
        <v>6459</v>
      </c>
      <c r="D3187">
        <v>1000</v>
      </c>
      <c r="E3187">
        <v>1000</v>
      </c>
      <c r="F3187" t="s">
        <v>16</v>
      </c>
      <c r="G3187" t="s">
        <v>24</v>
      </c>
      <c r="H3187" t="s">
        <v>25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1086</v>
      </c>
      <c r="O3187" s="7">
        <f>(E3187/D3187)*100</f>
        <v>100</v>
      </c>
      <c r="P3187" s="5">
        <f>IFERROR((E3187/L3187),0)</f>
        <v>41.666666666666664</v>
      </c>
      <c r="Q3187" s="5" t="str">
        <f>LEFT(N3187,SEARCH("/", N3187)-1)</f>
        <v>theater</v>
      </c>
      <c r="R3187" s="5" t="str">
        <f>RIGHT(N3187,LEN(N3187)-SEARCH("/",N3187))</f>
        <v>plays</v>
      </c>
      <c r="S3187" s="11">
        <f>(((J3187/60)/60)/24)+DATE(1970,1,1)</f>
        <v>41829.977326388893</v>
      </c>
      <c r="T3187" s="11">
        <f>(((I3187/60)/60)/24)+DATE(1970,1,1)</f>
        <v>41836.977326388893</v>
      </c>
      <c r="U3187">
        <f>YEAR(S3187)</f>
        <v>2014</v>
      </c>
      <c r="V3187">
        <f>YEAR(T3187)</f>
        <v>2014</v>
      </c>
      <c r="W3187" t="str">
        <f>IF(V3187=U3187, "Yes"," No")</f>
        <v>Yes</v>
      </c>
    </row>
    <row r="3188" spans="1:23" ht="43.2" x14ac:dyDescent="0.3">
      <c r="A3188">
        <v>3186</v>
      </c>
      <c r="B3188" s="1" t="s">
        <v>6460</v>
      </c>
      <c r="C3188" s="1" t="s">
        <v>6461</v>
      </c>
      <c r="D3188">
        <v>3200</v>
      </c>
      <c r="E3188">
        <v>3270</v>
      </c>
      <c r="F3188" t="s">
        <v>16</v>
      </c>
      <c r="G3188" t="s">
        <v>24</v>
      </c>
      <c r="H3188" t="s">
        <v>25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1086</v>
      </c>
      <c r="O3188" s="7">
        <f>(E3188/D3188)*100</f>
        <v>102.18750000000001</v>
      </c>
      <c r="P3188" s="5">
        <f>IFERROR((E3188/L3188),0)</f>
        <v>46.714285714285715</v>
      </c>
      <c r="Q3188" s="5" t="str">
        <f>LEFT(N3188,SEARCH("/", N3188)-1)</f>
        <v>theater</v>
      </c>
      <c r="R3188" s="5" t="str">
        <f>RIGHT(N3188,LEN(N3188)-SEARCH("/",N3188))</f>
        <v>plays</v>
      </c>
      <c r="S3188" s="11">
        <f>(((J3188/60)/60)/24)+DATE(1970,1,1)</f>
        <v>41868.924050925925</v>
      </c>
      <c r="T3188" s="11">
        <f>(((I3188/60)/60)/24)+DATE(1970,1,1)</f>
        <v>41898.875</v>
      </c>
      <c r="U3188">
        <f>YEAR(S3188)</f>
        <v>2014</v>
      </c>
      <c r="V3188">
        <f>YEAR(T3188)</f>
        <v>2014</v>
      </c>
      <c r="W3188" t="str">
        <f>IF(V3188=U3188, "Yes"," No")</f>
        <v>Yes</v>
      </c>
    </row>
    <row r="3189" spans="1:23" ht="57.6" x14ac:dyDescent="0.3">
      <c r="A3189">
        <v>3187</v>
      </c>
      <c r="B3189" s="1" t="s">
        <v>6462</v>
      </c>
      <c r="C3189" s="1" t="s">
        <v>6463</v>
      </c>
      <c r="D3189">
        <v>15000</v>
      </c>
      <c r="E3189">
        <v>17444</v>
      </c>
      <c r="F3189" t="s">
        <v>16</v>
      </c>
      <c r="G3189" t="s">
        <v>17</v>
      </c>
      <c r="H3189" t="s">
        <v>18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1086</v>
      </c>
      <c r="O3189" s="7">
        <f>(E3189/D3189)*100</f>
        <v>116.29333333333334</v>
      </c>
      <c r="P3189" s="5">
        <f>IFERROR((E3189/L3189),0)</f>
        <v>71.491803278688522</v>
      </c>
      <c r="Q3189" s="5" t="str">
        <f>LEFT(N3189,SEARCH("/", N3189)-1)</f>
        <v>theater</v>
      </c>
      <c r="R3189" s="5" t="str">
        <f>RIGHT(N3189,LEN(N3189)-SEARCH("/",N3189))</f>
        <v>plays</v>
      </c>
      <c r="S3189" s="11">
        <f>(((J3189/60)/60)/24)+DATE(1970,1,1)</f>
        <v>41835.666354166664</v>
      </c>
      <c r="T3189" s="11">
        <f>(((I3189/60)/60)/24)+DATE(1970,1,1)</f>
        <v>41855.666354166664</v>
      </c>
      <c r="U3189">
        <f>YEAR(S3189)</f>
        <v>2014</v>
      </c>
      <c r="V3189">
        <f>YEAR(T3189)</f>
        <v>2014</v>
      </c>
      <c r="W3189" t="str">
        <f>IF(V3189=U3189, "Yes"," No")</f>
        <v>Yes</v>
      </c>
    </row>
    <row r="3190" spans="1:23" ht="43.2" x14ac:dyDescent="0.3">
      <c r="A3190">
        <v>3188</v>
      </c>
      <c r="B3190" s="1" t="s">
        <v>6464</v>
      </c>
      <c r="C3190" s="1" t="s">
        <v>6465</v>
      </c>
      <c r="D3190">
        <v>200</v>
      </c>
      <c r="E3190">
        <v>130</v>
      </c>
      <c r="F3190" t="s">
        <v>357</v>
      </c>
      <c r="G3190" t="s">
        <v>24</v>
      </c>
      <c r="H3190" t="s">
        <v>25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5931</v>
      </c>
      <c r="O3190" s="7">
        <f>(E3190/D3190)*100</f>
        <v>65</v>
      </c>
      <c r="P3190" s="5">
        <f>IFERROR((E3190/L3190),0)</f>
        <v>14.444444444444445</v>
      </c>
      <c r="Q3190" s="5" t="str">
        <f>LEFT(N3190,SEARCH("/", N3190)-1)</f>
        <v>theater</v>
      </c>
      <c r="R3190" s="5" t="str">
        <f>RIGHT(N3190,LEN(N3190)-SEARCH("/",N3190))</f>
        <v>musical</v>
      </c>
      <c r="S3190" s="11">
        <f>(((J3190/60)/60)/24)+DATE(1970,1,1)</f>
        <v>42144.415532407409</v>
      </c>
      <c r="T3190" s="11">
        <f>(((I3190/60)/60)/24)+DATE(1970,1,1)</f>
        <v>42165.415532407409</v>
      </c>
      <c r="U3190">
        <f>YEAR(S3190)</f>
        <v>2015</v>
      </c>
      <c r="V3190">
        <f>YEAR(T3190)</f>
        <v>2015</v>
      </c>
      <c r="W3190" t="str">
        <f>IF(V3190=U3190, "Yes"," No")</f>
        <v>Yes</v>
      </c>
    </row>
    <row r="3191" spans="1:23" ht="57.6" x14ac:dyDescent="0.3">
      <c r="A3191">
        <v>3189</v>
      </c>
      <c r="B3191" s="1" t="s">
        <v>6466</v>
      </c>
      <c r="C3191" s="1" t="s">
        <v>6467</v>
      </c>
      <c r="D3191">
        <v>55000</v>
      </c>
      <c r="E3191">
        <v>6780</v>
      </c>
      <c r="F3191" t="s">
        <v>357</v>
      </c>
      <c r="G3191" t="s">
        <v>476</v>
      </c>
      <c r="H3191" t="s">
        <v>477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5931</v>
      </c>
      <c r="O3191" s="7">
        <f>(E3191/D3191)*100</f>
        <v>12.327272727272726</v>
      </c>
      <c r="P3191" s="5">
        <f>IFERROR((E3191/L3191),0)</f>
        <v>356.84210526315792</v>
      </c>
      <c r="Q3191" s="5" t="str">
        <f>LEFT(N3191,SEARCH("/", N3191)-1)</f>
        <v>theater</v>
      </c>
      <c r="R3191" s="5" t="str">
        <f>RIGHT(N3191,LEN(N3191)-SEARCH("/",N3191))</f>
        <v>musical</v>
      </c>
      <c r="S3191" s="11">
        <f>(((J3191/60)/60)/24)+DATE(1970,1,1)</f>
        <v>42118.346435185187</v>
      </c>
      <c r="T3191" s="11">
        <f>(((I3191/60)/60)/24)+DATE(1970,1,1)</f>
        <v>42148.346435185187</v>
      </c>
      <c r="U3191">
        <f>YEAR(S3191)</f>
        <v>2015</v>
      </c>
      <c r="V3191">
        <f>YEAR(T3191)</f>
        <v>2015</v>
      </c>
      <c r="W3191" t="str">
        <f>IF(V3191=U3191, "Yes"," No")</f>
        <v>Yes</v>
      </c>
    </row>
    <row r="3192" spans="1:23" ht="43.2" x14ac:dyDescent="0.3">
      <c r="A3192">
        <v>3190</v>
      </c>
      <c r="B3192" s="1" t="s">
        <v>6468</v>
      </c>
      <c r="C3192" s="1" t="s">
        <v>6469</v>
      </c>
      <c r="D3192">
        <v>4000</v>
      </c>
      <c r="E3192">
        <v>0</v>
      </c>
      <c r="F3192" t="s">
        <v>357</v>
      </c>
      <c r="G3192" t="s">
        <v>159</v>
      </c>
      <c r="H3192" t="s">
        <v>160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5931</v>
      </c>
      <c r="O3192" s="7">
        <f>(E3192/D3192)*100</f>
        <v>0</v>
      </c>
      <c r="P3192" s="5">
        <f>IFERROR((E3192/L3192),0)</f>
        <v>0</v>
      </c>
      <c r="Q3192" s="5" t="str">
        <f>LEFT(N3192,SEARCH("/", N3192)-1)</f>
        <v>theater</v>
      </c>
      <c r="R3192" s="5" t="str">
        <f>RIGHT(N3192,LEN(N3192)-SEARCH("/",N3192))</f>
        <v>musical</v>
      </c>
      <c r="S3192" s="11">
        <f>(((J3192/60)/60)/24)+DATE(1970,1,1)</f>
        <v>42683.151331018518</v>
      </c>
      <c r="T3192" s="11">
        <f>(((I3192/60)/60)/24)+DATE(1970,1,1)</f>
        <v>42713.192997685182</v>
      </c>
      <c r="U3192">
        <f>YEAR(S3192)</f>
        <v>2016</v>
      </c>
      <c r="V3192">
        <f>YEAR(T3192)</f>
        <v>2016</v>
      </c>
      <c r="W3192" t="str">
        <f>IF(V3192=U3192, "Yes"," No")</f>
        <v>Yes</v>
      </c>
    </row>
    <row r="3193" spans="1:23" ht="43.2" x14ac:dyDescent="0.3">
      <c r="A3193">
        <v>3191</v>
      </c>
      <c r="B3193" s="1" t="s">
        <v>6470</v>
      </c>
      <c r="C3193" s="1" t="s">
        <v>6471</v>
      </c>
      <c r="D3193">
        <v>3750</v>
      </c>
      <c r="E3193">
        <v>151</v>
      </c>
      <c r="F3193" t="s">
        <v>357</v>
      </c>
      <c r="G3193" t="s">
        <v>17</v>
      </c>
      <c r="H3193" t="s">
        <v>18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5931</v>
      </c>
      <c r="O3193" s="7">
        <f>(E3193/D3193)*100</f>
        <v>4.0266666666666664</v>
      </c>
      <c r="P3193" s="5">
        <f>IFERROR((E3193/L3193),0)</f>
        <v>37.75</v>
      </c>
      <c r="Q3193" s="5" t="str">
        <f>LEFT(N3193,SEARCH("/", N3193)-1)</f>
        <v>theater</v>
      </c>
      <c r="R3193" s="5" t="str">
        <f>RIGHT(N3193,LEN(N3193)-SEARCH("/",N3193))</f>
        <v>musical</v>
      </c>
      <c r="S3193" s="11">
        <f>(((J3193/60)/60)/24)+DATE(1970,1,1)</f>
        <v>42538.755428240736</v>
      </c>
      <c r="T3193" s="11">
        <f>(((I3193/60)/60)/24)+DATE(1970,1,1)</f>
        <v>42598.755428240736</v>
      </c>
      <c r="U3193">
        <f>YEAR(S3193)</f>
        <v>2016</v>
      </c>
      <c r="V3193">
        <f>YEAR(T3193)</f>
        <v>2016</v>
      </c>
      <c r="W3193" t="str">
        <f>IF(V3193=U3193, "Yes"," No")</f>
        <v>Yes</v>
      </c>
    </row>
    <row r="3194" spans="1:23" ht="43.2" x14ac:dyDescent="0.3">
      <c r="A3194">
        <v>3192</v>
      </c>
      <c r="B3194" s="1" t="s">
        <v>6472</v>
      </c>
      <c r="C3194" s="1" t="s">
        <v>6473</v>
      </c>
      <c r="D3194">
        <v>10000</v>
      </c>
      <c r="E3194">
        <v>102</v>
      </c>
      <c r="F3194" t="s">
        <v>357</v>
      </c>
      <c r="G3194" t="s">
        <v>24</v>
      </c>
      <c r="H3194" t="s">
        <v>25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5931</v>
      </c>
      <c r="O3194" s="7">
        <f>(E3194/D3194)*100</f>
        <v>1.02</v>
      </c>
      <c r="P3194" s="5">
        <f>IFERROR((E3194/L3194),0)</f>
        <v>12.75</v>
      </c>
      <c r="Q3194" s="5" t="str">
        <f>LEFT(N3194,SEARCH("/", N3194)-1)</f>
        <v>theater</v>
      </c>
      <c r="R3194" s="5" t="str">
        <f>RIGHT(N3194,LEN(N3194)-SEARCH("/",N3194))</f>
        <v>musical</v>
      </c>
      <c r="S3194" s="11">
        <f>(((J3194/60)/60)/24)+DATE(1970,1,1)</f>
        <v>42018.94049768518</v>
      </c>
      <c r="T3194" s="11">
        <f>(((I3194/60)/60)/24)+DATE(1970,1,1)</f>
        <v>42063.916666666672</v>
      </c>
      <c r="U3194">
        <f>YEAR(S3194)</f>
        <v>2015</v>
      </c>
      <c r="V3194">
        <f>YEAR(T3194)</f>
        <v>2015</v>
      </c>
      <c r="W3194" t="str">
        <f>IF(V3194=U3194, "Yes"," No")</f>
        <v>Yes</v>
      </c>
    </row>
    <row r="3195" spans="1:23" ht="43.2" x14ac:dyDescent="0.3">
      <c r="A3195">
        <v>3193</v>
      </c>
      <c r="B3195" s="1" t="s">
        <v>6474</v>
      </c>
      <c r="C3195" s="1" t="s">
        <v>6475</v>
      </c>
      <c r="D3195">
        <v>5000</v>
      </c>
      <c r="E3195">
        <v>587</v>
      </c>
      <c r="F3195" t="s">
        <v>357</v>
      </c>
      <c r="G3195" t="s">
        <v>24</v>
      </c>
      <c r="H3195" t="s">
        <v>25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5931</v>
      </c>
      <c r="O3195" s="7">
        <f>(E3195/D3195)*100</f>
        <v>11.74</v>
      </c>
      <c r="P3195" s="5">
        <f>IFERROR((E3195/L3195),0)</f>
        <v>24.458333333333332</v>
      </c>
      <c r="Q3195" s="5" t="str">
        <f>LEFT(N3195,SEARCH("/", N3195)-1)</f>
        <v>theater</v>
      </c>
      <c r="R3195" s="5" t="str">
        <f>RIGHT(N3195,LEN(N3195)-SEARCH("/",N3195))</f>
        <v>musical</v>
      </c>
      <c r="S3195" s="11">
        <f>(((J3195/60)/60)/24)+DATE(1970,1,1)</f>
        <v>42010.968240740738</v>
      </c>
      <c r="T3195" s="11">
        <f>(((I3195/60)/60)/24)+DATE(1970,1,1)</f>
        <v>42055.968240740738</v>
      </c>
      <c r="U3195">
        <f>YEAR(S3195)</f>
        <v>2015</v>
      </c>
      <c r="V3195">
        <f>YEAR(T3195)</f>
        <v>2015</v>
      </c>
      <c r="W3195" t="str">
        <f>IF(V3195=U3195, "Yes"," No")</f>
        <v>Yes</v>
      </c>
    </row>
    <row r="3196" spans="1:23" ht="57.6" x14ac:dyDescent="0.3">
      <c r="A3196">
        <v>3194</v>
      </c>
      <c r="B3196" s="1" t="s">
        <v>6476</v>
      </c>
      <c r="C3196" s="1" t="s">
        <v>6477</v>
      </c>
      <c r="D3196">
        <v>11000</v>
      </c>
      <c r="E3196">
        <v>0</v>
      </c>
      <c r="F3196" t="s">
        <v>357</v>
      </c>
      <c r="G3196" t="s">
        <v>17</v>
      </c>
      <c r="H3196" t="s">
        <v>18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5931</v>
      </c>
      <c r="O3196" s="7">
        <f>(E3196/D3196)*100</f>
        <v>0</v>
      </c>
      <c r="P3196" s="5">
        <f>IFERROR((E3196/L3196),0)</f>
        <v>0</v>
      </c>
      <c r="Q3196" s="5" t="str">
        <f>LEFT(N3196,SEARCH("/", N3196)-1)</f>
        <v>theater</v>
      </c>
      <c r="R3196" s="5" t="str">
        <f>RIGHT(N3196,LEN(N3196)-SEARCH("/",N3196))</f>
        <v>musical</v>
      </c>
      <c r="S3196" s="11">
        <f>(((J3196/60)/60)/24)+DATE(1970,1,1)</f>
        <v>42182.062476851846</v>
      </c>
      <c r="T3196" s="11">
        <f>(((I3196/60)/60)/24)+DATE(1970,1,1)</f>
        <v>42212.062476851846</v>
      </c>
      <c r="U3196">
        <f>YEAR(S3196)</f>
        <v>2015</v>
      </c>
      <c r="V3196">
        <f>YEAR(T3196)</f>
        <v>2015</v>
      </c>
      <c r="W3196" t="str">
        <f>IF(V3196=U3196, "Yes"," No")</f>
        <v>Yes</v>
      </c>
    </row>
    <row r="3197" spans="1:23" ht="57.6" x14ac:dyDescent="0.3">
      <c r="A3197">
        <v>3195</v>
      </c>
      <c r="B3197" s="1" t="s">
        <v>6478</v>
      </c>
      <c r="C3197" s="1" t="s">
        <v>6479</v>
      </c>
      <c r="D3197">
        <v>3500</v>
      </c>
      <c r="E3197">
        <v>2070</v>
      </c>
      <c r="F3197" t="s">
        <v>357</v>
      </c>
      <c r="G3197" t="s">
        <v>17</v>
      </c>
      <c r="H3197" t="s">
        <v>18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5931</v>
      </c>
      <c r="O3197" s="7">
        <f>(E3197/D3197)*100</f>
        <v>59.142857142857139</v>
      </c>
      <c r="P3197" s="5">
        <f>IFERROR((E3197/L3197),0)</f>
        <v>53.07692307692308</v>
      </c>
      <c r="Q3197" s="5" t="str">
        <f>LEFT(N3197,SEARCH("/", N3197)-1)</f>
        <v>theater</v>
      </c>
      <c r="R3197" s="5" t="str">
        <f>RIGHT(N3197,LEN(N3197)-SEARCH("/",N3197))</f>
        <v>musical</v>
      </c>
      <c r="S3197" s="11">
        <f>(((J3197/60)/60)/24)+DATE(1970,1,1)</f>
        <v>42017.594236111108</v>
      </c>
      <c r="T3197" s="11">
        <f>(((I3197/60)/60)/24)+DATE(1970,1,1)</f>
        <v>42047.594236111108</v>
      </c>
      <c r="U3197">
        <f>YEAR(S3197)</f>
        <v>2015</v>
      </c>
      <c r="V3197">
        <f>YEAR(T3197)</f>
        <v>2015</v>
      </c>
      <c r="W3197" t="str">
        <f>IF(V3197=U3197, "Yes"," No")</f>
        <v>Yes</v>
      </c>
    </row>
    <row r="3198" spans="1:23" ht="43.2" x14ac:dyDescent="0.3">
      <c r="A3198">
        <v>3196</v>
      </c>
      <c r="B3198" s="1" t="s">
        <v>6480</v>
      </c>
      <c r="C3198" s="1" t="s">
        <v>6481</v>
      </c>
      <c r="D3198">
        <v>3000000</v>
      </c>
      <c r="E3198">
        <v>1800</v>
      </c>
      <c r="F3198" t="s">
        <v>357</v>
      </c>
      <c r="G3198" t="s">
        <v>17</v>
      </c>
      <c r="H3198" t="s">
        <v>18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5931</v>
      </c>
      <c r="O3198" s="7">
        <f>(E3198/D3198)*100</f>
        <v>0.06</v>
      </c>
      <c r="P3198" s="5">
        <f>IFERROR((E3198/L3198),0)</f>
        <v>300</v>
      </c>
      <c r="Q3198" s="5" t="str">
        <f>LEFT(N3198,SEARCH("/", N3198)-1)</f>
        <v>theater</v>
      </c>
      <c r="R3198" s="5" t="str">
        <f>RIGHT(N3198,LEN(N3198)-SEARCH("/",N3198))</f>
        <v>musical</v>
      </c>
      <c r="S3198" s="11">
        <f>(((J3198/60)/60)/24)+DATE(1970,1,1)</f>
        <v>42157.598090277781</v>
      </c>
      <c r="T3198" s="11">
        <f>(((I3198/60)/60)/24)+DATE(1970,1,1)</f>
        <v>42217.583333333328</v>
      </c>
      <c r="U3198">
        <f>YEAR(S3198)</f>
        <v>2015</v>
      </c>
      <c r="V3198">
        <f>YEAR(T3198)</f>
        <v>2015</v>
      </c>
      <c r="W3198" t="str">
        <f>IF(V3198=U3198, "Yes"," No")</f>
        <v>Yes</v>
      </c>
    </row>
    <row r="3199" spans="1:23" ht="28.8" x14ac:dyDescent="0.3">
      <c r="A3199">
        <v>3197</v>
      </c>
      <c r="B3199" s="1" t="s">
        <v>6482</v>
      </c>
      <c r="C3199" s="1" t="s">
        <v>6483</v>
      </c>
      <c r="D3199">
        <v>10000</v>
      </c>
      <c r="E3199">
        <v>1145</v>
      </c>
      <c r="F3199" t="s">
        <v>357</v>
      </c>
      <c r="G3199" t="s">
        <v>410</v>
      </c>
      <c r="H3199" t="s">
        <v>411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5931</v>
      </c>
      <c r="O3199" s="7">
        <f>(E3199/D3199)*100</f>
        <v>11.450000000000001</v>
      </c>
      <c r="P3199" s="5">
        <f>IFERROR((E3199/L3199),0)</f>
        <v>286.25</v>
      </c>
      <c r="Q3199" s="5" t="str">
        <f>LEFT(N3199,SEARCH("/", N3199)-1)</f>
        <v>theater</v>
      </c>
      <c r="R3199" s="5" t="str">
        <f>RIGHT(N3199,LEN(N3199)-SEARCH("/",N3199))</f>
        <v>musical</v>
      </c>
      <c r="S3199" s="11">
        <f>(((J3199/60)/60)/24)+DATE(1970,1,1)</f>
        <v>42009.493263888886</v>
      </c>
      <c r="T3199" s="11">
        <f>(((I3199/60)/60)/24)+DATE(1970,1,1)</f>
        <v>42039.493263888886</v>
      </c>
      <c r="U3199">
        <f>YEAR(S3199)</f>
        <v>2015</v>
      </c>
      <c r="V3199">
        <f>YEAR(T3199)</f>
        <v>2015</v>
      </c>
      <c r="W3199" t="str">
        <f>IF(V3199=U3199, "Yes"," No")</f>
        <v>Yes</v>
      </c>
    </row>
    <row r="3200" spans="1:23" ht="57.6" x14ac:dyDescent="0.3">
      <c r="A3200">
        <v>3198</v>
      </c>
      <c r="B3200" s="1" t="s">
        <v>6484</v>
      </c>
      <c r="C3200" s="1" t="s">
        <v>6485</v>
      </c>
      <c r="D3200">
        <v>30000</v>
      </c>
      <c r="E3200">
        <v>110</v>
      </c>
      <c r="F3200" t="s">
        <v>357</v>
      </c>
      <c r="G3200" t="s">
        <v>309</v>
      </c>
      <c r="H3200" t="s">
        <v>310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5931</v>
      </c>
      <c r="O3200" s="7">
        <f>(E3200/D3200)*100</f>
        <v>0.36666666666666664</v>
      </c>
      <c r="P3200" s="5">
        <f>IFERROR((E3200/L3200),0)</f>
        <v>36.666666666666664</v>
      </c>
      <c r="Q3200" s="5" t="str">
        <f>LEFT(N3200,SEARCH("/", N3200)-1)</f>
        <v>theater</v>
      </c>
      <c r="R3200" s="5" t="str">
        <f>RIGHT(N3200,LEN(N3200)-SEARCH("/",N3200))</f>
        <v>musical</v>
      </c>
      <c r="S3200" s="11">
        <f>(((J3200/60)/60)/24)+DATE(1970,1,1)</f>
        <v>42013.424502314811</v>
      </c>
      <c r="T3200" s="11">
        <f>(((I3200/60)/60)/24)+DATE(1970,1,1)</f>
        <v>42051.424502314811</v>
      </c>
      <c r="U3200">
        <f>YEAR(S3200)</f>
        <v>2015</v>
      </c>
      <c r="V3200">
        <f>YEAR(T3200)</f>
        <v>2015</v>
      </c>
      <c r="W3200" t="str">
        <f>IF(V3200=U3200, "Yes"," No")</f>
        <v>Yes</v>
      </c>
    </row>
    <row r="3201" spans="1:23" ht="43.2" x14ac:dyDescent="0.3">
      <c r="A3201">
        <v>3199</v>
      </c>
      <c r="B3201" s="1" t="s">
        <v>6486</v>
      </c>
      <c r="C3201" s="1" t="s">
        <v>6487</v>
      </c>
      <c r="D3201">
        <v>5000</v>
      </c>
      <c r="E3201">
        <v>2608</v>
      </c>
      <c r="F3201" t="s">
        <v>357</v>
      </c>
      <c r="G3201" t="s">
        <v>17</v>
      </c>
      <c r="H3201" t="s">
        <v>18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5931</v>
      </c>
      <c r="O3201" s="7">
        <f>(E3201/D3201)*100</f>
        <v>52.16</v>
      </c>
      <c r="P3201" s="5">
        <f>IFERROR((E3201/L3201),0)</f>
        <v>49.20754716981132</v>
      </c>
      <c r="Q3201" s="5" t="str">
        <f>LEFT(N3201,SEARCH("/", N3201)-1)</f>
        <v>theater</v>
      </c>
      <c r="R3201" s="5" t="str">
        <f>RIGHT(N3201,LEN(N3201)-SEARCH("/",N3201))</f>
        <v>musical</v>
      </c>
      <c r="S3201" s="11">
        <f>(((J3201/60)/60)/24)+DATE(1970,1,1)</f>
        <v>41858.761782407404</v>
      </c>
      <c r="T3201" s="11">
        <f>(((I3201/60)/60)/24)+DATE(1970,1,1)</f>
        <v>41888.875</v>
      </c>
      <c r="U3201">
        <f>YEAR(S3201)</f>
        <v>2014</v>
      </c>
      <c r="V3201">
        <f>YEAR(T3201)</f>
        <v>2014</v>
      </c>
      <c r="W3201" t="str">
        <f>IF(V3201=U3201, "Yes"," No")</f>
        <v>Yes</v>
      </c>
    </row>
    <row r="3202" spans="1:23" ht="57.6" x14ac:dyDescent="0.3">
      <c r="A3202">
        <v>3200</v>
      </c>
      <c r="B3202" s="1" t="s">
        <v>6488</v>
      </c>
      <c r="C3202" s="1" t="s">
        <v>6489</v>
      </c>
      <c r="D3202">
        <v>50000</v>
      </c>
      <c r="E3202">
        <v>1</v>
      </c>
      <c r="F3202" t="s">
        <v>357</v>
      </c>
      <c r="G3202" t="s">
        <v>17</v>
      </c>
      <c r="H3202" t="s">
        <v>18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5931</v>
      </c>
      <c r="O3202" s="7">
        <f>(E3202/D3202)*100</f>
        <v>2E-3</v>
      </c>
      <c r="P3202" s="5">
        <f>IFERROR((E3202/L3202),0)</f>
        <v>1</v>
      </c>
      <c r="Q3202" s="5" t="str">
        <f>LEFT(N3202,SEARCH("/", N3202)-1)</f>
        <v>theater</v>
      </c>
      <c r="R3202" s="5" t="str">
        <f>RIGHT(N3202,LEN(N3202)-SEARCH("/",N3202))</f>
        <v>musical</v>
      </c>
      <c r="S3202" s="11">
        <f>(((J3202/60)/60)/24)+DATE(1970,1,1)</f>
        <v>42460.320613425924</v>
      </c>
      <c r="T3202" s="11">
        <f>(((I3202/60)/60)/24)+DATE(1970,1,1)</f>
        <v>42490.231944444444</v>
      </c>
      <c r="U3202">
        <f>YEAR(S3202)</f>
        <v>2016</v>
      </c>
      <c r="V3202">
        <f>YEAR(T3202)</f>
        <v>2016</v>
      </c>
      <c r="W3202" t="str">
        <f>IF(V3202=U3202, "Yes"," No")</f>
        <v>Yes</v>
      </c>
    </row>
    <row r="3203" spans="1:23" ht="43.2" x14ac:dyDescent="0.3">
      <c r="A3203">
        <v>3201</v>
      </c>
      <c r="B3203" s="1" t="s">
        <v>6490</v>
      </c>
      <c r="C3203" s="1" t="s">
        <v>6491</v>
      </c>
      <c r="D3203">
        <v>2000</v>
      </c>
      <c r="E3203">
        <v>25</v>
      </c>
      <c r="F3203" t="s">
        <v>357</v>
      </c>
      <c r="G3203" t="s">
        <v>24</v>
      </c>
      <c r="H3203" t="s">
        <v>25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5931</v>
      </c>
      <c r="O3203" s="7">
        <f>(E3203/D3203)*100</f>
        <v>1.25</v>
      </c>
      <c r="P3203" s="5">
        <f>IFERROR((E3203/L3203),0)</f>
        <v>12.5</v>
      </c>
      <c r="Q3203" s="5" t="str">
        <f>LEFT(N3203,SEARCH("/", N3203)-1)</f>
        <v>theater</v>
      </c>
      <c r="R3203" s="5" t="str">
        <f>RIGHT(N3203,LEN(N3203)-SEARCH("/",N3203))</f>
        <v>musical</v>
      </c>
      <c r="S3203" s="11">
        <f>(((J3203/60)/60)/24)+DATE(1970,1,1)</f>
        <v>41861.767094907409</v>
      </c>
      <c r="T3203" s="11">
        <f>(((I3203/60)/60)/24)+DATE(1970,1,1)</f>
        <v>41882.767094907409</v>
      </c>
      <c r="U3203">
        <f>YEAR(S3203)</f>
        <v>2014</v>
      </c>
      <c r="V3203">
        <f>YEAR(T3203)</f>
        <v>2014</v>
      </c>
      <c r="W3203" t="str">
        <f>IF(V3203=U3203, "Yes"," No")</f>
        <v>Yes</v>
      </c>
    </row>
    <row r="3204" spans="1:23" ht="43.2" x14ac:dyDescent="0.3">
      <c r="A3204">
        <v>3202</v>
      </c>
      <c r="B3204" s="1" t="s">
        <v>6492</v>
      </c>
      <c r="C3204" s="1" t="s">
        <v>6493</v>
      </c>
      <c r="D3204">
        <v>5000</v>
      </c>
      <c r="E3204">
        <v>2726</v>
      </c>
      <c r="F3204" t="s">
        <v>357</v>
      </c>
      <c r="G3204" t="s">
        <v>17</v>
      </c>
      <c r="H3204" t="s">
        <v>18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5931</v>
      </c>
      <c r="O3204" s="7">
        <f>(E3204/D3204)*100</f>
        <v>54.52</v>
      </c>
      <c r="P3204" s="5">
        <f>IFERROR((E3204/L3204),0)</f>
        <v>109.04</v>
      </c>
      <c r="Q3204" s="5" t="str">
        <f>LEFT(N3204,SEARCH("/", N3204)-1)</f>
        <v>theater</v>
      </c>
      <c r="R3204" s="5" t="str">
        <f>RIGHT(N3204,LEN(N3204)-SEARCH("/",N3204))</f>
        <v>musical</v>
      </c>
      <c r="S3204" s="11">
        <f>(((J3204/60)/60)/24)+DATE(1970,1,1)</f>
        <v>42293.853541666671</v>
      </c>
      <c r="T3204" s="11">
        <f>(((I3204/60)/60)/24)+DATE(1970,1,1)</f>
        <v>42352.249305555553</v>
      </c>
      <c r="U3204">
        <f>YEAR(S3204)</f>
        <v>2015</v>
      </c>
      <c r="V3204">
        <f>YEAR(T3204)</f>
        <v>2015</v>
      </c>
      <c r="W3204" t="str">
        <f>IF(V3204=U3204, "Yes"," No")</f>
        <v>Yes</v>
      </c>
    </row>
    <row r="3205" spans="1:23" ht="43.2" x14ac:dyDescent="0.3">
      <c r="A3205">
        <v>3203</v>
      </c>
      <c r="B3205" s="1" t="s">
        <v>6494</v>
      </c>
      <c r="C3205" s="1" t="s">
        <v>6495</v>
      </c>
      <c r="D3205">
        <v>1000</v>
      </c>
      <c r="E3205">
        <v>250</v>
      </c>
      <c r="F3205" t="s">
        <v>357</v>
      </c>
      <c r="G3205" t="s">
        <v>17</v>
      </c>
      <c r="H3205" t="s">
        <v>18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5931</v>
      </c>
      <c r="O3205" s="7">
        <f>(E3205/D3205)*100</f>
        <v>25</v>
      </c>
      <c r="P3205" s="5">
        <f>IFERROR((E3205/L3205),0)</f>
        <v>41.666666666666664</v>
      </c>
      <c r="Q3205" s="5" t="str">
        <f>LEFT(N3205,SEARCH("/", N3205)-1)</f>
        <v>theater</v>
      </c>
      <c r="R3205" s="5" t="str">
        <f>RIGHT(N3205,LEN(N3205)-SEARCH("/",N3205))</f>
        <v>musical</v>
      </c>
      <c r="S3205" s="11">
        <f>(((J3205/60)/60)/24)+DATE(1970,1,1)</f>
        <v>42242.988680555558</v>
      </c>
      <c r="T3205" s="11">
        <f>(((I3205/60)/60)/24)+DATE(1970,1,1)</f>
        <v>42272.988680555558</v>
      </c>
      <c r="U3205">
        <f>YEAR(S3205)</f>
        <v>2015</v>
      </c>
      <c r="V3205">
        <f>YEAR(T3205)</f>
        <v>2015</v>
      </c>
      <c r="W3205" t="str">
        <f>IF(V3205=U3205, "Yes"," No")</f>
        <v>Yes</v>
      </c>
    </row>
    <row r="3206" spans="1:23" ht="43.2" x14ac:dyDescent="0.3">
      <c r="A3206">
        <v>3204</v>
      </c>
      <c r="B3206" s="1" t="s">
        <v>6496</v>
      </c>
      <c r="C3206" s="1" t="s">
        <v>6497</v>
      </c>
      <c r="D3206">
        <v>500</v>
      </c>
      <c r="E3206">
        <v>0</v>
      </c>
      <c r="F3206" t="s">
        <v>357</v>
      </c>
      <c r="G3206" t="s">
        <v>17</v>
      </c>
      <c r="H3206" t="s">
        <v>18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5931</v>
      </c>
      <c r="O3206" s="7">
        <f>(E3206/D3206)*100</f>
        <v>0</v>
      </c>
      <c r="P3206" s="5">
        <f>IFERROR((E3206/L3206),0)</f>
        <v>0</v>
      </c>
      <c r="Q3206" s="5" t="str">
        <f>LEFT(N3206,SEARCH("/", N3206)-1)</f>
        <v>theater</v>
      </c>
      <c r="R3206" s="5" t="str">
        <f>RIGHT(N3206,LEN(N3206)-SEARCH("/",N3206))</f>
        <v>musical</v>
      </c>
      <c r="S3206" s="11">
        <f>(((J3206/60)/60)/24)+DATE(1970,1,1)</f>
        <v>42172.686099537037</v>
      </c>
      <c r="T3206" s="11">
        <f>(((I3206/60)/60)/24)+DATE(1970,1,1)</f>
        <v>42202.676388888889</v>
      </c>
      <c r="U3206">
        <f>YEAR(S3206)</f>
        <v>2015</v>
      </c>
      <c r="V3206">
        <f>YEAR(T3206)</f>
        <v>2015</v>
      </c>
      <c r="W3206" t="str">
        <f>IF(V3206=U3206, "Yes"," No")</f>
        <v>Yes</v>
      </c>
    </row>
    <row r="3207" spans="1:23" ht="43.2" x14ac:dyDescent="0.3">
      <c r="A3207">
        <v>3205</v>
      </c>
      <c r="B3207" s="1" t="s">
        <v>6498</v>
      </c>
      <c r="C3207" s="1" t="s">
        <v>6499</v>
      </c>
      <c r="D3207">
        <v>8000</v>
      </c>
      <c r="E3207">
        <v>273</v>
      </c>
      <c r="F3207" t="s">
        <v>357</v>
      </c>
      <c r="G3207" t="s">
        <v>24</v>
      </c>
      <c r="H3207" t="s">
        <v>25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5931</v>
      </c>
      <c r="O3207" s="7">
        <f>(E3207/D3207)*100</f>
        <v>3.4125000000000001</v>
      </c>
      <c r="P3207" s="5">
        <f>IFERROR((E3207/L3207),0)</f>
        <v>22.75</v>
      </c>
      <c r="Q3207" s="5" t="str">
        <f>LEFT(N3207,SEARCH("/", N3207)-1)</f>
        <v>theater</v>
      </c>
      <c r="R3207" s="5" t="str">
        <f>RIGHT(N3207,LEN(N3207)-SEARCH("/",N3207))</f>
        <v>musical</v>
      </c>
      <c r="S3207" s="11">
        <f>(((J3207/60)/60)/24)+DATE(1970,1,1)</f>
        <v>42095.374675925923</v>
      </c>
      <c r="T3207" s="11">
        <f>(((I3207/60)/60)/24)+DATE(1970,1,1)</f>
        <v>42125.374675925923</v>
      </c>
      <c r="U3207">
        <f>YEAR(S3207)</f>
        <v>2015</v>
      </c>
      <c r="V3207">
        <f>YEAR(T3207)</f>
        <v>2015</v>
      </c>
      <c r="W3207" t="str">
        <f>IF(V3207=U3207, "Yes"," No")</f>
        <v>Yes</v>
      </c>
    </row>
    <row r="3208" spans="1:23" ht="43.2" x14ac:dyDescent="0.3">
      <c r="A3208">
        <v>3206</v>
      </c>
      <c r="B3208" s="1" t="s">
        <v>6500</v>
      </c>
      <c r="C3208" s="1" t="s">
        <v>6501</v>
      </c>
      <c r="D3208">
        <v>5000</v>
      </c>
      <c r="E3208">
        <v>0</v>
      </c>
      <c r="F3208" t="s">
        <v>357</v>
      </c>
      <c r="G3208" t="s">
        <v>17</v>
      </c>
      <c r="H3208" t="s">
        <v>18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5931</v>
      </c>
      <c r="O3208" s="7">
        <f>(E3208/D3208)*100</f>
        <v>0</v>
      </c>
      <c r="P3208" s="5">
        <f>IFERROR((E3208/L3208),0)</f>
        <v>0</v>
      </c>
      <c r="Q3208" s="5" t="str">
        <f>LEFT(N3208,SEARCH("/", N3208)-1)</f>
        <v>theater</v>
      </c>
      <c r="R3208" s="5" t="str">
        <f>RIGHT(N3208,LEN(N3208)-SEARCH("/",N3208))</f>
        <v>musical</v>
      </c>
      <c r="S3208" s="11">
        <f>(((J3208/60)/60)/24)+DATE(1970,1,1)</f>
        <v>42236.276053240741</v>
      </c>
      <c r="T3208" s="11">
        <f>(((I3208/60)/60)/24)+DATE(1970,1,1)</f>
        <v>42266.276053240741</v>
      </c>
      <c r="U3208">
        <f>YEAR(S3208)</f>
        <v>2015</v>
      </c>
      <c r="V3208">
        <f>YEAR(T3208)</f>
        <v>2015</v>
      </c>
      <c r="W3208" t="str">
        <f>IF(V3208=U3208, "Yes"," No")</f>
        <v>Yes</v>
      </c>
    </row>
    <row r="3209" spans="1:23" ht="43.2" x14ac:dyDescent="0.3">
      <c r="A3209">
        <v>3207</v>
      </c>
      <c r="B3209" s="1" t="s">
        <v>6502</v>
      </c>
      <c r="C3209" s="1" t="s">
        <v>6503</v>
      </c>
      <c r="D3209">
        <v>5500</v>
      </c>
      <c r="E3209">
        <v>2550</v>
      </c>
      <c r="F3209" t="s">
        <v>357</v>
      </c>
      <c r="G3209" t="s">
        <v>17</v>
      </c>
      <c r="H3209" t="s">
        <v>18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5931</v>
      </c>
      <c r="O3209" s="7">
        <f>(E3209/D3209)*100</f>
        <v>46.36363636363636</v>
      </c>
      <c r="P3209" s="5">
        <f>IFERROR((E3209/L3209),0)</f>
        <v>70.833333333333329</v>
      </c>
      <c r="Q3209" s="5" t="str">
        <f>LEFT(N3209,SEARCH("/", N3209)-1)</f>
        <v>theater</v>
      </c>
      <c r="R3209" s="5" t="str">
        <f>RIGHT(N3209,LEN(N3209)-SEARCH("/",N3209))</f>
        <v>musical</v>
      </c>
      <c r="S3209" s="11">
        <f>(((J3209/60)/60)/24)+DATE(1970,1,1)</f>
        <v>42057.277858796297</v>
      </c>
      <c r="T3209" s="11">
        <f>(((I3209/60)/60)/24)+DATE(1970,1,1)</f>
        <v>42117.236192129625</v>
      </c>
      <c r="U3209">
        <f>YEAR(S3209)</f>
        <v>2015</v>
      </c>
      <c r="V3209">
        <f>YEAR(T3209)</f>
        <v>2015</v>
      </c>
      <c r="W3209" t="str">
        <f>IF(V3209=U3209, "Yes"," No")</f>
        <v>Yes</v>
      </c>
    </row>
    <row r="3210" spans="1:23" ht="43.2" x14ac:dyDescent="0.3">
      <c r="A3210">
        <v>3208</v>
      </c>
      <c r="B3210" s="1" t="s">
        <v>6504</v>
      </c>
      <c r="C3210" s="1" t="s">
        <v>6505</v>
      </c>
      <c r="D3210">
        <v>5000</v>
      </c>
      <c r="E3210">
        <v>5175</v>
      </c>
      <c r="F3210" t="s">
        <v>16</v>
      </c>
      <c r="G3210" t="s">
        <v>17</v>
      </c>
      <c r="H3210" t="s">
        <v>18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1086</v>
      </c>
      <c r="O3210" s="7">
        <f>(E3210/D3210)*100</f>
        <v>103.49999999999999</v>
      </c>
      <c r="P3210" s="5">
        <f>IFERROR((E3210/L3210),0)</f>
        <v>63.109756097560975</v>
      </c>
      <c r="Q3210" s="5" t="str">
        <f>LEFT(N3210,SEARCH("/", N3210)-1)</f>
        <v>theater</v>
      </c>
      <c r="R3210" s="5" t="str">
        <f>RIGHT(N3210,LEN(N3210)-SEARCH("/",N3210))</f>
        <v>plays</v>
      </c>
      <c r="S3210" s="11">
        <f>(((J3210/60)/60)/24)+DATE(1970,1,1)</f>
        <v>41827.605057870373</v>
      </c>
      <c r="T3210" s="11">
        <f>(((I3210/60)/60)/24)+DATE(1970,1,1)</f>
        <v>41848.605057870373</v>
      </c>
      <c r="U3210">
        <f>YEAR(S3210)</f>
        <v>2014</v>
      </c>
      <c r="V3210">
        <f>YEAR(T3210)</f>
        <v>2014</v>
      </c>
      <c r="W3210" t="str">
        <f>IF(V3210=U3210, "Yes"," No")</f>
        <v>Yes</v>
      </c>
    </row>
    <row r="3211" spans="1:23" ht="43.2" x14ac:dyDescent="0.3">
      <c r="A3211">
        <v>3209</v>
      </c>
      <c r="B3211" s="1" t="s">
        <v>6506</v>
      </c>
      <c r="C3211" s="1" t="s">
        <v>6507</v>
      </c>
      <c r="D3211">
        <v>9500</v>
      </c>
      <c r="E3211">
        <v>11335.7</v>
      </c>
      <c r="F3211" t="s">
        <v>16</v>
      </c>
      <c r="G3211" t="s">
        <v>17</v>
      </c>
      <c r="H3211" t="s">
        <v>18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1086</v>
      </c>
      <c r="O3211" s="7">
        <f>(E3211/D3211)*100</f>
        <v>119.32315789473684</v>
      </c>
      <c r="P3211" s="5">
        <f>IFERROR((E3211/L3211),0)</f>
        <v>50.157964601769912</v>
      </c>
      <c r="Q3211" s="5" t="str">
        <f>LEFT(N3211,SEARCH("/", N3211)-1)</f>
        <v>theater</v>
      </c>
      <c r="R3211" s="5" t="str">
        <f>RIGHT(N3211,LEN(N3211)-SEARCH("/",N3211))</f>
        <v>plays</v>
      </c>
      <c r="S3211" s="11">
        <f>(((J3211/60)/60)/24)+DATE(1970,1,1)</f>
        <v>41778.637245370373</v>
      </c>
      <c r="T3211" s="11">
        <f>(((I3211/60)/60)/24)+DATE(1970,1,1)</f>
        <v>41810.958333333336</v>
      </c>
      <c r="U3211">
        <f>YEAR(S3211)</f>
        <v>2014</v>
      </c>
      <c r="V3211">
        <f>YEAR(T3211)</f>
        <v>2014</v>
      </c>
      <c r="W3211" t="str">
        <f>IF(V3211=U3211, "Yes"," No")</f>
        <v>Yes</v>
      </c>
    </row>
    <row r="3212" spans="1:23" ht="43.2" x14ac:dyDescent="0.3">
      <c r="A3212">
        <v>3210</v>
      </c>
      <c r="B3212" s="1" t="s">
        <v>6508</v>
      </c>
      <c r="C3212" s="1" t="s">
        <v>6509</v>
      </c>
      <c r="D3212">
        <v>3000</v>
      </c>
      <c r="E3212">
        <v>3773</v>
      </c>
      <c r="F3212" t="s">
        <v>16</v>
      </c>
      <c r="G3212" t="s">
        <v>17</v>
      </c>
      <c r="H3212" t="s">
        <v>18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1086</v>
      </c>
      <c r="O3212" s="7">
        <f>(E3212/D3212)*100</f>
        <v>125.76666666666667</v>
      </c>
      <c r="P3212" s="5">
        <f>IFERROR((E3212/L3212),0)</f>
        <v>62.883333333333333</v>
      </c>
      <c r="Q3212" s="5" t="str">
        <f>LEFT(N3212,SEARCH("/", N3212)-1)</f>
        <v>theater</v>
      </c>
      <c r="R3212" s="5" t="str">
        <f>RIGHT(N3212,LEN(N3212)-SEARCH("/",N3212))</f>
        <v>plays</v>
      </c>
      <c r="S3212" s="11">
        <f>(((J3212/60)/60)/24)+DATE(1970,1,1)</f>
        <v>41013.936562499999</v>
      </c>
      <c r="T3212" s="11">
        <f>(((I3212/60)/60)/24)+DATE(1970,1,1)</f>
        <v>41061.165972222225</v>
      </c>
      <c r="U3212">
        <f>YEAR(S3212)</f>
        <v>2012</v>
      </c>
      <c r="V3212">
        <f>YEAR(T3212)</f>
        <v>2012</v>
      </c>
      <c r="W3212" t="str">
        <f>IF(V3212=U3212, "Yes"," No")</f>
        <v>Yes</v>
      </c>
    </row>
    <row r="3213" spans="1:23" ht="57.6" x14ac:dyDescent="0.3">
      <c r="A3213">
        <v>3211</v>
      </c>
      <c r="B3213" s="1" t="s">
        <v>6510</v>
      </c>
      <c r="C3213" s="1" t="s">
        <v>6511</v>
      </c>
      <c r="D3213">
        <v>23000</v>
      </c>
      <c r="E3213">
        <v>27541</v>
      </c>
      <c r="F3213" t="s">
        <v>16</v>
      </c>
      <c r="G3213" t="s">
        <v>17</v>
      </c>
      <c r="H3213" t="s">
        <v>18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1086</v>
      </c>
      <c r="O3213" s="7">
        <f>(E3213/D3213)*100</f>
        <v>119.74347826086958</v>
      </c>
      <c r="P3213" s="5">
        <f>IFERROR((E3213/L3213),0)</f>
        <v>85.531055900621112</v>
      </c>
      <c r="Q3213" s="5" t="str">
        <f>LEFT(N3213,SEARCH("/", N3213)-1)</f>
        <v>theater</v>
      </c>
      <c r="R3213" s="5" t="str">
        <f>RIGHT(N3213,LEN(N3213)-SEARCH("/",N3213))</f>
        <v>plays</v>
      </c>
      <c r="S3213" s="11">
        <f>(((J3213/60)/60)/24)+DATE(1970,1,1)</f>
        <v>41834.586574074077</v>
      </c>
      <c r="T3213" s="11">
        <f>(((I3213/60)/60)/24)+DATE(1970,1,1)</f>
        <v>41866.083333333336</v>
      </c>
      <c r="U3213">
        <f>YEAR(S3213)</f>
        <v>2014</v>
      </c>
      <c r="V3213">
        <f>YEAR(T3213)</f>
        <v>2014</v>
      </c>
      <c r="W3213" t="str">
        <f>IF(V3213=U3213, "Yes"," No")</f>
        <v>Yes</v>
      </c>
    </row>
    <row r="3214" spans="1:23" ht="28.8" x14ac:dyDescent="0.3">
      <c r="A3214">
        <v>3212</v>
      </c>
      <c r="B3214" s="1" t="s">
        <v>6512</v>
      </c>
      <c r="C3214" s="1" t="s">
        <v>6513</v>
      </c>
      <c r="D3214">
        <v>4000</v>
      </c>
      <c r="E3214">
        <v>5050</v>
      </c>
      <c r="F3214" t="s">
        <v>16</v>
      </c>
      <c r="G3214" t="s">
        <v>17</v>
      </c>
      <c r="H3214" t="s">
        <v>18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1086</v>
      </c>
      <c r="O3214" s="7">
        <f>(E3214/D3214)*100</f>
        <v>126.25</v>
      </c>
      <c r="P3214" s="5">
        <f>IFERROR((E3214/L3214),0)</f>
        <v>53.723404255319146</v>
      </c>
      <c r="Q3214" s="5" t="str">
        <f>LEFT(N3214,SEARCH("/", N3214)-1)</f>
        <v>theater</v>
      </c>
      <c r="R3214" s="5" t="str">
        <f>RIGHT(N3214,LEN(N3214)-SEARCH("/",N3214))</f>
        <v>plays</v>
      </c>
      <c r="S3214" s="11">
        <f>(((J3214/60)/60)/24)+DATE(1970,1,1)</f>
        <v>41829.795729166668</v>
      </c>
      <c r="T3214" s="11">
        <f>(((I3214/60)/60)/24)+DATE(1970,1,1)</f>
        <v>41859.795729166668</v>
      </c>
      <c r="U3214">
        <f>YEAR(S3214)</f>
        <v>2014</v>
      </c>
      <c r="V3214">
        <f>YEAR(T3214)</f>
        <v>2014</v>
      </c>
      <c r="W3214" t="str">
        <f>IF(V3214=U3214, "Yes"," No")</f>
        <v>Yes</v>
      </c>
    </row>
    <row r="3215" spans="1:23" ht="43.2" x14ac:dyDescent="0.3">
      <c r="A3215">
        <v>3213</v>
      </c>
      <c r="B3215" s="1" t="s">
        <v>6514</v>
      </c>
      <c r="C3215" s="1" t="s">
        <v>6515</v>
      </c>
      <c r="D3215">
        <v>6000</v>
      </c>
      <c r="E3215">
        <v>6007</v>
      </c>
      <c r="F3215" t="s">
        <v>16</v>
      </c>
      <c r="G3215" t="s">
        <v>24</v>
      </c>
      <c r="H3215" t="s">
        <v>25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1086</v>
      </c>
      <c r="O3215" s="7">
        <f>(E3215/D3215)*100</f>
        <v>100.11666666666667</v>
      </c>
      <c r="P3215" s="5">
        <f>IFERROR((E3215/L3215),0)</f>
        <v>127.80851063829788</v>
      </c>
      <c r="Q3215" s="5" t="str">
        <f>LEFT(N3215,SEARCH("/", N3215)-1)</f>
        <v>theater</v>
      </c>
      <c r="R3215" s="5" t="str">
        <f>RIGHT(N3215,LEN(N3215)-SEARCH("/",N3215))</f>
        <v>plays</v>
      </c>
      <c r="S3215" s="11">
        <f>(((J3215/60)/60)/24)+DATE(1970,1,1)</f>
        <v>42171.763414351852</v>
      </c>
      <c r="T3215" s="11">
        <f>(((I3215/60)/60)/24)+DATE(1970,1,1)</f>
        <v>42211.763414351852</v>
      </c>
      <c r="U3215">
        <f>YEAR(S3215)</f>
        <v>2015</v>
      </c>
      <c r="V3215">
        <f>YEAR(T3215)</f>
        <v>2015</v>
      </c>
      <c r="W3215" t="str">
        <f>IF(V3215=U3215, "Yes"," No")</f>
        <v>Yes</v>
      </c>
    </row>
    <row r="3216" spans="1:23" ht="57.6" x14ac:dyDescent="0.3">
      <c r="A3216">
        <v>3214</v>
      </c>
      <c r="B3216" s="1" t="s">
        <v>6516</v>
      </c>
      <c r="C3216" s="1" t="s">
        <v>6517</v>
      </c>
      <c r="D3216">
        <v>12000</v>
      </c>
      <c r="E3216">
        <v>12256</v>
      </c>
      <c r="F3216" t="s">
        <v>16</v>
      </c>
      <c r="G3216" t="s">
        <v>24</v>
      </c>
      <c r="H3216" t="s">
        <v>25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1086</v>
      </c>
      <c r="O3216" s="7">
        <f>(E3216/D3216)*100</f>
        <v>102.13333333333334</v>
      </c>
      <c r="P3216" s="5">
        <f>IFERROR((E3216/L3216),0)</f>
        <v>106.57391304347826</v>
      </c>
      <c r="Q3216" s="5" t="str">
        <f>LEFT(N3216,SEARCH("/", N3216)-1)</f>
        <v>theater</v>
      </c>
      <c r="R3216" s="5" t="str">
        <f>RIGHT(N3216,LEN(N3216)-SEARCH("/",N3216))</f>
        <v>plays</v>
      </c>
      <c r="S3216" s="11">
        <f>(((J3216/60)/60)/24)+DATE(1970,1,1)</f>
        <v>42337.792511574073</v>
      </c>
      <c r="T3216" s="11">
        <f>(((I3216/60)/60)/24)+DATE(1970,1,1)</f>
        <v>42374.996527777781</v>
      </c>
      <c r="U3216">
        <f>YEAR(S3216)</f>
        <v>2015</v>
      </c>
      <c r="V3216">
        <f>YEAR(T3216)</f>
        <v>2016</v>
      </c>
      <c r="W3216" t="str">
        <f>IF(V3216=U3216, "Yes"," No")</f>
        <v xml:space="preserve"> No</v>
      </c>
    </row>
    <row r="3217" spans="1:23" ht="57.6" x14ac:dyDescent="0.3">
      <c r="A3217">
        <v>3215</v>
      </c>
      <c r="B3217" s="1" t="s">
        <v>6518</v>
      </c>
      <c r="C3217" s="1" t="s">
        <v>6519</v>
      </c>
      <c r="D3217">
        <v>35000</v>
      </c>
      <c r="E3217">
        <v>35123</v>
      </c>
      <c r="F3217" t="s">
        <v>16</v>
      </c>
      <c r="G3217" t="s">
        <v>17</v>
      </c>
      <c r="H3217" t="s">
        <v>18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1086</v>
      </c>
      <c r="O3217" s="7">
        <f>(E3217/D3217)*100</f>
        <v>100.35142857142858</v>
      </c>
      <c r="P3217" s="5">
        <f>IFERROR((E3217/L3217),0)</f>
        <v>262.11194029850748</v>
      </c>
      <c r="Q3217" s="5" t="str">
        <f>LEFT(N3217,SEARCH("/", N3217)-1)</f>
        <v>theater</v>
      </c>
      <c r="R3217" s="5" t="str">
        <f>RIGHT(N3217,LEN(N3217)-SEARCH("/",N3217))</f>
        <v>plays</v>
      </c>
      <c r="S3217" s="11">
        <f>(((J3217/60)/60)/24)+DATE(1970,1,1)</f>
        <v>42219.665173611109</v>
      </c>
      <c r="T3217" s="11">
        <f>(((I3217/60)/60)/24)+DATE(1970,1,1)</f>
        <v>42257.165972222225</v>
      </c>
      <c r="U3217">
        <f>YEAR(S3217)</f>
        <v>2015</v>
      </c>
      <c r="V3217">
        <f>YEAR(T3217)</f>
        <v>2015</v>
      </c>
      <c r="W3217" t="str">
        <f>IF(V3217=U3217, "Yes"," No")</f>
        <v>Yes</v>
      </c>
    </row>
    <row r="3218" spans="1:23" ht="43.2" x14ac:dyDescent="0.3">
      <c r="A3218">
        <v>3216</v>
      </c>
      <c r="B3218" s="1" t="s">
        <v>6520</v>
      </c>
      <c r="C3218" s="1" t="s">
        <v>6521</v>
      </c>
      <c r="D3218">
        <v>2000</v>
      </c>
      <c r="E3218">
        <v>2001</v>
      </c>
      <c r="F3218" t="s">
        <v>16</v>
      </c>
      <c r="G3218" t="s">
        <v>24</v>
      </c>
      <c r="H3218" t="s">
        <v>25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1086</v>
      </c>
      <c r="O3218" s="7">
        <f>(E3218/D3218)*100</f>
        <v>100.05</v>
      </c>
      <c r="P3218" s="5">
        <f>IFERROR((E3218/L3218),0)</f>
        <v>57.171428571428571</v>
      </c>
      <c r="Q3218" s="5" t="str">
        <f>LEFT(N3218,SEARCH("/", N3218)-1)</f>
        <v>theater</v>
      </c>
      <c r="R3218" s="5" t="str">
        <f>RIGHT(N3218,LEN(N3218)-SEARCH("/",N3218))</f>
        <v>plays</v>
      </c>
      <c r="S3218" s="11">
        <f>(((J3218/60)/60)/24)+DATE(1970,1,1)</f>
        <v>42165.462627314817</v>
      </c>
      <c r="T3218" s="11">
        <f>(((I3218/60)/60)/24)+DATE(1970,1,1)</f>
        <v>42196.604166666672</v>
      </c>
      <c r="U3218">
        <f>YEAR(S3218)</f>
        <v>2015</v>
      </c>
      <c r="V3218">
        <f>YEAR(T3218)</f>
        <v>2015</v>
      </c>
      <c r="W3218" t="str">
        <f>IF(V3218=U3218, "Yes"," No")</f>
        <v>Yes</v>
      </c>
    </row>
    <row r="3219" spans="1:23" ht="28.8" x14ac:dyDescent="0.3">
      <c r="A3219">
        <v>3217</v>
      </c>
      <c r="B3219" s="1" t="s">
        <v>6522</v>
      </c>
      <c r="C3219" s="1" t="s">
        <v>6523</v>
      </c>
      <c r="D3219">
        <v>4500</v>
      </c>
      <c r="E3219">
        <v>5221</v>
      </c>
      <c r="F3219" t="s">
        <v>16</v>
      </c>
      <c r="G3219" t="s">
        <v>17</v>
      </c>
      <c r="H3219" t="s">
        <v>18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1086</v>
      </c>
      <c r="O3219" s="7">
        <f>(E3219/D3219)*100</f>
        <v>116.02222222222223</v>
      </c>
      <c r="P3219" s="5">
        <f>IFERROR((E3219/L3219),0)</f>
        <v>50.20192307692308</v>
      </c>
      <c r="Q3219" s="5" t="str">
        <f>LEFT(N3219,SEARCH("/", N3219)-1)</f>
        <v>theater</v>
      </c>
      <c r="R3219" s="5" t="str">
        <f>RIGHT(N3219,LEN(N3219)-SEARCH("/",N3219))</f>
        <v>plays</v>
      </c>
      <c r="S3219" s="11">
        <f>(((J3219/60)/60)/24)+DATE(1970,1,1)</f>
        <v>42648.546111111107</v>
      </c>
      <c r="T3219" s="11">
        <f>(((I3219/60)/60)/24)+DATE(1970,1,1)</f>
        <v>42678.546111111107</v>
      </c>
      <c r="U3219">
        <f>YEAR(S3219)</f>
        <v>2016</v>
      </c>
      <c r="V3219">
        <f>YEAR(T3219)</f>
        <v>2016</v>
      </c>
      <c r="W3219" t="str">
        <f>IF(V3219=U3219, "Yes"," No")</f>
        <v>Yes</v>
      </c>
    </row>
    <row r="3220" spans="1:23" ht="43.2" x14ac:dyDescent="0.3">
      <c r="A3220">
        <v>3218</v>
      </c>
      <c r="B3220" s="1" t="s">
        <v>6524</v>
      </c>
      <c r="C3220" s="1" t="s">
        <v>6525</v>
      </c>
      <c r="D3220">
        <v>12000</v>
      </c>
      <c r="E3220">
        <v>12252</v>
      </c>
      <c r="F3220" t="s">
        <v>16</v>
      </c>
      <c r="G3220" t="s">
        <v>24</v>
      </c>
      <c r="H3220" t="s">
        <v>25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1086</v>
      </c>
      <c r="O3220" s="7">
        <f>(E3220/D3220)*100</f>
        <v>102.1</v>
      </c>
      <c r="P3220" s="5">
        <f>IFERROR((E3220/L3220),0)</f>
        <v>66.586956521739125</v>
      </c>
      <c r="Q3220" s="5" t="str">
        <f>LEFT(N3220,SEARCH("/", N3220)-1)</f>
        <v>theater</v>
      </c>
      <c r="R3220" s="5" t="str">
        <f>RIGHT(N3220,LEN(N3220)-SEARCH("/",N3220))</f>
        <v>plays</v>
      </c>
      <c r="S3220" s="11">
        <f>(((J3220/60)/60)/24)+DATE(1970,1,1)</f>
        <v>41971.002152777779</v>
      </c>
      <c r="T3220" s="11">
        <f>(((I3220/60)/60)/24)+DATE(1970,1,1)</f>
        <v>42004</v>
      </c>
      <c r="U3220">
        <f>YEAR(S3220)</f>
        <v>2014</v>
      </c>
      <c r="V3220">
        <f>YEAR(T3220)</f>
        <v>2014</v>
      </c>
      <c r="W3220" t="str">
        <f>IF(V3220=U3220, "Yes"," No")</f>
        <v>Yes</v>
      </c>
    </row>
    <row r="3221" spans="1:23" ht="43.2" x14ac:dyDescent="0.3">
      <c r="A3221">
        <v>3219</v>
      </c>
      <c r="B3221" s="1" t="s">
        <v>6526</v>
      </c>
      <c r="C3221" s="1" t="s">
        <v>6527</v>
      </c>
      <c r="D3221">
        <v>20000</v>
      </c>
      <c r="E3221">
        <v>20022</v>
      </c>
      <c r="F3221" t="s">
        <v>16</v>
      </c>
      <c r="G3221" t="s">
        <v>17</v>
      </c>
      <c r="H3221" t="s">
        <v>18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1086</v>
      </c>
      <c r="O3221" s="7">
        <f>(E3221/D3221)*100</f>
        <v>100.11000000000001</v>
      </c>
      <c r="P3221" s="5">
        <f>IFERROR((E3221/L3221),0)</f>
        <v>168.25210084033614</v>
      </c>
      <c r="Q3221" s="5" t="str">
        <f>LEFT(N3221,SEARCH("/", N3221)-1)</f>
        <v>theater</v>
      </c>
      <c r="R3221" s="5" t="str">
        <f>RIGHT(N3221,LEN(N3221)-SEARCH("/",N3221))</f>
        <v>plays</v>
      </c>
      <c r="S3221" s="11">
        <f>(((J3221/60)/60)/24)+DATE(1970,1,1)</f>
        <v>42050.983182870375</v>
      </c>
      <c r="T3221" s="11">
        <f>(((I3221/60)/60)/24)+DATE(1970,1,1)</f>
        <v>42085.941516203704</v>
      </c>
      <c r="U3221">
        <f>YEAR(S3221)</f>
        <v>2015</v>
      </c>
      <c r="V3221">
        <f>YEAR(T3221)</f>
        <v>2015</v>
      </c>
      <c r="W3221" t="str">
        <f>IF(V3221=U3221, "Yes"," No")</f>
        <v>Yes</v>
      </c>
    </row>
    <row r="3222" spans="1:23" ht="28.8" x14ac:dyDescent="0.3">
      <c r="A3222">
        <v>3220</v>
      </c>
      <c r="B3222" s="1" t="s">
        <v>6528</v>
      </c>
      <c r="C3222" s="1" t="s">
        <v>6529</v>
      </c>
      <c r="D3222">
        <v>15000</v>
      </c>
      <c r="E3222">
        <v>15126</v>
      </c>
      <c r="F3222" t="s">
        <v>16</v>
      </c>
      <c r="G3222" t="s">
        <v>17</v>
      </c>
      <c r="H3222" t="s">
        <v>18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1086</v>
      </c>
      <c r="O3222" s="7">
        <f>(E3222/D3222)*100</f>
        <v>100.84</v>
      </c>
      <c r="P3222" s="5">
        <f>IFERROR((E3222/L3222),0)</f>
        <v>256.37288135593218</v>
      </c>
      <c r="Q3222" s="5" t="str">
        <f>LEFT(N3222,SEARCH("/", N3222)-1)</f>
        <v>theater</v>
      </c>
      <c r="R3222" s="5" t="str">
        <f>RIGHT(N3222,LEN(N3222)-SEARCH("/",N3222))</f>
        <v>plays</v>
      </c>
      <c r="S3222" s="11">
        <f>(((J3222/60)/60)/24)+DATE(1970,1,1)</f>
        <v>42772.833379629628</v>
      </c>
      <c r="T3222" s="11">
        <f>(((I3222/60)/60)/24)+DATE(1970,1,1)</f>
        <v>42806.875</v>
      </c>
      <c r="U3222">
        <f>YEAR(S3222)</f>
        <v>2017</v>
      </c>
      <c r="V3222">
        <f>YEAR(T3222)</f>
        <v>2017</v>
      </c>
      <c r="W3222" t="str">
        <f>IF(V3222=U3222, "Yes"," No")</f>
        <v>Yes</v>
      </c>
    </row>
    <row r="3223" spans="1:23" ht="57.6" x14ac:dyDescent="0.3">
      <c r="A3223">
        <v>3221</v>
      </c>
      <c r="B3223" s="1" t="s">
        <v>6530</v>
      </c>
      <c r="C3223" s="1" t="s">
        <v>6531</v>
      </c>
      <c r="D3223">
        <v>4000</v>
      </c>
      <c r="E3223">
        <v>4137</v>
      </c>
      <c r="F3223" t="s">
        <v>16</v>
      </c>
      <c r="G3223" t="s">
        <v>24</v>
      </c>
      <c r="H3223" t="s">
        <v>25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1086</v>
      </c>
      <c r="O3223" s="7">
        <f>(E3223/D3223)*100</f>
        <v>103.42499999999998</v>
      </c>
      <c r="P3223" s="5">
        <f>IFERROR((E3223/L3223),0)</f>
        <v>36.610619469026545</v>
      </c>
      <c r="Q3223" s="5" t="str">
        <f>LEFT(N3223,SEARCH("/", N3223)-1)</f>
        <v>theater</v>
      </c>
      <c r="R3223" s="5" t="str">
        <f>RIGHT(N3223,LEN(N3223)-SEARCH("/",N3223))</f>
        <v>plays</v>
      </c>
      <c r="S3223" s="11">
        <f>(((J3223/60)/60)/24)+DATE(1970,1,1)</f>
        <v>42155.696793981479</v>
      </c>
      <c r="T3223" s="11">
        <f>(((I3223/60)/60)/24)+DATE(1970,1,1)</f>
        <v>42190.696793981479</v>
      </c>
      <c r="U3223">
        <f>YEAR(S3223)</f>
        <v>2015</v>
      </c>
      <c r="V3223">
        <f>YEAR(T3223)</f>
        <v>2015</v>
      </c>
      <c r="W3223" t="str">
        <f>IF(V3223=U3223, "Yes"," No")</f>
        <v>Yes</v>
      </c>
    </row>
    <row r="3224" spans="1:23" ht="43.2" x14ac:dyDescent="0.3">
      <c r="A3224">
        <v>3222</v>
      </c>
      <c r="B3224" s="1" t="s">
        <v>6532</v>
      </c>
      <c r="C3224" s="1" t="s">
        <v>6533</v>
      </c>
      <c r="D3224">
        <v>2500</v>
      </c>
      <c r="E3224">
        <v>3120</v>
      </c>
      <c r="F3224" t="s">
        <v>16</v>
      </c>
      <c r="G3224" t="s">
        <v>17</v>
      </c>
      <c r="H3224" t="s">
        <v>18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1086</v>
      </c>
      <c r="O3224" s="7">
        <f>(E3224/D3224)*100</f>
        <v>124.8</v>
      </c>
      <c r="P3224" s="5">
        <f>IFERROR((E3224/L3224),0)</f>
        <v>37.142857142857146</v>
      </c>
      <c r="Q3224" s="5" t="str">
        <f>LEFT(N3224,SEARCH("/", N3224)-1)</f>
        <v>theater</v>
      </c>
      <c r="R3224" s="5" t="str">
        <f>RIGHT(N3224,LEN(N3224)-SEARCH("/",N3224))</f>
        <v>plays</v>
      </c>
      <c r="S3224" s="11">
        <f>(((J3224/60)/60)/24)+DATE(1970,1,1)</f>
        <v>42270.582141203704</v>
      </c>
      <c r="T3224" s="11">
        <f>(((I3224/60)/60)/24)+DATE(1970,1,1)</f>
        <v>42301.895138888889</v>
      </c>
      <c r="U3224">
        <f>YEAR(S3224)</f>
        <v>2015</v>
      </c>
      <c r="V3224">
        <f>YEAR(T3224)</f>
        <v>2015</v>
      </c>
      <c r="W3224" t="str">
        <f>IF(V3224=U3224, "Yes"," No")</f>
        <v>Yes</v>
      </c>
    </row>
    <row r="3225" spans="1:23" ht="43.2" x14ac:dyDescent="0.3">
      <c r="A3225">
        <v>3223</v>
      </c>
      <c r="B3225" s="1" t="s">
        <v>6534</v>
      </c>
      <c r="C3225" s="1" t="s">
        <v>6535</v>
      </c>
      <c r="D3225">
        <v>3100</v>
      </c>
      <c r="E3225">
        <v>3395</v>
      </c>
      <c r="F3225" t="s">
        <v>16</v>
      </c>
      <c r="G3225" t="s">
        <v>17</v>
      </c>
      <c r="H3225" t="s">
        <v>18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1086</v>
      </c>
      <c r="O3225" s="7">
        <f>(E3225/D3225)*100</f>
        <v>109.51612903225806</v>
      </c>
      <c r="P3225" s="5">
        <f>IFERROR((E3225/L3225),0)</f>
        <v>45.878378378378379</v>
      </c>
      <c r="Q3225" s="5" t="str">
        <f>LEFT(N3225,SEARCH("/", N3225)-1)</f>
        <v>theater</v>
      </c>
      <c r="R3225" s="5" t="str">
        <f>RIGHT(N3225,LEN(N3225)-SEARCH("/",N3225))</f>
        <v>plays</v>
      </c>
      <c r="S3225" s="11">
        <f>(((J3225/60)/60)/24)+DATE(1970,1,1)</f>
        <v>42206.835370370376</v>
      </c>
      <c r="T3225" s="11">
        <f>(((I3225/60)/60)/24)+DATE(1970,1,1)</f>
        <v>42236.835370370376</v>
      </c>
      <c r="U3225">
        <f>YEAR(S3225)</f>
        <v>2015</v>
      </c>
      <c r="V3225">
        <f>YEAR(T3225)</f>
        <v>2015</v>
      </c>
      <c r="W3225" t="str">
        <f>IF(V3225=U3225, "Yes"," No")</f>
        <v>Yes</v>
      </c>
    </row>
    <row r="3226" spans="1:23" ht="57.6" x14ac:dyDescent="0.3">
      <c r="A3226">
        <v>3224</v>
      </c>
      <c r="B3226" s="1" t="s">
        <v>6536</v>
      </c>
      <c r="C3226" s="1" t="s">
        <v>6537</v>
      </c>
      <c r="D3226">
        <v>30000</v>
      </c>
      <c r="E3226">
        <v>30610</v>
      </c>
      <c r="F3226" t="s">
        <v>16</v>
      </c>
      <c r="G3226" t="s">
        <v>17</v>
      </c>
      <c r="H3226" t="s">
        <v>18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1086</v>
      </c>
      <c r="O3226" s="7">
        <f>(E3226/D3226)*100</f>
        <v>102.03333333333333</v>
      </c>
      <c r="P3226" s="5">
        <f>IFERROR((E3226/L3226),0)</f>
        <v>141.71296296296296</v>
      </c>
      <c r="Q3226" s="5" t="str">
        <f>LEFT(N3226,SEARCH("/", N3226)-1)</f>
        <v>theater</v>
      </c>
      <c r="R3226" s="5" t="str">
        <f>RIGHT(N3226,LEN(N3226)-SEARCH("/",N3226))</f>
        <v>plays</v>
      </c>
      <c r="S3226" s="11">
        <f>(((J3226/60)/60)/24)+DATE(1970,1,1)</f>
        <v>42697.850844907407</v>
      </c>
      <c r="T3226" s="11">
        <f>(((I3226/60)/60)/24)+DATE(1970,1,1)</f>
        <v>42745.208333333328</v>
      </c>
      <c r="U3226">
        <f>YEAR(S3226)</f>
        <v>2016</v>
      </c>
      <c r="V3226">
        <f>YEAR(T3226)</f>
        <v>2017</v>
      </c>
      <c r="W3226" t="str">
        <f>IF(V3226=U3226, "Yes"," No")</f>
        <v xml:space="preserve"> No</v>
      </c>
    </row>
    <row r="3227" spans="1:23" ht="43.2" x14ac:dyDescent="0.3">
      <c r="A3227">
        <v>3225</v>
      </c>
      <c r="B3227" s="1" t="s">
        <v>6538</v>
      </c>
      <c r="C3227" s="1" t="s">
        <v>6539</v>
      </c>
      <c r="D3227">
        <v>2000</v>
      </c>
      <c r="E3227">
        <v>2047</v>
      </c>
      <c r="F3227" t="s">
        <v>16</v>
      </c>
      <c r="G3227" t="s">
        <v>17</v>
      </c>
      <c r="H3227" t="s">
        <v>18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1086</v>
      </c>
      <c r="O3227" s="7">
        <f>(E3227/D3227)*100</f>
        <v>102.35000000000001</v>
      </c>
      <c r="P3227" s="5">
        <f>IFERROR((E3227/L3227),0)</f>
        <v>52.487179487179489</v>
      </c>
      <c r="Q3227" s="5" t="str">
        <f>LEFT(N3227,SEARCH("/", N3227)-1)</f>
        <v>theater</v>
      </c>
      <c r="R3227" s="5" t="str">
        <f>RIGHT(N3227,LEN(N3227)-SEARCH("/",N3227))</f>
        <v>plays</v>
      </c>
      <c r="S3227" s="11">
        <f>(((J3227/60)/60)/24)+DATE(1970,1,1)</f>
        <v>42503.559467592597</v>
      </c>
      <c r="T3227" s="11">
        <f>(((I3227/60)/60)/24)+DATE(1970,1,1)</f>
        <v>42524.875</v>
      </c>
      <c r="U3227">
        <f>YEAR(S3227)</f>
        <v>2016</v>
      </c>
      <c r="V3227">
        <f>YEAR(T3227)</f>
        <v>2016</v>
      </c>
      <c r="W3227" t="str">
        <f>IF(V3227=U3227, "Yes"," No")</f>
        <v>Yes</v>
      </c>
    </row>
    <row r="3228" spans="1:23" ht="43.2" x14ac:dyDescent="0.3">
      <c r="A3228">
        <v>3226</v>
      </c>
      <c r="B3228" s="1" t="s">
        <v>6540</v>
      </c>
      <c r="C3228" s="1" t="s">
        <v>6541</v>
      </c>
      <c r="D3228">
        <v>1200</v>
      </c>
      <c r="E3228">
        <v>1250</v>
      </c>
      <c r="F3228" t="s">
        <v>16</v>
      </c>
      <c r="G3228" t="s">
        <v>24</v>
      </c>
      <c r="H3228" t="s">
        <v>25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1086</v>
      </c>
      <c r="O3228" s="7">
        <f>(E3228/D3228)*100</f>
        <v>104.16666666666667</v>
      </c>
      <c r="P3228" s="5">
        <f>IFERROR((E3228/L3228),0)</f>
        <v>59.523809523809526</v>
      </c>
      <c r="Q3228" s="5" t="str">
        <f>LEFT(N3228,SEARCH("/", N3228)-1)</f>
        <v>theater</v>
      </c>
      <c r="R3228" s="5" t="str">
        <f>RIGHT(N3228,LEN(N3228)-SEARCH("/",N3228))</f>
        <v>plays</v>
      </c>
      <c r="S3228" s="11">
        <f>(((J3228/60)/60)/24)+DATE(1970,1,1)</f>
        <v>42277.583472222221</v>
      </c>
      <c r="T3228" s="11">
        <f>(((I3228/60)/60)/24)+DATE(1970,1,1)</f>
        <v>42307.583472222221</v>
      </c>
      <c r="U3228">
        <f>YEAR(S3228)</f>
        <v>2015</v>
      </c>
      <c r="V3228">
        <f>YEAR(T3228)</f>
        <v>2015</v>
      </c>
      <c r="W3228" t="str">
        <f>IF(V3228=U3228, "Yes"," No")</f>
        <v>Yes</v>
      </c>
    </row>
    <row r="3229" spans="1:23" ht="43.2" x14ac:dyDescent="0.3">
      <c r="A3229">
        <v>3227</v>
      </c>
      <c r="B3229" s="1" t="s">
        <v>6542</v>
      </c>
      <c r="C3229" s="1" t="s">
        <v>6543</v>
      </c>
      <c r="D3229">
        <v>1200</v>
      </c>
      <c r="E3229">
        <v>1500</v>
      </c>
      <c r="F3229" t="s">
        <v>16</v>
      </c>
      <c r="G3229" t="s">
        <v>24</v>
      </c>
      <c r="H3229" t="s">
        <v>25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1086</v>
      </c>
      <c r="O3229" s="7">
        <f>(E3229/D3229)*100</f>
        <v>125</v>
      </c>
      <c r="P3229" s="5">
        <f>IFERROR((E3229/L3229),0)</f>
        <v>50</v>
      </c>
      <c r="Q3229" s="5" t="str">
        <f>LEFT(N3229,SEARCH("/", N3229)-1)</f>
        <v>theater</v>
      </c>
      <c r="R3229" s="5" t="str">
        <f>RIGHT(N3229,LEN(N3229)-SEARCH("/",N3229))</f>
        <v>plays</v>
      </c>
      <c r="S3229" s="11">
        <f>(((J3229/60)/60)/24)+DATE(1970,1,1)</f>
        <v>42722.882361111115</v>
      </c>
      <c r="T3229" s="11">
        <f>(((I3229/60)/60)/24)+DATE(1970,1,1)</f>
        <v>42752.882361111115</v>
      </c>
      <c r="U3229">
        <f>YEAR(S3229)</f>
        <v>2016</v>
      </c>
      <c r="V3229">
        <f>YEAR(T3229)</f>
        <v>2017</v>
      </c>
      <c r="W3229" t="str">
        <f>IF(V3229=U3229, "Yes"," No")</f>
        <v xml:space="preserve"> No</v>
      </c>
    </row>
    <row r="3230" spans="1:23" ht="28.8" x14ac:dyDescent="0.3">
      <c r="A3230">
        <v>3228</v>
      </c>
      <c r="B3230" s="1" t="s">
        <v>6544</v>
      </c>
      <c r="C3230" s="1" t="s">
        <v>6545</v>
      </c>
      <c r="D3230">
        <v>7000</v>
      </c>
      <c r="E3230">
        <v>7164</v>
      </c>
      <c r="F3230" t="s">
        <v>16</v>
      </c>
      <c r="G3230" t="s">
        <v>17</v>
      </c>
      <c r="H3230" t="s">
        <v>18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1086</v>
      </c>
      <c r="O3230" s="7">
        <f>(E3230/D3230)*100</f>
        <v>102.34285714285714</v>
      </c>
      <c r="P3230" s="5">
        <f>IFERROR((E3230/L3230),0)</f>
        <v>193.62162162162161</v>
      </c>
      <c r="Q3230" s="5" t="str">
        <f>LEFT(N3230,SEARCH("/", N3230)-1)</f>
        <v>theater</v>
      </c>
      <c r="R3230" s="5" t="str">
        <f>RIGHT(N3230,LEN(N3230)-SEARCH("/",N3230))</f>
        <v>plays</v>
      </c>
      <c r="S3230" s="11">
        <f>(((J3230/60)/60)/24)+DATE(1970,1,1)</f>
        <v>42323.70930555556</v>
      </c>
      <c r="T3230" s="11">
        <f>(((I3230/60)/60)/24)+DATE(1970,1,1)</f>
        <v>42355.207638888889</v>
      </c>
      <c r="U3230">
        <f>YEAR(S3230)</f>
        <v>2015</v>
      </c>
      <c r="V3230">
        <f>YEAR(T3230)</f>
        <v>2015</v>
      </c>
      <c r="W3230" t="str">
        <f>IF(V3230=U3230, "Yes"," No")</f>
        <v>Yes</v>
      </c>
    </row>
    <row r="3231" spans="1:23" ht="43.2" x14ac:dyDescent="0.3">
      <c r="A3231">
        <v>3229</v>
      </c>
      <c r="B3231" s="1" t="s">
        <v>6546</v>
      </c>
      <c r="C3231" s="1" t="s">
        <v>6547</v>
      </c>
      <c r="D3231">
        <v>20000</v>
      </c>
      <c r="E3231">
        <v>21573</v>
      </c>
      <c r="F3231" t="s">
        <v>16</v>
      </c>
      <c r="G3231" t="s">
        <v>17</v>
      </c>
      <c r="H3231" t="s">
        <v>18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1086</v>
      </c>
      <c r="O3231" s="7">
        <f>(E3231/D3231)*100</f>
        <v>107.86500000000001</v>
      </c>
      <c r="P3231" s="5">
        <f>IFERROR((E3231/L3231),0)</f>
        <v>106.79702970297029</v>
      </c>
      <c r="Q3231" s="5" t="str">
        <f>LEFT(N3231,SEARCH("/", N3231)-1)</f>
        <v>theater</v>
      </c>
      <c r="R3231" s="5" t="str">
        <f>RIGHT(N3231,LEN(N3231)-SEARCH("/",N3231))</f>
        <v>plays</v>
      </c>
      <c r="S3231" s="11">
        <f>(((J3231/60)/60)/24)+DATE(1970,1,1)</f>
        <v>41933.291643518518</v>
      </c>
      <c r="T3231" s="11">
        <f>(((I3231/60)/60)/24)+DATE(1970,1,1)</f>
        <v>41963.333310185189</v>
      </c>
      <c r="U3231">
        <f>YEAR(S3231)</f>
        <v>2014</v>
      </c>
      <c r="V3231">
        <f>YEAR(T3231)</f>
        <v>2014</v>
      </c>
      <c r="W3231" t="str">
        <f>IF(V3231=U3231, "Yes"," No")</f>
        <v>Yes</v>
      </c>
    </row>
    <row r="3232" spans="1:23" ht="43.2" x14ac:dyDescent="0.3">
      <c r="A3232">
        <v>3230</v>
      </c>
      <c r="B3232" s="1" t="s">
        <v>6548</v>
      </c>
      <c r="C3232" s="1" t="s">
        <v>6549</v>
      </c>
      <c r="D3232">
        <v>2600</v>
      </c>
      <c r="E3232">
        <v>2857</v>
      </c>
      <c r="F3232" t="s">
        <v>16</v>
      </c>
      <c r="G3232" t="s">
        <v>17</v>
      </c>
      <c r="H3232" t="s">
        <v>18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1086</v>
      </c>
      <c r="O3232" s="7">
        <f>(E3232/D3232)*100</f>
        <v>109.88461538461539</v>
      </c>
      <c r="P3232" s="5">
        <f>IFERROR((E3232/L3232),0)</f>
        <v>77.21621621621621</v>
      </c>
      <c r="Q3232" s="5" t="str">
        <f>LEFT(N3232,SEARCH("/", N3232)-1)</f>
        <v>theater</v>
      </c>
      <c r="R3232" s="5" t="str">
        <f>RIGHT(N3232,LEN(N3232)-SEARCH("/",N3232))</f>
        <v>plays</v>
      </c>
      <c r="S3232" s="11">
        <f>(((J3232/60)/60)/24)+DATE(1970,1,1)</f>
        <v>41898.168125000004</v>
      </c>
      <c r="T3232" s="11">
        <f>(((I3232/60)/60)/24)+DATE(1970,1,1)</f>
        <v>41913.165972222225</v>
      </c>
      <c r="U3232">
        <f>YEAR(S3232)</f>
        <v>2014</v>
      </c>
      <c r="V3232">
        <f>YEAR(T3232)</f>
        <v>2014</v>
      </c>
      <c r="W3232" t="str">
        <f>IF(V3232=U3232, "Yes"," No")</f>
        <v>Yes</v>
      </c>
    </row>
    <row r="3233" spans="1:23" ht="43.2" x14ac:dyDescent="0.3">
      <c r="A3233">
        <v>3231</v>
      </c>
      <c r="B3233" s="1" t="s">
        <v>6550</v>
      </c>
      <c r="C3233" s="1" t="s">
        <v>6551</v>
      </c>
      <c r="D3233">
        <v>1000</v>
      </c>
      <c r="E3233">
        <v>1610</v>
      </c>
      <c r="F3233" t="s">
        <v>16</v>
      </c>
      <c r="G3233" t="s">
        <v>17</v>
      </c>
      <c r="H3233" t="s">
        <v>18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1086</v>
      </c>
      <c r="O3233" s="7">
        <f>(E3233/D3233)*100</f>
        <v>161</v>
      </c>
      <c r="P3233" s="5">
        <f>IFERROR((E3233/L3233),0)</f>
        <v>57.5</v>
      </c>
      <c r="Q3233" s="5" t="str">
        <f>LEFT(N3233,SEARCH("/", N3233)-1)</f>
        <v>theater</v>
      </c>
      <c r="R3233" s="5" t="str">
        <f>RIGHT(N3233,LEN(N3233)-SEARCH("/",N3233))</f>
        <v>plays</v>
      </c>
      <c r="S3233" s="11">
        <f>(((J3233/60)/60)/24)+DATE(1970,1,1)</f>
        <v>42446.943831018521</v>
      </c>
      <c r="T3233" s="11">
        <f>(((I3233/60)/60)/24)+DATE(1970,1,1)</f>
        <v>42476.943831018521</v>
      </c>
      <c r="U3233">
        <f>YEAR(S3233)</f>
        <v>2016</v>
      </c>
      <c r="V3233">
        <f>YEAR(T3233)</f>
        <v>2016</v>
      </c>
      <c r="W3233" t="str">
        <f>IF(V3233=U3233, "Yes"," No")</f>
        <v>Yes</v>
      </c>
    </row>
    <row r="3234" spans="1:23" ht="43.2" x14ac:dyDescent="0.3">
      <c r="A3234">
        <v>3232</v>
      </c>
      <c r="B3234" s="1" t="s">
        <v>6552</v>
      </c>
      <c r="C3234" s="1" t="s">
        <v>6553</v>
      </c>
      <c r="D3234">
        <v>1000</v>
      </c>
      <c r="E3234">
        <v>1312</v>
      </c>
      <c r="F3234" t="s">
        <v>16</v>
      </c>
      <c r="G3234" t="s">
        <v>17</v>
      </c>
      <c r="H3234" t="s">
        <v>18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1086</v>
      </c>
      <c r="O3234" s="7">
        <f>(E3234/D3234)*100</f>
        <v>131.20000000000002</v>
      </c>
      <c r="P3234" s="5">
        <f>IFERROR((E3234/L3234),0)</f>
        <v>50.46153846153846</v>
      </c>
      <c r="Q3234" s="5" t="str">
        <f>LEFT(N3234,SEARCH("/", N3234)-1)</f>
        <v>theater</v>
      </c>
      <c r="R3234" s="5" t="str">
        <f>RIGHT(N3234,LEN(N3234)-SEARCH("/",N3234))</f>
        <v>plays</v>
      </c>
      <c r="S3234" s="11">
        <f>(((J3234/60)/60)/24)+DATE(1970,1,1)</f>
        <v>42463.81385416667</v>
      </c>
      <c r="T3234" s="11">
        <f>(((I3234/60)/60)/24)+DATE(1970,1,1)</f>
        <v>42494.165972222225</v>
      </c>
      <c r="U3234">
        <f>YEAR(S3234)</f>
        <v>2016</v>
      </c>
      <c r="V3234">
        <f>YEAR(T3234)</f>
        <v>2016</v>
      </c>
      <c r="W3234" t="str">
        <f>IF(V3234=U3234, "Yes"," No")</f>
        <v>Yes</v>
      </c>
    </row>
    <row r="3235" spans="1:23" ht="43.2" x14ac:dyDescent="0.3">
      <c r="A3235">
        <v>3233</v>
      </c>
      <c r="B3235" s="1" t="s">
        <v>6554</v>
      </c>
      <c r="C3235" s="1" t="s">
        <v>6555</v>
      </c>
      <c r="D3235">
        <v>5000</v>
      </c>
      <c r="E3235">
        <v>5940</v>
      </c>
      <c r="F3235" t="s">
        <v>16</v>
      </c>
      <c r="G3235" t="s">
        <v>17</v>
      </c>
      <c r="H3235" t="s">
        <v>18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1086</v>
      </c>
      <c r="O3235" s="7">
        <f>(E3235/D3235)*100</f>
        <v>118.8</v>
      </c>
      <c r="P3235" s="5">
        <f>IFERROR((E3235/L3235),0)</f>
        <v>97.377049180327873</v>
      </c>
      <c r="Q3235" s="5" t="str">
        <f>LEFT(N3235,SEARCH("/", N3235)-1)</f>
        <v>theater</v>
      </c>
      <c r="R3235" s="5" t="str">
        <f>RIGHT(N3235,LEN(N3235)-SEARCH("/",N3235))</f>
        <v>plays</v>
      </c>
      <c r="S3235" s="11">
        <f>(((J3235/60)/60)/24)+DATE(1970,1,1)</f>
        <v>42766.805034722223</v>
      </c>
      <c r="T3235" s="11">
        <f>(((I3235/60)/60)/24)+DATE(1970,1,1)</f>
        <v>42796.805034722223</v>
      </c>
      <c r="U3235">
        <f>YEAR(S3235)</f>
        <v>2017</v>
      </c>
      <c r="V3235">
        <f>YEAR(T3235)</f>
        <v>2017</v>
      </c>
      <c r="W3235" t="str">
        <f>IF(V3235=U3235, "Yes"," No")</f>
        <v>Yes</v>
      </c>
    </row>
    <row r="3236" spans="1:23" ht="43.2" x14ac:dyDescent="0.3">
      <c r="A3236">
        <v>3234</v>
      </c>
      <c r="B3236" s="1" t="s">
        <v>6556</v>
      </c>
      <c r="C3236" s="1" t="s">
        <v>6557</v>
      </c>
      <c r="D3236">
        <v>4000</v>
      </c>
      <c r="E3236">
        <v>4015.71</v>
      </c>
      <c r="F3236" t="s">
        <v>16</v>
      </c>
      <c r="G3236" t="s">
        <v>24</v>
      </c>
      <c r="H3236" t="s">
        <v>25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1086</v>
      </c>
      <c r="O3236" s="7">
        <f>(E3236/D3236)*100</f>
        <v>100.39275000000001</v>
      </c>
      <c r="P3236" s="5">
        <f>IFERROR((E3236/L3236),0)</f>
        <v>34.91921739130435</v>
      </c>
      <c r="Q3236" s="5" t="str">
        <f>LEFT(N3236,SEARCH("/", N3236)-1)</f>
        <v>theater</v>
      </c>
      <c r="R3236" s="5" t="str">
        <f>RIGHT(N3236,LEN(N3236)-SEARCH("/",N3236))</f>
        <v>plays</v>
      </c>
      <c r="S3236" s="11">
        <f>(((J3236/60)/60)/24)+DATE(1970,1,1)</f>
        <v>42734.789444444439</v>
      </c>
      <c r="T3236" s="11">
        <f>(((I3236/60)/60)/24)+DATE(1970,1,1)</f>
        <v>42767.979861111111</v>
      </c>
      <c r="U3236">
        <f>YEAR(S3236)</f>
        <v>2016</v>
      </c>
      <c r="V3236">
        <f>YEAR(T3236)</f>
        <v>2017</v>
      </c>
      <c r="W3236" t="str">
        <f>IF(V3236=U3236, "Yes"," No")</f>
        <v xml:space="preserve"> No</v>
      </c>
    </row>
    <row r="3237" spans="1:23" ht="43.2" x14ac:dyDescent="0.3">
      <c r="A3237">
        <v>3235</v>
      </c>
      <c r="B3237" s="1" t="s">
        <v>6558</v>
      </c>
      <c r="C3237" s="1" t="s">
        <v>6559</v>
      </c>
      <c r="D3237">
        <v>15000</v>
      </c>
      <c r="E3237">
        <v>15481</v>
      </c>
      <c r="F3237" t="s">
        <v>16</v>
      </c>
      <c r="G3237" t="s">
        <v>17</v>
      </c>
      <c r="H3237" t="s">
        <v>18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1086</v>
      </c>
      <c r="O3237" s="7">
        <f>(E3237/D3237)*100</f>
        <v>103.20666666666666</v>
      </c>
      <c r="P3237" s="5">
        <f>IFERROR((E3237/L3237),0)</f>
        <v>85.530386740331494</v>
      </c>
      <c r="Q3237" s="5" t="str">
        <f>LEFT(N3237,SEARCH("/", N3237)-1)</f>
        <v>theater</v>
      </c>
      <c r="R3237" s="5" t="str">
        <f>RIGHT(N3237,LEN(N3237)-SEARCH("/",N3237))</f>
        <v>plays</v>
      </c>
      <c r="S3237" s="11">
        <f>(((J3237/60)/60)/24)+DATE(1970,1,1)</f>
        <v>42522.347812499997</v>
      </c>
      <c r="T3237" s="11">
        <f>(((I3237/60)/60)/24)+DATE(1970,1,1)</f>
        <v>42552.347812499997</v>
      </c>
      <c r="U3237">
        <f>YEAR(S3237)</f>
        <v>2016</v>
      </c>
      <c r="V3237">
        <f>YEAR(T3237)</f>
        <v>2016</v>
      </c>
      <c r="W3237" t="str">
        <f>IF(V3237=U3237, "Yes"," No")</f>
        <v>Yes</v>
      </c>
    </row>
    <row r="3238" spans="1:23" ht="43.2" x14ac:dyDescent="0.3">
      <c r="A3238">
        <v>3236</v>
      </c>
      <c r="B3238" s="1" t="s">
        <v>6560</v>
      </c>
      <c r="C3238" s="1" t="s">
        <v>6561</v>
      </c>
      <c r="D3238">
        <v>20000</v>
      </c>
      <c r="E3238">
        <v>20120</v>
      </c>
      <c r="F3238" t="s">
        <v>16</v>
      </c>
      <c r="G3238" t="s">
        <v>17</v>
      </c>
      <c r="H3238" t="s">
        <v>18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1086</v>
      </c>
      <c r="O3238" s="7">
        <f>(E3238/D3238)*100</f>
        <v>100.6</v>
      </c>
      <c r="P3238" s="5">
        <f>IFERROR((E3238/L3238),0)</f>
        <v>182.90909090909091</v>
      </c>
      <c r="Q3238" s="5" t="str">
        <f>LEFT(N3238,SEARCH("/", N3238)-1)</f>
        <v>theater</v>
      </c>
      <c r="R3238" s="5" t="str">
        <f>RIGHT(N3238,LEN(N3238)-SEARCH("/",N3238))</f>
        <v>plays</v>
      </c>
      <c r="S3238" s="11">
        <f>(((J3238/60)/60)/24)+DATE(1970,1,1)</f>
        <v>42702.917048611111</v>
      </c>
      <c r="T3238" s="11">
        <f>(((I3238/60)/60)/24)+DATE(1970,1,1)</f>
        <v>42732.917048611111</v>
      </c>
      <c r="U3238">
        <f>YEAR(S3238)</f>
        <v>2016</v>
      </c>
      <c r="V3238">
        <f>YEAR(T3238)</f>
        <v>2016</v>
      </c>
      <c r="W3238" t="str">
        <f>IF(V3238=U3238, "Yes"," No")</f>
        <v>Yes</v>
      </c>
    </row>
    <row r="3239" spans="1:23" ht="43.2" x14ac:dyDescent="0.3">
      <c r="A3239">
        <v>3237</v>
      </c>
      <c r="B3239" s="1" t="s">
        <v>6562</v>
      </c>
      <c r="C3239" s="1" t="s">
        <v>6563</v>
      </c>
      <c r="D3239">
        <v>35000</v>
      </c>
      <c r="E3239">
        <v>35275.64</v>
      </c>
      <c r="F3239" t="s">
        <v>16</v>
      </c>
      <c r="G3239" t="s">
        <v>17</v>
      </c>
      <c r="H3239" t="s">
        <v>18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1086</v>
      </c>
      <c r="O3239" s="7">
        <f>(E3239/D3239)*100</f>
        <v>100.78754285714287</v>
      </c>
      <c r="P3239" s="5">
        <f>IFERROR((E3239/L3239),0)</f>
        <v>131.13620817843866</v>
      </c>
      <c r="Q3239" s="5" t="str">
        <f>LEFT(N3239,SEARCH("/", N3239)-1)</f>
        <v>theater</v>
      </c>
      <c r="R3239" s="5" t="str">
        <f>RIGHT(N3239,LEN(N3239)-SEARCH("/",N3239))</f>
        <v>plays</v>
      </c>
      <c r="S3239" s="11">
        <f>(((J3239/60)/60)/24)+DATE(1970,1,1)</f>
        <v>42252.474351851852</v>
      </c>
      <c r="T3239" s="11">
        <f>(((I3239/60)/60)/24)+DATE(1970,1,1)</f>
        <v>42276.165972222225</v>
      </c>
      <c r="U3239">
        <f>YEAR(S3239)</f>
        <v>2015</v>
      </c>
      <c r="V3239">
        <f>YEAR(T3239)</f>
        <v>2015</v>
      </c>
      <c r="W3239" t="str">
        <f>IF(V3239=U3239, "Yes"," No")</f>
        <v>Yes</v>
      </c>
    </row>
    <row r="3240" spans="1:23" ht="57.6" x14ac:dyDescent="0.3">
      <c r="A3240">
        <v>3238</v>
      </c>
      <c r="B3240" s="1" t="s">
        <v>6564</v>
      </c>
      <c r="C3240" s="1" t="s">
        <v>6565</v>
      </c>
      <c r="D3240">
        <v>2800</v>
      </c>
      <c r="E3240">
        <v>3145</v>
      </c>
      <c r="F3240" t="s">
        <v>16</v>
      </c>
      <c r="G3240" t="s">
        <v>24</v>
      </c>
      <c r="H3240" t="s">
        <v>25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1086</v>
      </c>
      <c r="O3240" s="7">
        <f>(E3240/D3240)*100</f>
        <v>112.32142857142857</v>
      </c>
      <c r="P3240" s="5">
        <f>IFERROR((E3240/L3240),0)</f>
        <v>39.810126582278478</v>
      </c>
      <c r="Q3240" s="5" t="str">
        <f>LEFT(N3240,SEARCH("/", N3240)-1)</f>
        <v>theater</v>
      </c>
      <c r="R3240" s="5" t="str">
        <f>RIGHT(N3240,LEN(N3240)-SEARCH("/",N3240))</f>
        <v>plays</v>
      </c>
      <c r="S3240" s="11">
        <f>(((J3240/60)/60)/24)+DATE(1970,1,1)</f>
        <v>42156.510393518518</v>
      </c>
      <c r="T3240" s="11">
        <f>(((I3240/60)/60)/24)+DATE(1970,1,1)</f>
        <v>42186.510393518518</v>
      </c>
      <c r="U3240">
        <f>YEAR(S3240)</f>
        <v>2015</v>
      </c>
      <c r="V3240">
        <f>YEAR(T3240)</f>
        <v>2015</v>
      </c>
      <c r="W3240" t="str">
        <f>IF(V3240=U3240, "Yes"," No")</f>
        <v>Yes</v>
      </c>
    </row>
    <row r="3241" spans="1:23" ht="57.6" x14ac:dyDescent="0.3">
      <c r="A3241">
        <v>3239</v>
      </c>
      <c r="B3241" s="1" t="s">
        <v>6566</v>
      </c>
      <c r="C3241" s="1" t="s">
        <v>6567</v>
      </c>
      <c r="D3241">
        <v>5862</v>
      </c>
      <c r="E3241">
        <v>6208.98</v>
      </c>
      <c r="F3241" t="s">
        <v>16</v>
      </c>
      <c r="G3241" t="s">
        <v>24</v>
      </c>
      <c r="H3241" t="s">
        <v>25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1086</v>
      </c>
      <c r="O3241" s="7">
        <f>(E3241/D3241)*100</f>
        <v>105.91914022517912</v>
      </c>
      <c r="P3241" s="5">
        <f>IFERROR((E3241/L3241),0)</f>
        <v>59.701730769230764</v>
      </c>
      <c r="Q3241" s="5" t="str">
        <f>LEFT(N3241,SEARCH("/", N3241)-1)</f>
        <v>theater</v>
      </c>
      <c r="R3241" s="5" t="str">
        <f>RIGHT(N3241,LEN(N3241)-SEARCH("/",N3241))</f>
        <v>plays</v>
      </c>
      <c r="S3241" s="11">
        <f>(((J3241/60)/60)/24)+DATE(1970,1,1)</f>
        <v>42278.089039351849</v>
      </c>
      <c r="T3241" s="11">
        <f>(((I3241/60)/60)/24)+DATE(1970,1,1)</f>
        <v>42302.999305555553</v>
      </c>
      <c r="U3241">
        <f>YEAR(S3241)</f>
        <v>2015</v>
      </c>
      <c r="V3241">
        <f>YEAR(T3241)</f>
        <v>2015</v>
      </c>
      <c r="W3241" t="str">
        <f>IF(V3241=U3241, "Yes"," No")</f>
        <v>Yes</v>
      </c>
    </row>
    <row r="3242" spans="1:23" ht="43.2" x14ac:dyDescent="0.3">
      <c r="A3242">
        <v>3240</v>
      </c>
      <c r="B3242" s="1" t="s">
        <v>6568</v>
      </c>
      <c r="C3242" s="1" t="s">
        <v>6569</v>
      </c>
      <c r="D3242">
        <v>3000</v>
      </c>
      <c r="E3242">
        <v>3017</v>
      </c>
      <c r="F3242" t="s">
        <v>16</v>
      </c>
      <c r="G3242" t="s">
        <v>24</v>
      </c>
      <c r="H3242" t="s">
        <v>25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1086</v>
      </c>
      <c r="O3242" s="7">
        <f>(E3242/D3242)*100</f>
        <v>100.56666666666668</v>
      </c>
      <c r="P3242" s="5">
        <f>IFERROR((E3242/L3242),0)</f>
        <v>88.735294117647058</v>
      </c>
      <c r="Q3242" s="5" t="str">
        <f>LEFT(N3242,SEARCH("/", N3242)-1)</f>
        <v>theater</v>
      </c>
      <c r="R3242" s="5" t="str">
        <f>RIGHT(N3242,LEN(N3242)-SEARCH("/",N3242))</f>
        <v>plays</v>
      </c>
      <c r="S3242" s="11">
        <f>(((J3242/60)/60)/24)+DATE(1970,1,1)</f>
        <v>42754.693842592591</v>
      </c>
      <c r="T3242" s="11">
        <f>(((I3242/60)/60)/24)+DATE(1970,1,1)</f>
        <v>42782.958333333328</v>
      </c>
      <c r="U3242">
        <f>YEAR(S3242)</f>
        <v>2017</v>
      </c>
      <c r="V3242">
        <f>YEAR(T3242)</f>
        <v>2017</v>
      </c>
      <c r="W3242" t="str">
        <f>IF(V3242=U3242, "Yes"," No")</f>
        <v>Yes</v>
      </c>
    </row>
    <row r="3243" spans="1:23" ht="57.6" x14ac:dyDescent="0.3">
      <c r="A3243">
        <v>3241</v>
      </c>
      <c r="B3243" s="1" t="s">
        <v>6570</v>
      </c>
      <c r="C3243" s="1" t="s">
        <v>6571</v>
      </c>
      <c r="D3243">
        <v>8500</v>
      </c>
      <c r="E3243">
        <v>9801</v>
      </c>
      <c r="F3243" t="s">
        <v>16</v>
      </c>
      <c r="G3243" t="s">
        <v>17</v>
      </c>
      <c r="H3243" t="s">
        <v>18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1086</v>
      </c>
      <c r="O3243" s="7">
        <f>(E3243/D3243)*100</f>
        <v>115.30588235294117</v>
      </c>
      <c r="P3243" s="5">
        <f>IFERROR((E3243/L3243),0)</f>
        <v>58.688622754491021</v>
      </c>
      <c r="Q3243" s="5" t="str">
        <f>LEFT(N3243,SEARCH("/", N3243)-1)</f>
        <v>theater</v>
      </c>
      <c r="R3243" s="5" t="str">
        <f>RIGHT(N3243,LEN(N3243)-SEARCH("/",N3243))</f>
        <v>plays</v>
      </c>
      <c r="S3243" s="11">
        <f>(((J3243/60)/60)/24)+DATE(1970,1,1)</f>
        <v>41893.324884259258</v>
      </c>
      <c r="T3243" s="11">
        <f>(((I3243/60)/60)/24)+DATE(1970,1,1)</f>
        <v>41926.290972222225</v>
      </c>
      <c r="U3243">
        <f>YEAR(S3243)</f>
        <v>2014</v>
      </c>
      <c r="V3243">
        <f>YEAR(T3243)</f>
        <v>2014</v>
      </c>
      <c r="W3243" t="str">
        <f>IF(V3243=U3243, "Yes"," No")</f>
        <v>Yes</v>
      </c>
    </row>
    <row r="3244" spans="1:23" ht="43.2" x14ac:dyDescent="0.3">
      <c r="A3244">
        <v>3242</v>
      </c>
      <c r="B3244" s="1" t="s">
        <v>6572</v>
      </c>
      <c r="C3244" s="1" t="s">
        <v>6573</v>
      </c>
      <c r="D3244">
        <v>10000</v>
      </c>
      <c r="E3244">
        <v>12730.42</v>
      </c>
      <c r="F3244" t="s">
        <v>16</v>
      </c>
      <c r="G3244" t="s">
        <v>17</v>
      </c>
      <c r="H3244" t="s">
        <v>18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1086</v>
      </c>
      <c r="O3244" s="7">
        <f>(E3244/D3244)*100</f>
        <v>127.30419999999999</v>
      </c>
      <c r="P3244" s="5">
        <f>IFERROR((E3244/L3244),0)</f>
        <v>69.56513661202186</v>
      </c>
      <c r="Q3244" s="5" t="str">
        <f>LEFT(N3244,SEARCH("/", N3244)-1)</f>
        <v>theater</v>
      </c>
      <c r="R3244" s="5" t="str">
        <f>RIGHT(N3244,LEN(N3244)-SEARCH("/",N3244))</f>
        <v>plays</v>
      </c>
      <c r="S3244" s="11">
        <f>(((J3244/60)/60)/24)+DATE(1970,1,1)</f>
        <v>41871.755694444444</v>
      </c>
      <c r="T3244" s="11">
        <f>(((I3244/60)/60)/24)+DATE(1970,1,1)</f>
        <v>41901.755694444444</v>
      </c>
      <c r="U3244">
        <f>YEAR(S3244)</f>
        <v>2014</v>
      </c>
      <c r="V3244">
        <f>YEAR(T3244)</f>
        <v>2014</v>
      </c>
      <c r="W3244" t="str">
        <f>IF(V3244=U3244, "Yes"," No")</f>
        <v>Yes</v>
      </c>
    </row>
    <row r="3245" spans="1:23" ht="43.2" x14ac:dyDescent="0.3">
      <c r="A3245">
        <v>3243</v>
      </c>
      <c r="B3245" s="1" t="s">
        <v>6574</v>
      </c>
      <c r="C3245" s="1" t="s">
        <v>6575</v>
      </c>
      <c r="D3245">
        <v>8000</v>
      </c>
      <c r="E3245">
        <v>8227</v>
      </c>
      <c r="F3245" t="s">
        <v>16</v>
      </c>
      <c r="G3245" t="s">
        <v>17</v>
      </c>
      <c r="H3245" t="s">
        <v>18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1086</v>
      </c>
      <c r="O3245" s="7">
        <f>(E3245/D3245)*100</f>
        <v>102.83750000000001</v>
      </c>
      <c r="P3245" s="5">
        <f>IFERROR((E3245/L3245),0)</f>
        <v>115.87323943661971</v>
      </c>
      <c r="Q3245" s="5" t="str">
        <f>LEFT(N3245,SEARCH("/", N3245)-1)</f>
        <v>theater</v>
      </c>
      <c r="R3245" s="5" t="str">
        <f>RIGHT(N3245,LEN(N3245)-SEARCH("/",N3245))</f>
        <v>plays</v>
      </c>
      <c r="S3245" s="11">
        <f>(((J3245/60)/60)/24)+DATE(1970,1,1)</f>
        <v>42262.096782407403</v>
      </c>
      <c r="T3245" s="11">
        <f>(((I3245/60)/60)/24)+DATE(1970,1,1)</f>
        <v>42286</v>
      </c>
      <c r="U3245">
        <f>YEAR(S3245)</f>
        <v>2015</v>
      </c>
      <c r="V3245">
        <f>YEAR(T3245)</f>
        <v>2015</v>
      </c>
      <c r="W3245" t="str">
        <f>IF(V3245=U3245, "Yes"," No")</f>
        <v>Yes</v>
      </c>
    </row>
    <row r="3246" spans="1:23" ht="43.2" x14ac:dyDescent="0.3">
      <c r="A3246">
        <v>3244</v>
      </c>
      <c r="B3246" s="1" t="s">
        <v>6576</v>
      </c>
      <c r="C3246" s="1" t="s">
        <v>6577</v>
      </c>
      <c r="D3246">
        <v>1600</v>
      </c>
      <c r="E3246">
        <v>1647</v>
      </c>
      <c r="F3246" t="s">
        <v>16</v>
      </c>
      <c r="G3246" t="s">
        <v>24</v>
      </c>
      <c r="H3246" t="s">
        <v>25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1086</v>
      </c>
      <c r="O3246" s="7">
        <f>(E3246/D3246)*100</f>
        <v>102.9375</v>
      </c>
      <c r="P3246" s="5">
        <f>IFERROR((E3246/L3246),0)</f>
        <v>23.869565217391305</v>
      </c>
      <c r="Q3246" s="5" t="str">
        <f>LEFT(N3246,SEARCH("/", N3246)-1)</f>
        <v>theater</v>
      </c>
      <c r="R3246" s="5" t="str">
        <f>RIGHT(N3246,LEN(N3246)-SEARCH("/",N3246))</f>
        <v>plays</v>
      </c>
      <c r="S3246" s="11">
        <f>(((J3246/60)/60)/24)+DATE(1970,1,1)</f>
        <v>42675.694236111114</v>
      </c>
      <c r="T3246" s="11">
        <f>(((I3246/60)/60)/24)+DATE(1970,1,1)</f>
        <v>42705.735902777778</v>
      </c>
      <c r="U3246">
        <f>YEAR(S3246)</f>
        <v>2016</v>
      </c>
      <c r="V3246">
        <f>YEAR(T3246)</f>
        <v>2016</v>
      </c>
      <c r="W3246" t="str">
        <f>IF(V3246=U3246, "Yes"," No")</f>
        <v>Yes</v>
      </c>
    </row>
    <row r="3247" spans="1:23" ht="43.2" x14ac:dyDescent="0.3">
      <c r="A3247">
        <v>3245</v>
      </c>
      <c r="B3247" s="1" t="s">
        <v>6578</v>
      </c>
      <c r="C3247" s="1" t="s">
        <v>6579</v>
      </c>
      <c r="D3247">
        <v>21000</v>
      </c>
      <c r="E3247">
        <v>21904</v>
      </c>
      <c r="F3247" t="s">
        <v>16</v>
      </c>
      <c r="G3247" t="s">
        <v>17</v>
      </c>
      <c r="H3247" t="s">
        <v>18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1086</v>
      </c>
      <c r="O3247" s="7">
        <f>(E3247/D3247)*100</f>
        <v>104.3047619047619</v>
      </c>
      <c r="P3247" s="5">
        <f>IFERROR((E3247/L3247),0)</f>
        <v>81.125925925925927</v>
      </c>
      <c r="Q3247" s="5" t="str">
        <f>LEFT(N3247,SEARCH("/", N3247)-1)</f>
        <v>theater</v>
      </c>
      <c r="R3247" s="5" t="str">
        <f>RIGHT(N3247,LEN(N3247)-SEARCH("/",N3247))</f>
        <v>plays</v>
      </c>
      <c r="S3247" s="11">
        <f>(((J3247/60)/60)/24)+DATE(1970,1,1)</f>
        <v>42135.60020833333</v>
      </c>
      <c r="T3247" s="11">
        <f>(((I3247/60)/60)/24)+DATE(1970,1,1)</f>
        <v>42167.083333333328</v>
      </c>
      <c r="U3247">
        <f>YEAR(S3247)</f>
        <v>2015</v>
      </c>
      <c r="V3247">
        <f>YEAR(T3247)</f>
        <v>2015</v>
      </c>
      <c r="W3247" t="str">
        <f>IF(V3247=U3247, "Yes"," No")</f>
        <v>Yes</v>
      </c>
    </row>
    <row r="3248" spans="1:23" ht="43.2" x14ac:dyDescent="0.3">
      <c r="A3248">
        <v>3246</v>
      </c>
      <c r="B3248" s="1" t="s">
        <v>6580</v>
      </c>
      <c r="C3248" s="1" t="s">
        <v>6581</v>
      </c>
      <c r="D3248">
        <v>10000</v>
      </c>
      <c r="E3248">
        <v>11122</v>
      </c>
      <c r="F3248" t="s">
        <v>16</v>
      </c>
      <c r="G3248" t="s">
        <v>17</v>
      </c>
      <c r="H3248" t="s">
        <v>18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1086</v>
      </c>
      <c r="O3248" s="7">
        <f>(E3248/D3248)*100</f>
        <v>111.22000000000001</v>
      </c>
      <c r="P3248" s="5">
        <f>IFERROR((E3248/L3248),0)</f>
        <v>57.626943005181346</v>
      </c>
      <c r="Q3248" s="5" t="str">
        <f>LEFT(N3248,SEARCH("/", N3248)-1)</f>
        <v>theater</v>
      </c>
      <c r="R3248" s="5" t="str">
        <f>RIGHT(N3248,LEN(N3248)-SEARCH("/",N3248))</f>
        <v>plays</v>
      </c>
      <c r="S3248" s="11">
        <f>(((J3248/60)/60)/24)+DATE(1970,1,1)</f>
        <v>42230.472222222219</v>
      </c>
      <c r="T3248" s="11">
        <f>(((I3248/60)/60)/24)+DATE(1970,1,1)</f>
        <v>42259.165972222225</v>
      </c>
      <c r="U3248">
        <f>YEAR(S3248)</f>
        <v>2015</v>
      </c>
      <c r="V3248">
        <f>YEAR(T3248)</f>
        <v>2015</v>
      </c>
      <c r="W3248" t="str">
        <f>IF(V3248=U3248, "Yes"," No")</f>
        <v>Yes</v>
      </c>
    </row>
    <row r="3249" spans="1:23" ht="43.2" x14ac:dyDescent="0.3">
      <c r="A3249">
        <v>3247</v>
      </c>
      <c r="B3249" s="1" t="s">
        <v>6582</v>
      </c>
      <c r="C3249" s="1" t="s">
        <v>6583</v>
      </c>
      <c r="D3249">
        <v>2500</v>
      </c>
      <c r="E3249">
        <v>2646.5</v>
      </c>
      <c r="F3249" t="s">
        <v>16</v>
      </c>
      <c r="G3249" t="s">
        <v>24</v>
      </c>
      <c r="H3249" t="s">
        <v>25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1086</v>
      </c>
      <c r="O3249" s="7">
        <f>(E3249/D3249)*100</f>
        <v>105.86</v>
      </c>
      <c r="P3249" s="5">
        <f>IFERROR((E3249/L3249),0)</f>
        <v>46.429824561403507</v>
      </c>
      <c r="Q3249" s="5" t="str">
        <f>LEFT(N3249,SEARCH("/", N3249)-1)</f>
        <v>theater</v>
      </c>
      <c r="R3249" s="5" t="str">
        <f>RIGHT(N3249,LEN(N3249)-SEARCH("/",N3249))</f>
        <v>plays</v>
      </c>
      <c r="S3249" s="11">
        <f>(((J3249/60)/60)/24)+DATE(1970,1,1)</f>
        <v>42167.434166666666</v>
      </c>
      <c r="T3249" s="11">
        <f>(((I3249/60)/60)/24)+DATE(1970,1,1)</f>
        <v>42197.434166666666</v>
      </c>
      <c r="U3249">
        <f>YEAR(S3249)</f>
        <v>2015</v>
      </c>
      <c r="V3249">
        <f>YEAR(T3249)</f>
        <v>2015</v>
      </c>
      <c r="W3249" t="str">
        <f>IF(V3249=U3249, "Yes"," No")</f>
        <v>Yes</v>
      </c>
    </row>
    <row r="3250" spans="1:23" ht="28.8" x14ac:dyDescent="0.3">
      <c r="A3250">
        <v>3248</v>
      </c>
      <c r="B3250" s="1" t="s">
        <v>6584</v>
      </c>
      <c r="C3250" s="1" t="s">
        <v>6585</v>
      </c>
      <c r="D3250">
        <v>12000</v>
      </c>
      <c r="E3250">
        <v>12095</v>
      </c>
      <c r="F3250" t="s">
        <v>16</v>
      </c>
      <c r="G3250" t="s">
        <v>17</v>
      </c>
      <c r="H3250" t="s">
        <v>18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1086</v>
      </c>
      <c r="O3250" s="7">
        <f>(E3250/D3250)*100</f>
        <v>100.79166666666666</v>
      </c>
      <c r="P3250" s="5">
        <f>IFERROR((E3250/L3250),0)</f>
        <v>60.475000000000001</v>
      </c>
      <c r="Q3250" s="5" t="str">
        <f>LEFT(N3250,SEARCH("/", N3250)-1)</f>
        <v>theater</v>
      </c>
      <c r="R3250" s="5" t="str">
        <f>RIGHT(N3250,LEN(N3250)-SEARCH("/",N3250))</f>
        <v>plays</v>
      </c>
      <c r="S3250" s="11">
        <f>(((J3250/60)/60)/24)+DATE(1970,1,1)</f>
        <v>42068.888391203705</v>
      </c>
      <c r="T3250" s="11">
        <f>(((I3250/60)/60)/24)+DATE(1970,1,1)</f>
        <v>42098.846724537041</v>
      </c>
      <c r="U3250">
        <f>YEAR(S3250)</f>
        <v>2015</v>
      </c>
      <c r="V3250">
        <f>YEAR(T3250)</f>
        <v>2015</v>
      </c>
      <c r="W3250" t="str">
        <f>IF(V3250=U3250, "Yes"," No")</f>
        <v>Yes</v>
      </c>
    </row>
    <row r="3251" spans="1:23" ht="43.2" x14ac:dyDescent="0.3">
      <c r="A3251">
        <v>3249</v>
      </c>
      <c r="B3251" s="1" t="s">
        <v>6586</v>
      </c>
      <c r="C3251" s="1" t="s">
        <v>6587</v>
      </c>
      <c r="D3251">
        <v>5500</v>
      </c>
      <c r="E3251">
        <v>5771</v>
      </c>
      <c r="F3251" t="s">
        <v>16</v>
      </c>
      <c r="G3251" t="s">
        <v>17</v>
      </c>
      <c r="H3251" t="s">
        <v>18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1086</v>
      </c>
      <c r="O3251" s="7">
        <f>(E3251/D3251)*100</f>
        <v>104.92727272727274</v>
      </c>
      <c r="P3251" s="5">
        <f>IFERROR((E3251/L3251),0)</f>
        <v>65.579545454545453</v>
      </c>
      <c r="Q3251" s="5" t="str">
        <f>LEFT(N3251,SEARCH("/", N3251)-1)</f>
        <v>theater</v>
      </c>
      <c r="R3251" s="5" t="str">
        <f>RIGHT(N3251,LEN(N3251)-SEARCH("/",N3251))</f>
        <v>plays</v>
      </c>
      <c r="S3251" s="11">
        <f>(((J3251/60)/60)/24)+DATE(1970,1,1)</f>
        <v>42145.746689814812</v>
      </c>
      <c r="T3251" s="11">
        <f>(((I3251/60)/60)/24)+DATE(1970,1,1)</f>
        <v>42175.746689814812</v>
      </c>
      <c r="U3251">
        <f>YEAR(S3251)</f>
        <v>2015</v>
      </c>
      <c r="V3251">
        <f>YEAR(T3251)</f>
        <v>2015</v>
      </c>
      <c r="W3251" t="str">
        <f>IF(V3251=U3251, "Yes"," No")</f>
        <v>Yes</v>
      </c>
    </row>
    <row r="3252" spans="1:23" ht="57.6" x14ac:dyDescent="0.3">
      <c r="A3252">
        <v>3250</v>
      </c>
      <c r="B3252" s="1" t="s">
        <v>6588</v>
      </c>
      <c r="C3252" s="1" t="s">
        <v>6589</v>
      </c>
      <c r="D3252">
        <v>25000</v>
      </c>
      <c r="E3252">
        <v>25388</v>
      </c>
      <c r="F3252" t="s">
        <v>16</v>
      </c>
      <c r="G3252" t="s">
        <v>17</v>
      </c>
      <c r="H3252" t="s">
        <v>18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1086</v>
      </c>
      <c r="O3252" s="7">
        <f>(E3252/D3252)*100</f>
        <v>101.55199999999999</v>
      </c>
      <c r="P3252" s="5">
        <f>IFERROR((E3252/L3252),0)</f>
        <v>119.1924882629108</v>
      </c>
      <c r="Q3252" s="5" t="str">
        <f>LEFT(N3252,SEARCH("/", N3252)-1)</f>
        <v>theater</v>
      </c>
      <c r="R3252" s="5" t="str">
        <f>RIGHT(N3252,LEN(N3252)-SEARCH("/",N3252))</f>
        <v>plays</v>
      </c>
      <c r="S3252" s="11">
        <f>(((J3252/60)/60)/24)+DATE(1970,1,1)</f>
        <v>41918.742175925923</v>
      </c>
      <c r="T3252" s="11">
        <f>(((I3252/60)/60)/24)+DATE(1970,1,1)</f>
        <v>41948.783842592595</v>
      </c>
      <c r="U3252">
        <f>YEAR(S3252)</f>
        <v>2014</v>
      </c>
      <c r="V3252">
        <f>YEAR(T3252)</f>
        <v>2014</v>
      </c>
      <c r="W3252" t="str">
        <f>IF(V3252=U3252, "Yes"," No")</f>
        <v>Yes</v>
      </c>
    </row>
    <row r="3253" spans="1:23" ht="43.2" x14ac:dyDescent="0.3">
      <c r="A3253">
        <v>3251</v>
      </c>
      <c r="B3253" s="1" t="s">
        <v>6590</v>
      </c>
      <c r="C3253" s="1" t="s">
        <v>6591</v>
      </c>
      <c r="D3253">
        <v>1500</v>
      </c>
      <c r="E3253">
        <v>1661</v>
      </c>
      <c r="F3253" t="s">
        <v>16</v>
      </c>
      <c r="G3253" t="s">
        <v>17</v>
      </c>
      <c r="H3253" t="s">
        <v>18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1086</v>
      </c>
      <c r="O3253" s="7">
        <f>(E3253/D3253)*100</f>
        <v>110.73333333333333</v>
      </c>
      <c r="P3253" s="5">
        <f>IFERROR((E3253/L3253),0)</f>
        <v>83.05</v>
      </c>
      <c r="Q3253" s="5" t="str">
        <f>LEFT(N3253,SEARCH("/", N3253)-1)</f>
        <v>theater</v>
      </c>
      <c r="R3253" s="5" t="str">
        <f>RIGHT(N3253,LEN(N3253)-SEARCH("/",N3253))</f>
        <v>plays</v>
      </c>
      <c r="S3253" s="11">
        <f>(((J3253/60)/60)/24)+DATE(1970,1,1)</f>
        <v>42146.731087962966</v>
      </c>
      <c r="T3253" s="11">
        <f>(((I3253/60)/60)/24)+DATE(1970,1,1)</f>
        <v>42176.731087962966</v>
      </c>
      <c r="U3253">
        <f>YEAR(S3253)</f>
        <v>2015</v>
      </c>
      <c r="V3253">
        <f>YEAR(T3253)</f>
        <v>2015</v>
      </c>
      <c r="W3253" t="str">
        <f>IF(V3253=U3253, "Yes"," No")</f>
        <v>Yes</v>
      </c>
    </row>
    <row r="3254" spans="1:23" ht="43.2" x14ac:dyDescent="0.3">
      <c r="A3254">
        <v>3252</v>
      </c>
      <c r="B3254" s="1" t="s">
        <v>6592</v>
      </c>
      <c r="C3254" s="1" t="s">
        <v>6593</v>
      </c>
      <c r="D3254">
        <v>2250</v>
      </c>
      <c r="E3254">
        <v>2876</v>
      </c>
      <c r="F3254" t="s">
        <v>16</v>
      </c>
      <c r="G3254" t="s">
        <v>24</v>
      </c>
      <c r="H3254" t="s">
        <v>25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1086</v>
      </c>
      <c r="O3254" s="7">
        <f>(E3254/D3254)*100</f>
        <v>127.82222222222221</v>
      </c>
      <c r="P3254" s="5">
        <f>IFERROR((E3254/L3254),0)</f>
        <v>57.52</v>
      </c>
      <c r="Q3254" s="5" t="str">
        <f>LEFT(N3254,SEARCH("/", N3254)-1)</f>
        <v>theater</v>
      </c>
      <c r="R3254" s="5" t="str">
        <f>RIGHT(N3254,LEN(N3254)-SEARCH("/",N3254))</f>
        <v>plays</v>
      </c>
      <c r="S3254" s="11">
        <f>(((J3254/60)/60)/24)+DATE(1970,1,1)</f>
        <v>42590.472685185188</v>
      </c>
      <c r="T3254" s="11">
        <f>(((I3254/60)/60)/24)+DATE(1970,1,1)</f>
        <v>42620.472685185188</v>
      </c>
      <c r="U3254">
        <f>YEAR(S3254)</f>
        <v>2016</v>
      </c>
      <c r="V3254">
        <f>YEAR(T3254)</f>
        <v>2016</v>
      </c>
      <c r="W3254" t="str">
        <f>IF(V3254=U3254, "Yes"," No")</f>
        <v>Yes</v>
      </c>
    </row>
    <row r="3255" spans="1:23" ht="43.2" x14ac:dyDescent="0.3">
      <c r="A3255">
        <v>3253</v>
      </c>
      <c r="B3255" s="1" t="s">
        <v>6594</v>
      </c>
      <c r="C3255" s="1" t="s">
        <v>6595</v>
      </c>
      <c r="D3255">
        <v>20000</v>
      </c>
      <c r="E3255">
        <v>20365</v>
      </c>
      <c r="F3255" t="s">
        <v>16</v>
      </c>
      <c r="G3255" t="s">
        <v>17</v>
      </c>
      <c r="H3255" t="s">
        <v>18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1086</v>
      </c>
      <c r="O3255" s="7">
        <f>(E3255/D3255)*100</f>
        <v>101.82500000000002</v>
      </c>
      <c r="P3255" s="5">
        <f>IFERROR((E3255/L3255),0)</f>
        <v>177.08695652173913</v>
      </c>
      <c r="Q3255" s="5" t="str">
        <f>LEFT(N3255,SEARCH("/", N3255)-1)</f>
        <v>theater</v>
      </c>
      <c r="R3255" s="5" t="str">
        <f>RIGHT(N3255,LEN(N3255)-SEARCH("/",N3255))</f>
        <v>plays</v>
      </c>
      <c r="S3255" s="11">
        <f>(((J3255/60)/60)/24)+DATE(1970,1,1)</f>
        <v>42602.576712962968</v>
      </c>
      <c r="T3255" s="11">
        <f>(((I3255/60)/60)/24)+DATE(1970,1,1)</f>
        <v>42621.15625</v>
      </c>
      <c r="U3255">
        <f>YEAR(S3255)</f>
        <v>2016</v>
      </c>
      <c r="V3255">
        <f>YEAR(T3255)</f>
        <v>2016</v>
      </c>
      <c r="W3255" t="str">
        <f>IF(V3255=U3255, "Yes"," No")</f>
        <v>Yes</v>
      </c>
    </row>
    <row r="3256" spans="1:23" ht="43.2" x14ac:dyDescent="0.3">
      <c r="A3256">
        <v>3254</v>
      </c>
      <c r="B3256" s="1" t="s">
        <v>6596</v>
      </c>
      <c r="C3256" s="1" t="s">
        <v>6597</v>
      </c>
      <c r="D3256">
        <v>13000</v>
      </c>
      <c r="E3256">
        <v>13163.5</v>
      </c>
      <c r="F3256" t="s">
        <v>16</v>
      </c>
      <c r="G3256" t="s">
        <v>24</v>
      </c>
      <c r="H3256" t="s">
        <v>25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1086</v>
      </c>
      <c r="O3256" s="7">
        <f>(E3256/D3256)*100</f>
        <v>101.25769230769231</v>
      </c>
      <c r="P3256" s="5">
        <f>IFERROR((E3256/L3256),0)</f>
        <v>70.771505376344081</v>
      </c>
      <c r="Q3256" s="5" t="str">
        <f>LEFT(N3256,SEARCH("/", N3256)-1)</f>
        <v>theater</v>
      </c>
      <c r="R3256" s="5" t="str">
        <f>RIGHT(N3256,LEN(N3256)-SEARCH("/",N3256))</f>
        <v>plays</v>
      </c>
      <c r="S3256" s="11">
        <f>(((J3256/60)/60)/24)+DATE(1970,1,1)</f>
        <v>42059.085752314815</v>
      </c>
      <c r="T3256" s="11">
        <f>(((I3256/60)/60)/24)+DATE(1970,1,1)</f>
        <v>42089.044085648144</v>
      </c>
      <c r="U3256">
        <f>YEAR(S3256)</f>
        <v>2015</v>
      </c>
      <c r="V3256">
        <f>YEAR(T3256)</f>
        <v>2015</v>
      </c>
      <c r="W3256" t="str">
        <f>IF(V3256=U3256, "Yes"," No")</f>
        <v>Yes</v>
      </c>
    </row>
    <row r="3257" spans="1:23" ht="57.6" x14ac:dyDescent="0.3">
      <c r="A3257">
        <v>3255</v>
      </c>
      <c r="B3257" s="1" t="s">
        <v>6598</v>
      </c>
      <c r="C3257" s="1" t="s">
        <v>6599</v>
      </c>
      <c r="D3257">
        <v>300</v>
      </c>
      <c r="E3257">
        <v>525</v>
      </c>
      <c r="F3257" t="s">
        <v>16</v>
      </c>
      <c r="G3257" t="s">
        <v>24</v>
      </c>
      <c r="H3257" t="s">
        <v>25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1086</v>
      </c>
      <c r="O3257" s="7">
        <f>(E3257/D3257)*100</f>
        <v>175</v>
      </c>
      <c r="P3257" s="5">
        <f>IFERROR((E3257/L3257),0)</f>
        <v>29.166666666666668</v>
      </c>
      <c r="Q3257" s="5" t="str">
        <f>LEFT(N3257,SEARCH("/", N3257)-1)</f>
        <v>theater</v>
      </c>
      <c r="R3257" s="5" t="str">
        <f>RIGHT(N3257,LEN(N3257)-SEARCH("/",N3257))</f>
        <v>plays</v>
      </c>
      <c r="S3257" s="11">
        <f>(((J3257/60)/60)/24)+DATE(1970,1,1)</f>
        <v>41889.768229166664</v>
      </c>
      <c r="T3257" s="11">
        <f>(((I3257/60)/60)/24)+DATE(1970,1,1)</f>
        <v>41919.768229166664</v>
      </c>
      <c r="U3257">
        <f>YEAR(S3257)</f>
        <v>2014</v>
      </c>
      <c r="V3257">
        <f>YEAR(T3257)</f>
        <v>2014</v>
      </c>
      <c r="W3257" t="str">
        <f>IF(V3257=U3257, "Yes"," No")</f>
        <v>Yes</v>
      </c>
    </row>
    <row r="3258" spans="1:23" ht="43.2" x14ac:dyDescent="0.3">
      <c r="A3258">
        <v>3256</v>
      </c>
      <c r="B3258" s="1" t="s">
        <v>6600</v>
      </c>
      <c r="C3258" s="1" t="s">
        <v>6601</v>
      </c>
      <c r="D3258">
        <v>10000</v>
      </c>
      <c r="E3258">
        <v>12806</v>
      </c>
      <c r="F3258" t="s">
        <v>16</v>
      </c>
      <c r="G3258" t="s">
        <v>17</v>
      </c>
      <c r="H3258" t="s">
        <v>18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1086</v>
      </c>
      <c r="O3258" s="7">
        <f>(E3258/D3258)*100</f>
        <v>128.06</v>
      </c>
      <c r="P3258" s="5">
        <f>IFERROR((E3258/L3258),0)</f>
        <v>72.76136363636364</v>
      </c>
      <c r="Q3258" s="5" t="str">
        <f>LEFT(N3258,SEARCH("/", N3258)-1)</f>
        <v>theater</v>
      </c>
      <c r="R3258" s="5" t="str">
        <f>RIGHT(N3258,LEN(N3258)-SEARCH("/",N3258))</f>
        <v>plays</v>
      </c>
      <c r="S3258" s="11">
        <f>(((J3258/60)/60)/24)+DATE(1970,1,1)</f>
        <v>42144.573807870373</v>
      </c>
      <c r="T3258" s="11">
        <f>(((I3258/60)/60)/24)+DATE(1970,1,1)</f>
        <v>42166.165972222225</v>
      </c>
      <c r="U3258">
        <f>YEAR(S3258)</f>
        <v>2015</v>
      </c>
      <c r="V3258">
        <f>YEAR(T3258)</f>
        <v>2015</v>
      </c>
      <c r="W3258" t="str">
        <f>IF(V3258=U3258, "Yes"," No")</f>
        <v>Yes</v>
      </c>
    </row>
    <row r="3259" spans="1:23" ht="43.2" x14ac:dyDescent="0.3">
      <c r="A3259">
        <v>3257</v>
      </c>
      <c r="B3259" s="1" t="s">
        <v>6602</v>
      </c>
      <c r="C3259" s="1" t="s">
        <v>6603</v>
      </c>
      <c r="D3259">
        <v>2000</v>
      </c>
      <c r="E3259">
        <v>2125.9899999999998</v>
      </c>
      <c r="F3259" t="s">
        <v>16</v>
      </c>
      <c r="G3259" t="s">
        <v>24</v>
      </c>
      <c r="H3259" t="s">
        <v>25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1086</v>
      </c>
      <c r="O3259" s="7">
        <f>(E3259/D3259)*100</f>
        <v>106.29949999999999</v>
      </c>
      <c r="P3259" s="5">
        <f>IFERROR((E3259/L3259),0)</f>
        <v>51.853414634146333</v>
      </c>
      <c r="Q3259" s="5" t="str">
        <f>LEFT(N3259,SEARCH("/", N3259)-1)</f>
        <v>theater</v>
      </c>
      <c r="R3259" s="5" t="str">
        <f>RIGHT(N3259,LEN(N3259)-SEARCH("/",N3259))</f>
        <v>plays</v>
      </c>
      <c r="S3259" s="11">
        <f>(((J3259/60)/60)/24)+DATE(1970,1,1)</f>
        <v>42758.559629629628</v>
      </c>
      <c r="T3259" s="11">
        <f>(((I3259/60)/60)/24)+DATE(1970,1,1)</f>
        <v>42788.559629629628</v>
      </c>
      <c r="U3259">
        <f>YEAR(S3259)</f>
        <v>2017</v>
      </c>
      <c r="V3259">
        <f>YEAR(T3259)</f>
        <v>2017</v>
      </c>
      <c r="W3259" t="str">
        <f>IF(V3259=U3259, "Yes"," No")</f>
        <v>Yes</v>
      </c>
    </row>
    <row r="3260" spans="1:23" ht="43.2" x14ac:dyDescent="0.3">
      <c r="A3260">
        <v>3258</v>
      </c>
      <c r="B3260" s="1" t="s">
        <v>6604</v>
      </c>
      <c r="C3260" s="1" t="s">
        <v>6605</v>
      </c>
      <c r="D3260">
        <v>7000</v>
      </c>
      <c r="E3260">
        <v>7365</v>
      </c>
      <c r="F3260" t="s">
        <v>16</v>
      </c>
      <c r="G3260" t="s">
        <v>17</v>
      </c>
      <c r="H3260" t="s">
        <v>18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1086</v>
      </c>
      <c r="O3260" s="7">
        <f>(E3260/D3260)*100</f>
        <v>105.21428571428571</v>
      </c>
      <c r="P3260" s="5">
        <f>IFERROR((E3260/L3260),0)</f>
        <v>98.2</v>
      </c>
      <c r="Q3260" s="5" t="str">
        <f>LEFT(N3260,SEARCH("/", N3260)-1)</f>
        <v>theater</v>
      </c>
      <c r="R3260" s="5" t="str">
        <f>RIGHT(N3260,LEN(N3260)-SEARCH("/",N3260))</f>
        <v>plays</v>
      </c>
      <c r="S3260" s="11">
        <f>(((J3260/60)/60)/24)+DATE(1970,1,1)</f>
        <v>41982.887280092589</v>
      </c>
      <c r="T3260" s="11">
        <f>(((I3260/60)/60)/24)+DATE(1970,1,1)</f>
        <v>42012.887280092589</v>
      </c>
      <c r="U3260">
        <f>YEAR(S3260)</f>
        <v>2014</v>
      </c>
      <c r="V3260">
        <f>YEAR(T3260)</f>
        <v>2015</v>
      </c>
      <c r="W3260" t="str">
        <f>IF(V3260=U3260, "Yes"," No")</f>
        <v xml:space="preserve"> No</v>
      </c>
    </row>
    <row r="3261" spans="1:23" ht="43.2" x14ac:dyDescent="0.3">
      <c r="A3261">
        <v>3259</v>
      </c>
      <c r="B3261" s="1" t="s">
        <v>6606</v>
      </c>
      <c r="C3261" s="1" t="s">
        <v>6607</v>
      </c>
      <c r="D3261">
        <v>23000</v>
      </c>
      <c r="E3261">
        <v>24418.6</v>
      </c>
      <c r="F3261" t="s">
        <v>16</v>
      </c>
      <c r="G3261" t="s">
        <v>17</v>
      </c>
      <c r="H3261" t="s">
        <v>18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1086</v>
      </c>
      <c r="O3261" s="7">
        <f>(E3261/D3261)*100</f>
        <v>106.16782608695652</v>
      </c>
      <c r="P3261" s="5">
        <f>IFERROR((E3261/L3261),0)</f>
        <v>251.7381443298969</v>
      </c>
      <c r="Q3261" s="5" t="str">
        <f>LEFT(N3261,SEARCH("/", N3261)-1)</f>
        <v>theater</v>
      </c>
      <c r="R3261" s="5" t="str">
        <f>RIGHT(N3261,LEN(N3261)-SEARCH("/",N3261))</f>
        <v>plays</v>
      </c>
      <c r="S3261" s="11">
        <f>(((J3261/60)/60)/24)+DATE(1970,1,1)</f>
        <v>42614.760937500003</v>
      </c>
      <c r="T3261" s="11">
        <f>(((I3261/60)/60)/24)+DATE(1970,1,1)</f>
        <v>42644.165972222225</v>
      </c>
      <c r="U3261">
        <f>YEAR(S3261)</f>
        <v>2016</v>
      </c>
      <c r="V3261">
        <f>YEAR(T3261)</f>
        <v>2016</v>
      </c>
      <c r="W3261" t="str">
        <f>IF(V3261=U3261, "Yes"," No")</f>
        <v>Yes</v>
      </c>
    </row>
    <row r="3262" spans="1:23" ht="43.2" x14ac:dyDescent="0.3">
      <c r="A3262">
        <v>3260</v>
      </c>
      <c r="B3262" s="1" t="s">
        <v>6608</v>
      </c>
      <c r="C3262" s="1" t="s">
        <v>6609</v>
      </c>
      <c r="D3262">
        <v>5000</v>
      </c>
      <c r="E3262">
        <v>5462</v>
      </c>
      <c r="F3262" t="s">
        <v>16</v>
      </c>
      <c r="G3262" t="s">
        <v>17</v>
      </c>
      <c r="H3262" t="s">
        <v>18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1086</v>
      </c>
      <c r="O3262" s="7">
        <f>(E3262/D3262)*100</f>
        <v>109.24000000000001</v>
      </c>
      <c r="P3262" s="5">
        <f>IFERROR((E3262/L3262),0)</f>
        <v>74.821917808219183</v>
      </c>
      <c r="Q3262" s="5" t="str">
        <f>LEFT(N3262,SEARCH("/", N3262)-1)</f>
        <v>theater</v>
      </c>
      <c r="R3262" s="5" t="str">
        <f>RIGHT(N3262,LEN(N3262)-SEARCH("/",N3262))</f>
        <v>plays</v>
      </c>
      <c r="S3262" s="11">
        <f>(((J3262/60)/60)/24)+DATE(1970,1,1)</f>
        <v>42303.672662037032</v>
      </c>
      <c r="T3262" s="11">
        <f>(((I3262/60)/60)/24)+DATE(1970,1,1)</f>
        <v>42338.714328703703</v>
      </c>
      <c r="U3262">
        <f>YEAR(S3262)</f>
        <v>2015</v>
      </c>
      <c r="V3262">
        <f>YEAR(T3262)</f>
        <v>2015</v>
      </c>
      <c r="W3262" t="str">
        <f>IF(V3262=U3262, "Yes"," No")</f>
        <v>Yes</v>
      </c>
    </row>
    <row r="3263" spans="1:23" ht="43.2" x14ac:dyDescent="0.3">
      <c r="A3263">
        <v>3261</v>
      </c>
      <c r="B3263" s="1" t="s">
        <v>6610</v>
      </c>
      <c r="C3263" s="1" t="s">
        <v>6611</v>
      </c>
      <c r="D3263">
        <v>3300</v>
      </c>
      <c r="E3263">
        <v>3315</v>
      </c>
      <c r="F3263" t="s">
        <v>16</v>
      </c>
      <c r="G3263" t="s">
        <v>17</v>
      </c>
      <c r="H3263" t="s">
        <v>18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1086</v>
      </c>
      <c r="O3263" s="7">
        <f>(E3263/D3263)*100</f>
        <v>100.45454545454547</v>
      </c>
      <c r="P3263" s="5">
        <f>IFERROR((E3263/L3263),0)</f>
        <v>67.65306122448979</v>
      </c>
      <c r="Q3263" s="5" t="str">
        <f>LEFT(N3263,SEARCH("/", N3263)-1)</f>
        <v>theater</v>
      </c>
      <c r="R3263" s="5" t="str">
        <f>RIGHT(N3263,LEN(N3263)-SEARCH("/",N3263))</f>
        <v>plays</v>
      </c>
      <c r="S3263" s="11">
        <f>(((J3263/60)/60)/24)+DATE(1970,1,1)</f>
        <v>42171.725416666668</v>
      </c>
      <c r="T3263" s="11">
        <f>(((I3263/60)/60)/24)+DATE(1970,1,1)</f>
        <v>42201.725416666668</v>
      </c>
      <c r="U3263">
        <f>YEAR(S3263)</f>
        <v>2015</v>
      </c>
      <c r="V3263">
        <f>YEAR(T3263)</f>
        <v>2015</v>
      </c>
      <c r="W3263" t="str">
        <f>IF(V3263=U3263, "Yes"," No")</f>
        <v>Yes</v>
      </c>
    </row>
    <row r="3264" spans="1:23" ht="28.8" x14ac:dyDescent="0.3">
      <c r="A3264">
        <v>3262</v>
      </c>
      <c r="B3264" s="1" t="s">
        <v>6612</v>
      </c>
      <c r="C3264" s="1" t="s">
        <v>6613</v>
      </c>
      <c r="D3264">
        <v>12200</v>
      </c>
      <c r="E3264">
        <v>12571</v>
      </c>
      <c r="F3264" t="s">
        <v>16</v>
      </c>
      <c r="G3264" t="s">
        <v>17</v>
      </c>
      <c r="H3264" t="s">
        <v>18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1086</v>
      </c>
      <c r="O3264" s="7">
        <f>(E3264/D3264)*100</f>
        <v>103.04098360655738</v>
      </c>
      <c r="P3264" s="5">
        <f>IFERROR((E3264/L3264),0)</f>
        <v>93.81343283582089</v>
      </c>
      <c r="Q3264" s="5" t="str">
        <f>LEFT(N3264,SEARCH("/", N3264)-1)</f>
        <v>theater</v>
      </c>
      <c r="R3264" s="5" t="str">
        <f>RIGHT(N3264,LEN(N3264)-SEARCH("/",N3264))</f>
        <v>plays</v>
      </c>
      <c r="S3264" s="11">
        <f>(((J3264/60)/60)/24)+DATE(1970,1,1)</f>
        <v>41964.315532407403</v>
      </c>
      <c r="T3264" s="11">
        <f>(((I3264/60)/60)/24)+DATE(1970,1,1)</f>
        <v>41995.166666666672</v>
      </c>
      <c r="U3264">
        <f>YEAR(S3264)</f>
        <v>2014</v>
      </c>
      <c r="V3264">
        <f>YEAR(T3264)</f>
        <v>2014</v>
      </c>
      <c r="W3264" t="str">
        <f>IF(V3264=U3264, "Yes"," No")</f>
        <v>Yes</v>
      </c>
    </row>
    <row r="3265" spans="1:23" ht="28.8" x14ac:dyDescent="0.3">
      <c r="A3265">
        <v>3263</v>
      </c>
      <c r="B3265" s="1" t="s">
        <v>6614</v>
      </c>
      <c r="C3265" s="1" t="s">
        <v>6615</v>
      </c>
      <c r="D3265">
        <v>2500</v>
      </c>
      <c r="E3265">
        <v>2804.16</v>
      </c>
      <c r="F3265" t="s">
        <v>16</v>
      </c>
      <c r="G3265" t="s">
        <v>17</v>
      </c>
      <c r="H3265" t="s">
        <v>18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1086</v>
      </c>
      <c r="O3265" s="7">
        <f>(E3265/D3265)*100</f>
        <v>112.1664</v>
      </c>
      <c r="P3265" s="5">
        <f>IFERROR((E3265/L3265),0)</f>
        <v>41.237647058823526</v>
      </c>
      <c r="Q3265" s="5" t="str">
        <f>LEFT(N3265,SEARCH("/", N3265)-1)</f>
        <v>theater</v>
      </c>
      <c r="R3265" s="5" t="str">
        <f>RIGHT(N3265,LEN(N3265)-SEARCH("/",N3265))</f>
        <v>plays</v>
      </c>
      <c r="S3265" s="11">
        <f>(((J3265/60)/60)/24)+DATE(1970,1,1)</f>
        <v>42284.516064814816</v>
      </c>
      <c r="T3265" s="11">
        <f>(((I3265/60)/60)/24)+DATE(1970,1,1)</f>
        <v>42307.875</v>
      </c>
      <c r="U3265">
        <f>YEAR(S3265)</f>
        <v>2015</v>
      </c>
      <c r="V3265">
        <f>YEAR(T3265)</f>
        <v>2015</v>
      </c>
      <c r="W3265" t="str">
        <f>IF(V3265=U3265, "Yes"," No")</f>
        <v>Yes</v>
      </c>
    </row>
    <row r="3266" spans="1:23" ht="28.8" x14ac:dyDescent="0.3">
      <c r="A3266">
        <v>3264</v>
      </c>
      <c r="B3266" s="1" t="s">
        <v>6616</v>
      </c>
      <c r="C3266" s="1" t="s">
        <v>6617</v>
      </c>
      <c r="D3266">
        <v>2500</v>
      </c>
      <c r="E3266">
        <v>2575</v>
      </c>
      <c r="F3266" t="s">
        <v>16</v>
      </c>
      <c r="G3266" t="s">
        <v>17</v>
      </c>
      <c r="H3266" t="s">
        <v>18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1086</v>
      </c>
      <c r="O3266" s="7">
        <f>(E3266/D3266)*100</f>
        <v>103</v>
      </c>
      <c r="P3266" s="5">
        <f>IFERROR((E3266/L3266),0)</f>
        <v>52.551020408163268</v>
      </c>
      <c r="Q3266" s="5" t="str">
        <f>LEFT(N3266,SEARCH("/", N3266)-1)</f>
        <v>theater</v>
      </c>
      <c r="R3266" s="5" t="str">
        <f>RIGHT(N3266,LEN(N3266)-SEARCH("/",N3266))</f>
        <v>plays</v>
      </c>
      <c r="S3266" s="11">
        <f>(((J3266/60)/60)/24)+DATE(1970,1,1)</f>
        <v>42016.800208333334</v>
      </c>
      <c r="T3266" s="11">
        <f>(((I3266/60)/60)/24)+DATE(1970,1,1)</f>
        <v>42032.916666666672</v>
      </c>
      <c r="U3266">
        <f>YEAR(S3266)</f>
        <v>2015</v>
      </c>
      <c r="V3266">
        <f>YEAR(T3266)</f>
        <v>2015</v>
      </c>
      <c r="W3266" t="str">
        <f>IF(V3266=U3266, "Yes"," No")</f>
        <v>Yes</v>
      </c>
    </row>
    <row r="3267" spans="1:23" ht="43.2" x14ac:dyDescent="0.3">
      <c r="A3267">
        <v>3265</v>
      </c>
      <c r="B3267" s="1" t="s">
        <v>6618</v>
      </c>
      <c r="C3267" s="1" t="s">
        <v>6619</v>
      </c>
      <c r="D3267">
        <v>2700</v>
      </c>
      <c r="E3267">
        <v>4428</v>
      </c>
      <c r="F3267" t="s">
        <v>16</v>
      </c>
      <c r="G3267" t="s">
        <v>2455</v>
      </c>
      <c r="H3267" t="s">
        <v>55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1086</v>
      </c>
      <c r="O3267" s="7">
        <f>(E3267/D3267)*100</f>
        <v>164</v>
      </c>
      <c r="P3267" s="5">
        <f>IFERROR((E3267/L3267),0)</f>
        <v>70.285714285714292</v>
      </c>
      <c r="Q3267" s="5" t="str">
        <f>LEFT(N3267,SEARCH("/", N3267)-1)</f>
        <v>theater</v>
      </c>
      <c r="R3267" s="5" t="str">
        <f>RIGHT(N3267,LEN(N3267)-SEARCH("/",N3267))</f>
        <v>plays</v>
      </c>
      <c r="S3267" s="11">
        <f>(((J3267/60)/60)/24)+DATE(1970,1,1)</f>
        <v>42311.711979166663</v>
      </c>
      <c r="T3267" s="11">
        <f>(((I3267/60)/60)/24)+DATE(1970,1,1)</f>
        <v>42341.708333333328</v>
      </c>
      <c r="U3267">
        <f>YEAR(S3267)</f>
        <v>2015</v>
      </c>
      <c r="V3267">
        <f>YEAR(T3267)</f>
        <v>2015</v>
      </c>
      <c r="W3267" t="str">
        <f>IF(V3267=U3267, "Yes"," No")</f>
        <v>Yes</v>
      </c>
    </row>
    <row r="3268" spans="1:23" ht="43.2" x14ac:dyDescent="0.3">
      <c r="A3268">
        <v>3266</v>
      </c>
      <c r="B3268" s="1" t="s">
        <v>6620</v>
      </c>
      <c r="C3268" s="1" t="s">
        <v>6621</v>
      </c>
      <c r="D3268">
        <v>6000</v>
      </c>
      <c r="E3268">
        <v>7877</v>
      </c>
      <c r="F3268" t="s">
        <v>16</v>
      </c>
      <c r="G3268" t="s">
        <v>17</v>
      </c>
      <c r="H3268" t="s">
        <v>18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1086</v>
      </c>
      <c r="O3268" s="7">
        <f>(E3268/D3268)*100</f>
        <v>131.28333333333333</v>
      </c>
      <c r="P3268" s="5">
        <f>IFERROR((E3268/L3268),0)</f>
        <v>48.325153374233132</v>
      </c>
      <c r="Q3268" s="5" t="str">
        <f>LEFT(N3268,SEARCH("/", N3268)-1)</f>
        <v>theater</v>
      </c>
      <c r="R3268" s="5" t="str">
        <f>RIGHT(N3268,LEN(N3268)-SEARCH("/",N3268))</f>
        <v>plays</v>
      </c>
      <c r="S3268" s="11">
        <f>(((J3268/60)/60)/24)+DATE(1970,1,1)</f>
        <v>42136.536134259266</v>
      </c>
      <c r="T3268" s="11">
        <f>(((I3268/60)/60)/24)+DATE(1970,1,1)</f>
        <v>42167.875</v>
      </c>
      <c r="U3268">
        <f>YEAR(S3268)</f>
        <v>2015</v>
      </c>
      <c r="V3268">
        <f>YEAR(T3268)</f>
        <v>2015</v>
      </c>
      <c r="W3268" t="str">
        <f>IF(V3268=U3268, "Yes"," No")</f>
        <v>Yes</v>
      </c>
    </row>
    <row r="3269" spans="1:23" ht="43.2" x14ac:dyDescent="0.3">
      <c r="A3269">
        <v>3267</v>
      </c>
      <c r="B3269" s="1" t="s">
        <v>6622</v>
      </c>
      <c r="C3269" s="1" t="s">
        <v>6623</v>
      </c>
      <c r="D3269">
        <v>15000</v>
      </c>
      <c r="E3269">
        <v>15315</v>
      </c>
      <c r="F3269" t="s">
        <v>16</v>
      </c>
      <c r="G3269" t="s">
        <v>17</v>
      </c>
      <c r="H3269" t="s">
        <v>18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1086</v>
      </c>
      <c r="O3269" s="7">
        <f>(E3269/D3269)*100</f>
        <v>102.1</v>
      </c>
      <c r="P3269" s="5">
        <f>IFERROR((E3269/L3269),0)</f>
        <v>53.177083333333336</v>
      </c>
      <c r="Q3269" s="5" t="str">
        <f>LEFT(N3269,SEARCH("/", N3269)-1)</f>
        <v>theater</v>
      </c>
      <c r="R3269" s="5" t="str">
        <f>RIGHT(N3269,LEN(N3269)-SEARCH("/",N3269))</f>
        <v>plays</v>
      </c>
      <c r="S3269" s="11">
        <f>(((J3269/60)/60)/24)+DATE(1970,1,1)</f>
        <v>42172.757638888885</v>
      </c>
      <c r="T3269" s="11">
        <f>(((I3269/60)/60)/24)+DATE(1970,1,1)</f>
        <v>42202.757638888885</v>
      </c>
      <c r="U3269">
        <f>YEAR(S3269)</f>
        <v>2015</v>
      </c>
      <c r="V3269">
        <f>YEAR(T3269)</f>
        <v>2015</v>
      </c>
      <c r="W3269" t="str">
        <f>IF(V3269=U3269, "Yes"," No")</f>
        <v>Yes</v>
      </c>
    </row>
    <row r="3270" spans="1:23" ht="43.2" x14ac:dyDescent="0.3">
      <c r="A3270">
        <v>3268</v>
      </c>
      <c r="B3270" s="1" t="s">
        <v>6624</v>
      </c>
      <c r="C3270" s="1" t="s">
        <v>6625</v>
      </c>
      <c r="D3270">
        <v>2000</v>
      </c>
      <c r="E3270">
        <v>2560</v>
      </c>
      <c r="F3270" t="s">
        <v>16</v>
      </c>
      <c r="G3270" t="s">
        <v>17</v>
      </c>
      <c r="H3270" t="s">
        <v>18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1086</v>
      </c>
      <c r="O3270" s="7">
        <f>(E3270/D3270)*100</f>
        <v>128</v>
      </c>
      <c r="P3270" s="5">
        <f>IFERROR((E3270/L3270),0)</f>
        <v>60.952380952380949</v>
      </c>
      <c r="Q3270" s="5" t="str">
        <f>LEFT(N3270,SEARCH("/", N3270)-1)</f>
        <v>theater</v>
      </c>
      <c r="R3270" s="5" t="str">
        <f>RIGHT(N3270,LEN(N3270)-SEARCH("/",N3270))</f>
        <v>plays</v>
      </c>
      <c r="S3270" s="11">
        <f>(((J3270/60)/60)/24)+DATE(1970,1,1)</f>
        <v>42590.90425925926</v>
      </c>
      <c r="T3270" s="11">
        <f>(((I3270/60)/60)/24)+DATE(1970,1,1)</f>
        <v>42606.90425925926</v>
      </c>
      <c r="U3270">
        <f>YEAR(S3270)</f>
        <v>2016</v>
      </c>
      <c r="V3270">
        <f>YEAR(T3270)</f>
        <v>2016</v>
      </c>
      <c r="W3270" t="str">
        <f>IF(V3270=U3270, "Yes"," No")</f>
        <v>Yes</v>
      </c>
    </row>
    <row r="3271" spans="1:23" ht="43.2" x14ac:dyDescent="0.3">
      <c r="A3271">
        <v>3269</v>
      </c>
      <c r="B3271" s="1" t="s">
        <v>6626</v>
      </c>
      <c r="C3271" s="1" t="s">
        <v>6627</v>
      </c>
      <c r="D3271">
        <v>8000</v>
      </c>
      <c r="E3271">
        <v>8120</v>
      </c>
      <c r="F3271" t="s">
        <v>16</v>
      </c>
      <c r="G3271" t="s">
        <v>24</v>
      </c>
      <c r="H3271" t="s">
        <v>25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1086</v>
      </c>
      <c r="O3271" s="7">
        <f>(E3271/D3271)*100</f>
        <v>101.49999999999999</v>
      </c>
      <c r="P3271" s="5">
        <f>IFERROR((E3271/L3271),0)</f>
        <v>116</v>
      </c>
      <c r="Q3271" s="5" t="str">
        <f>LEFT(N3271,SEARCH("/", N3271)-1)</f>
        <v>theater</v>
      </c>
      <c r="R3271" s="5" t="str">
        <f>RIGHT(N3271,LEN(N3271)-SEARCH("/",N3271))</f>
        <v>plays</v>
      </c>
      <c r="S3271" s="11">
        <f>(((J3271/60)/60)/24)+DATE(1970,1,1)</f>
        <v>42137.395798611105</v>
      </c>
      <c r="T3271" s="11">
        <f>(((I3271/60)/60)/24)+DATE(1970,1,1)</f>
        <v>42171.458333333328</v>
      </c>
      <c r="U3271">
        <f>YEAR(S3271)</f>
        <v>2015</v>
      </c>
      <c r="V3271">
        <f>YEAR(T3271)</f>
        <v>2015</v>
      </c>
      <c r="W3271" t="str">
        <f>IF(V3271=U3271, "Yes"," No")</f>
        <v>Yes</v>
      </c>
    </row>
    <row r="3272" spans="1:23" ht="57.6" x14ac:dyDescent="0.3">
      <c r="A3272">
        <v>3270</v>
      </c>
      <c r="B3272" s="1" t="s">
        <v>6628</v>
      </c>
      <c r="C3272" s="1" t="s">
        <v>6629</v>
      </c>
      <c r="D3272">
        <v>1800</v>
      </c>
      <c r="E3272">
        <v>1830</v>
      </c>
      <c r="F3272" t="s">
        <v>16</v>
      </c>
      <c r="G3272" t="s">
        <v>24</v>
      </c>
      <c r="H3272" t="s">
        <v>25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1086</v>
      </c>
      <c r="O3272" s="7">
        <f>(E3272/D3272)*100</f>
        <v>101.66666666666666</v>
      </c>
      <c r="P3272" s="5">
        <f>IFERROR((E3272/L3272),0)</f>
        <v>61</v>
      </c>
      <c r="Q3272" s="5" t="str">
        <f>LEFT(N3272,SEARCH("/", N3272)-1)</f>
        <v>theater</v>
      </c>
      <c r="R3272" s="5" t="str">
        <f>RIGHT(N3272,LEN(N3272)-SEARCH("/",N3272))</f>
        <v>plays</v>
      </c>
      <c r="S3272" s="11">
        <f>(((J3272/60)/60)/24)+DATE(1970,1,1)</f>
        <v>42167.533159722225</v>
      </c>
      <c r="T3272" s="11">
        <f>(((I3272/60)/60)/24)+DATE(1970,1,1)</f>
        <v>42197.533159722225</v>
      </c>
      <c r="U3272">
        <f>YEAR(S3272)</f>
        <v>2015</v>
      </c>
      <c r="V3272">
        <f>YEAR(T3272)</f>
        <v>2015</v>
      </c>
      <c r="W3272" t="str">
        <f>IF(V3272=U3272, "Yes"," No")</f>
        <v>Yes</v>
      </c>
    </row>
    <row r="3273" spans="1:23" ht="28.8" x14ac:dyDescent="0.3">
      <c r="A3273">
        <v>3271</v>
      </c>
      <c r="B3273" s="1" t="s">
        <v>6630</v>
      </c>
      <c r="C3273" s="1" t="s">
        <v>6631</v>
      </c>
      <c r="D3273">
        <v>1500</v>
      </c>
      <c r="E3273">
        <v>1950</v>
      </c>
      <c r="F3273" t="s">
        <v>16</v>
      </c>
      <c r="G3273" t="s">
        <v>24</v>
      </c>
      <c r="H3273" t="s">
        <v>25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1086</v>
      </c>
      <c r="O3273" s="7">
        <f>(E3273/D3273)*100</f>
        <v>130</v>
      </c>
      <c r="P3273" s="5">
        <f>IFERROR((E3273/L3273),0)</f>
        <v>38.235294117647058</v>
      </c>
      <c r="Q3273" s="5" t="str">
        <f>LEFT(N3273,SEARCH("/", N3273)-1)</f>
        <v>theater</v>
      </c>
      <c r="R3273" s="5" t="str">
        <f>RIGHT(N3273,LEN(N3273)-SEARCH("/",N3273))</f>
        <v>plays</v>
      </c>
      <c r="S3273" s="11">
        <f>(((J3273/60)/60)/24)+DATE(1970,1,1)</f>
        <v>41915.437210648146</v>
      </c>
      <c r="T3273" s="11">
        <f>(((I3273/60)/60)/24)+DATE(1970,1,1)</f>
        <v>41945.478877314818</v>
      </c>
      <c r="U3273">
        <f>YEAR(S3273)</f>
        <v>2014</v>
      </c>
      <c r="V3273">
        <f>YEAR(T3273)</f>
        <v>2014</v>
      </c>
      <c r="W3273" t="str">
        <f>IF(V3273=U3273, "Yes"," No")</f>
        <v>Yes</v>
      </c>
    </row>
    <row r="3274" spans="1:23" ht="43.2" x14ac:dyDescent="0.3">
      <c r="A3274">
        <v>3272</v>
      </c>
      <c r="B3274" s="1" t="s">
        <v>6632</v>
      </c>
      <c r="C3274" s="1" t="s">
        <v>6633</v>
      </c>
      <c r="D3274">
        <v>10000</v>
      </c>
      <c r="E3274">
        <v>15443</v>
      </c>
      <c r="F3274" t="s">
        <v>16</v>
      </c>
      <c r="G3274" t="s">
        <v>17</v>
      </c>
      <c r="H3274" t="s">
        <v>18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1086</v>
      </c>
      <c r="O3274" s="7">
        <f>(E3274/D3274)*100</f>
        <v>154.43</v>
      </c>
      <c r="P3274" s="5">
        <f>IFERROR((E3274/L3274),0)</f>
        <v>106.50344827586207</v>
      </c>
      <c r="Q3274" s="5" t="str">
        <f>LEFT(N3274,SEARCH("/", N3274)-1)</f>
        <v>theater</v>
      </c>
      <c r="R3274" s="5" t="str">
        <f>RIGHT(N3274,LEN(N3274)-SEARCH("/",N3274))</f>
        <v>plays</v>
      </c>
      <c r="S3274" s="11">
        <f>(((J3274/60)/60)/24)+DATE(1970,1,1)</f>
        <v>42284.500104166669</v>
      </c>
      <c r="T3274" s="11">
        <f>(((I3274/60)/60)/24)+DATE(1970,1,1)</f>
        <v>42314.541770833333</v>
      </c>
      <c r="U3274">
        <f>YEAR(S3274)</f>
        <v>2015</v>
      </c>
      <c r="V3274">
        <f>YEAR(T3274)</f>
        <v>2015</v>
      </c>
      <c r="W3274" t="str">
        <f>IF(V3274=U3274, "Yes"," No")</f>
        <v>Yes</v>
      </c>
    </row>
    <row r="3275" spans="1:23" ht="57.6" x14ac:dyDescent="0.3">
      <c r="A3275">
        <v>3273</v>
      </c>
      <c r="B3275" s="1" t="s">
        <v>6634</v>
      </c>
      <c r="C3275" s="1" t="s">
        <v>6635</v>
      </c>
      <c r="D3275">
        <v>4000</v>
      </c>
      <c r="E3275">
        <v>4296</v>
      </c>
      <c r="F3275" t="s">
        <v>16</v>
      </c>
      <c r="G3275" t="s">
        <v>17</v>
      </c>
      <c r="H3275" t="s">
        <v>18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1086</v>
      </c>
      <c r="O3275" s="7">
        <f>(E3275/D3275)*100</f>
        <v>107.4</v>
      </c>
      <c r="P3275" s="5">
        <f>IFERROR((E3275/L3275),0)</f>
        <v>204.57142857142858</v>
      </c>
      <c r="Q3275" s="5" t="str">
        <f>LEFT(N3275,SEARCH("/", N3275)-1)</f>
        <v>theater</v>
      </c>
      <c r="R3275" s="5" t="str">
        <f>RIGHT(N3275,LEN(N3275)-SEARCH("/",N3275))</f>
        <v>plays</v>
      </c>
      <c r="S3275" s="11">
        <f>(((J3275/60)/60)/24)+DATE(1970,1,1)</f>
        <v>42611.801412037035</v>
      </c>
      <c r="T3275" s="11">
        <f>(((I3275/60)/60)/24)+DATE(1970,1,1)</f>
        <v>42627.791666666672</v>
      </c>
      <c r="U3275">
        <f>YEAR(S3275)</f>
        <v>2016</v>
      </c>
      <c r="V3275">
        <f>YEAR(T3275)</f>
        <v>2016</v>
      </c>
      <c r="W3275" t="str">
        <f>IF(V3275=U3275, "Yes"," No")</f>
        <v>Yes</v>
      </c>
    </row>
    <row r="3276" spans="1:23" ht="43.2" x14ac:dyDescent="0.3">
      <c r="A3276">
        <v>3274</v>
      </c>
      <c r="B3276" s="1" t="s">
        <v>6636</v>
      </c>
      <c r="C3276" s="1" t="s">
        <v>6637</v>
      </c>
      <c r="D3276">
        <v>15500</v>
      </c>
      <c r="E3276">
        <v>15705</v>
      </c>
      <c r="F3276" t="s">
        <v>16</v>
      </c>
      <c r="G3276" t="s">
        <v>17</v>
      </c>
      <c r="H3276" t="s">
        <v>18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1086</v>
      </c>
      <c r="O3276" s="7">
        <f>(E3276/D3276)*100</f>
        <v>101.32258064516128</v>
      </c>
      <c r="P3276" s="5">
        <f>IFERROR((E3276/L3276),0)</f>
        <v>54.912587412587413</v>
      </c>
      <c r="Q3276" s="5" t="str">
        <f>LEFT(N3276,SEARCH("/", N3276)-1)</f>
        <v>theater</v>
      </c>
      <c r="R3276" s="5" t="str">
        <f>RIGHT(N3276,LEN(N3276)-SEARCH("/",N3276))</f>
        <v>plays</v>
      </c>
      <c r="S3276" s="11">
        <f>(((J3276/60)/60)/24)+DATE(1970,1,1)</f>
        <v>42400.704537037032</v>
      </c>
      <c r="T3276" s="11">
        <f>(((I3276/60)/60)/24)+DATE(1970,1,1)</f>
        <v>42444.875</v>
      </c>
      <c r="U3276">
        <f>YEAR(S3276)</f>
        <v>2016</v>
      </c>
      <c r="V3276">
        <f>YEAR(T3276)</f>
        <v>2016</v>
      </c>
      <c r="W3276" t="str">
        <f>IF(V3276=U3276, "Yes"," No")</f>
        <v>Yes</v>
      </c>
    </row>
    <row r="3277" spans="1:23" ht="43.2" x14ac:dyDescent="0.3">
      <c r="A3277">
        <v>3275</v>
      </c>
      <c r="B3277" s="1" t="s">
        <v>6638</v>
      </c>
      <c r="C3277" s="1" t="s">
        <v>6639</v>
      </c>
      <c r="D3277">
        <v>1800</v>
      </c>
      <c r="E3277">
        <v>1805</v>
      </c>
      <c r="F3277" t="s">
        <v>16</v>
      </c>
      <c r="G3277" t="s">
        <v>17</v>
      </c>
      <c r="H3277" t="s">
        <v>18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1086</v>
      </c>
      <c r="O3277" s="7">
        <f>(E3277/D3277)*100</f>
        <v>100.27777777777777</v>
      </c>
      <c r="P3277" s="5">
        <f>IFERROR((E3277/L3277),0)</f>
        <v>150.41666666666666</v>
      </c>
      <c r="Q3277" s="5" t="str">
        <f>LEFT(N3277,SEARCH("/", N3277)-1)</f>
        <v>theater</v>
      </c>
      <c r="R3277" s="5" t="str">
        <f>RIGHT(N3277,LEN(N3277)-SEARCH("/",N3277))</f>
        <v>plays</v>
      </c>
      <c r="S3277" s="11">
        <f>(((J3277/60)/60)/24)+DATE(1970,1,1)</f>
        <v>42017.88045138889</v>
      </c>
      <c r="T3277" s="11">
        <f>(((I3277/60)/60)/24)+DATE(1970,1,1)</f>
        <v>42044.1875</v>
      </c>
      <c r="U3277">
        <f>YEAR(S3277)</f>
        <v>2015</v>
      </c>
      <c r="V3277">
        <f>YEAR(T3277)</f>
        <v>2015</v>
      </c>
      <c r="W3277" t="str">
        <f>IF(V3277=U3277, "Yes"," No")</f>
        <v>Yes</v>
      </c>
    </row>
    <row r="3278" spans="1:23" ht="43.2" x14ac:dyDescent="0.3">
      <c r="A3278">
        <v>3276</v>
      </c>
      <c r="B3278" s="1" t="s">
        <v>6640</v>
      </c>
      <c r="C3278" s="1" t="s">
        <v>6641</v>
      </c>
      <c r="D3278">
        <v>4500</v>
      </c>
      <c r="E3278">
        <v>5258</v>
      </c>
      <c r="F3278" t="s">
        <v>16</v>
      </c>
      <c r="G3278" t="s">
        <v>159</v>
      </c>
      <c r="H3278" t="s">
        <v>160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1086</v>
      </c>
      <c r="O3278" s="7">
        <f>(E3278/D3278)*100</f>
        <v>116.84444444444443</v>
      </c>
      <c r="P3278" s="5">
        <f>IFERROR((E3278/L3278),0)</f>
        <v>52.58</v>
      </c>
      <c r="Q3278" s="5" t="str">
        <f>LEFT(N3278,SEARCH("/", N3278)-1)</f>
        <v>theater</v>
      </c>
      <c r="R3278" s="5" t="str">
        <f>RIGHT(N3278,LEN(N3278)-SEARCH("/",N3278))</f>
        <v>plays</v>
      </c>
      <c r="S3278" s="11">
        <f>(((J3278/60)/60)/24)+DATE(1970,1,1)</f>
        <v>42426.949988425928</v>
      </c>
      <c r="T3278" s="11">
        <f>(((I3278/60)/60)/24)+DATE(1970,1,1)</f>
        <v>42461.165972222225</v>
      </c>
      <c r="U3278">
        <f>YEAR(S3278)</f>
        <v>2016</v>
      </c>
      <c r="V3278">
        <f>YEAR(T3278)</f>
        <v>2016</v>
      </c>
      <c r="W3278" t="str">
        <f>IF(V3278=U3278, "Yes"," No")</f>
        <v>Yes</v>
      </c>
    </row>
    <row r="3279" spans="1:23" ht="57.6" x14ac:dyDescent="0.3">
      <c r="A3279">
        <v>3277</v>
      </c>
      <c r="B3279" s="1" t="s">
        <v>6642</v>
      </c>
      <c r="C3279" s="1" t="s">
        <v>6643</v>
      </c>
      <c r="D3279">
        <v>5000</v>
      </c>
      <c r="E3279">
        <v>5430</v>
      </c>
      <c r="F3279" t="s">
        <v>16</v>
      </c>
      <c r="G3279" t="s">
        <v>24</v>
      </c>
      <c r="H3279" t="s">
        <v>25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1086</v>
      </c>
      <c r="O3279" s="7">
        <f>(E3279/D3279)*100</f>
        <v>108.60000000000001</v>
      </c>
      <c r="P3279" s="5">
        <f>IFERROR((E3279/L3279),0)</f>
        <v>54.3</v>
      </c>
      <c r="Q3279" s="5" t="str">
        <f>LEFT(N3279,SEARCH("/", N3279)-1)</f>
        <v>theater</v>
      </c>
      <c r="R3279" s="5" t="str">
        <f>RIGHT(N3279,LEN(N3279)-SEARCH("/",N3279))</f>
        <v>plays</v>
      </c>
      <c r="S3279" s="11">
        <f>(((J3279/60)/60)/24)+DATE(1970,1,1)</f>
        <v>41931.682939814818</v>
      </c>
      <c r="T3279" s="11">
        <f>(((I3279/60)/60)/24)+DATE(1970,1,1)</f>
        <v>41961.724606481483</v>
      </c>
      <c r="U3279">
        <f>YEAR(S3279)</f>
        <v>2014</v>
      </c>
      <c r="V3279">
        <f>YEAR(T3279)</f>
        <v>2014</v>
      </c>
      <c r="W3279" t="str">
        <f>IF(V3279=U3279, "Yes"," No")</f>
        <v>Yes</v>
      </c>
    </row>
    <row r="3280" spans="1:23" ht="43.2" x14ac:dyDescent="0.3">
      <c r="A3280">
        <v>3278</v>
      </c>
      <c r="B3280" s="1" t="s">
        <v>6644</v>
      </c>
      <c r="C3280" s="1" t="s">
        <v>6645</v>
      </c>
      <c r="D3280">
        <v>2500</v>
      </c>
      <c r="E3280">
        <v>2585</v>
      </c>
      <c r="F3280" t="s">
        <v>16</v>
      </c>
      <c r="G3280" t="s">
        <v>24</v>
      </c>
      <c r="H3280" t="s">
        <v>25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1086</v>
      </c>
      <c r="O3280" s="7">
        <f>(E3280/D3280)*100</f>
        <v>103.4</v>
      </c>
      <c r="P3280" s="5">
        <f>IFERROR((E3280/L3280),0)</f>
        <v>76.029411764705884</v>
      </c>
      <c r="Q3280" s="5" t="str">
        <f>LEFT(N3280,SEARCH("/", N3280)-1)</f>
        <v>theater</v>
      </c>
      <c r="R3280" s="5" t="str">
        <f>RIGHT(N3280,LEN(N3280)-SEARCH("/",N3280))</f>
        <v>plays</v>
      </c>
      <c r="S3280" s="11">
        <f>(((J3280/60)/60)/24)+DATE(1970,1,1)</f>
        <v>42124.848414351851</v>
      </c>
      <c r="T3280" s="11">
        <f>(((I3280/60)/60)/24)+DATE(1970,1,1)</f>
        <v>42154.848414351851</v>
      </c>
      <c r="U3280">
        <f>YEAR(S3280)</f>
        <v>2015</v>
      </c>
      <c r="V3280">
        <f>YEAR(T3280)</f>
        <v>2015</v>
      </c>
      <c r="W3280" t="str">
        <f>IF(V3280=U3280, "Yes"," No")</f>
        <v>Yes</v>
      </c>
    </row>
    <row r="3281" spans="1:23" ht="57.6" x14ac:dyDescent="0.3">
      <c r="A3281">
        <v>3279</v>
      </c>
      <c r="B3281" s="1" t="s">
        <v>6646</v>
      </c>
      <c r="C3281" s="1" t="s">
        <v>6647</v>
      </c>
      <c r="D3281">
        <v>5800</v>
      </c>
      <c r="E3281">
        <v>6628</v>
      </c>
      <c r="F3281" t="s">
        <v>16</v>
      </c>
      <c r="G3281" t="s">
        <v>17</v>
      </c>
      <c r="H3281" t="s">
        <v>18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1086</v>
      </c>
      <c r="O3281" s="7">
        <f>(E3281/D3281)*100</f>
        <v>114.27586206896552</v>
      </c>
      <c r="P3281" s="5">
        <f>IFERROR((E3281/L3281),0)</f>
        <v>105.2063492063492</v>
      </c>
      <c r="Q3281" s="5" t="str">
        <f>LEFT(N3281,SEARCH("/", N3281)-1)</f>
        <v>theater</v>
      </c>
      <c r="R3281" s="5" t="str">
        <f>RIGHT(N3281,LEN(N3281)-SEARCH("/",N3281))</f>
        <v>plays</v>
      </c>
      <c r="S3281" s="11">
        <f>(((J3281/60)/60)/24)+DATE(1970,1,1)</f>
        <v>42431.102534722217</v>
      </c>
      <c r="T3281" s="11">
        <f>(((I3281/60)/60)/24)+DATE(1970,1,1)</f>
        <v>42461.06086805556</v>
      </c>
      <c r="U3281">
        <f>YEAR(S3281)</f>
        <v>2016</v>
      </c>
      <c r="V3281">
        <f>YEAR(T3281)</f>
        <v>2016</v>
      </c>
      <c r="W3281" t="str">
        <f>IF(V3281=U3281, "Yes"," No")</f>
        <v>Yes</v>
      </c>
    </row>
    <row r="3282" spans="1:23" ht="57.6" x14ac:dyDescent="0.3">
      <c r="A3282">
        <v>3280</v>
      </c>
      <c r="B3282" s="1" t="s">
        <v>6648</v>
      </c>
      <c r="C3282" s="1" t="s">
        <v>6649</v>
      </c>
      <c r="D3282">
        <v>2000</v>
      </c>
      <c r="E3282">
        <v>2060</v>
      </c>
      <c r="F3282" t="s">
        <v>16</v>
      </c>
      <c r="G3282" t="s">
        <v>17</v>
      </c>
      <c r="H3282" t="s">
        <v>18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1086</v>
      </c>
      <c r="O3282" s="7">
        <f>(E3282/D3282)*100</f>
        <v>103</v>
      </c>
      <c r="P3282" s="5">
        <f>IFERROR((E3282/L3282),0)</f>
        <v>68.666666666666671</v>
      </c>
      <c r="Q3282" s="5" t="str">
        <f>LEFT(N3282,SEARCH("/", N3282)-1)</f>
        <v>theater</v>
      </c>
      <c r="R3282" s="5" t="str">
        <f>RIGHT(N3282,LEN(N3282)-SEARCH("/",N3282))</f>
        <v>plays</v>
      </c>
      <c r="S3282" s="11">
        <f>(((J3282/60)/60)/24)+DATE(1970,1,1)</f>
        <v>42121.756921296299</v>
      </c>
      <c r="T3282" s="11">
        <f>(((I3282/60)/60)/24)+DATE(1970,1,1)</f>
        <v>42156.208333333328</v>
      </c>
      <c r="U3282">
        <f>YEAR(S3282)</f>
        <v>2015</v>
      </c>
      <c r="V3282">
        <f>YEAR(T3282)</f>
        <v>2015</v>
      </c>
      <c r="W3282" t="str">
        <f>IF(V3282=U3282, "Yes"," No")</f>
        <v>Yes</v>
      </c>
    </row>
    <row r="3283" spans="1:23" ht="43.2" x14ac:dyDescent="0.3">
      <c r="A3283">
        <v>3281</v>
      </c>
      <c r="B3283" s="1" t="s">
        <v>6650</v>
      </c>
      <c r="C3283" s="1" t="s">
        <v>6651</v>
      </c>
      <c r="D3283">
        <v>5000</v>
      </c>
      <c r="E3283">
        <v>6080</v>
      </c>
      <c r="F3283" t="s">
        <v>16</v>
      </c>
      <c r="G3283" t="s">
        <v>17</v>
      </c>
      <c r="H3283" t="s">
        <v>18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1086</v>
      </c>
      <c r="O3283" s="7">
        <f>(E3283/D3283)*100</f>
        <v>121.6</v>
      </c>
      <c r="P3283" s="5">
        <f>IFERROR((E3283/L3283),0)</f>
        <v>129.36170212765958</v>
      </c>
      <c r="Q3283" s="5" t="str">
        <f>LEFT(N3283,SEARCH("/", N3283)-1)</f>
        <v>theater</v>
      </c>
      <c r="R3283" s="5" t="str">
        <f>RIGHT(N3283,LEN(N3283)-SEARCH("/",N3283))</f>
        <v>plays</v>
      </c>
      <c r="S3283" s="11">
        <f>(((J3283/60)/60)/24)+DATE(1970,1,1)</f>
        <v>42219.019733796296</v>
      </c>
      <c r="T3283" s="11">
        <f>(((I3283/60)/60)/24)+DATE(1970,1,1)</f>
        <v>42249.019733796296</v>
      </c>
      <c r="U3283">
        <f>YEAR(S3283)</f>
        <v>2015</v>
      </c>
      <c r="V3283">
        <f>YEAR(T3283)</f>
        <v>2015</v>
      </c>
      <c r="W3283" t="str">
        <f>IF(V3283=U3283, "Yes"," No")</f>
        <v>Yes</v>
      </c>
    </row>
    <row r="3284" spans="1:23" ht="43.2" x14ac:dyDescent="0.3">
      <c r="A3284">
        <v>3282</v>
      </c>
      <c r="B3284" s="1" t="s">
        <v>6652</v>
      </c>
      <c r="C3284" s="1" t="s">
        <v>6653</v>
      </c>
      <c r="D3284">
        <v>31000</v>
      </c>
      <c r="E3284">
        <v>31820.5</v>
      </c>
      <c r="F3284" t="s">
        <v>16</v>
      </c>
      <c r="G3284" t="s">
        <v>17</v>
      </c>
      <c r="H3284" t="s">
        <v>18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1086</v>
      </c>
      <c r="O3284" s="7">
        <f>(E3284/D3284)*100</f>
        <v>102.6467741935484</v>
      </c>
      <c r="P3284" s="5">
        <f>IFERROR((E3284/L3284),0)</f>
        <v>134.26371308016877</v>
      </c>
      <c r="Q3284" s="5" t="str">
        <f>LEFT(N3284,SEARCH("/", N3284)-1)</f>
        <v>theater</v>
      </c>
      <c r="R3284" s="5" t="str">
        <f>RIGHT(N3284,LEN(N3284)-SEARCH("/",N3284))</f>
        <v>plays</v>
      </c>
      <c r="S3284" s="11">
        <f>(((J3284/60)/60)/24)+DATE(1970,1,1)</f>
        <v>42445.19430555556</v>
      </c>
      <c r="T3284" s="11">
        <f>(((I3284/60)/60)/24)+DATE(1970,1,1)</f>
        <v>42489.19430555556</v>
      </c>
      <c r="U3284">
        <f>YEAR(S3284)</f>
        <v>2016</v>
      </c>
      <c r="V3284">
        <f>YEAR(T3284)</f>
        <v>2016</v>
      </c>
      <c r="W3284" t="str">
        <f>IF(V3284=U3284, "Yes"," No")</f>
        <v>Yes</v>
      </c>
    </row>
    <row r="3285" spans="1:23" ht="57.6" x14ac:dyDescent="0.3">
      <c r="A3285">
        <v>3283</v>
      </c>
      <c r="B3285" s="1" t="s">
        <v>6654</v>
      </c>
      <c r="C3285" s="1" t="s">
        <v>6655</v>
      </c>
      <c r="D3285">
        <v>800</v>
      </c>
      <c r="E3285">
        <v>838</v>
      </c>
      <c r="F3285" t="s">
        <v>16</v>
      </c>
      <c r="G3285" t="s">
        <v>24</v>
      </c>
      <c r="H3285" t="s">
        <v>25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1086</v>
      </c>
      <c r="O3285" s="7">
        <f>(E3285/D3285)*100</f>
        <v>104.75000000000001</v>
      </c>
      <c r="P3285" s="5">
        <f>IFERROR((E3285/L3285),0)</f>
        <v>17.829787234042552</v>
      </c>
      <c r="Q3285" s="5" t="str">
        <f>LEFT(N3285,SEARCH("/", N3285)-1)</f>
        <v>theater</v>
      </c>
      <c r="R3285" s="5" t="str">
        <f>RIGHT(N3285,LEN(N3285)-SEARCH("/",N3285))</f>
        <v>plays</v>
      </c>
      <c r="S3285" s="11">
        <f>(((J3285/60)/60)/24)+DATE(1970,1,1)</f>
        <v>42379.74418981481</v>
      </c>
      <c r="T3285" s="11">
        <f>(((I3285/60)/60)/24)+DATE(1970,1,1)</f>
        <v>42410.875</v>
      </c>
      <c r="U3285">
        <f>YEAR(S3285)</f>
        <v>2016</v>
      </c>
      <c r="V3285">
        <f>YEAR(T3285)</f>
        <v>2016</v>
      </c>
      <c r="W3285" t="str">
        <f>IF(V3285=U3285, "Yes"," No")</f>
        <v>Yes</v>
      </c>
    </row>
    <row r="3286" spans="1:23" ht="43.2" x14ac:dyDescent="0.3">
      <c r="A3286">
        <v>3284</v>
      </c>
      <c r="B3286" s="1" t="s">
        <v>6656</v>
      </c>
      <c r="C3286" s="1" t="s">
        <v>6657</v>
      </c>
      <c r="D3286">
        <v>3000</v>
      </c>
      <c r="E3286">
        <v>3048</v>
      </c>
      <c r="F3286" t="s">
        <v>16</v>
      </c>
      <c r="G3286" t="s">
        <v>17</v>
      </c>
      <c r="H3286" t="s">
        <v>18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1086</v>
      </c>
      <c r="O3286" s="7">
        <f>(E3286/D3286)*100</f>
        <v>101.6</v>
      </c>
      <c r="P3286" s="5">
        <f>IFERROR((E3286/L3286),0)</f>
        <v>203.2</v>
      </c>
      <c r="Q3286" s="5" t="str">
        <f>LEFT(N3286,SEARCH("/", N3286)-1)</f>
        <v>theater</v>
      </c>
      <c r="R3286" s="5" t="str">
        <f>RIGHT(N3286,LEN(N3286)-SEARCH("/",N3286))</f>
        <v>plays</v>
      </c>
      <c r="S3286" s="11">
        <f>(((J3286/60)/60)/24)+DATE(1970,1,1)</f>
        <v>42380.884872685187</v>
      </c>
      <c r="T3286" s="11">
        <f>(((I3286/60)/60)/24)+DATE(1970,1,1)</f>
        <v>42398.249305555553</v>
      </c>
      <c r="U3286">
        <f>YEAR(S3286)</f>
        <v>2016</v>
      </c>
      <c r="V3286">
        <f>YEAR(T3286)</f>
        <v>2016</v>
      </c>
      <c r="W3286" t="str">
        <f>IF(V3286=U3286, "Yes"," No")</f>
        <v>Yes</v>
      </c>
    </row>
    <row r="3287" spans="1:23" x14ac:dyDescent="0.3">
      <c r="A3287">
        <v>3285</v>
      </c>
      <c r="B3287" s="1" t="s">
        <v>6658</v>
      </c>
      <c r="C3287" s="1" t="s">
        <v>6659</v>
      </c>
      <c r="D3287">
        <v>4999</v>
      </c>
      <c r="E3287">
        <v>5604</v>
      </c>
      <c r="F3287" t="s">
        <v>16</v>
      </c>
      <c r="G3287" t="s">
        <v>17</v>
      </c>
      <c r="H3287" t="s">
        <v>18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1086</v>
      </c>
      <c r="O3287" s="7">
        <f>(E3287/D3287)*100</f>
        <v>112.10242048409683</v>
      </c>
      <c r="P3287" s="5">
        <f>IFERROR((E3287/L3287),0)</f>
        <v>69.18518518518519</v>
      </c>
      <c r="Q3287" s="5" t="str">
        <f>LEFT(N3287,SEARCH("/", N3287)-1)</f>
        <v>theater</v>
      </c>
      <c r="R3287" s="5" t="str">
        <f>RIGHT(N3287,LEN(N3287)-SEARCH("/",N3287))</f>
        <v>plays</v>
      </c>
      <c r="S3287" s="11">
        <f>(((J3287/60)/60)/24)+DATE(1970,1,1)</f>
        <v>42762.942430555559</v>
      </c>
      <c r="T3287" s="11">
        <f>(((I3287/60)/60)/24)+DATE(1970,1,1)</f>
        <v>42794.208333333328</v>
      </c>
      <c r="U3287">
        <f>YEAR(S3287)</f>
        <v>2017</v>
      </c>
      <c r="V3287">
        <f>YEAR(T3287)</f>
        <v>2017</v>
      </c>
      <c r="W3287" t="str">
        <f>IF(V3287=U3287, "Yes"," No")</f>
        <v>Yes</v>
      </c>
    </row>
    <row r="3288" spans="1:23" ht="57.6" x14ac:dyDescent="0.3">
      <c r="A3288">
        <v>3286</v>
      </c>
      <c r="B3288" s="1" t="s">
        <v>6660</v>
      </c>
      <c r="C3288" s="1" t="s">
        <v>6661</v>
      </c>
      <c r="D3288">
        <v>15000</v>
      </c>
      <c r="E3288">
        <v>15265</v>
      </c>
      <c r="F3288" t="s">
        <v>16</v>
      </c>
      <c r="G3288" t="s">
        <v>17</v>
      </c>
      <c r="H3288" t="s">
        <v>18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1086</v>
      </c>
      <c r="O3288" s="7">
        <f>(E3288/D3288)*100</f>
        <v>101.76666666666667</v>
      </c>
      <c r="P3288" s="5">
        <f>IFERROR((E3288/L3288),0)</f>
        <v>125.12295081967213</v>
      </c>
      <c r="Q3288" s="5" t="str">
        <f>LEFT(N3288,SEARCH("/", N3288)-1)</f>
        <v>theater</v>
      </c>
      <c r="R3288" s="5" t="str">
        <f>RIGHT(N3288,LEN(N3288)-SEARCH("/",N3288))</f>
        <v>plays</v>
      </c>
      <c r="S3288" s="11">
        <f>(((J3288/60)/60)/24)+DATE(1970,1,1)</f>
        <v>42567.840069444443</v>
      </c>
      <c r="T3288" s="11">
        <f>(((I3288/60)/60)/24)+DATE(1970,1,1)</f>
        <v>42597.840069444443</v>
      </c>
      <c r="U3288">
        <f>YEAR(S3288)</f>
        <v>2016</v>
      </c>
      <c r="V3288">
        <f>YEAR(T3288)</f>
        <v>2016</v>
      </c>
      <c r="W3288" t="str">
        <f>IF(V3288=U3288, "Yes"," No")</f>
        <v>Yes</v>
      </c>
    </row>
    <row r="3289" spans="1:23" ht="28.8" x14ac:dyDescent="0.3">
      <c r="A3289">
        <v>3287</v>
      </c>
      <c r="B3289" s="1" t="s">
        <v>6662</v>
      </c>
      <c r="C3289" s="1" t="s">
        <v>6663</v>
      </c>
      <c r="D3289">
        <v>2500</v>
      </c>
      <c r="E3289">
        <v>2500</v>
      </c>
      <c r="F3289" t="s">
        <v>16</v>
      </c>
      <c r="G3289" t="s">
        <v>159</v>
      </c>
      <c r="H3289" t="s">
        <v>160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1086</v>
      </c>
      <c r="O3289" s="7">
        <f>(E3289/D3289)*100</f>
        <v>100</v>
      </c>
      <c r="P3289" s="5">
        <f>IFERROR((E3289/L3289),0)</f>
        <v>73.529411764705884</v>
      </c>
      <c r="Q3289" s="5" t="str">
        <f>LEFT(N3289,SEARCH("/", N3289)-1)</f>
        <v>theater</v>
      </c>
      <c r="R3289" s="5" t="str">
        <f>RIGHT(N3289,LEN(N3289)-SEARCH("/",N3289))</f>
        <v>plays</v>
      </c>
      <c r="S3289" s="11">
        <f>(((J3289/60)/60)/24)+DATE(1970,1,1)</f>
        <v>42311.750324074077</v>
      </c>
      <c r="T3289" s="11">
        <f>(((I3289/60)/60)/24)+DATE(1970,1,1)</f>
        <v>42336.750324074077</v>
      </c>
      <c r="U3289">
        <f>YEAR(S3289)</f>
        <v>2015</v>
      </c>
      <c r="V3289">
        <f>YEAR(T3289)</f>
        <v>2015</v>
      </c>
      <c r="W3289" t="str">
        <f>IF(V3289=U3289, "Yes"," No")</f>
        <v>Yes</v>
      </c>
    </row>
    <row r="3290" spans="1:23" ht="43.2" x14ac:dyDescent="0.3">
      <c r="A3290">
        <v>3288</v>
      </c>
      <c r="B3290" s="1" t="s">
        <v>6664</v>
      </c>
      <c r="C3290" s="1" t="s">
        <v>6665</v>
      </c>
      <c r="D3290">
        <v>10000</v>
      </c>
      <c r="E3290">
        <v>10026.49</v>
      </c>
      <c r="F3290" t="s">
        <v>16</v>
      </c>
      <c r="G3290" t="s">
        <v>24</v>
      </c>
      <c r="H3290" t="s">
        <v>25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1086</v>
      </c>
      <c r="O3290" s="7">
        <f>(E3290/D3290)*100</f>
        <v>100.26489999999998</v>
      </c>
      <c r="P3290" s="5">
        <f>IFERROR((E3290/L3290),0)</f>
        <v>48.437149758454105</v>
      </c>
      <c r="Q3290" s="5" t="str">
        <f>LEFT(N3290,SEARCH("/", N3290)-1)</f>
        <v>theater</v>
      </c>
      <c r="R3290" s="5" t="str">
        <f>RIGHT(N3290,LEN(N3290)-SEARCH("/",N3290))</f>
        <v>plays</v>
      </c>
      <c r="S3290" s="11">
        <f>(((J3290/60)/60)/24)+DATE(1970,1,1)</f>
        <v>42505.774479166663</v>
      </c>
      <c r="T3290" s="11">
        <f>(((I3290/60)/60)/24)+DATE(1970,1,1)</f>
        <v>42541.958333333328</v>
      </c>
      <c r="U3290">
        <f>YEAR(S3290)</f>
        <v>2016</v>
      </c>
      <c r="V3290">
        <f>YEAR(T3290)</f>
        <v>2016</v>
      </c>
      <c r="W3290" t="str">
        <f>IF(V3290=U3290, "Yes"," No")</f>
        <v>Yes</v>
      </c>
    </row>
    <row r="3291" spans="1:23" ht="57.6" x14ac:dyDescent="0.3">
      <c r="A3291">
        <v>3289</v>
      </c>
      <c r="B3291" s="1" t="s">
        <v>6666</v>
      </c>
      <c r="C3291" s="1" t="s">
        <v>6667</v>
      </c>
      <c r="D3291">
        <v>500</v>
      </c>
      <c r="E3291">
        <v>665.21</v>
      </c>
      <c r="F3291" t="s">
        <v>16</v>
      </c>
      <c r="G3291" t="s">
        <v>24</v>
      </c>
      <c r="H3291" t="s">
        <v>25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1086</v>
      </c>
      <c r="O3291" s="7">
        <f>(E3291/D3291)*100</f>
        <v>133.04200000000003</v>
      </c>
      <c r="P3291" s="5">
        <f>IFERROR((E3291/L3291),0)</f>
        <v>26.608400000000003</v>
      </c>
      <c r="Q3291" s="5" t="str">
        <f>LEFT(N3291,SEARCH("/", N3291)-1)</f>
        <v>theater</v>
      </c>
      <c r="R3291" s="5" t="str">
        <f>RIGHT(N3291,LEN(N3291)-SEARCH("/",N3291))</f>
        <v>plays</v>
      </c>
      <c r="S3291" s="11">
        <f>(((J3291/60)/60)/24)+DATE(1970,1,1)</f>
        <v>42758.368078703701</v>
      </c>
      <c r="T3291" s="11">
        <f>(((I3291/60)/60)/24)+DATE(1970,1,1)</f>
        <v>42786.368078703701</v>
      </c>
      <c r="U3291">
        <f>YEAR(S3291)</f>
        <v>2017</v>
      </c>
      <c r="V3291">
        <f>YEAR(T3291)</f>
        <v>2017</v>
      </c>
      <c r="W3291" t="str">
        <f>IF(V3291=U3291, "Yes"," No")</f>
        <v>Yes</v>
      </c>
    </row>
    <row r="3292" spans="1:23" ht="72" x14ac:dyDescent="0.3">
      <c r="A3292">
        <v>3290</v>
      </c>
      <c r="B3292" s="1" t="s">
        <v>6668</v>
      </c>
      <c r="C3292" s="1" t="s">
        <v>6669</v>
      </c>
      <c r="D3292">
        <v>2000</v>
      </c>
      <c r="E3292">
        <v>2424</v>
      </c>
      <c r="F3292" t="s">
        <v>16</v>
      </c>
      <c r="G3292" t="s">
        <v>24</v>
      </c>
      <c r="H3292" t="s">
        <v>25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1086</v>
      </c>
      <c r="O3292" s="7">
        <f>(E3292/D3292)*100</f>
        <v>121.2</v>
      </c>
      <c r="P3292" s="5">
        <f>IFERROR((E3292/L3292),0)</f>
        <v>33.666666666666664</v>
      </c>
      <c r="Q3292" s="5" t="str">
        <f>LEFT(N3292,SEARCH("/", N3292)-1)</f>
        <v>theater</v>
      </c>
      <c r="R3292" s="5" t="str">
        <f>RIGHT(N3292,LEN(N3292)-SEARCH("/",N3292))</f>
        <v>plays</v>
      </c>
      <c r="S3292" s="11">
        <f>(((J3292/60)/60)/24)+DATE(1970,1,1)</f>
        <v>42775.51494212963</v>
      </c>
      <c r="T3292" s="11">
        <f>(((I3292/60)/60)/24)+DATE(1970,1,1)</f>
        <v>42805.51494212963</v>
      </c>
      <c r="U3292">
        <f>YEAR(S3292)</f>
        <v>2017</v>
      </c>
      <c r="V3292">
        <f>YEAR(T3292)</f>
        <v>2017</v>
      </c>
      <c r="W3292" t="str">
        <f>IF(V3292=U3292, "Yes"," No")</f>
        <v>Yes</v>
      </c>
    </row>
    <row r="3293" spans="1:23" ht="57.6" x14ac:dyDescent="0.3">
      <c r="A3293">
        <v>3291</v>
      </c>
      <c r="B3293" s="1" t="s">
        <v>6670</v>
      </c>
      <c r="C3293" s="1" t="s">
        <v>6671</v>
      </c>
      <c r="D3293">
        <v>500</v>
      </c>
      <c r="E3293">
        <v>570</v>
      </c>
      <c r="F3293" t="s">
        <v>16</v>
      </c>
      <c r="G3293" t="s">
        <v>17</v>
      </c>
      <c r="H3293" t="s">
        <v>18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1086</v>
      </c>
      <c r="O3293" s="7">
        <f>(E3293/D3293)*100</f>
        <v>113.99999999999999</v>
      </c>
      <c r="P3293" s="5">
        <f>IFERROR((E3293/L3293),0)</f>
        <v>40.714285714285715</v>
      </c>
      <c r="Q3293" s="5" t="str">
        <f>LEFT(N3293,SEARCH("/", N3293)-1)</f>
        <v>theater</v>
      </c>
      <c r="R3293" s="5" t="str">
        <f>RIGHT(N3293,LEN(N3293)-SEARCH("/",N3293))</f>
        <v>plays</v>
      </c>
      <c r="S3293" s="11">
        <f>(((J3293/60)/60)/24)+DATE(1970,1,1)</f>
        <v>42232.702546296292</v>
      </c>
      <c r="T3293" s="11">
        <f>(((I3293/60)/60)/24)+DATE(1970,1,1)</f>
        <v>42264.165972222225</v>
      </c>
      <c r="U3293">
        <f>YEAR(S3293)</f>
        <v>2015</v>
      </c>
      <c r="V3293">
        <f>YEAR(T3293)</f>
        <v>2015</v>
      </c>
      <c r="W3293" t="str">
        <f>IF(V3293=U3293, "Yes"," No")</f>
        <v>Yes</v>
      </c>
    </row>
    <row r="3294" spans="1:23" ht="43.2" x14ac:dyDescent="0.3">
      <c r="A3294">
        <v>3292</v>
      </c>
      <c r="B3294" s="1" t="s">
        <v>6672</v>
      </c>
      <c r="C3294" s="1" t="s">
        <v>6673</v>
      </c>
      <c r="D3294">
        <v>101</v>
      </c>
      <c r="E3294">
        <v>289</v>
      </c>
      <c r="F3294" t="s">
        <v>16</v>
      </c>
      <c r="G3294" t="s">
        <v>24</v>
      </c>
      <c r="H3294" t="s">
        <v>25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1086</v>
      </c>
      <c r="O3294" s="7">
        <f>(E3294/D3294)*100</f>
        <v>286.13861386138615</v>
      </c>
      <c r="P3294" s="5">
        <f>IFERROR((E3294/L3294),0)</f>
        <v>19.266666666666666</v>
      </c>
      <c r="Q3294" s="5" t="str">
        <f>LEFT(N3294,SEARCH("/", N3294)-1)</f>
        <v>theater</v>
      </c>
      <c r="R3294" s="5" t="str">
        <f>RIGHT(N3294,LEN(N3294)-SEARCH("/",N3294))</f>
        <v>plays</v>
      </c>
      <c r="S3294" s="11">
        <f>(((J3294/60)/60)/24)+DATE(1970,1,1)</f>
        <v>42282.770231481481</v>
      </c>
      <c r="T3294" s="11">
        <f>(((I3294/60)/60)/24)+DATE(1970,1,1)</f>
        <v>42342.811898148153</v>
      </c>
      <c r="U3294">
        <f>YEAR(S3294)</f>
        <v>2015</v>
      </c>
      <c r="V3294">
        <f>YEAR(T3294)</f>
        <v>2015</v>
      </c>
      <c r="W3294" t="str">
        <f>IF(V3294=U3294, "Yes"," No")</f>
        <v>Yes</v>
      </c>
    </row>
    <row r="3295" spans="1:23" ht="57.6" x14ac:dyDescent="0.3">
      <c r="A3295">
        <v>3293</v>
      </c>
      <c r="B3295" s="1" t="s">
        <v>6674</v>
      </c>
      <c r="C3295" s="1" t="s">
        <v>6675</v>
      </c>
      <c r="D3295">
        <v>4500</v>
      </c>
      <c r="E3295">
        <v>7670</v>
      </c>
      <c r="F3295" t="s">
        <v>16</v>
      </c>
      <c r="G3295" t="s">
        <v>80</v>
      </c>
      <c r="H3295" t="s">
        <v>81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1086</v>
      </c>
      <c r="O3295" s="7">
        <f>(E3295/D3295)*100</f>
        <v>170.44444444444446</v>
      </c>
      <c r="P3295" s="5">
        <f>IFERROR((E3295/L3295),0)</f>
        <v>84.285714285714292</v>
      </c>
      <c r="Q3295" s="5" t="str">
        <f>LEFT(N3295,SEARCH("/", N3295)-1)</f>
        <v>theater</v>
      </c>
      <c r="R3295" s="5" t="str">
        <f>RIGHT(N3295,LEN(N3295)-SEARCH("/",N3295))</f>
        <v>plays</v>
      </c>
      <c r="S3295" s="11">
        <f>(((J3295/60)/60)/24)+DATE(1970,1,1)</f>
        <v>42768.425370370373</v>
      </c>
      <c r="T3295" s="11">
        <f>(((I3295/60)/60)/24)+DATE(1970,1,1)</f>
        <v>42798.425370370373</v>
      </c>
      <c r="U3295">
        <f>YEAR(S3295)</f>
        <v>2017</v>
      </c>
      <c r="V3295">
        <f>YEAR(T3295)</f>
        <v>2017</v>
      </c>
      <c r="W3295" t="str">
        <f>IF(V3295=U3295, "Yes"," No")</f>
        <v>Yes</v>
      </c>
    </row>
    <row r="3296" spans="1:23" ht="43.2" x14ac:dyDescent="0.3">
      <c r="A3296">
        <v>3294</v>
      </c>
      <c r="B3296" s="1" t="s">
        <v>6676</v>
      </c>
      <c r="C3296" s="1" t="s">
        <v>6677</v>
      </c>
      <c r="D3296">
        <v>600</v>
      </c>
      <c r="E3296">
        <v>710</v>
      </c>
      <c r="F3296" t="s">
        <v>16</v>
      </c>
      <c r="G3296" t="s">
        <v>24</v>
      </c>
      <c r="H3296" t="s">
        <v>25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1086</v>
      </c>
      <c r="O3296" s="7">
        <f>(E3296/D3296)*100</f>
        <v>118.33333333333333</v>
      </c>
      <c r="P3296" s="5">
        <f>IFERROR((E3296/L3296),0)</f>
        <v>29.583333333333332</v>
      </c>
      <c r="Q3296" s="5" t="str">
        <f>LEFT(N3296,SEARCH("/", N3296)-1)</f>
        <v>theater</v>
      </c>
      <c r="R3296" s="5" t="str">
        <f>RIGHT(N3296,LEN(N3296)-SEARCH("/",N3296))</f>
        <v>plays</v>
      </c>
      <c r="S3296" s="11">
        <f>(((J3296/60)/60)/24)+DATE(1970,1,1)</f>
        <v>42141.541134259256</v>
      </c>
      <c r="T3296" s="11">
        <f>(((I3296/60)/60)/24)+DATE(1970,1,1)</f>
        <v>42171.541134259256</v>
      </c>
      <c r="U3296">
        <f>YEAR(S3296)</f>
        <v>2015</v>
      </c>
      <c r="V3296">
        <f>YEAR(T3296)</f>
        <v>2015</v>
      </c>
      <c r="W3296" t="str">
        <f>IF(V3296=U3296, "Yes"," No")</f>
        <v>Yes</v>
      </c>
    </row>
    <row r="3297" spans="1:23" ht="43.2" x14ac:dyDescent="0.3">
      <c r="A3297">
        <v>3295</v>
      </c>
      <c r="B3297" s="1" t="s">
        <v>6678</v>
      </c>
      <c r="C3297" s="1" t="s">
        <v>6679</v>
      </c>
      <c r="D3297">
        <v>700</v>
      </c>
      <c r="E3297">
        <v>720.01</v>
      </c>
      <c r="F3297" t="s">
        <v>16</v>
      </c>
      <c r="G3297" t="s">
        <v>24</v>
      </c>
      <c r="H3297" t="s">
        <v>25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1086</v>
      </c>
      <c r="O3297" s="7">
        <f>(E3297/D3297)*100</f>
        <v>102.85857142857142</v>
      </c>
      <c r="P3297" s="5">
        <f>IFERROR((E3297/L3297),0)</f>
        <v>26.667037037037037</v>
      </c>
      <c r="Q3297" s="5" t="str">
        <f>LEFT(N3297,SEARCH("/", N3297)-1)</f>
        <v>theater</v>
      </c>
      <c r="R3297" s="5" t="str">
        <f>RIGHT(N3297,LEN(N3297)-SEARCH("/",N3297))</f>
        <v>plays</v>
      </c>
      <c r="S3297" s="11">
        <f>(((J3297/60)/60)/24)+DATE(1970,1,1)</f>
        <v>42609.442465277782</v>
      </c>
      <c r="T3297" s="11">
        <f>(((I3297/60)/60)/24)+DATE(1970,1,1)</f>
        <v>42639.442465277782</v>
      </c>
      <c r="U3297">
        <f>YEAR(S3297)</f>
        <v>2016</v>
      </c>
      <c r="V3297">
        <f>YEAR(T3297)</f>
        <v>2016</v>
      </c>
      <c r="W3297" t="str">
        <f>IF(V3297=U3297, "Yes"," No")</f>
        <v>Yes</v>
      </c>
    </row>
    <row r="3298" spans="1:23" ht="43.2" x14ac:dyDescent="0.3">
      <c r="A3298">
        <v>3296</v>
      </c>
      <c r="B3298" s="1" t="s">
        <v>6680</v>
      </c>
      <c r="C3298" s="1" t="s">
        <v>6681</v>
      </c>
      <c r="D3298">
        <v>1500</v>
      </c>
      <c r="E3298">
        <v>2161</v>
      </c>
      <c r="F3298" t="s">
        <v>16</v>
      </c>
      <c r="G3298" t="s">
        <v>24</v>
      </c>
      <c r="H3298" t="s">
        <v>25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1086</v>
      </c>
      <c r="O3298" s="7">
        <f>(E3298/D3298)*100</f>
        <v>144.06666666666666</v>
      </c>
      <c r="P3298" s="5">
        <f>IFERROR((E3298/L3298),0)</f>
        <v>45.978723404255319</v>
      </c>
      <c r="Q3298" s="5" t="str">
        <f>LEFT(N3298,SEARCH("/", N3298)-1)</f>
        <v>theater</v>
      </c>
      <c r="R3298" s="5" t="str">
        <f>RIGHT(N3298,LEN(N3298)-SEARCH("/",N3298))</f>
        <v>plays</v>
      </c>
      <c r="S3298" s="11">
        <f>(((J3298/60)/60)/24)+DATE(1970,1,1)</f>
        <v>42309.756620370375</v>
      </c>
      <c r="T3298" s="11">
        <f>(((I3298/60)/60)/24)+DATE(1970,1,1)</f>
        <v>42330.916666666672</v>
      </c>
      <c r="U3298">
        <f>YEAR(S3298)</f>
        <v>2015</v>
      </c>
      <c r="V3298">
        <f>YEAR(T3298)</f>
        <v>2015</v>
      </c>
      <c r="W3298" t="str">
        <f>IF(V3298=U3298, "Yes"," No")</f>
        <v>Yes</v>
      </c>
    </row>
    <row r="3299" spans="1:23" ht="43.2" x14ac:dyDescent="0.3">
      <c r="A3299">
        <v>3297</v>
      </c>
      <c r="B3299" s="1" t="s">
        <v>6682</v>
      </c>
      <c r="C3299" s="1" t="s">
        <v>6683</v>
      </c>
      <c r="D3299">
        <v>5500</v>
      </c>
      <c r="E3299">
        <v>5504</v>
      </c>
      <c r="F3299" t="s">
        <v>16</v>
      </c>
      <c r="G3299" t="s">
        <v>24</v>
      </c>
      <c r="H3299" t="s">
        <v>25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1086</v>
      </c>
      <c r="O3299" s="7">
        <f>(E3299/D3299)*100</f>
        <v>100.07272727272726</v>
      </c>
      <c r="P3299" s="5">
        <f>IFERROR((E3299/L3299),0)</f>
        <v>125.09090909090909</v>
      </c>
      <c r="Q3299" s="5" t="str">
        <f>LEFT(N3299,SEARCH("/", N3299)-1)</f>
        <v>theater</v>
      </c>
      <c r="R3299" s="5" t="str">
        <f>RIGHT(N3299,LEN(N3299)-SEARCH("/",N3299))</f>
        <v>plays</v>
      </c>
      <c r="S3299" s="11">
        <f>(((J3299/60)/60)/24)+DATE(1970,1,1)</f>
        <v>42193.771481481483</v>
      </c>
      <c r="T3299" s="11">
        <f>(((I3299/60)/60)/24)+DATE(1970,1,1)</f>
        <v>42212.957638888889</v>
      </c>
      <c r="U3299">
        <f>YEAR(S3299)</f>
        <v>2015</v>
      </c>
      <c r="V3299">
        <f>YEAR(T3299)</f>
        <v>2015</v>
      </c>
      <c r="W3299" t="str">
        <f>IF(V3299=U3299, "Yes"," No")</f>
        <v>Yes</v>
      </c>
    </row>
    <row r="3300" spans="1:23" ht="43.2" x14ac:dyDescent="0.3">
      <c r="A3300">
        <v>3298</v>
      </c>
      <c r="B3300" s="1" t="s">
        <v>6684</v>
      </c>
      <c r="C3300" s="1" t="s">
        <v>6685</v>
      </c>
      <c r="D3300">
        <v>10000</v>
      </c>
      <c r="E3300">
        <v>10173</v>
      </c>
      <c r="F3300" t="s">
        <v>16</v>
      </c>
      <c r="G3300" t="s">
        <v>17</v>
      </c>
      <c r="H3300" t="s">
        <v>18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1086</v>
      </c>
      <c r="O3300" s="7">
        <f>(E3300/D3300)*100</f>
        <v>101.73</v>
      </c>
      <c r="P3300" s="5">
        <f>IFERROR((E3300/L3300),0)</f>
        <v>141.29166666666666</v>
      </c>
      <c r="Q3300" s="5" t="str">
        <f>LEFT(N3300,SEARCH("/", N3300)-1)</f>
        <v>theater</v>
      </c>
      <c r="R3300" s="5" t="str">
        <f>RIGHT(N3300,LEN(N3300)-SEARCH("/",N3300))</f>
        <v>plays</v>
      </c>
      <c r="S3300" s="11">
        <f>(((J3300/60)/60)/24)+DATE(1970,1,1)</f>
        <v>42239.957962962959</v>
      </c>
      <c r="T3300" s="11">
        <f>(((I3300/60)/60)/24)+DATE(1970,1,1)</f>
        <v>42260</v>
      </c>
      <c r="U3300">
        <f>YEAR(S3300)</f>
        <v>2015</v>
      </c>
      <c r="V3300">
        <f>YEAR(T3300)</f>
        <v>2015</v>
      </c>
      <c r="W3300" t="str">
        <f>IF(V3300=U3300, "Yes"," No")</f>
        <v>Yes</v>
      </c>
    </row>
    <row r="3301" spans="1:23" ht="43.2" x14ac:dyDescent="0.3">
      <c r="A3301">
        <v>3299</v>
      </c>
      <c r="B3301" s="1" t="s">
        <v>6686</v>
      </c>
      <c r="C3301" s="1" t="s">
        <v>6687</v>
      </c>
      <c r="D3301">
        <v>3000</v>
      </c>
      <c r="E3301">
        <v>3486</v>
      </c>
      <c r="F3301" t="s">
        <v>16</v>
      </c>
      <c r="G3301" t="s">
        <v>17</v>
      </c>
      <c r="H3301" t="s">
        <v>18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1086</v>
      </c>
      <c r="O3301" s="7">
        <f>(E3301/D3301)*100</f>
        <v>116.19999999999999</v>
      </c>
      <c r="P3301" s="5">
        <f>IFERROR((E3301/L3301),0)</f>
        <v>55.333333333333336</v>
      </c>
      <c r="Q3301" s="5" t="str">
        <f>LEFT(N3301,SEARCH("/", N3301)-1)</f>
        <v>theater</v>
      </c>
      <c r="R3301" s="5" t="str">
        <f>RIGHT(N3301,LEN(N3301)-SEARCH("/",N3301))</f>
        <v>plays</v>
      </c>
      <c r="S3301" s="11">
        <f>(((J3301/60)/60)/24)+DATE(1970,1,1)</f>
        <v>42261.917395833334</v>
      </c>
      <c r="T3301" s="11">
        <f>(((I3301/60)/60)/24)+DATE(1970,1,1)</f>
        <v>42291.917395833334</v>
      </c>
      <c r="U3301">
        <f>YEAR(S3301)</f>
        <v>2015</v>
      </c>
      <c r="V3301">
        <f>YEAR(T3301)</f>
        <v>2015</v>
      </c>
      <c r="W3301" t="str">
        <f>IF(V3301=U3301, "Yes"," No")</f>
        <v>Yes</v>
      </c>
    </row>
    <row r="3302" spans="1:23" ht="43.2" x14ac:dyDescent="0.3">
      <c r="A3302">
        <v>3300</v>
      </c>
      <c r="B3302" s="1" t="s">
        <v>6688</v>
      </c>
      <c r="C3302" s="1" t="s">
        <v>6689</v>
      </c>
      <c r="D3302">
        <v>3000</v>
      </c>
      <c r="E3302">
        <v>4085</v>
      </c>
      <c r="F3302" t="s">
        <v>16</v>
      </c>
      <c r="G3302" t="s">
        <v>17</v>
      </c>
      <c r="H3302" t="s">
        <v>18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1086</v>
      </c>
      <c r="O3302" s="7">
        <f>(E3302/D3302)*100</f>
        <v>136.16666666666666</v>
      </c>
      <c r="P3302" s="5">
        <f>IFERROR((E3302/L3302),0)</f>
        <v>46.420454545454547</v>
      </c>
      <c r="Q3302" s="5" t="str">
        <f>LEFT(N3302,SEARCH("/", N3302)-1)</f>
        <v>theater</v>
      </c>
      <c r="R3302" s="5" t="str">
        <f>RIGHT(N3302,LEN(N3302)-SEARCH("/",N3302))</f>
        <v>plays</v>
      </c>
      <c r="S3302" s="11">
        <f>(((J3302/60)/60)/24)+DATE(1970,1,1)</f>
        <v>42102.743773148148</v>
      </c>
      <c r="T3302" s="11">
        <f>(((I3302/60)/60)/24)+DATE(1970,1,1)</f>
        <v>42123.743773148148</v>
      </c>
      <c r="U3302">
        <f>YEAR(S3302)</f>
        <v>2015</v>
      </c>
      <c r="V3302">
        <f>YEAR(T3302)</f>
        <v>2015</v>
      </c>
      <c r="W3302" t="str">
        <f>IF(V3302=U3302, "Yes"," No")</f>
        <v>Yes</v>
      </c>
    </row>
    <row r="3303" spans="1:23" ht="43.2" x14ac:dyDescent="0.3">
      <c r="A3303">
        <v>3301</v>
      </c>
      <c r="B3303" s="1" t="s">
        <v>6690</v>
      </c>
      <c r="C3303" s="1" t="s">
        <v>6691</v>
      </c>
      <c r="D3303">
        <v>3000</v>
      </c>
      <c r="E3303">
        <v>4004</v>
      </c>
      <c r="F3303" t="s">
        <v>16</v>
      </c>
      <c r="G3303" t="s">
        <v>17</v>
      </c>
      <c r="H3303" t="s">
        <v>18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1086</v>
      </c>
      <c r="O3303" s="7">
        <f>(E3303/D3303)*100</f>
        <v>133.46666666666667</v>
      </c>
      <c r="P3303" s="5">
        <f>IFERROR((E3303/L3303),0)</f>
        <v>57.2</v>
      </c>
      <c r="Q3303" s="5" t="str">
        <f>LEFT(N3303,SEARCH("/", N3303)-1)</f>
        <v>theater</v>
      </c>
      <c r="R3303" s="5" t="str">
        <f>RIGHT(N3303,LEN(N3303)-SEARCH("/",N3303))</f>
        <v>plays</v>
      </c>
      <c r="S3303" s="11">
        <f>(((J3303/60)/60)/24)+DATE(1970,1,1)</f>
        <v>42538.73583333334</v>
      </c>
      <c r="T3303" s="11">
        <f>(((I3303/60)/60)/24)+DATE(1970,1,1)</f>
        <v>42583.290972222225</v>
      </c>
      <c r="U3303">
        <f>YEAR(S3303)</f>
        <v>2016</v>
      </c>
      <c r="V3303">
        <f>YEAR(T3303)</f>
        <v>2016</v>
      </c>
      <c r="W3303" t="str">
        <f>IF(V3303=U3303, "Yes"," No")</f>
        <v>Yes</v>
      </c>
    </row>
    <row r="3304" spans="1:23" x14ac:dyDescent="0.3">
      <c r="A3304">
        <v>3302</v>
      </c>
      <c r="B3304" s="1" t="s">
        <v>6692</v>
      </c>
      <c r="C3304" s="1" t="s">
        <v>6693</v>
      </c>
      <c r="D3304">
        <v>8400</v>
      </c>
      <c r="E3304">
        <v>8685</v>
      </c>
      <c r="F3304" t="s">
        <v>16</v>
      </c>
      <c r="G3304" t="s">
        <v>54</v>
      </c>
      <c r="H3304" t="s">
        <v>55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1086</v>
      </c>
      <c r="O3304" s="7">
        <f>(E3304/D3304)*100</f>
        <v>103.39285714285715</v>
      </c>
      <c r="P3304" s="5">
        <f>IFERROR((E3304/L3304),0)</f>
        <v>173.7</v>
      </c>
      <c r="Q3304" s="5" t="str">
        <f>LEFT(N3304,SEARCH("/", N3304)-1)</f>
        <v>theater</v>
      </c>
      <c r="R3304" s="5" t="str">
        <f>RIGHT(N3304,LEN(N3304)-SEARCH("/",N3304))</f>
        <v>plays</v>
      </c>
      <c r="S3304" s="11">
        <f>(((J3304/60)/60)/24)+DATE(1970,1,1)</f>
        <v>42681.35157407407</v>
      </c>
      <c r="T3304" s="11">
        <f>(((I3304/60)/60)/24)+DATE(1970,1,1)</f>
        <v>42711.35157407407</v>
      </c>
      <c r="U3304">
        <f>YEAR(S3304)</f>
        <v>2016</v>
      </c>
      <c r="V3304">
        <f>YEAR(T3304)</f>
        <v>2016</v>
      </c>
      <c r="W3304" t="str">
        <f>IF(V3304=U3304, "Yes"," No")</f>
        <v>Yes</v>
      </c>
    </row>
    <row r="3305" spans="1:23" ht="43.2" x14ac:dyDescent="0.3">
      <c r="A3305">
        <v>3303</v>
      </c>
      <c r="B3305" s="1" t="s">
        <v>6694</v>
      </c>
      <c r="C3305" s="1" t="s">
        <v>6695</v>
      </c>
      <c r="D3305">
        <v>1800</v>
      </c>
      <c r="E3305">
        <v>2086</v>
      </c>
      <c r="F3305" t="s">
        <v>16</v>
      </c>
      <c r="G3305" t="s">
        <v>17</v>
      </c>
      <c r="H3305" t="s">
        <v>18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1086</v>
      </c>
      <c r="O3305" s="7">
        <f>(E3305/D3305)*100</f>
        <v>115.88888888888889</v>
      </c>
      <c r="P3305" s="5">
        <f>IFERROR((E3305/L3305),0)</f>
        <v>59.6</v>
      </c>
      <c r="Q3305" s="5" t="str">
        <f>LEFT(N3305,SEARCH("/", N3305)-1)</f>
        <v>theater</v>
      </c>
      <c r="R3305" s="5" t="str">
        <f>RIGHT(N3305,LEN(N3305)-SEARCH("/",N3305))</f>
        <v>plays</v>
      </c>
      <c r="S3305" s="11">
        <f>(((J3305/60)/60)/24)+DATE(1970,1,1)</f>
        <v>42056.65143518518</v>
      </c>
      <c r="T3305" s="11">
        <f>(((I3305/60)/60)/24)+DATE(1970,1,1)</f>
        <v>42091.609768518523</v>
      </c>
      <c r="U3305">
        <f>YEAR(S3305)</f>
        <v>2015</v>
      </c>
      <c r="V3305">
        <f>YEAR(T3305)</f>
        <v>2015</v>
      </c>
      <c r="W3305" t="str">
        <f>IF(V3305=U3305, "Yes"," No")</f>
        <v>Yes</v>
      </c>
    </row>
    <row r="3306" spans="1:23" ht="43.2" x14ac:dyDescent="0.3">
      <c r="A3306">
        <v>3304</v>
      </c>
      <c r="B3306" s="1" t="s">
        <v>6696</v>
      </c>
      <c r="C3306" s="1" t="s">
        <v>6697</v>
      </c>
      <c r="D3306">
        <v>15000</v>
      </c>
      <c r="E3306">
        <v>15677.5</v>
      </c>
      <c r="F3306" t="s">
        <v>16</v>
      </c>
      <c r="G3306" t="s">
        <v>17</v>
      </c>
      <c r="H3306" t="s">
        <v>18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1086</v>
      </c>
      <c r="O3306" s="7">
        <f>(E3306/D3306)*100</f>
        <v>104.51666666666665</v>
      </c>
      <c r="P3306" s="5">
        <f>IFERROR((E3306/L3306),0)</f>
        <v>89.585714285714289</v>
      </c>
      <c r="Q3306" s="5" t="str">
        <f>LEFT(N3306,SEARCH("/", N3306)-1)</f>
        <v>theater</v>
      </c>
      <c r="R3306" s="5" t="str">
        <f>RIGHT(N3306,LEN(N3306)-SEARCH("/",N3306))</f>
        <v>plays</v>
      </c>
      <c r="S3306" s="11">
        <f>(((J3306/60)/60)/24)+DATE(1970,1,1)</f>
        <v>42696.624444444446</v>
      </c>
      <c r="T3306" s="11">
        <f>(((I3306/60)/60)/24)+DATE(1970,1,1)</f>
        <v>42726.624444444446</v>
      </c>
      <c r="U3306">
        <f>YEAR(S3306)</f>
        <v>2016</v>
      </c>
      <c r="V3306">
        <f>YEAR(T3306)</f>
        <v>2016</v>
      </c>
      <c r="W3306" t="str">
        <f>IF(V3306=U3306, "Yes"," No")</f>
        <v>Yes</v>
      </c>
    </row>
    <row r="3307" spans="1:23" ht="43.2" x14ac:dyDescent="0.3">
      <c r="A3307">
        <v>3305</v>
      </c>
      <c r="B3307" s="1" t="s">
        <v>6698</v>
      </c>
      <c r="C3307" s="1" t="s">
        <v>6699</v>
      </c>
      <c r="D3307">
        <v>4000</v>
      </c>
      <c r="E3307">
        <v>4081</v>
      </c>
      <c r="F3307" t="s">
        <v>16</v>
      </c>
      <c r="G3307" t="s">
        <v>17</v>
      </c>
      <c r="H3307" t="s">
        <v>18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1086</v>
      </c>
      <c r="O3307" s="7">
        <f>(E3307/D3307)*100</f>
        <v>102.02500000000001</v>
      </c>
      <c r="P3307" s="5">
        <f>IFERROR((E3307/L3307),0)</f>
        <v>204.05</v>
      </c>
      <c r="Q3307" s="5" t="str">
        <f>LEFT(N3307,SEARCH("/", N3307)-1)</f>
        <v>theater</v>
      </c>
      <c r="R3307" s="5" t="str">
        <f>RIGHT(N3307,LEN(N3307)-SEARCH("/",N3307))</f>
        <v>plays</v>
      </c>
      <c r="S3307" s="11">
        <f>(((J3307/60)/60)/24)+DATE(1970,1,1)</f>
        <v>42186.855879629627</v>
      </c>
      <c r="T3307" s="11">
        <f>(((I3307/60)/60)/24)+DATE(1970,1,1)</f>
        <v>42216.855879629627</v>
      </c>
      <c r="U3307">
        <f>YEAR(S3307)</f>
        <v>2015</v>
      </c>
      <c r="V3307">
        <f>YEAR(T3307)</f>
        <v>2015</v>
      </c>
      <c r="W3307" t="str">
        <f>IF(V3307=U3307, "Yes"," No")</f>
        <v>Yes</v>
      </c>
    </row>
    <row r="3308" spans="1:23" ht="57.6" x14ac:dyDescent="0.3">
      <c r="A3308">
        <v>3306</v>
      </c>
      <c r="B3308" s="1" t="s">
        <v>6700</v>
      </c>
      <c r="C3308" s="1" t="s">
        <v>6701</v>
      </c>
      <c r="D3308">
        <v>1500</v>
      </c>
      <c r="E3308">
        <v>2630</v>
      </c>
      <c r="F3308" t="s">
        <v>16</v>
      </c>
      <c r="G3308" t="s">
        <v>17</v>
      </c>
      <c r="H3308" t="s">
        <v>18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1086</v>
      </c>
      <c r="O3308" s="7">
        <f>(E3308/D3308)*100</f>
        <v>175.33333333333334</v>
      </c>
      <c r="P3308" s="5">
        <f>IFERROR((E3308/L3308),0)</f>
        <v>48.703703703703702</v>
      </c>
      <c r="Q3308" s="5" t="str">
        <f>LEFT(N3308,SEARCH("/", N3308)-1)</f>
        <v>theater</v>
      </c>
      <c r="R3308" s="5" t="str">
        <f>RIGHT(N3308,LEN(N3308)-SEARCH("/",N3308))</f>
        <v>plays</v>
      </c>
      <c r="S3308" s="11">
        <f>(((J3308/60)/60)/24)+DATE(1970,1,1)</f>
        <v>42493.219236111108</v>
      </c>
      <c r="T3308" s="11">
        <f>(((I3308/60)/60)/24)+DATE(1970,1,1)</f>
        <v>42531.125</v>
      </c>
      <c r="U3308">
        <f>YEAR(S3308)</f>
        <v>2016</v>
      </c>
      <c r="V3308">
        <f>YEAR(T3308)</f>
        <v>2016</v>
      </c>
      <c r="W3308" t="str">
        <f>IF(V3308=U3308, "Yes"," No")</f>
        <v>Yes</v>
      </c>
    </row>
    <row r="3309" spans="1:23" ht="43.2" x14ac:dyDescent="0.3">
      <c r="A3309">
        <v>3307</v>
      </c>
      <c r="B3309" s="1" t="s">
        <v>6702</v>
      </c>
      <c r="C3309" s="1" t="s">
        <v>6703</v>
      </c>
      <c r="D3309">
        <v>1000</v>
      </c>
      <c r="E3309">
        <v>1066.8</v>
      </c>
      <c r="F3309" t="s">
        <v>16</v>
      </c>
      <c r="G3309" t="s">
        <v>17</v>
      </c>
      <c r="H3309" t="s">
        <v>18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1086</v>
      </c>
      <c r="O3309" s="7">
        <f>(E3309/D3309)*100</f>
        <v>106.67999999999999</v>
      </c>
      <c r="P3309" s="5">
        <f>IFERROR((E3309/L3309),0)</f>
        <v>53.339999999999996</v>
      </c>
      <c r="Q3309" s="5" t="str">
        <f>LEFT(N3309,SEARCH("/", N3309)-1)</f>
        <v>theater</v>
      </c>
      <c r="R3309" s="5" t="str">
        <f>RIGHT(N3309,LEN(N3309)-SEARCH("/",N3309))</f>
        <v>plays</v>
      </c>
      <c r="S3309" s="11">
        <f>(((J3309/60)/60)/24)+DATE(1970,1,1)</f>
        <v>42475.057164351849</v>
      </c>
      <c r="T3309" s="11">
        <f>(((I3309/60)/60)/24)+DATE(1970,1,1)</f>
        <v>42505.057164351849</v>
      </c>
      <c r="U3309">
        <f>YEAR(S3309)</f>
        <v>2016</v>
      </c>
      <c r="V3309">
        <f>YEAR(T3309)</f>
        <v>2016</v>
      </c>
      <c r="W3309" t="str">
        <f>IF(V3309=U3309, "Yes"," No")</f>
        <v>Yes</v>
      </c>
    </row>
    <row r="3310" spans="1:23" ht="43.2" x14ac:dyDescent="0.3">
      <c r="A3310">
        <v>3308</v>
      </c>
      <c r="B3310" s="1" t="s">
        <v>6704</v>
      </c>
      <c r="C3310" s="1" t="s">
        <v>6705</v>
      </c>
      <c r="D3310">
        <v>3500</v>
      </c>
      <c r="E3310">
        <v>4280</v>
      </c>
      <c r="F3310" t="s">
        <v>16</v>
      </c>
      <c r="G3310" t="s">
        <v>17</v>
      </c>
      <c r="H3310" t="s">
        <v>18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1086</v>
      </c>
      <c r="O3310" s="7">
        <f>(E3310/D3310)*100</f>
        <v>122.28571428571429</v>
      </c>
      <c r="P3310" s="5">
        <f>IFERROR((E3310/L3310),0)</f>
        <v>75.087719298245617</v>
      </c>
      <c r="Q3310" s="5" t="str">
        <f>LEFT(N3310,SEARCH("/", N3310)-1)</f>
        <v>theater</v>
      </c>
      <c r="R3310" s="5" t="str">
        <f>RIGHT(N3310,LEN(N3310)-SEARCH("/",N3310))</f>
        <v>plays</v>
      </c>
      <c r="S3310" s="11">
        <f>(((J3310/60)/60)/24)+DATE(1970,1,1)</f>
        <v>42452.876909722225</v>
      </c>
      <c r="T3310" s="11">
        <f>(((I3310/60)/60)/24)+DATE(1970,1,1)</f>
        <v>42473.876909722225</v>
      </c>
      <c r="U3310">
        <f>YEAR(S3310)</f>
        <v>2016</v>
      </c>
      <c r="V3310">
        <f>YEAR(T3310)</f>
        <v>2016</v>
      </c>
      <c r="W3310" t="str">
        <f>IF(V3310=U3310, "Yes"," No")</f>
        <v>Yes</v>
      </c>
    </row>
    <row r="3311" spans="1:23" ht="28.8" x14ac:dyDescent="0.3">
      <c r="A3311">
        <v>3309</v>
      </c>
      <c r="B3311" s="1" t="s">
        <v>6706</v>
      </c>
      <c r="C3311" s="1" t="s">
        <v>6707</v>
      </c>
      <c r="D3311">
        <v>350</v>
      </c>
      <c r="E3311">
        <v>558</v>
      </c>
      <c r="F3311" t="s">
        <v>16</v>
      </c>
      <c r="G3311" t="s">
        <v>24</v>
      </c>
      <c r="H3311" t="s">
        <v>25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1086</v>
      </c>
      <c r="O3311" s="7">
        <f>(E3311/D3311)*100</f>
        <v>159.42857142857144</v>
      </c>
      <c r="P3311" s="5">
        <f>IFERROR((E3311/L3311),0)</f>
        <v>18</v>
      </c>
      <c r="Q3311" s="5" t="str">
        <f>LEFT(N3311,SEARCH("/", N3311)-1)</f>
        <v>theater</v>
      </c>
      <c r="R3311" s="5" t="str">
        <f>RIGHT(N3311,LEN(N3311)-SEARCH("/",N3311))</f>
        <v>plays</v>
      </c>
      <c r="S3311" s="11">
        <f>(((J3311/60)/60)/24)+DATE(1970,1,1)</f>
        <v>42628.650208333333</v>
      </c>
      <c r="T3311" s="11">
        <f>(((I3311/60)/60)/24)+DATE(1970,1,1)</f>
        <v>42659.650208333333</v>
      </c>
      <c r="U3311">
        <f>YEAR(S3311)</f>
        <v>2016</v>
      </c>
      <c r="V3311">
        <f>YEAR(T3311)</f>
        <v>2016</v>
      </c>
      <c r="W3311" t="str">
        <f>IF(V3311=U3311, "Yes"," No")</f>
        <v>Yes</v>
      </c>
    </row>
    <row r="3312" spans="1:23" ht="28.8" x14ac:dyDescent="0.3">
      <c r="A3312">
        <v>3310</v>
      </c>
      <c r="B3312" s="1" t="s">
        <v>6708</v>
      </c>
      <c r="C3312" s="1" t="s">
        <v>6709</v>
      </c>
      <c r="D3312">
        <v>6500</v>
      </c>
      <c r="E3312">
        <v>6505</v>
      </c>
      <c r="F3312" t="s">
        <v>16</v>
      </c>
      <c r="G3312" t="s">
        <v>17</v>
      </c>
      <c r="H3312" t="s">
        <v>18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1086</v>
      </c>
      <c r="O3312" s="7">
        <f>(E3312/D3312)*100</f>
        <v>100.07692307692308</v>
      </c>
      <c r="P3312" s="5">
        <f>IFERROR((E3312/L3312),0)</f>
        <v>209.83870967741936</v>
      </c>
      <c r="Q3312" s="5" t="str">
        <f>LEFT(N3312,SEARCH("/", N3312)-1)</f>
        <v>theater</v>
      </c>
      <c r="R3312" s="5" t="str">
        <f>RIGHT(N3312,LEN(N3312)-SEARCH("/",N3312))</f>
        <v>plays</v>
      </c>
      <c r="S3312" s="11">
        <f>(((J3312/60)/60)/24)+DATE(1970,1,1)</f>
        <v>42253.928530092591</v>
      </c>
      <c r="T3312" s="11">
        <f>(((I3312/60)/60)/24)+DATE(1970,1,1)</f>
        <v>42283.928530092591</v>
      </c>
      <c r="U3312">
        <f>YEAR(S3312)</f>
        <v>2015</v>
      </c>
      <c r="V3312">
        <f>YEAR(T3312)</f>
        <v>2015</v>
      </c>
      <c r="W3312" t="str">
        <f>IF(V3312=U3312, "Yes"," No")</f>
        <v>Yes</v>
      </c>
    </row>
    <row r="3313" spans="1:23" ht="43.2" x14ac:dyDescent="0.3">
      <c r="A3313">
        <v>3311</v>
      </c>
      <c r="B3313" s="1" t="s">
        <v>6710</v>
      </c>
      <c r="C3313" s="1" t="s">
        <v>6711</v>
      </c>
      <c r="D3313">
        <v>2500</v>
      </c>
      <c r="E3313">
        <v>2746</v>
      </c>
      <c r="F3313" t="s">
        <v>16</v>
      </c>
      <c r="G3313" t="s">
        <v>17</v>
      </c>
      <c r="H3313" t="s">
        <v>18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1086</v>
      </c>
      <c r="O3313" s="7">
        <f>(E3313/D3313)*100</f>
        <v>109.84</v>
      </c>
      <c r="P3313" s="5">
        <f>IFERROR((E3313/L3313),0)</f>
        <v>61.022222222222226</v>
      </c>
      <c r="Q3313" s="5" t="str">
        <f>LEFT(N3313,SEARCH("/", N3313)-1)</f>
        <v>theater</v>
      </c>
      <c r="R3313" s="5" t="str">
        <f>RIGHT(N3313,LEN(N3313)-SEARCH("/",N3313))</f>
        <v>plays</v>
      </c>
      <c r="S3313" s="11">
        <f>(((J3313/60)/60)/24)+DATE(1970,1,1)</f>
        <v>42264.29178240741</v>
      </c>
      <c r="T3313" s="11">
        <f>(((I3313/60)/60)/24)+DATE(1970,1,1)</f>
        <v>42294.29178240741</v>
      </c>
      <c r="U3313">
        <f>YEAR(S3313)</f>
        <v>2015</v>
      </c>
      <c r="V3313">
        <f>YEAR(T3313)</f>
        <v>2015</v>
      </c>
      <c r="W3313" t="str">
        <f>IF(V3313=U3313, "Yes"," No")</f>
        <v>Yes</v>
      </c>
    </row>
    <row r="3314" spans="1:23" ht="43.2" x14ac:dyDescent="0.3">
      <c r="A3314">
        <v>3312</v>
      </c>
      <c r="B3314" s="1" t="s">
        <v>6712</v>
      </c>
      <c r="C3314" s="1" t="s">
        <v>6713</v>
      </c>
      <c r="D3314">
        <v>2500</v>
      </c>
      <c r="E3314">
        <v>2501</v>
      </c>
      <c r="F3314" t="s">
        <v>16</v>
      </c>
      <c r="G3314" t="s">
        <v>17</v>
      </c>
      <c r="H3314" t="s">
        <v>18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1086</v>
      </c>
      <c r="O3314" s="7">
        <f>(E3314/D3314)*100</f>
        <v>100.03999999999999</v>
      </c>
      <c r="P3314" s="5">
        <f>IFERROR((E3314/L3314),0)</f>
        <v>61</v>
      </c>
      <c r="Q3314" s="5" t="str">
        <f>LEFT(N3314,SEARCH("/", N3314)-1)</f>
        <v>theater</v>
      </c>
      <c r="R3314" s="5" t="str">
        <f>RIGHT(N3314,LEN(N3314)-SEARCH("/",N3314))</f>
        <v>plays</v>
      </c>
      <c r="S3314" s="11">
        <f>(((J3314/60)/60)/24)+DATE(1970,1,1)</f>
        <v>42664.809560185182</v>
      </c>
      <c r="T3314" s="11">
        <f>(((I3314/60)/60)/24)+DATE(1970,1,1)</f>
        <v>42685.916666666672</v>
      </c>
      <c r="U3314">
        <f>YEAR(S3314)</f>
        <v>2016</v>
      </c>
      <c r="V3314">
        <f>YEAR(T3314)</f>
        <v>2016</v>
      </c>
      <c r="W3314" t="str">
        <f>IF(V3314=U3314, "Yes"," No")</f>
        <v>Yes</v>
      </c>
    </row>
    <row r="3315" spans="1:23" ht="43.2" x14ac:dyDescent="0.3">
      <c r="A3315">
        <v>3313</v>
      </c>
      <c r="B3315" s="1" t="s">
        <v>6714</v>
      </c>
      <c r="C3315" s="1" t="s">
        <v>6715</v>
      </c>
      <c r="D3315">
        <v>2000</v>
      </c>
      <c r="E3315">
        <v>2321</v>
      </c>
      <c r="F3315" t="s">
        <v>16</v>
      </c>
      <c r="G3315" t="s">
        <v>17</v>
      </c>
      <c r="H3315" t="s">
        <v>18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1086</v>
      </c>
      <c r="O3315" s="7">
        <f>(E3315/D3315)*100</f>
        <v>116.05000000000001</v>
      </c>
      <c r="P3315" s="5">
        <f>IFERROR((E3315/L3315),0)</f>
        <v>80.034482758620683</v>
      </c>
      <c r="Q3315" s="5" t="str">
        <f>LEFT(N3315,SEARCH("/", N3315)-1)</f>
        <v>theater</v>
      </c>
      <c r="R3315" s="5" t="str">
        <f>RIGHT(N3315,LEN(N3315)-SEARCH("/",N3315))</f>
        <v>plays</v>
      </c>
      <c r="S3315" s="11">
        <f>(((J3315/60)/60)/24)+DATE(1970,1,1)</f>
        <v>42382.244409722218</v>
      </c>
      <c r="T3315" s="11">
        <f>(((I3315/60)/60)/24)+DATE(1970,1,1)</f>
        <v>42396.041666666672</v>
      </c>
      <c r="U3315">
        <f>YEAR(S3315)</f>
        <v>2016</v>
      </c>
      <c r="V3315">
        <f>YEAR(T3315)</f>
        <v>2016</v>
      </c>
      <c r="W3315" t="str">
        <f>IF(V3315=U3315, "Yes"," No")</f>
        <v>Yes</v>
      </c>
    </row>
    <row r="3316" spans="1:23" ht="43.2" x14ac:dyDescent="0.3">
      <c r="A3316">
        <v>3314</v>
      </c>
      <c r="B3316" s="1" t="s">
        <v>6716</v>
      </c>
      <c r="C3316" s="1" t="s">
        <v>6717</v>
      </c>
      <c r="D3316">
        <v>800</v>
      </c>
      <c r="E3316">
        <v>1686</v>
      </c>
      <c r="F3316" t="s">
        <v>16</v>
      </c>
      <c r="G3316" t="s">
        <v>24</v>
      </c>
      <c r="H3316" t="s">
        <v>25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1086</v>
      </c>
      <c r="O3316" s="7">
        <f>(E3316/D3316)*100</f>
        <v>210.75</v>
      </c>
      <c r="P3316" s="5">
        <f>IFERROR((E3316/L3316),0)</f>
        <v>29.068965517241381</v>
      </c>
      <c r="Q3316" s="5" t="str">
        <f>LEFT(N3316,SEARCH("/", N3316)-1)</f>
        <v>theater</v>
      </c>
      <c r="R3316" s="5" t="str">
        <f>RIGHT(N3316,LEN(N3316)-SEARCH("/",N3316))</f>
        <v>plays</v>
      </c>
      <c r="S3316" s="11">
        <f>(((J3316/60)/60)/24)+DATE(1970,1,1)</f>
        <v>42105.267488425925</v>
      </c>
      <c r="T3316" s="11">
        <f>(((I3316/60)/60)/24)+DATE(1970,1,1)</f>
        <v>42132.836805555555</v>
      </c>
      <c r="U3316">
        <f>YEAR(S3316)</f>
        <v>2015</v>
      </c>
      <c r="V3316">
        <f>YEAR(T3316)</f>
        <v>2015</v>
      </c>
      <c r="W3316" t="str">
        <f>IF(V3316=U3316, "Yes"," No")</f>
        <v>Yes</v>
      </c>
    </row>
    <row r="3317" spans="1:23" ht="43.2" x14ac:dyDescent="0.3">
      <c r="A3317">
        <v>3315</v>
      </c>
      <c r="B3317" s="1" t="s">
        <v>6718</v>
      </c>
      <c r="C3317" s="1" t="s">
        <v>6719</v>
      </c>
      <c r="D3317">
        <v>4000</v>
      </c>
      <c r="E3317">
        <v>4400</v>
      </c>
      <c r="F3317" t="s">
        <v>16</v>
      </c>
      <c r="G3317" t="s">
        <v>24</v>
      </c>
      <c r="H3317" t="s">
        <v>25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1086</v>
      </c>
      <c r="O3317" s="7">
        <f>(E3317/D3317)*100</f>
        <v>110.00000000000001</v>
      </c>
      <c r="P3317" s="5">
        <f>IFERROR((E3317/L3317),0)</f>
        <v>49.438202247191015</v>
      </c>
      <c r="Q3317" s="5" t="str">
        <f>LEFT(N3317,SEARCH("/", N3317)-1)</f>
        <v>theater</v>
      </c>
      <c r="R3317" s="5" t="str">
        <f>RIGHT(N3317,LEN(N3317)-SEARCH("/",N3317))</f>
        <v>plays</v>
      </c>
      <c r="S3317" s="11">
        <f>(((J3317/60)/60)/24)+DATE(1970,1,1)</f>
        <v>42466.303715277783</v>
      </c>
      <c r="T3317" s="11">
        <f>(((I3317/60)/60)/24)+DATE(1970,1,1)</f>
        <v>42496.303715277783</v>
      </c>
      <c r="U3317">
        <f>YEAR(S3317)</f>
        <v>2016</v>
      </c>
      <c r="V3317">
        <f>YEAR(T3317)</f>
        <v>2016</v>
      </c>
      <c r="W3317" t="str">
        <f>IF(V3317=U3317, "Yes"," No")</f>
        <v>Yes</v>
      </c>
    </row>
    <row r="3318" spans="1:23" ht="72" x14ac:dyDescent="0.3">
      <c r="A3318">
        <v>3316</v>
      </c>
      <c r="B3318" s="1" t="s">
        <v>6720</v>
      </c>
      <c r="C3318" s="1" t="s">
        <v>6721</v>
      </c>
      <c r="D3318">
        <v>11737</v>
      </c>
      <c r="E3318">
        <v>11747.18</v>
      </c>
      <c r="F3318" t="s">
        <v>16</v>
      </c>
      <c r="G3318" t="s">
        <v>17</v>
      </c>
      <c r="H3318" t="s">
        <v>18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1086</v>
      </c>
      <c r="O3318" s="7">
        <f>(E3318/D3318)*100</f>
        <v>100.08673425918037</v>
      </c>
      <c r="P3318" s="5">
        <f>IFERROR((E3318/L3318),0)</f>
        <v>93.977440000000001</v>
      </c>
      <c r="Q3318" s="5" t="str">
        <f>LEFT(N3318,SEARCH("/", N3318)-1)</f>
        <v>theater</v>
      </c>
      <c r="R3318" s="5" t="str">
        <f>RIGHT(N3318,LEN(N3318)-SEARCH("/",N3318))</f>
        <v>plays</v>
      </c>
      <c r="S3318" s="11">
        <f>(((J3318/60)/60)/24)+DATE(1970,1,1)</f>
        <v>41826.871238425927</v>
      </c>
      <c r="T3318" s="11">
        <f>(((I3318/60)/60)/24)+DATE(1970,1,1)</f>
        <v>41859.57916666667</v>
      </c>
      <c r="U3318">
        <f>YEAR(S3318)</f>
        <v>2014</v>
      </c>
      <c r="V3318">
        <f>YEAR(T3318)</f>
        <v>2014</v>
      </c>
      <c r="W3318" t="str">
        <f>IF(V3318=U3318, "Yes"," No")</f>
        <v>Yes</v>
      </c>
    </row>
    <row r="3319" spans="1:23" ht="43.2" x14ac:dyDescent="0.3">
      <c r="A3319">
        <v>3317</v>
      </c>
      <c r="B3319" s="1" t="s">
        <v>6722</v>
      </c>
      <c r="C3319" s="1" t="s">
        <v>6723</v>
      </c>
      <c r="D3319">
        <v>1050</v>
      </c>
      <c r="E3319">
        <v>1115</v>
      </c>
      <c r="F3319" t="s">
        <v>16</v>
      </c>
      <c r="G3319" t="s">
        <v>17</v>
      </c>
      <c r="H3319" t="s">
        <v>18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1086</v>
      </c>
      <c r="O3319" s="7">
        <f>(E3319/D3319)*100</f>
        <v>106.19047619047619</v>
      </c>
      <c r="P3319" s="5">
        <f>IFERROR((E3319/L3319),0)</f>
        <v>61.944444444444443</v>
      </c>
      <c r="Q3319" s="5" t="str">
        <f>LEFT(N3319,SEARCH("/", N3319)-1)</f>
        <v>theater</v>
      </c>
      <c r="R3319" s="5" t="str">
        <f>RIGHT(N3319,LEN(N3319)-SEARCH("/",N3319))</f>
        <v>plays</v>
      </c>
      <c r="S3319" s="11">
        <f>(((J3319/60)/60)/24)+DATE(1970,1,1)</f>
        <v>42499.039629629624</v>
      </c>
      <c r="T3319" s="11">
        <f>(((I3319/60)/60)/24)+DATE(1970,1,1)</f>
        <v>42529.039629629624</v>
      </c>
      <c r="U3319">
        <f>YEAR(S3319)</f>
        <v>2016</v>
      </c>
      <c r="V3319">
        <f>YEAR(T3319)</f>
        <v>2016</v>
      </c>
      <c r="W3319" t="str">
        <f>IF(V3319=U3319, "Yes"," No")</f>
        <v>Yes</v>
      </c>
    </row>
    <row r="3320" spans="1:23" ht="28.8" x14ac:dyDescent="0.3">
      <c r="A3320">
        <v>3318</v>
      </c>
      <c r="B3320" s="1" t="s">
        <v>6724</v>
      </c>
      <c r="C3320" s="1" t="s">
        <v>6725</v>
      </c>
      <c r="D3320">
        <v>2000</v>
      </c>
      <c r="E3320">
        <v>2512</v>
      </c>
      <c r="F3320" t="s">
        <v>16</v>
      </c>
      <c r="G3320" t="s">
        <v>159</v>
      </c>
      <c r="H3320" t="s">
        <v>160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1086</v>
      </c>
      <c r="O3320" s="7">
        <f>(E3320/D3320)*100</f>
        <v>125.6</v>
      </c>
      <c r="P3320" s="5">
        <f>IFERROR((E3320/L3320),0)</f>
        <v>78.5</v>
      </c>
      <c r="Q3320" s="5" t="str">
        <f>LEFT(N3320,SEARCH("/", N3320)-1)</f>
        <v>theater</v>
      </c>
      <c r="R3320" s="5" t="str">
        <f>RIGHT(N3320,LEN(N3320)-SEARCH("/",N3320))</f>
        <v>plays</v>
      </c>
      <c r="S3320" s="11">
        <f>(((J3320/60)/60)/24)+DATE(1970,1,1)</f>
        <v>42431.302002314813</v>
      </c>
      <c r="T3320" s="11">
        <f>(((I3320/60)/60)/24)+DATE(1970,1,1)</f>
        <v>42471.104166666672</v>
      </c>
      <c r="U3320">
        <f>YEAR(S3320)</f>
        <v>2016</v>
      </c>
      <c r="V3320">
        <f>YEAR(T3320)</f>
        <v>2016</v>
      </c>
      <c r="W3320" t="str">
        <f>IF(V3320=U3320, "Yes"," No")</f>
        <v>Yes</v>
      </c>
    </row>
    <row r="3321" spans="1:23" ht="57.6" x14ac:dyDescent="0.3">
      <c r="A3321">
        <v>3319</v>
      </c>
      <c r="B3321" s="1" t="s">
        <v>6726</v>
      </c>
      <c r="C3321" s="1" t="s">
        <v>6727</v>
      </c>
      <c r="D3321">
        <v>500</v>
      </c>
      <c r="E3321">
        <v>540</v>
      </c>
      <c r="F3321" t="s">
        <v>16</v>
      </c>
      <c r="G3321" t="s">
        <v>24</v>
      </c>
      <c r="H3321" t="s">
        <v>25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1086</v>
      </c>
      <c r="O3321" s="7">
        <f>(E3321/D3321)*100</f>
        <v>108</v>
      </c>
      <c r="P3321" s="5">
        <f>IFERROR((E3321/L3321),0)</f>
        <v>33.75</v>
      </c>
      <c r="Q3321" s="5" t="str">
        <f>LEFT(N3321,SEARCH("/", N3321)-1)</f>
        <v>theater</v>
      </c>
      <c r="R3321" s="5" t="str">
        <f>RIGHT(N3321,LEN(N3321)-SEARCH("/",N3321))</f>
        <v>plays</v>
      </c>
      <c r="S3321" s="11">
        <f>(((J3321/60)/60)/24)+DATE(1970,1,1)</f>
        <v>41990.585486111115</v>
      </c>
      <c r="T3321" s="11">
        <f>(((I3321/60)/60)/24)+DATE(1970,1,1)</f>
        <v>42035.585486111115</v>
      </c>
      <c r="U3321">
        <f>YEAR(S3321)</f>
        <v>2014</v>
      </c>
      <c r="V3321">
        <f>YEAR(T3321)</f>
        <v>2015</v>
      </c>
      <c r="W3321" t="str">
        <f>IF(V3321=U3321, "Yes"," No")</f>
        <v xml:space="preserve"> No</v>
      </c>
    </row>
    <row r="3322" spans="1:23" ht="43.2" x14ac:dyDescent="0.3">
      <c r="A3322">
        <v>3320</v>
      </c>
      <c r="B3322" s="1" t="s">
        <v>6728</v>
      </c>
      <c r="C3322" s="1" t="s">
        <v>6729</v>
      </c>
      <c r="D3322">
        <v>2500</v>
      </c>
      <c r="E3322">
        <v>2525</v>
      </c>
      <c r="F3322" t="s">
        <v>16</v>
      </c>
      <c r="G3322" t="s">
        <v>17</v>
      </c>
      <c r="H3322" t="s">
        <v>18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1086</v>
      </c>
      <c r="O3322" s="7">
        <f>(E3322/D3322)*100</f>
        <v>101</v>
      </c>
      <c r="P3322" s="5">
        <f>IFERROR((E3322/L3322),0)</f>
        <v>66.44736842105263</v>
      </c>
      <c r="Q3322" s="5" t="str">
        <f>LEFT(N3322,SEARCH("/", N3322)-1)</f>
        <v>theater</v>
      </c>
      <c r="R3322" s="5" t="str">
        <f>RIGHT(N3322,LEN(N3322)-SEARCH("/",N3322))</f>
        <v>plays</v>
      </c>
      <c r="S3322" s="11">
        <f>(((J3322/60)/60)/24)+DATE(1970,1,1)</f>
        <v>42513.045798611114</v>
      </c>
      <c r="T3322" s="11">
        <f>(((I3322/60)/60)/24)+DATE(1970,1,1)</f>
        <v>42543.045798611114</v>
      </c>
      <c r="U3322">
        <f>YEAR(S3322)</f>
        <v>2016</v>
      </c>
      <c r="V3322">
        <f>YEAR(T3322)</f>
        <v>2016</v>
      </c>
      <c r="W3322" t="str">
        <f>IF(V3322=U3322, "Yes"," No")</f>
        <v>Yes</v>
      </c>
    </row>
    <row r="3323" spans="1:23" ht="57.6" x14ac:dyDescent="0.3">
      <c r="A3323">
        <v>3321</v>
      </c>
      <c r="B3323" s="1" t="s">
        <v>6730</v>
      </c>
      <c r="C3323" s="1" t="s">
        <v>6731</v>
      </c>
      <c r="D3323">
        <v>500</v>
      </c>
      <c r="E3323">
        <v>537</v>
      </c>
      <c r="F3323" t="s">
        <v>16</v>
      </c>
      <c r="G3323" t="s">
        <v>17</v>
      </c>
      <c r="H3323" t="s">
        <v>18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1086</v>
      </c>
      <c r="O3323" s="7">
        <f>(E3323/D3323)*100</f>
        <v>107.4</v>
      </c>
      <c r="P3323" s="5">
        <f>IFERROR((E3323/L3323),0)</f>
        <v>35.799999999999997</v>
      </c>
      <c r="Q3323" s="5" t="str">
        <f>LEFT(N3323,SEARCH("/", N3323)-1)</f>
        <v>theater</v>
      </c>
      <c r="R3323" s="5" t="str">
        <f>RIGHT(N3323,LEN(N3323)-SEARCH("/",N3323))</f>
        <v>plays</v>
      </c>
      <c r="S3323" s="11">
        <f>(((J3323/60)/60)/24)+DATE(1970,1,1)</f>
        <v>41914.100289351853</v>
      </c>
      <c r="T3323" s="11">
        <f>(((I3323/60)/60)/24)+DATE(1970,1,1)</f>
        <v>41928.165972222225</v>
      </c>
      <c r="U3323">
        <f>YEAR(S3323)</f>
        <v>2014</v>
      </c>
      <c r="V3323">
        <f>YEAR(T3323)</f>
        <v>2014</v>
      </c>
      <c r="W3323" t="str">
        <f>IF(V3323=U3323, "Yes"," No")</f>
        <v>Yes</v>
      </c>
    </row>
    <row r="3324" spans="1:23" ht="43.2" x14ac:dyDescent="0.3">
      <c r="A3324">
        <v>3322</v>
      </c>
      <c r="B3324" s="1" t="s">
        <v>6732</v>
      </c>
      <c r="C3324" s="1" t="s">
        <v>6733</v>
      </c>
      <c r="D3324">
        <v>3300</v>
      </c>
      <c r="E3324">
        <v>3350</v>
      </c>
      <c r="F3324" t="s">
        <v>16</v>
      </c>
      <c r="G3324" t="s">
        <v>17</v>
      </c>
      <c r="H3324" t="s">
        <v>18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1086</v>
      </c>
      <c r="O3324" s="7">
        <f>(E3324/D3324)*100</f>
        <v>101.51515151515152</v>
      </c>
      <c r="P3324" s="5">
        <f>IFERROR((E3324/L3324),0)</f>
        <v>145.65217391304347</v>
      </c>
      <c r="Q3324" s="5" t="str">
        <f>LEFT(N3324,SEARCH("/", N3324)-1)</f>
        <v>theater</v>
      </c>
      <c r="R3324" s="5" t="str">
        <f>RIGHT(N3324,LEN(N3324)-SEARCH("/",N3324))</f>
        <v>plays</v>
      </c>
      <c r="S3324" s="11">
        <f>(((J3324/60)/60)/24)+DATE(1970,1,1)</f>
        <v>42521.010370370372</v>
      </c>
      <c r="T3324" s="11">
        <f>(((I3324/60)/60)/24)+DATE(1970,1,1)</f>
        <v>42543.163194444445</v>
      </c>
      <c r="U3324">
        <f>YEAR(S3324)</f>
        <v>2016</v>
      </c>
      <c r="V3324">
        <f>YEAR(T3324)</f>
        <v>2016</v>
      </c>
      <c r="W3324" t="str">
        <f>IF(V3324=U3324, "Yes"," No")</f>
        <v>Yes</v>
      </c>
    </row>
    <row r="3325" spans="1:23" ht="43.2" x14ac:dyDescent="0.3">
      <c r="A3325">
        <v>3323</v>
      </c>
      <c r="B3325" s="1" t="s">
        <v>6734</v>
      </c>
      <c r="C3325" s="1" t="s">
        <v>6735</v>
      </c>
      <c r="D3325">
        <v>1000</v>
      </c>
      <c r="E3325">
        <v>1259</v>
      </c>
      <c r="F3325" t="s">
        <v>16</v>
      </c>
      <c r="G3325" t="s">
        <v>24</v>
      </c>
      <c r="H3325" t="s">
        <v>25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1086</v>
      </c>
      <c r="O3325" s="7">
        <f>(E3325/D3325)*100</f>
        <v>125.89999999999999</v>
      </c>
      <c r="P3325" s="5">
        <f>IFERROR((E3325/L3325),0)</f>
        <v>25.693877551020407</v>
      </c>
      <c r="Q3325" s="5" t="str">
        <f>LEFT(N3325,SEARCH("/", N3325)-1)</f>
        <v>theater</v>
      </c>
      <c r="R3325" s="5" t="str">
        <f>RIGHT(N3325,LEN(N3325)-SEARCH("/",N3325))</f>
        <v>plays</v>
      </c>
      <c r="S3325" s="11">
        <f>(((J3325/60)/60)/24)+DATE(1970,1,1)</f>
        <v>42608.36583333333</v>
      </c>
      <c r="T3325" s="11">
        <f>(((I3325/60)/60)/24)+DATE(1970,1,1)</f>
        <v>42638.36583333333</v>
      </c>
      <c r="U3325">
        <f>YEAR(S3325)</f>
        <v>2016</v>
      </c>
      <c r="V3325">
        <f>YEAR(T3325)</f>
        <v>2016</v>
      </c>
      <c r="W3325" t="str">
        <f>IF(V3325=U3325, "Yes"," No")</f>
        <v>Yes</v>
      </c>
    </row>
    <row r="3326" spans="1:23" ht="43.2" x14ac:dyDescent="0.3">
      <c r="A3326">
        <v>3324</v>
      </c>
      <c r="B3326" s="1" t="s">
        <v>6736</v>
      </c>
      <c r="C3326" s="1" t="s">
        <v>6737</v>
      </c>
      <c r="D3326">
        <v>1500</v>
      </c>
      <c r="E3326">
        <v>1525</v>
      </c>
      <c r="F3326" t="s">
        <v>16</v>
      </c>
      <c r="G3326" t="s">
        <v>2455</v>
      </c>
      <c r="H3326" t="s">
        <v>55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1086</v>
      </c>
      <c r="O3326" s="7">
        <f>(E3326/D3326)*100</f>
        <v>101.66666666666666</v>
      </c>
      <c r="P3326" s="5">
        <f>IFERROR((E3326/L3326),0)</f>
        <v>152.5</v>
      </c>
      <c r="Q3326" s="5" t="str">
        <f>LEFT(N3326,SEARCH("/", N3326)-1)</f>
        <v>theater</v>
      </c>
      <c r="R3326" s="5" t="str">
        <f>RIGHT(N3326,LEN(N3326)-SEARCH("/",N3326))</f>
        <v>plays</v>
      </c>
      <c r="S3326" s="11">
        <f>(((J3326/60)/60)/24)+DATE(1970,1,1)</f>
        <v>42512.58321759259</v>
      </c>
      <c r="T3326" s="11">
        <f>(((I3326/60)/60)/24)+DATE(1970,1,1)</f>
        <v>42526.58321759259</v>
      </c>
      <c r="U3326">
        <f>YEAR(S3326)</f>
        <v>2016</v>
      </c>
      <c r="V3326">
        <f>YEAR(T3326)</f>
        <v>2016</v>
      </c>
      <c r="W3326" t="str">
        <f>IF(V3326=U3326, "Yes"," No")</f>
        <v>Yes</v>
      </c>
    </row>
    <row r="3327" spans="1:23" ht="43.2" x14ac:dyDescent="0.3">
      <c r="A3327">
        <v>3325</v>
      </c>
      <c r="B3327" s="1" t="s">
        <v>6738</v>
      </c>
      <c r="C3327" s="1" t="s">
        <v>6739</v>
      </c>
      <c r="D3327">
        <v>400</v>
      </c>
      <c r="E3327">
        <v>450</v>
      </c>
      <c r="F3327" t="s">
        <v>16</v>
      </c>
      <c r="G3327" t="s">
        <v>24</v>
      </c>
      <c r="H3327" t="s">
        <v>25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1086</v>
      </c>
      <c r="O3327" s="7">
        <f>(E3327/D3327)*100</f>
        <v>112.5</v>
      </c>
      <c r="P3327" s="5">
        <f>IFERROR((E3327/L3327),0)</f>
        <v>30</v>
      </c>
      <c r="Q3327" s="5" t="str">
        <f>LEFT(N3327,SEARCH("/", N3327)-1)</f>
        <v>theater</v>
      </c>
      <c r="R3327" s="5" t="str">
        <f>RIGHT(N3327,LEN(N3327)-SEARCH("/",N3327))</f>
        <v>plays</v>
      </c>
      <c r="S3327" s="11">
        <f>(((J3327/60)/60)/24)+DATE(1970,1,1)</f>
        <v>42064.785613425927</v>
      </c>
      <c r="T3327" s="11">
        <f>(((I3327/60)/60)/24)+DATE(1970,1,1)</f>
        <v>42099.743946759263</v>
      </c>
      <c r="U3327">
        <f>YEAR(S3327)</f>
        <v>2015</v>
      </c>
      <c r="V3327">
        <f>YEAR(T3327)</f>
        <v>2015</v>
      </c>
      <c r="W3327" t="str">
        <f>IF(V3327=U3327, "Yes"," No")</f>
        <v>Yes</v>
      </c>
    </row>
    <row r="3328" spans="1:23" ht="43.2" x14ac:dyDescent="0.3">
      <c r="A3328">
        <v>3326</v>
      </c>
      <c r="B3328" s="1" t="s">
        <v>6740</v>
      </c>
      <c r="C3328" s="1" t="s">
        <v>6741</v>
      </c>
      <c r="D3328">
        <v>8000</v>
      </c>
      <c r="E3328">
        <v>8110</v>
      </c>
      <c r="F3328" t="s">
        <v>16</v>
      </c>
      <c r="G3328" t="s">
        <v>17</v>
      </c>
      <c r="H3328" t="s">
        <v>18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1086</v>
      </c>
      <c r="O3328" s="7">
        <f>(E3328/D3328)*100</f>
        <v>101.375</v>
      </c>
      <c r="P3328" s="5">
        <f>IFERROR((E3328/L3328),0)</f>
        <v>142.28070175438597</v>
      </c>
      <c r="Q3328" s="5" t="str">
        <f>LEFT(N3328,SEARCH("/", N3328)-1)</f>
        <v>theater</v>
      </c>
      <c r="R3328" s="5" t="str">
        <f>RIGHT(N3328,LEN(N3328)-SEARCH("/",N3328))</f>
        <v>plays</v>
      </c>
      <c r="S3328" s="11">
        <f>(((J3328/60)/60)/24)+DATE(1970,1,1)</f>
        <v>42041.714178240742</v>
      </c>
      <c r="T3328" s="11">
        <f>(((I3328/60)/60)/24)+DATE(1970,1,1)</f>
        <v>42071.67251157407</v>
      </c>
      <c r="U3328">
        <f>YEAR(S3328)</f>
        <v>2015</v>
      </c>
      <c r="V3328">
        <f>YEAR(T3328)</f>
        <v>2015</v>
      </c>
      <c r="W3328" t="str">
        <f>IF(V3328=U3328, "Yes"," No")</f>
        <v>Yes</v>
      </c>
    </row>
    <row r="3329" spans="1:23" ht="43.2" x14ac:dyDescent="0.3">
      <c r="A3329">
        <v>3327</v>
      </c>
      <c r="B3329" s="1" t="s">
        <v>6742</v>
      </c>
      <c r="C3329" s="1" t="s">
        <v>6743</v>
      </c>
      <c r="D3329">
        <v>800</v>
      </c>
      <c r="E3329">
        <v>810</v>
      </c>
      <c r="F3329" t="s">
        <v>16</v>
      </c>
      <c r="G3329" t="s">
        <v>24</v>
      </c>
      <c r="H3329" t="s">
        <v>25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1086</v>
      </c>
      <c r="O3329" s="7">
        <f>(E3329/D3329)*100</f>
        <v>101.25</v>
      </c>
      <c r="P3329" s="5">
        <f>IFERROR((E3329/L3329),0)</f>
        <v>24.545454545454547</v>
      </c>
      <c r="Q3329" s="5" t="str">
        <f>LEFT(N3329,SEARCH("/", N3329)-1)</f>
        <v>theater</v>
      </c>
      <c r="R3329" s="5" t="str">
        <f>RIGHT(N3329,LEN(N3329)-SEARCH("/",N3329))</f>
        <v>plays</v>
      </c>
      <c r="S3329" s="11">
        <f>(((J3329/60)/60)/24)+DATE(1970,1,1)</f>
        <v>42468.374606481477</v>
      </c>
      <c r="T3329" s="11">
        <f>(((I3329/60)/60)/24)+DATE(1970,1,1)</f>
        <v>42498.374606481477</v>
      </c>
      <c r="U3329">
        <f>YEAR(S3329)</f>
        <v>2016</v>
      </c>
      <c r="V3329">
        <f>YEAR(T3329)</f>
        <v>2016</v>
      </c>
      <c r="W3329" t="str">
        <f>IF(V3329=U3329, "Yes"," No")</f>
        <v>Yes</v>
      </c>
    </row>
    <row r="3330" spans="1:23" ht="43.2" x14ac:dyDescent="0.3">
      <c r="A3330">
        <v>3328</v>
      </c>
      <c r="B3330" s="1" t="s">
        <v>6744</v>
      </c>
      <c r="C3330" s="1" t="s">
        <v>6745</v>
      </c>
      <c r="D3330">
        <v>1800</v>
      </c>
      <c r="E3330">
        <v>2635</v>
      </c>
      <c r="F3330" t="s">
        <v>16</v>
      </c>
      <c r="G3330" t="s">
        <v>17</v>
      </c>
      <c r="H3330" t="s">
        <v>18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1086</v>
      </c>
      <c r="O3330" s="7">
        <f>(E3330/D3330)*100</f>
        <v>146.38888888888889</v>
      </c>
      <c r="P3330" s="5">
        <f>IFERROR((E3330/L3330),0)</f>
        <v>292.77777777777777</v>
      </c>
      <c r="Q3330" s="5" t="str">
        <f>LEFT(N3330,SEARCH("/", N3330)-1)</f>
        <v>theater</v>
      </c>
      <c r="R3330" s="5" t="str">
        <f>RIGHT(N3330,LEN(N3330)-SEARCH("/",N3330))</f>
        <v>plays</v>
      </c>
      <c r="S3330" s="11">
        <f>(((J3330/60)/60)/24)+DATE(1970,1,1)</f>
        <v>41822.57503472222</v>
      </c>
      <c r="T3330" s="11">
        <f>(((I3330/60)/60)/24)+DATE(1970,1,1)</f>
        <v>41825.041666666664</v>
      </c>
      <c r="U3330">
        <f>YEAR(S3330)</f>
        <v>2014</v>
      </c>
      <c r="V3330">
        <f>YEAR(T3330)</f>
        <v>2014</v>
      </c>
      <c r="W3330" t="str">
        <f>IF(V3330=U3330, "Yes"," No")</f>
        <v>Yes</v>
      </c>
    </row>
    <row r="3331" spans="1:23" ht="43.2" x14ac:dyDescent="0.3">
      <c r="A3331">
        <v>3329</v>
      </c>
      <c r="B3331" s="1" t="s">
        <v>6746</v>
      </c>
      <c r="C3331" s="1" t="s">
        <v>6747</v>
      </c>
      <c r="D3331">
        <v>1000</v>
      </c>
      <c r="E3331">
        <v>1168</v>
      </c>
      <c r="F3331" t="s">
        <v>16</v>
      </c>
      <c r="G3331" t="s">
        <v>24</v>
      </c>
      <c r="H3331" t="s">
        <v>25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1086</v>
      </c>
      <c r="O3331" s="7">
        <f>(E3331/D3331)*100</f>
        <v>116.8</v>
      </c>
      <c r="P3331" s="5">
        <f>IFERROR((E3331/L3331),0)</f>
        <v>44.92307692307692</v>
      </c>
      <c r="Q3331" s="5" t="str">
        <f>LEFT(N3331,SEARCH("/", N3331)-1)</f>
        <v>theater</v>
      </c>
      <c r="R3331" s="5" t="str">
        <f>RIGHT(N3331,LEN(N3331)-SEARCH("/",N3331))</f>
        <v>plays</v>
      </c>
      <c r="S3331" s="11">
        <f>(((J3331/60)/60)/24)+DATE(1970,1,1)</f>
        <v>41837.323009259257</v>
      </c>
      <c r="T3331" s="11">
        <f>(((I3331/60)/60)/24)+DATE(1970,1,1)</f>
        <v>41847.958333333336</v>
      </c>
      <c r="U3331">
        <f>YEAR(S3331)</f>
        <v>2014</v>
      </c>
      <c r="V3331">
        <f>YEAR(T3331)</f>
        <v>2014</v>
      </c>
      <c r="W3331" t="str">
        <f>IF(V3331=U3331, "Yes"," No")</f>
        <v>Yes</v>
      </c>
    </row>
    <row r="3332" spans="1:23" ht="43.2" x14ac:dyDescent="0.3">
      <c r="A3332">
        <v>3330</v>
      </c>
      <c r="B3332" s="1" t="s">
        <v>6748</v>
      </c>
      <c r="C3332" s="1" t="s">
        <v>6749</v>
      </c>
      <c r="D3332">
        <v>1500</v>
      </c>
      <c r="E3332">
        <v>1594</v>
      </c>
      <c r="F3332" t="s">
        <v>16</v>
      </c>
      <c r="G3332" t="s">
        <v>24</v>
      </c>
      <c r="H3332" t="s">
        <v>25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1086</v>
      </c>
      <c r="O3332" s="7">
        <f>(E3332/D3332)*100</f>
        <v>106.26666666666667</v>
      </c>
      <c r="P3332" s="5">
        <f>IFERROR((E3332/L3332),0)</f>
        <v>23.10144927536232</v>
      </c>
      <c r="Q3332" s="5" t="str">
        <f>LEFT(N3332,SEARCH("/", N3332)-1)</f>
        <v>theater</v>
      </c>
      <c r="R3332" s="5" t="str">
        <f>RIGHT(N3332,LEN(N3332)-SEARCH("/",N3332))</f>
        <v>plays</v>
      </c>
      <c r="S3332" s="11">
        <f>(((J3332/60)/60)/24)+DATE(1970,1,1)</f>
        <v>42065.887361111112</v>
      </c>
      <c r="T3332" s="11">
        <f>(((I3332/60)/60)/24)+DATE(1970,1,1)</f>
        <v>42095.845694444448</v>
      </c>
      <c r="U3332">
        <f>YEAR(S3332)</f>
        <v>2015</v>
      </c>
      <c r="V3332">
        <f>YEAR(T3332)</f>
        <v>2015</v>
      </c>
      <c r="W3332" t="str">
        <f>IF(V3332=U3332, "Yes"," No")</f>
        <v>Yes</v>
      </c>
    </row>
    <row r="3333" spans="1:23" ht="43.2" x14ac:dyDescent="0.3">
      <c r="A3333">
        <v>3331</v>
      </c>
      <c r="B3333" s="1" t="s">
        <v>6750</v>
      </c>
      <c r="C3333" s="1" t="s">
        <v>6751</v>
      </c>
      <c r="D3333">
        <v>5000</v>
      </c>
      <c r="E3333">
        <v>5226</v>
      </c>
      <c r="F3333" t="s">
        <v>16</v>
      </c>
      <c r="G3333" t="s">
        <v>17</v>
      </c>
      <c r="H3333" t="s">
        <v>18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1086</v>
      </c>
      <c r="O3333" s="7">
        <f>(E3333/D3333)*100</f>
        <v>104.52</v>
      </c>
      <c r="P3333" s="5">
        <f>IFERROR((E3333/L3333),0)</f>
        <v>80.400000000000006</v>
      </c>
      <c r="Q3333" s="5" t="str">
        <f>LEFT(N3333,SEARCH("/", N3333)-1)</f>
        <v>theater</v>
      </c>
      <c r="R3333" s="5" t="str">
        <f>RIGHT(N3333,LEN(N3333)-SEARCH("/",N3333))</f>
        <v>plays</v>
      </c>
      <c r="S3333" s="11">
        <f>(((J3333/60)/60)/24)+DATE(1970,1,1)</f>
        <v>42248.697754629626</v>
      </c>
      <c r="T3333" s="11">
        <f>(((I3333/60)/60)/24)+DATE(1970,1,1)</f>
        <v>42283.697754629626</v>
      </c>
      <c r="U3333">
        <f>YEAR(S3333)</f>
        <v>2015</v>
      </c>
      <c r="V3333">
        <f>YEAR(T3333)</f>
        <v>2015</v>
      </c>
      <c r="W3333" t="str">
        <f>IF(V3333=U3333, "Yes"," No")</f>
        <v>Yes</v>
      </c>
    </row>
    <row r="3334" spans="1:23" ht="43.2" x14ac:dyDescent="0.3">
      <c r="A3334">
        <v>3332</v>
      </c>
      <c r="B3334" s="1" t="s">
        <v>6752</v>
      </c>
      <c r="C3334" s="1" t="s">
        <v>6753</v>
      </c>
      <c r="D3334">
        <v>6000</v>
      </c>
      <c r="E3334">
        <v>6000</v>
      </c>
      <c r="F3334" t="s">
        <v>16</v>
      </c>
      <c r="G3334" t="s">
        <v>17</v>
      </c>
      <c r="H3334" t="s">
        <v>18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1086</v>
      </c>
      <c r="O3334" s="7">
        <f>(E3334/D3334)*100</f>
        <v>100</v>
      </c>
      <c r="P3334" s="5">
        <f>IFERROR((E3334/L3334),0)</f>
        <v>72.289156626506028</v>
      </c>
      <c r="Q3334" s="5" t="str">
        <f>LEFT(N3334,SEARCH("/", N3334)-1)</f>
        <v>theater</v>
      </c>
      <c r="R3334" s="5" t="str">
        <f>RIGHT(N3334,LEN(N3334)-SEARCH("/",N3334))</f>
        <v>plays</v>
      </c>
      <c r="S3334" s="11">
        <f>(((J3334/60)/60)/24)+DATE(1970,1,1)</f>
        <v>41809.860300925924</v>
      </c>
      <c r="T3334" s="11">
        <f>(((I3334/60)/60)/24)+DATE(1970,1,1)</f>
        <v>41839.860300925924</v>
      </c>
      <c r="U3334">
        <f>YEAR(S3334)</f>
        <v>2014</v>
      </c>
      <c r="V3334">
        <f>YEAR(T3334)</f>
        <v>2014</v>
      </c>
      <c r="W3334" t="str">
        <f>IF(V3334=U3334, "Yes"," No")</f>
        <v>Yes</v>
      </c>
    </row>
    <row r="3335" spans="1:23" ht="43.2" x14ac:dyDescent="0.3">
      <c r="A3335">
        <v>3333</v>
      </c>
      <c r="B3335" s="1" t="s">
        <v>6754</v>
      </c>
      <c r="C3335" s="1" t="s">
        <v>6755</v>
      </c>
      <c r="D3335">
        <v>3500</v>
      </c>
      <c r="E3335">
        <v>3660</v>
      </c>
      <c r="F3335" t="s">
        <v>16</v>
      </c>
      <c r="G3335" t="s">
        <v>17</v>
      </c>
      <c r="H3335" t="s">
        <v>18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1086</v>
      </c>
      <c r="O3335" s="7">
        <f>(E3335/D3335)*100</f>
        <v>104.57142857142858</v>
      </c>
      <c r="P3335" s="5">
        <f>IFERROR((E3335/L3335),0)</f>
        <v>32.972972972972975</v>
      </c>
      <c r="Q3335" s="5" t="str">
        <f>LEFT(N3335,SEARCH("/", N3335)-1)</f>
        <v>theater</v>
      </c>
      <c r="R3335" s="5" t="str">
        <f>RIGHT(N3335,LEN(N3335)-SEARCH("/",N3335))</f>
        <v>plays</v>
      </c>
      <c r="S3335" s="11">
        <f>(((J3335/60)/60)/24)+DATE(1970,1,1)</f>
        <v>42148.676851851851</v>
      </c>
      <c r="T3335" s="11">
        <f>(((I3335/60)/60)/24)+DATE(1970,1,1)</f>
        <v>42170.676851851851</v>
      </c>
      <c r="U3335">
        <f>YEAR(S3335)</f>
        <v>2015</v>
      </c>
      <c r="V3335">
        <f>YEAR(T3335)</f>
        <v>2015</v>
      </c>
      <c r="W3335" t="str">
        <f>IF(V3335=U3335, "Yes"," No")</f>
        <v>Yes</v>
      </c>
    </row>
    <row r="3336" spans="1:23" ht="43.2" x14ac:dyDescent="0.3">
      <c r="A3336">
        <v>3334</v>
      </c>
      <c r="B3336" s="1" t="s">
        <v>6756</v>
      </c>
      <c r="C3336" s="1" t="s">
        <v>6757</v>
      </c>
      <c r="D3336">
        <v>3871</v>
      </c>
      <c r="E3336">
        <v>5366</v>
      </c>
      <c r="F3336" t="s">
        <v>16</v>
      </c>
      <c r="G3336" t="s">
        <v>17</v>
      </c>
      <c r="H3336" t="s">
        <v>18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1086</v>
      </c>
      <c r="O3336" s="7">
        <f>(E3336/D3336)*100</f>
        <v>138.62051149573753</v>
      </c>
      <c r="P3336" s="5">
        <f>IFERROR((E3336/L3336),0)</f>
        <v>116.65217391304348</v>
      </c>
      <c r="Q3336" s="5" t="str">
        <f>LEFT(N3336,SEARCH("/", N3336)-1)</f>
        <v>theater</v>
      </c>
      <c r="R3336" s="5" t="str">
        <f>RIGHT(N3336,LEN(N3336)-SEARCH("/",N3336))</f>
        <v>plays</v>
      </c>
      <c r="S3336" s="11">
        <f>(((J3336/60)/60)/24)+DATE(1970,1,1)</f>
        <v>42185.521087962959</v>
      </c>
      <c r="T3336" s="11">
        <f>(((I3336/60)/60)/24)+DATE(1970,1,1)</f>
        <v>42215.521087962959</v>
      </c>
      <c r="U3336">
        <f>YEAR(S3336)</f>
        <v>2015</v>
      </c>
      <c r="V3336">
        <f>YEAR(T3336)</f>
        <v>2015</v>
      </c>
      <c r="W3336" t="str">
        <f>IF(V3336=U3336, "Yes"," No")</f>
        <v>Yes</v>
      </c>
    </row>
    <row r="3337" spans="1:23" ht="43.2" x14ac:dyDescent="0.3">
      <c r="A3337">
        <v>3335</v>
      </c>
      <c r="B3337" s="1" t="s">
        <v>6758</v>
      </c>
      <c r="C3337" s="1" t="s">
        <v>6759</v>
      </c>
      <c r="D3337">
        <v>5000</v>
      </c>
      <c r="E3337">
        <v>5016</v>
      </c>
      <c r="F3337" t="s">
        <v>16</v>
      </c>
      <c r="G3337" t="s">
        <v>24</v>
      </c>
      <c r="H3337" t="s">
        <v>25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1086</v>
      </c>
      <c r="O3337" s="7">
        <f>(E3337/D3337)*100</f>
        <v>100.32000000000001</v>
      </c>
      <c r="P3337" s="5">
        <f>IFERROR((E3337/L3337),0)</f>
        <v>79.61904761904762</v>
      </c>
      <c r="Q3337" s="5" t="str">
        <f>LEFT(N3337,SEARCH("/", N3337)-1)</f>
        <v>theater</v>
      </c>
      <c r="R3337" s="5" t="str">
        <f>RIGHT(N3337,LEN(N3337)-SEARCH("/",N3337))</f>
        <v>plays</v>
      </c>
      <c r="S3337" s="11">
        <f>(((J3337/60)/60)/24)+DATE(1970,1,1)</f>
        <v>41827.674143518518</v>
      </c>
      <c r="T3337" s="11">
        <f>(((I3337/60)/60)/24)+DATE(1970,1,1)</f>
        <v>41854.958333333336</v>
      </c>
      <c r="U3337">
        <f>YEAR(S3337)</f>
        <v>2014</v>
      </c>
      <c r="V3337">
        <f>YEAR(T3337)</f>
        <v>2014</v>
      </c>
      <c r="W3337" t="str">
        <f>IF(V3337=U3337, "Yes"," No")</f>
        <v>Yes</v>
      </c>
    </row>
    <row r="3338" spans="1:23" ht="43.2" x14ac:dyDescent="0.3">
      <c r="A3338">
        <v>3336</v>
      </c>
      <c r="B3338" s="1" t="s">
        <v>6760</v>
      </c>
      <c r="C3338" s="1" t="s">
        <v>6761</v>
      </c>
      <c r="D3338">
        <v>250</v>
      </c>
      <c r="E3338">
        <v>250</v>
      </c>
      <c r="F3338" t="s">
        <v>16</v>
      </c>
      <c r="G3338" t="s">
        <v>24</v>
      </c>
      <c r="H3338" t="s">
        <v>25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1086</v>
      </c>
      <c r="O3338" s="7">
        <f>(E3338/D3338)*100</f>
        <v>100</v>
      </c>
      <c r="P3338" s="5">
        <f>IFERROR((E3338/L3338),0)</f>
        <v>27.777777777777779</v>
      </c>
      <c r="Q3338" s="5" t="str">
        <f>LEFT(N3338,SEARCH("/", N3338)-1)</f>
        <v>theater</v>
      </c>
      <c r="R3338" s="5" t="str">
        <f>RIGHT(N3338,LEN(N3338)-SEARCH("/",N3338))</f>
        <v>plays</v>
      </c>
      <c r="S3338" s="11">
        <f>(((J3338/60)/60)/24)+DATE(1970,1,1)</f>
        <v>42437.398680555561</v>
      </c>
      <c r="T3338" s="11">
        <f>(((I3338/60)/60)/24)+DATE(1970,1,1)</f>
        <v>42465.35701388889</v>
      </c>
      <c r="U3338">
        <f>YEAR(S3338)</f>
        <v>2016</v>
      </c>
      <c r="V3338">
        <f>YEAR(T3338)</f>
        <v>2016</v>
      </c>
      <c r="W3338" t="str">
        <f>IF(V3338=U3338, "Yes"," No")</f>
        <v>Yes</v>
      </c>
    </row>
    <row r="3339" spans="1:23" ht="43.2" x14ac:dyDescent="0.3">
      <c r="A3339">
        <v>3337</v>
      </c>
      <c r="B3339" s="1" t="s">
        <v>6762</v>
      </c>
      <c r="C3339" s="1" t="s">
        <v>6763</v>
      </c>
      <c r="D3339">
        <v>2500</v>
      </c>
      <c r="E3339">
        <v>2755</v>
      </c>
      <c r="F3339" t="s">
        <v>16</v>
      </c>
      <c r="G3339" t="s">
        <v>24</v>
      </c>
      <c r="H3339" t="s">
        <v>25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1086</v>
      </c>
      <c r="O3339" s="7">
        <f>(E3339/D3339)*100</f>
        <v>110.2</v>
      </c>
      <c r="P3339" s="5">
        <f>IFERROR((E3339/L3339),0)</f>
        <v>81.029411764705884</v>
      </c>
      <c r="Q3339" s="5" t="str">
        <f>LEFT(N3339,SEARCH("/", N3339)-1)</f>
        <v>theater</v>
      </c>
      <c r="R3339" s="5" t="str">
        <f>RIGHT(N3339,LEN(N3339)-SEARCH("/",N3339))</f>
        <v>plays</v>
      </c>
      <c r="S3339" s="11">
        <f>(((J3339/60)/60)/24)+DATE(1970,1,1)</f>
        <v>41901.282025462962</v>
      </c>
      <c r="T3339" s="11">
        <f>(((I3339/60)/60)/24)+DATE(1970,1,1)</f>
        <v>41922.875</v>
      </c>
      <c r="U3339">
        <f>YEAR(S3339)</f>
        <v>2014</v>
      </c>
      <c r="V3339">
        <f>YEAR(T3339)</f>
        <v>2014</v>
      </c>
      <c r="W3339" t="str">
        <f>IF(V3339=U3339, "Yes"," No")</f>
        <v>Yes</v>
      </c>
    </row>
    <row r="3340" spans="1:23" ht="28.8" x14ac:dyDescent="0.3">
      <c r="A3340">
        <v>3338</v>
      </c>
      <c r="B3340" s="1" t="s">
        <v>6764</v>
      </c>
      <c r="C3340" s="1" t="s">
        <v>6765</v>
      </c>
      <c r="D3340">
        <v>15000</v>
      </c>
      <c r="E3340">
        <v>15327</v>
      </c>
      <c r="F3340" t="s">
        <v>16</v>
      </c>
      <c r="G3340" t="s">
        <v>17</v>
      </c>
      <c r="H3340" t="s">
        <v>18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1086</v>
      </c>
      <c r="O3340" s="7">
        <f>(E3340/D3340)*100</f>
        <v>102.18</v>
      </c>
      <c r="P3340" s="5">
        <f>IFERROR((E3340/L3340),0)</f>
        <v>136.84821428571428</v>
      </c>
      <c r="Q3340" s="5" t="str">
        <f>LEFT(N3340,SEARCH("/", N3340)-1)</f>
        <v>theater</v>
      </c>
      <c r="R3340" s="5" t="str">
        <f>RIGHT(N3340,LEN(N3340)-SEARCH("/",N3340))</f>
        <v>plays</v>
      </c>
      <c r="S3340" s="11">
        <f>(((J3340/60)/60)/24)+DATE(1970,1,1)</f>
        <v>42769.574999999997</v>
      </c>
      <c r="T3340" s="11">
        <f>(((I3340/60)/60)/24)+DATE(1970,1,1)</f>
        <v>42790.574999999997</v>
      </c>
      <c r="U3340">
        <f>YEAR(S3340)</f>
        <v>2017</v>
      </c>
      <c r="V3340">
        <f>YEAR(T3340)</f>
        <v>2017</v>
      </c>
      <c r="W3340" t="str">
        <f>IF(V3340=U3340, "Yes"," No")</f>
        <v>Yes</v>
      </c>
    </row>
    <row r="3341" spans="1:23" ht="43.2" x14ac:dyDescent="0.3">
      <c r="A3341">
        <v>3339</v>
      </c>
      <c r="B3341" s="1" t="s">
        <v>6766</v>
      </c>
      <c r="C3341" s="1" t="s">
        <v>6767</v>
      </c>
      <c r="D3341">
        <v>8000</v>
      </c>
      <c r="E3341">
        <v>8348</v>
      </c>
      <c r="F3341" t="s">
        <v>16</v>
      </c>
      <c r="G3341" t="s">
        <v>17</v>
      </c>
      <c r="H3341" t="s">
        <v>18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1086</v>
      </c>
      <c r="O3341" s="7">
        <f>(E3341/D3341)*100</f>
        <v>104.35000000000001</v>
      </c>
      <c r="P3341" s="5">
        <f>IFERROR((E3341/L3341),0)</f>
        <v>177.61702127659575</v>
      </c>
      <c r="Q3341" s="5" t="str">
        <f>LEFT(N3341,SEARCH("/", N3341)-1)</f>
        <v>theater</v>
      </c>
      <c r="R3341" s="5" t="str">
        <f>RIGHT(N3341,LEN(N3341)-SEARCH("/",N3341))</f>
        <v>plays</v>
      </c>
      <c r="S3341" s="11">
        <f>(((J3341/60)/60)/24)+DATE(1970,1,1)</f>
        <v>42549.665717592594</v>
      </c>
      <c r="T3341" s="11">
        <f>(((I3341/60)/60)/24)+DATE(1970,1,1)</f>
        <v>42579.665717592594</v>
      </c>
      <c r="U3341">
        <f>YEAR(S3341)</f>
        <v>2016</v>
      </c>
      <c r="V3341">
        <f>YEAR(T3341)</f>
        <v>2016</v>
      </c>
      <c r="W3341" t="str">
        <f>IF(V3341=U3341, "Yes"," No")</f>
        <v>Yes</v>
      </c>
    </row>
    <row r="3342" spans="1:23" ht="43.2" x14ac:dyDescent="0.3">
      <c r="A3342">
        <v>3340</v>
      </c>
      <c r="B3342" s="1" t="s">
        <v>6768</v>
      </c>
      <c r="C3342" s="1" t="s">
        <v>6769</v>
      </c>
      <c r="D3342">
        <v>3000</v>
      </c>
      <c r="E3342">
        <v>4145</v>
      </c>
      <c r="F3342" t="s">
        <v>16</v>
      </c>
      <c r="G3342" t="s">
        <v>17</v>
      </c>
      <c r="H3342" t="s">
        <v>18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1086</v>
      </c>
      <c r="O3342" s="7">
        <f>(E3342/D3342)*100</f>
        <v>138.16666666666666</v>
      </c>
      <c r="P3342" s="5">
        <f>IFERROR((E3342/L3342),0)</f>
        <v>109.07894736842105</v>
      </c>
      <c r="Q3342" s="5" t="str">
        <f>LEFT(N3342,SEARCH("/", N3342)-1)</f>
        <v>theater</v>
      </c>
      <c r="R3342" s="5" t="str">
        <f>RIGHT(N3342,LEN(N3342)-SEARCH("/",N3342))</f>
        <v>plays</v>
      </c>
      <c r="S3342" s="11">
        <f>(((J3342/60)/60)/24)+DATE(1970,1,1)</f>
        <v>42685.974004629628</v>
      </c>
      <c r="T3342" s="11">
        <f>(((I3342/60)/60)/24)+DATE(1970,1,1)</f>
        <v>42710.974004629628</v>
      </c>
      <c r="U3342">
        <f>YEAR(S3342)</f>
        <v>2016</v>
      </c>
      <c r="V3342">
        <f>YEAR(T3342)</f>
        <v>2016</v>
      </c>
      <c r="W3342" t="str">
        <f>IF(V3342=U3342, "Yes"," No")</f>
        <v>Yes</v>
      </c>
    </row>
    <row r="3343" spans="1:23" ht="43.2" x14ac:dyDescent="0.3">
      <c r="A3343">
        <v>3341</v>
      </c>
      <c r="B3343" s="1" t="s">
        <v>6770</v>
      </c>
      <c r="C3343" s="1" t="s">
        <v>6771</v>
      </c>
      <c r="D3343">
        <v>3350</v>
      </c>
      <c r="E3343">
        <v>3350</v>
      </c>
      <c r="F3343" t="s">
        <v>16</v>
      </c>
      <c r="G3343" t="s">
        <v>24</v>
      </c>
      <c r="H3343" t="s">
        <v>25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1086</v>
      </c>
      <c r="O3343" s="7">
        <f>(E3343/D3343)*100</f>
        <v>100</v>
      </c>
      <c r="P3343" s="5">
        <f>IFERROR((E3343/L3343),0)</f>
        <v>119.64285714285714</v>
      </c>
      <c r="Q3343" s="5" t="str">
        <f>LEFT(N3343,SEARCH("/", N3343)-1)</f>
        <v>theater</v>
      </c>
      <c r="R3343" s="5" t="str">
        <f>RIGHT(N3343,LEN(N3343)-SEARCH("/",N3343))</f>
        <v>plays</v>
      </c>
      <c r="S3343" s="11">
        <f>(((J3343/60)/60)/24)+DATE(1970,1,1)</f>
        <v>42510.798854166671</v>
      </c>
      <c r="T3343" s="11">
        <f>(((I3343/60)/60)/24)+DATE(1970,1,1)</f>
        <v>42533.708333333328</v>
      </c>
      <c r="U3343">
        <f>YEAR(S3343)</f>
        <v>2016</v>
      </c>
      <c r="V3343">
        <f>YEAR(T3343)</f>
        <v>2016</v>
      </c>
      <c r="W3343" t="str">
        <f>IF(V3343=U3343, "Yes"," No")</f>
        <v>Yes</v>
      </c>
    </row>
    <row r="3344" spans="1:23" ht="43.2" x14ac:dyDescent="0.3">
      <c r="A3344">
        <v>3342</v>
      </c>
      <c r="B3344" s="1" t="s">
        <v>6772</v>
      </c>
      <c r="C3344" s="1" t="s">
        <v>6773</v>
      </c>
      <c r="D3344">
        <v>6000</v>
      </c>
      <c r="E3344">
        <v>6100</v>
      </c>
      <c r="F3344" t="s">
        <v>16</v>
      </c>
      <c r="G3344" t="s">
        <v>17</v>
      </c>
      <c r="H3344" t="s">
        <v>18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1086</v>
      </c>
      <c r="O3344" s="7">
        <f>(E3344/D3344)*100</f>
        <v>101.66666666666666</v>
      </c>
      <c r="P3344" s="5">
        <f>IFERROR((E3344/L3344),0)</f>
        <v>78.205128205128204</v>
      </c>
      <c r="Q3344" s="5" t="str">
        <f>LEFT(N3344,SEARCH("/", N3344)-1)</f>
        <v>theater</v>
      </c>
      <c r="R3344" s="5" t="str">
        <f>RIGHT(N3344,LEN(N3344)-SEARCH("/",N3344))</f>
        <v>plays</v>
      </c>
      <c r="S3344" s="11">
        <f>(((J3344/60)/60)/24)+DATE(1970,1,1)</f>
        <v>42062.296412037031</v>
      </c>
      <c r="T3344" s="11">
        <f>(((I3344/60)/60)/24)+DATE(1970,1,1)</f>
        <v>42095.207638888889</v>
      </c>
      <c r="U3344">
        <f>YEAR(S3344)</f>
        <v>2015</v>
      </c>
      <c r="V3344">
        <f>YEAR(T3344)</f>
        <v>2015</v>
      </c>
      <c r="W3344" t="str">
        <f>IF(V3344=U3344, "Yes"," No")</f>
        <v>Yes</v>
      </c>
    </row>
    <row r="3345" spans="1:23" ht="43.2" x14ac:dyDescent="0.3">
      <c r="A3345">
        <v>3343</v>
      </c>
      <c r="B3345" s="1" t="s">
        <v>6774</v>
      </c>
      <c r="C3345" s="1" t="s">
        <v>6775</v>
      </c>
      <c r="D3345">
        <v>700</v>
      </c>
      <c r="E3345">
        <v>1200</v>
      </c>
      <c r="F3345" t="s">
        <v>16</v>
      </c>
      <c r="G3345" t="s">
        <v>24</v>
      </c>
      <c r="H3345" t="s">
        <v>25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1086</v>
      </c>
      <c r="O3345" s="7">
        <f>(E3345/D3345)*100</f>
        <v>171.42857142857142</v>
      </c>
      <c r="P3345" s="5">
        <f>IFERROR((E3345/L3345),0)</f>
        <v>52.173913043478258</v>
      </c>
      <c r="Q3345" s="5" t="str">
        <f>LEFT(N3345,SEARCH("/", N3345)-1)</f>
        <v>theater</v>
      </c>
      <c r="R3345" s="5" t="str">
        <f>RIGHT(N3345,LEN(N3345)-SEARCH("/",N3345))</f>
        <v>plays</v>
      </c>
      <c r="S3345" s="11">
        <f>(((J3345/60)/60)/24)+DATE(1970,1,1)</f>
        <v>42452.916481481487</v>
      </c>
      <c r="T3345" s="11">
        <f>(((I3345/60)/60)/24)+DATE(1970,1,1)</f>
        <v>42473.554166666669</v>
      </c>
      <c r="U3345">
        <f>YEAR(S3345)</f>
        <v>2016</v>
      </c>
      <c r="V3345">
        <f>YEAR(T3345)</f>
        <v>2016</v>
      </c>
      <c r="W3345" t="str">
        <f>IF(V3345=U3345, "Yes"," No")</f>
        <v>Yes</v>
      </c>
    </row>
    <row r="3346" spans="1:23" ht="43.2" x14ac:dyDescent="0.3">
      <c r="A3346">
        <v>3344</v>
      </c>
      <c r="B3346" s="1" t="s">
        <v>6776</v>
      </c>
      <c r="C3346" s="1" t="s">
        <v>6777</v>
      </c>
      <c r="D3346">
        <v>4500</v>
      </c>
      <c r="E3346">
        <v>4565</v>
      </c>
      <c r="F3346" t="s">
        <v>16</v>
      </c>
      <c r="G3346" t="s">
        <v>17</v>
      </c>
      <c r="H3346" t="s">
        <v>18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1086</v>
      </c>
      <c r="O3346" s="7">
        <f>(E3346/D3346)*100</f>
        <v>101.44444444444444</v>
      </c>
      <c r="P3346" s="5">
        <f>IFERROR((E3346/L3346),0)</f>
        <v>114.125</v>
      </c>
      <c r="Q3346" s="5" t="str">
        <f>LEFT(N3346,SEARCH("/", N3346)-1)</f>
        <v>theater</v>
      </c>
      <c r="R3346" s="5" t="str">
        <f>RIGHT(N3346,LEN(N3346)-SEARCH("/",N3346))</f>
        <v>plays</v>
      </c>
      <c r="S3346" s="11">
        <f>(((J3346/60)/60)/24)+DATE(1970,1,1)</f>
        <v>41851.200150462959</v>
      </c>
      <c r="T3346" s="11">
        <f>(((I3346/60)/60)/24)+DATE(1970,1,1)</f>
        <v>41881.200150462959</v>
      </c>
      <c r="U3346">
        <f>YEAR(S3346)</f>
        <v>2014</v>
      </c>
      <c r="V3346">
        <f>YEAR(T3346)</f>
        <v>2014</v>
      </c>
      <c r="W3346" t="str">
        <f>IF(V3346=U3346, "Yes"," No")</f>
        <v>Yes</v>
      </c>
    </row>
    <row r="3347" spans="1:23" ht="43.2" x14ac:dyDescent="0.3">
      <c r="A3347">
        <v>3345</v>
      </c>
      <c r="B3347" s="1" t="s">
        <v>6778</v>
      </c>
      <c r="C3347" s="1" t="s">
        <v>6779</v>
      </c>
      <c r="D3347">
        <v>500</v>
      </c>
      <c r="E3347">
        <v>650</v>
      </c>
      <c r="F3347" t="s">
        <v>16</v>
      </c>
      <c r="G3347" t="s">
        <v>17</v>
      </c>
      <c r="H3347" t="s">
        <v>18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1086</v>
      </c>
      <c r="O3347" s="7">
        <f>(E3347/D3347)*100</f>
        <v>130</v>
      </c>
      <c r="P3347" s="5">
        <f>IFERROR((E3347/L3347),0)</f>
        <v>50</v>
      </c>
      <c r="Q3347" s="5" t="str">
        <f>LEFT(N3347,SEARCH("/", N3347)-1)</f>
        <v>theater</v>
      </c>
      <c r="R3347" s="5" t="str">
        <f>RIGHT(N3347,LEN(N3347)-SEARCH("/",N3347))</f>
        <v>plays</v>
      </c>
      <c r="S3347" s="11">
        <f>(((J3347/60)/60)/24)+DATE(1970,1,1)</f>
        <v>42053.106111111112</v>
      </c>
      <c r="T3347" s="11">
        <f>(((I3347/60)/60)/24)+DATE(1970,1,1)</f>
        <v>42112.025694444441</v>
      </c>
      <c r="U3347">
        <f>YEAR(S3347)</f>
        <v>2015</v>
      </c>
      <c r="V3347">
        <f>YEAR(T3347)</f>
        <v>2015</v>
      </c>
      <c r="W3347" t="str">
        <f>IF(V3347=U3347, "Yes"," No")</f>
        <v>Yes</v>
      </c>
    </row>
    <row r="3348" spans="1:23" ht="43.2" x14ac:dyDescent="0.3">
      <c r="A3348">
        <v>3346</v>
      </c>
      <c r="B3348" s="1" t="s">
        <v>6780</v>
      </c>
      <c r="C3348" s="1" t="s">
        <v>6781</v>
      </c>
      <c r="D3348">
        <v>1500</v>
      </c>
      <c r="E3348">
        <v>1650</v>
      </c>
      <c r="F3348" t="s">
        <v>16</v>
      </c>
      <c r="G3348" t="s">
        <v>17</v>
      </c>
      <c r="H3348" t="s">
        <v>18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1086</v>
      </c>
      <c r="O3348" s="7">
        <f>(E3348/D3348)*100</f>
        <v>110.00000000000001</v>
      </c>
      <c r="P3348" s="5">
        <f>IFERROR((E3348/L3348),0)</f>
        <v>91.666666666666671</v>
      </c>
      <c r="Q3348" s="5" t="str">
        <f>LEFT(N3348,SEARCH("/", N3348)-1)</f>
        <v>theater</v>
      </c>
      <c r="R3348" s="5" t="str">
        <f>RIGHT(N3348,LEN(N3348)-SEARCH("/",N3348))</f>
        <v>plays</v>
      </c>
      <c r="S3348" s="11">
        <f>(((J3348/60)/60)/24)+DATE(1970,1,1)</f>
        <v>42054.024421296301</v>
      </c>
      <c r="T3348" s="11">
        <f>(((I3348/60)/60)/24)+DATE(1970,1,1)</f>
        <v>42061.024421296301</v>
      </c>
      <c r="U3348">
        <f>YEAR(S3348)</f>
        <v>2015</v>
      </c>
      <c r="V3348">
        <f>YEAR(T3348)</f>
        <v>2015</v>
      </c>
      <c r="W3348" t="str">
        <f>IF(V3348=U3348, "Yes"," No")</f>
        <v>Yes</v>
      </c>
    </row>
    <row r="3349" spans="1:23" ht="57.6" x14ac:dyDescent="0.3">
      <c r="A3349">
        <v>3347</v>
      </c>
      <c r="B3349" s="1" t="s">
        <v>6782</v>
      </c>
      <c r="C3349" s="1" t="s">
        <v>6783</v>
      </c>
      <c r="D3349">
        <v>2000</v>
      </c>
      <c r="E3349">
        <v>2389</v>
      </c>
      <c r="F3349" t="s">
        <v>16</v>
      </c>
      <c r="G3349" t="s">
        <v>24</v>
      </c>
      <c r="H3349" t="s">
        <v>25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1086</v>
      </c>
      <c r="O3349" s="7">
        <f>(E3349/D3349)*100</f>
        <v>119.44999999999999</v>
      </c>
      <c r="P3349" s="5">
        <f>IFERROR((E3349/L3349),0)</f>
        <v>108.59090909090909</v>
      </c>
      <c r="Q3349" s="5" t="str">
        <f>LEFT(N3349,SEARCH("/", N3349)-1)</f>
        <v>theater</v>
      </c>
      <c r="R3349" s="5" t="str">
        <f>RIGHT(N3349,LEN(N3349)-SEARCH("/",N3349))</f>
        <v>plays</v>
      </c>
      <c r="S3349" s="11">
        <f>(((J3349/60)/60)/24)+DATE(1970,1,1)</f>
        <v>42484.551550925928</v>
      </c>
      <c r="T3349" s="11">
        <f>(((I3349/60)/60)/24)+DATE(1970,1,1)</f>
        <v>42498.875</v>
      </c>
      <c r="U3349">
        <f>YEAR(S3349)</f>
        <v>2016</v>
      </c>
      <c r="V3349">
        <f>YEAR(T3349)</f>
        <v>2016</v>
      </c>
      <c r="W3349" t="str">
        <f>IF(V3349=U3349, "Yes"," No")</f>
        <v>Yes</v>
      </c>
    </row>
    <row r="3350" spans="1:23" ht="43.2" x14ac:dyDescent="0.3">
      <c r="A3350">
        <v>3348</v>
      </c>
      <c r="B3350" s="1" t="s">
        <v>6620</v>
      </c>
      <c r="C3350" s="1" t="s">
        <v>6784</v>
      </c>
      <c r="D3350">
        <v>5500</v>
      </c>
      <c r="E3350">
        <v>5516</v>
      </c>
      <c r="F3350" t="s">
        <v>16</v>
      </c>
      <c r="G3350" t="s">
        <v>17</v>
      </c>
      <c r="H3350" t="s">
        <v>18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1086</v>
      </c>
      <c r="O3350" s="7">
        <f>(E3350/D3350)*100</f>
        <v>100.2909090909091</v>
      </c>
      <c r="P3350" s="5">
        <f>IFERROR((E3350/L3350),0)</f>
        <v>69.822784810126578</v>
      </c>
      <c r="Q3350" s="5" t="str">
        <f>LEFT(N3350,SEARCH("/", N3350)-1)</f>
        <v>theater</v>
      </c>
      <c r="R3350" s="5" t="str">
        <f>RIGHT(N3350,LEN(N3350)-SEARCH("/",N3350))</f>
        <v>plays</v>
      </c>
      <c r="S3350" s="11">
        <f>(((J3350/60)/60)/24)+DATE(1970,1,1)</f>
        <v>42466.558796296296</v>
      </c>
      <c r="T3350" s="11">
        <f>(((I3350/60)/60)/24)+DATE(1970,1,1)</f>
        <v>42490.165972222225</v>
      </c>
      <c r="U3350">
        <f>YEAR(S3350)</f>
        <v>2016</v>
      </c>
      <c r="V3350">
        <f>YEAR(T3350)</f>
        <v>2016</v>
      </c>
      <c r="W3350" t="str">
        <f>IF(V3350=U3350, "Yes"," No")</f>
        <v>Yes</v>
      </c>
    </row>
    <row r="3351" spans="1:23" ht="43.2" x14ac:dyDescent="0.3">
      <c r="A3351">
        <v>3349</v>
      </c>
      <c r="B3351" s="1" t="s">
        <v>6785</v>
      </c>
      <c r="C3351" s="1" t="s">
        <v>6786</v>
      </c>
      <c r="D3351">
        <v>1000</v>
      </c>
      <c r="E3351">
        <v>1534</v>
      </c>
      <c r="F3351" t="s">
        <v>16</v>
      </c>
      <c r="G3351" t="s">
        <v>17</v>
      </c>
      <c r="H3351" t="s">
        <v>18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1086</v>
      </c>
      <c r="O3351" s="7">
        <f>(E3351/D3351)*100</f>
        <v>153.4</v>
      </c>
      <c r="P3351" s="5">
        <f>IFERROR((E3351/L3351),0)</f>
        <v>109.57142857142857</v>
      </c>
      <c r="Q3351" s="5" t="str">
        <f>LEFT(N3351,SEARCH("/", N3351)-1)</f>
        <v>theater</v>
      </c>
      <c r="R3351" s="5" t="str">
        <f>RIGHT(N3351,LEN(N3351)-SEARCH("/",N3351))</f>
        <v>plays</v>
      </c>
      <c r="S3351" s="11">
        <f>(((J3351/60)/60)/24)+DATE(1970,1,1)</f>
        <v>42513.110787037032</v>
      </c>
      <c r="T3351" s="11">
        <f>(((I3351/60)/60)/24)+DATE(1970,1,1)</f>
        <v>42534.708333333328</v>
      </c>
      <c r="U3351">
        <f>YEAR(S3351)</f>
        <v>2016</v>
      </c>
      <c r="V3351">
        <f>YEAR(T3351)</f>
        <v>2016</v>
      </c>
      <c r="W3351" t="str">
        <f>IF(V3351=U3351, "Yes"," No")</f>
        <v>Yes</v>
      </c>
    </row>
    <row r="3352" spans="1:23" ht="57.6" x14ac:dyDescent="0.3">
      <c r="A3352">
        <v>3350</v>
      </c>
      <c r="B3352" s="1" t="s">
        <v>6787</v>
      </c>
      <c r="C3352" s="1" t="s">
        <v>6788</v>
      </c>
      <c r="D3352">
        <v>3500</v>
      </c>
      <c r="E3352">
        <v>3655</v>
      </c>
      <c r="F3352" t="s">
        <v>16</v>
      </c>
      <c r="G3352" t="s">
        <v>3576</v>
      </c>
      <c r="H3352" t="s">
        <v>55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1086</v>
      </c>
      <c r="O3352" s="7">
        <f>(E3352/D3352)*100</f>
        <v>104.42857142857143</v>
      </c>
      <c r="P3352" s="5">
        <f>IFERROR((E3352/L3352),0)</f>
        <v>71.666666666666671</v>
      </c>
      <c r="Q3352" s="5" t="str">
        <f>LEFT(N3352,SEARCH("/", N3352)-1)</f>
        <v>theater</v>
      </c>
      <c r="R3352" s="5" t="str">
        <f>RIGHT(N3352,LEN(N3352)-SEARCH("/",N3352))</f>
        <v>plays</v>
      </c>
      <c r="S3352" s="11">
        <f>(((J3352/60)/60)/24)+DATE(1970,1,1)</f>
        <v>42302.701516203699</v>
      </c>
      <c r="T3352" s="11">
        <f>(((I3352/60)/60)/24)+DATE(1970,1,1)</f>
        <v>42337.958333333328</v>
      </c>
      <c r="U3352">
        <f>YEAR(S3352)</f>
        <v>2015</v>
      </c>
      <c r="V3352">
        <f>YEAR(T3352)</f>
        <v>2015</v>
      </c>
      <c r="W3352" t="str">
        <f>IF(V3352=U3352, "Yes"," No")</f>
        <v>Yes</v>
      </c>
    </row>
    <row r="3353" spans="1:23" ht="43.2" x14ac:dyDescent="0.3">
      <c r="A3353">
        <v>3351</v>
      </c>
      <c r="B3353" s="1" t="s">
        <v>6789</v>
      </c>
      <c r="C3353" s="1" t="s">
        <v>6790</v>
      </c>
      <c r="D3353">
        <v>5000</v>
      </c>
      <c r="E3353">
        <v>5055</v>
      </c>
      <c r="F3353" t="s">
        <v>16</v>
      </c>
      <c r="G3353" t="s">
        <v>24</v>
      </c>
      <c r="H3353" t="s">
        <v>25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1086</v>
      </c>
      <c r="O3353" s="7">
        <f>(E3353/D3353)*100</f>
        <v>101.1</v>
      </c>
      <c r="P3353" s="5">
        <f>IFERROR((E3353/L3353),0)</f>
        <v>93.611111111111114</v>
      </c>
      <c r="Q3353" s="5" t="str">
        <f>LEFT(N3353,SEARCH("/", N3353)-1)</f>
        <v>theater</v>
      </c>
      <c r="R3353" s="5" t="str">
        <f>RIGHT(N3353,LEN(N3353)-SEARCH("/",N3353))</f>
        <v>plays</v>
      </c>
      <c r="S3353" s="11">
        <f>(((J3353/60)/60)/24)+DATE(1970,1,1)</f>
        <v>41806.395428240743</v>
      </c>
      <c r="T3353" s="11">
        <f>(((I3353/60)/60)/24)+DATE(1970,1,1)</f>
        <v>41843.458333333336</v>
      </c>
      <c r="U3353">
        <f>YEAR(S3353)</f>
        <v>2014</v>
      </c>
      <c r="V3353">
        <f>YEAR(T3353)</f>
        <v>2014</v>
      </c>
      <c r="W3353" t="str">
        <f>IF(V3353=U3353, "Yes"," No")</f>
        <v>Yes</v>
      </c>
    </row>
    <row r="3354" spans="1:23" ht="57.6" x14ac:dyDescent="0.3">
      <c r="A3354">
        <v>3352</v>
      </c>
      <c r="B3354" s="1" t="s">
        <v>6791</v>
      </c>
      <c r="C3354" s="1" t="s">
        <v>6792</v>
      </c>
      <c r="D3354">
        <v>5000</v>
      </c>
      <c r="E3354">
        <v>5376</v>
      </c>
      <c r="F3354" t="s">
        <v>16</v>
      </c>
      <c r="G3354" t="s">
        <v>24</v>
      </c>
      <c r="H3354" t="s">
        <v>25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1086</v>
      </c>
      <c r="O3354" s="7">
        <f>(E3354/D3354)*100</f>
        <v>107.52</v>
      </c>
      <c r="P3354" s="5">
        <f>IFERROR((E3354/L3354),0)</f>
        <v>76.8</v>
      </c>
      <c r="Q3354" s="5" t="str">
        <f>LEFT(N3354,SEARCH("/", N3354)-1)</f>
        <v>theater</v>
      </c>
      <c r="R3354" s="5" t="str">
        <f>RIGHT(N3354,LEN(N3354)-SEARCH("/",N3354))</f>
        <v>plays</v>
      </c>
      <c r="S3354" s="11">
        <f>(((J3354/60)/60)/24)+DATE(1970,1,1)</f>
        <v>42495.992800925931</v>
      </c>
      <c r="T3354" s="11">
        <f>(((I3354/60)/60)/24)+DATE(1970,1,1)</f>
        <v>42552.958333333328</v>
      </c>
      <c r="U3354">
        <f>YEAR(S3354)</f>
        <v>2016</v>
      </c>
      <c r="V3354">
        <f>YEAR(T3354)</f>
        <v>2016</v>
      </c>
      <c r="W3354" t="str">
        <f>IF(V3354=U3354, "Yes"," No")</f>
        <v>Yes</v>
      </c>
    </row>
    <row r="3355" spans="1:23" ht="43.2" x14ac:dyDescent="0.3">
      <c r="A3355">
        <v>3353</v>
      </c>
      <c r="B3355" s="1" t="s">
        <v>6793</v>
      </c>
      <c r="C3355" s="1" t="s">
        <v>6794</v>
      </c>
      <c r="D3355">
        <v>500</v>
      </c>
      <c r="E3355">
        <v>1575</v>
      </c>
      <c r="F3355" t="s">
        <v>16</v>
      </c>
      <c r="G3355" t="s">
        <v>24</v>
      </c>
      <c r="H3355" t="s">
        <v>25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1086</v>
      </c>
      <c r="O3355" s="7">
        <f>(E3355/D3355)*100</f>
        <v>315</v>
      </c>
      <c r="P3355" s="5">
        <f>IFERROR((E3355/L3355),0)</f>
        <v>35.795454545454547</v>
      </c>
      <c r="Q3355" s="5" t="str">
        <f>LEFT(N3355,SEARCH("/", N3355)-1)</f>
        <v>theater</v>
      </c>
      <c r="R3355" s="5" t="str">
        <f>RIGHT(N3355,LEN(N3355)-SEARCH("/",N3355))</f>
        <v>plays</v>
      </c>
      <c r="S3355" s="11">
        <f>(((J3355/60)/60)/24)+DATE(1970,1,1)</f>
        <v>42479.432291666672</v>
      </c>
      <c r="T3355" s="11">
        <f>(((I3355/60)/60)/24)+DATE(1970,1,1)</f>
        <v>42492.958333333328</v>
      </c>
      <c r="U3355">
        <f>YEAR(S3355)</f>
        <v>2016</v>
      </c>
      <c r="V3355">
        <f>YEAR(T3355)</f>
        <v>2016</v>
      </c>
      <c r="W3355" t="str">
        <f>IF(V3355=U3355, "Yes"," No")</f>
        <v>Yes</v>
      </c>
    </row>
    <row r="3356" spans="1:23" ht="43.2" x14ac:dyDescent="0.3">
      <c r="A3356">
        <v>3354</v>
      </c>
      <c r="B3356" s="1" t="s">
        <v>6795</v>
      </c>
      <c r="C3356" s="1" t="s">
        <v>6796</v>
      </c>
      <c r="D3356">
        <v>3000</v>
      </c>
      <c r="E3356">
        <v>3058</v>
      </c>
      <c r="F3356" t="s">
        <v>16</v>
      </c>
      <c r="G3356" t="s">
        <v>17</v>
      </c>
      <c r="H3356" t="s">
        <v>18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1086</v>
      </c>
      <c r="O3356" s="7">
        <f>(E3356/D3356)*100</f>
        <v>101.93333333333334</v>
      </c>
      <c r="P3356" s="5">
        <f>IFERROR((E3356/L3356),0)</f>
        <v>55.6</v>
      </c>
      <c r="Q3356" s="5" t="str">
        <f>LEFT(N3356,SEARCH("/", N3356)-1)</f>
        <v>theater</v>
      </c>
      <c r="R3356" s="5" t="str">
        <f>RIGHT(N3356,LEN(N3356)-SEARCH("/",N3356))</f>
        <v>plays</v>
      </c>
      <c r="S3356" s="11">
        <f>(((J3356/60)/60)/24)+DATE(1970,1,1)</f>
        <v>42270.7269212963</v>
      </c>
      <c r="T3356" s="11">
        <f>(((I3356/60)/60)/24)+DATE(1970,1,1)</f>
        <v>42306.167361111111</v>
      </c>
      <c r="U3356">
        <f>YEAR(S3356)</f>
        <v>2015</v>
      </c>
      <c r="V3356">
        <f>YEAR(T3356)</f>
        <v>2015</v>
      </c>
      <c r="W3356" t="str">
        <f>IF(V3356=U3356, "Yes"," No")</f>
        <v>Yes</v>
      </c>
    </row>
    <row r="3357" spans="1:23" ht="43.2" x14ac:dyDescent="0.3">
      <c r="A3357">
        <v>3355</v>
      </c>
      <c r="B3357" s="1" t="s">
        <v>6797</v>
      </c>
      <c r="C3357" s="1" t="s">
        <v>6798</v>
      </c>
      <c r="D3357">
        <v>1750</v>
      </c>
      <c r="E3357">
        <v>2210</v>
      </c>
      <c r="F3357" t="s">
        <v>16</v>
      </c>
      <c r="G3357" t="s">
        <v>24</v>
      </c>
      <c r="H3357" t="s">
        <v>25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1086</v>
      </c>
      <c r="O3357" s="7">
        <f>(E3357/D3357)*100</f>
        <v>126.28571428571429</v>
      </c>
      <c r="P3357" s="5">
        <f>IFERROR((E3357/L3357),0)</f>
        <v>147.33333333333334</v>
      </c>
      <c r="Q3357" s="5" t="str">
        <f>LEFT(N3357,SEARCH("/", N3357)-1)</f>
        <v>theater</v>
      </c>
      <c r="R3357" s="5" t="str">
        <f>RIGHT(N3357,LEN(N3357)-SEARCH("/",N3357))</f>
        <v>plays</v>
      </c>
      <c r="S3357" s="11">
        <f>(((J3357/60)/60)/24)+DATE(1970,1,1)</f>
        <v>42489.619525462964</v>
      </c>
      <c r="T3357" s="11">
        <f>(((I3357/60)/60)/24)+DATE(1970,1,1)</f>
        <v>42500.470138888893</v>
      </c>
      <c r="U3357">
        <f>YEAR(S3357)</f>
        <v>2016</v>
      </c>
      <c r="V3357">
        <f>YEAR(T3357)</f>
        <v>2016</v>
      </c>
      <c r="W3357" t="str">
        <f>IF(V3357=U3357, "Yes"," No")</f>
        <v>Yes</v>
      </c>
    </row>
    <row r="3358" spans="1:23" ht="43.2" x14ac:dyDescent="0.3">
      <c r="A3358">
        <v>3356</v>
      </c>
      <c r="B3358" s="1" t="s">
        <v>6799</v>
      </c>
      <c r="C3358" s="1" t="s">
        <v>6800</v>
      </c>
      <c r="D3358">
        <v>1500</v>
      </c>
      <c r="E3358">
        <v>1521</v>
      </c>
      <c r="F3358" t="s">
        <v>16</v>
      </c>
      <c r="G3358" t="s">
        <v>24</v>
      </c>
      <c r="H3358" t="s">
        <v>25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1086</v>
      </c>
      <c r="O3358" s="7">
        <f>(E3358/D3358)*100</f>
        <v>101.4</v>
      </c>
      <c r="P3358" s="5">
        <f>IFERROR((E3358/L3358),0)</f>
        <v>56.333333333333336</v>
      </c>
      <c r="Q3358" s="5" t="str">
        <f>LEFT(N3358,SEARCH("/", N3358)-1)</f>
        <v>theater</v>
      </c>
      <c r="R3358" s="5" t="str">
        <f>RIGHT(N3358,LEN(N3358)-SEARCH("/",N3358))</f>
        <v>plays</v>
      </c>
      <c r="S3358" s="11">
        <f>(((J3358/60)/60)/24)+DATE(1970,1,1)</f>
        <v>42536.815648148149</v>
      </c>
      <c r="T3358" s="11">
        <f>(((I3358/60)/60)/24)+DATE(1970,1,1)</f>
        <v>42566.815648148149</v>
      </c>
      <c r="U3358">
        <f>YEAR(S3358)</f>
        <v>2016</v>
      </c>
      <c r="V3358">
        <f>YEAR(T3358)</f>
        <v>2016</v>
      </c>
      <c r="W3358" t="str">
        <f>IF(V3358=U3358, "Yes"," No")</f>
        <v>Yes</v>
      </c>
    </row>
    <row r="3359" spans="1:23" ht="43.2" x14ac:dyDescent="0.3">
      <c r="A3359">
        <v>3357</v>
      </c>
      <c r="B3359" s="1" t="s">
        <v>6801</v>
      </c>
      <c r="C3359" s="1" t="s">
        <v>6802</v>
      </c>
      <c r="D3359">
        <v>2000</v>
      </c>
      <c r="E3359">
        <v>2020</v>
      </c>
      <c r="F3359" t="s">
        <v>16</v>
      </c>
      <c r="G3359" t="s">
        <v>24</v>
      </c>
      <c r="H3359" t="s">
        <v>25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1086</v>
      </c>
      <c r="O3359" s="7">
        <f>(E3359/D3359)*100</f>
        <v>101</v>
      </c>
      <c r="P3359" s="5">
        <f>IFERROR((E3359/L3359),0)</f>
        <v>96.19047619047619</v>
      </c>
      <c r="Q3359" s="5" t="str">
        <f>LEFT(N3359,SEARCH("/", N3359)-1)</f>
        <v>theater</v>
      </c>
      <c r="R3359" s="5" t="str">
        <f>RIGHT(N3359,LEN(N3359)-SEARCH("/",N3359))</f>
        <v>plays</v>
      </c>
      <c r="S3359" s="11">
        <f>(((J3359/60)/60)/24)+DATE(1970,1,1)</f>
        <v>41822.417939814812</v>
      </c>
      <c r="T3359" s="11">
        <f>(((I3359/60)/60)/24)+DATE(1970,1,1)</f>
        <v>41852.417939814812</v>
      </c>
      <c r="U3359">
        <f>YEAR(S3359)</f>
        <v>2014</v>
      </c>
      <c r="V3359">
        <f>YEAR(T3359)</f>
        <v>2014</v>
      </c>
      <c r="W3359" t="str">
        <f>IF(V3359=U3359, "Yes"," No")</f>
        <v>Yes</v>
      </c>
    </row>
    <row r="3360" spans="1:23" ht="43.2" x14ac:dyDescent="0.3">
      <c r="A3360">
        <v>3358</v>
      </c>
      <c r="B3360" s="1" t="s">
        <v>6803</v>
      </c>
      <c r="C3360" s="1" t="s">
        <v>6804</v>
      </c>
      <c r="D3360">
        <v>10000</v>
      </c>
      <c r="E3360">
        <v>10299</v>
      </c>
      <c r="F3360" t="s">
        <v>16</v>
      </c>
      <c r="G3360" t="s">
        <v>17</v>
      </c>
      <c r="H3360" t="s">
        <v>18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1086</v>
      </c>
      <c r="O3360" s="7">
        <f>(E3360/D3360)*100</f>
        <v>102.99000000000001</v>
      </c>
      <c r="P3360" s="5">
        <f>IFERROR((E3360/L3360),0)</f>
        <v>63.574074074074076</v>
      </c>
      <c r="Q3360" s="5" t="str">
        <f>LEFT(N3360,SEARCH("/", N3360)-1)</f>
        <v>theater</v>
      </c>
      <c r="R3360" s="5" t="str">
        <f>RIGHT(N3360,LEN(N3360)-SEARCH("/",N3360))</f>
        <v>plays</v>
      </c>
      <c r="S3360" s="11">
        <f>(((J3360/60)/60)/24)+DATE(1970,1,1)</f>
        <v>41932.311099537037</v>
      </c>
      <c r="T3360" s="11">
        <f>(((I3360/60)/60)/24)+DATE(1970,1,1)</f>
        <v>41962.352766203709</v>
      </c>
      <c r="U3360">
        <f>YEAR(S3360)</f>
        <v>2014</v>
      </c>
      <c r="V3360">
        <f>YEAR(T3360)</f>
        <v>2014</v>
      </c>
      <c r="W3360" t="str">
        <f>IF(V3360=U3360, "Yes"," No")</f>
        <v>Yes</v>
      </c>
    </row>
    <row r="3361" spans="1:23" ht="43.2" x14ac:dyDescent="0.3">
      <c r="A3361">
        <v>3359</v>
      </c>
      <c r="B3361" s="1" t="s">
        <v>6805</v>
      </c>
      <c r="C3361" s="1" t="s">
        <v>6806</v>
      </c>
      <c r="D3361">
        <v>4000</v>
      </c>
      <c r="E3361">
        <v>4250</v>
      </c>
      <c r="F3361" t="s">
        <v>16</v>
      </c>
      <c r="G3361" t="s">
        <v>17</v>
      </c>
      <c r="H3361" t="s">
        <v>18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1086</v>
      </c>
      <c r="O3361" s="7">
        <f>(E3361/D3361)*100</f>
        <v>106.25</v>
      </c>
      <c r="P3361" s="5">
        <f>IFERROR((E3361/L3361),0)</f>
        <v>184.78260869565219</v>
      </c>
      <c r="Q3361" s="5" t="str">
        <f>LEFT(N3361,SEARCH("/", N3361)-1)</f>
        <v>theater</v>
      </c>
      <c r="R3361" s="5" t="str">
        <f>RIGHT(N3361,LEN(N3361)-SEARCH("/",N3361))</f>
        <v>plays</v>
      </c>
      <c r="S3361" s="11">
        <f>(((J3361/60)/60)/24)+DATE(1970,1,1)</f>
        <v>42746.057106481487</v>
      </c>
      <c r="T3361" s="11">
        <f>(((I3361/60)/60)/24)+DATE(1970,1,1)</f>
        <v>42791.057106481487</v>
      </c>
      <c r="U3361">
        <f>YEAR(S3361)</f>
        <v>2017</v>
      </c>
      <c r="V3361">
        <f>YEAR(T3361)</f>
        <v>2017</v>
      </c>
      <c r="W3361" t="str">
        <f>IF(V3361=U3361, "Yes"," No")</f>
        <v>Yes</v>
      </c>
    </row>
    <row r="3362" spans="1:23" ht="28.8" x14ac:dyDescent="0.3">
      <c r="A3362">
        <v>3360</v>
      </c>
      <c r="B3362" s="1" t="s">
        <v>6807</v>
      </c>
      <c r="C3362" s="1" t="s">
        <v>6808</v>
      </c>
      <c r="D3362">
        <v>9000</v>
      </c>
      <c r="E3362">
        <v>9124</v>
      </c>
      <c r="F3362" t="s">
        <v>16</v>
      </c>
      <c r="G3362" t="s">
        <v>6809</v>
      </c>
      <c r="H3362" t="s">
        <v>6810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1086</v>
      </c>
      <c r="O3362" s="7">
        <f>(E3362/D3362)*100</f>
        <v>101.37777777777779</v>
      </c>
      <c r="P3362" s="5">
        <f>IFERROR((E3362/L3362),0)</f>
        <v>126.72222222222223</v>
      </c>
      <c r="Q3362" s="5" t="str">
        <f>LEFT(N3362,SEARCH("/", N3362)-1)</f>
        <v>theater</v>
      </c>
      <c r="R3362" s="5" t="str">
        <f>RIGHT(N3362,LEN(N3362)-SEARCH("/",N3362))</f>
        <v>plays</v>
      </c>
      <c r="S3362" s="11">
        <f>(((J3362/60)/60)/24)+DATE(1970,1,1)</f>
        <v>42697.082673611112</v>
      </c>
      <c r="T3362" s="11">
        <f>(((I3362/60)/60)/24)+DATE(1970,1,1)</f>
        <v>42718.665972222225</v>
      </c>
      <c r="U3362">
        <f>YEAR(S3362)</f>
        <v>2016</v>
      </c>
      <c r="V3362">
        <f>YEAR(T3362)</f>
        <v>2016</v>
      </c>
      <c r="W3362" t="str">
        <f>IF(V3362=U3362, "Yes"," No")</f>
        <v>Yes</v>
      </c>
    </row>
    <row r="3363" spans="1:23" ht="57.6" x14ac:dyDescent="0.3">
      <c r="A3363">
        <v>3361</v>
      </c>
      <c r="B3363" s="1" t="s">
        <v>6811</v>
      </c>
      <c r="C3363" s="1" t="s">
        <v>6812</v>
      </c>
      <c r="D3363">
        <v>5000</v>
      </c>
      <c r="E3363">
        <v>5673</v>
      </c>
      <c r="F3363" t="s">
        <v>16</v>
      </c>
      <c r="G3363" t="s">
        <v>17</v>
      </c>
      <c r="H3363" t="s">
        <v>18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1086</v>
      </c>
      <c r="O3363" s="7">
        <f>(E3363/D3363)*100</f>
        <v>113.46000000000001</v>
      </c>
      <c r="P3363" s="5">
        <f>IFERROR((E3363/L3363),0)</f>
        <v>83.42647058823529</v>
      </c>
      <c r="Q3363" s="5" t="str">
        <f>LEFT(N3363,SEARCH("/", N3363)-1)</f>
        <v>theater</v>
      </c>
      <c r="R3363" s="5" t="str">
        <f>RIGHT(N3363,LEN(N3363)-SEARCH("/",N3363))</f>
        <v>plays</v>
      </c>
      <c r="S3363" s="11">
        <f>(((J3363/60)/60)/24)+DATE(1970,1,1)</f>
        <v>41866.025347222225</v>
      </c>
      <c r="T3363" s="11">
        <f>(((I3363/60)/60)/24)+DATE(1970,1,1)</f>
        <v>41883.665972222225</v>
      </c>
      <c r="U3363">
        <f>YEAR(S3363)</f>
        <v>2014</v>
      </c>
      <c r="V3363">
        <f>YEAR(T3363)</f>
        <v>2014</v>
      </c>
      <c r="W3363" t="str">
        <f>IF(V3363=U3363, "Yes"," No")</f>
        <v>Yes</v>
      </c>
    </row>
    <row r="3364" spans="1:23" ht="43.2" x14ac:dyDescent="0.3">
      <c r="A3364">
        <v>3362</v>
      </c>
      <c r="B3364" s="1" t="s">
        <v>6813</v>
      </c>
      <c r="C3364" s="1" t="s">
        <v>6814</v>
      </c>
      <c r="D3364">
        <v>500</v>
      </c>
      <c r="E3364">
        <v>1090</v>
      </c>
      <c r="F3364" t="s">
        <v>16</v>
      </c>
      <c r="G3364" t="s">
        <v>17</v>
      </c>
      <c r="H3364" t="s">
        <v>18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1086</v>
      </c>
      <c r="O3364" s="7">
        <f>(E3364/D3364)*100</f>
        <v>218.00000000000003</v>
      </c>
      <c r="P3364" s="5">
        <f>IFERROR((E3364/L3364),0)</f>
        <v>54.5</v>
      </c>
      <c r="Q3364" s="5" t="str">
        <f>LEFT(N3364,SEARCH("/", N3364)-1)</f>
        <v>theater</v>
      </c>
      <c r="R3364" s="5" t="str">
        <f>RIGHT(N3364,LEN(N3364)-SEARCH("/",N3364))</f>
        <v>plays</v>
      </c>
      <c r="S3364" s="11">
        <f>(((J3364/60)/60)/24)+DATE(1970,1,1)</f>
        <v>42056.091631944444</v>
      </c>
      <c r="T3364" s="11">
        <f>(((I3364/60)/60)/24)+DATE(1970,1,1)</f>
        <v>42070.204861111109</v>
      </c>
      <c r="U3364">
        <f>YEAR(S3364)</f>
        <v>2015</v>
      </c>
      <c r="V3364">
        <f>YEAR(T3364)</f>
        <v>2015</v>
      </c>
      <c r="W3364" t="str">
        <f>IF(V3364=U3364, "Yes"," No")</f>
        <v>Yes</v>
      </c>
    </row>
    <row r="3365" spans="1:23" ht="43.2" x14ac:dyDescent="0.3">
      <c r="A3365">
        <v>3363</v>
      </c>
      <c r="B3365" s="1" t="s">
        <v>6815</v>
      </c>
      <c r="C3365" s="1" t="s">
        <v>6816</v>
      </c>
      <c r="D3365">
        <v>7750</v>
      </c>
      <c r="E3365">
        <v>7860</v>
      </c>
      <c r="F3365" t="s">
        <v>16</v>
      </c>
      <c r="G3365" t="s">
        <v>17</v>
      </c>
      <c r="H3365" t="s">
        <v>18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1086</v>
      </c>
      <c r="O3365" s="7">
        <f>(E3365/D3365)*100</f>
        <v>101.41935483870968</v>
      </c>
      <c r="P3365" s="5">
        <f>IFERROR((E3365/L3365),0)</f>
        <v>302.30769230769232</v>
      </c>
      <c r="Q3365" s="5" t="str">
        <f>LEFT(N3365,SEARCH("/", N3365)-1)</f>
        <v>theater</v>
      </c>
      <c r="R3365" s="5" t="str">
        <f>RIGHT(N3365,LEN(N3365)-SEARCH("/",N3365))</f>
        <v>plays</v>
      </c>
      <c r="S3365" s="11">
        <f>(((J3365/60)/60)/24)+DATE(1970,1,1)</f>
        <v>41851.771354166667</v>
      </c>
      <c r="T3365" s="11">
        <f>(((I3365/60)/60)/24)+DATE(1970,1,1)</f>
        <v>41870.666666666664</v>
      </c>
      <c r="U3365">
        <f>YEAR(S3365)</f>
        <v>2014</v>
      </c>
      <c r="V3365">
        <f>YEAR(T3365)</f>
        <v>2014</v>
      </c>
      <c r="W3365" t="str">
        <f>IF(V3365=U3365, "Yes"," No")</f>
        <v>Yes</v>
      </c>
    </row>
    <row r="3366" spans="1:23" ht="43.2" x14ac:dyDescent="0.3">
      <c r="A3366">
        <v>3364</v>
      </c>
      <c r="B3366" s="1" t="s">
        <v>6817</v>
      </c>
      <c r="C3366" s="1" t="s">
        <v>6818</v>
      </c>
      <c r="D3366">
        <v>3000</v>
      </c>
      <c r="E3366">
        <v>3178</v>
      </c>
      <c r="F3366" t="s">
        <v>16</v>
      </c>
      <c r="G3366" t="s">
        <v>24</v>
      </c>
      <c r="H3366" t="s">
        <v>25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1086</v>
      </c>
      <c r="O3366" s="7">
        <f>(E3366/D3366)*100</f>
        <v>105.93333333333332</v>
      </c>
      <c r="P3366" s="5">
        <f>IFERROR((E3366/L3366),0)</f>
        <v>44.138888888888886</v>
      </c>
      <c r="Q3366" s="5" t="str">
        <f>LEFT(N3366,SEARCH("/", N3366)-1)</f>
        <v>theater</v>
      </c>
      <c r="R3366" s="5" t="str">
        <f>RIGHT(N3366,LEN(N3366)-SEARCH("/",N3366))</f>
        <v>plays</v>
      </c>
      <c r="S3366" s="11">
        <f>(((J3366/60)/60)/24)+DATE(1970,1,1)</f>
        <v>42422.977418981478</v>
      </c>
      <c r="T3366" s="11">
        <f>(((I3366/60)/60)/24)+DATE(1970,1,1)</f>
        <v>42444.875</v>
      </c>
      <c r="U3366">
        <f>YEAR(S3366)</f>
        <v>2016</v>
      </c>
      <c r="V3366">
        <f>YEAR(T3366)</f>
        <v>2016</v>
      </c>
      <c r="W3366" t="str">
        <f>IF(V3366=U3366, "Yes"," No")</f>
        <v>Yes</v>
      </c>
    </row>
    <row r="3367" spans="1:23" ht="43.2" x14ac:dyDescent="0.3">
      <c r="A3367">
        <v>3365</v>
      </c>
      <c r="B3367" s="1" t="s">
        <v>6819</v>
      </c>
      <c r="C3367" s="1" t="s">
        <v>6820</v>
      </c>
      <c r="D3367">
        <v>2500</v>
      </c>
      <c r="E3367">
        <v>2600</v>
      </c>
      <c r="F3367" t="s">
        <v>16</v>
      </c>
      <c r="G3367" t="s">
        <v>17</v>
      </c>
      <c r="H3367" t="s">
        <v>18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1086</v>
      </c>
      <c r="O3367" s="7">
        <f>(E3367/D3367)*100</f>
        <v>104</v>
      </c>
      <c r="P3367" s="5">
        <f>IFERROR((E3367/L3367),0)</f>
        <v>866.66666666666663</v>
      </c>
      <c r="Q3367" s="5" t="str">
        <f>LEFT(N3367,SEARCH("/", N3367)-1)</f>
        <v>theater</v>
      </c>
      <c r="R3367" s="5" t="str">
        <f>RIGHT(N3367,LEN(N3367)-SEARCH("/",N3367))</f>
        <v>plays</v>
      </c>
      <c r="S3367" s="11">
        <f>(((J3367/60)/60)/24)+DATE(1970,1,1)</f>
        <v>42321.101759259262</v>
      </c>
      <c r="T3367" s="11">
        <f>(((I3367/60)/60)/24)+DATE(1970,1,1)</f>
        <v>42351.101759259262</v>
      </c>
      <c r="U3367">
        <f>YEAR(S3367)</f>
        <v>2015</v>
      </c>
      <c r="V3367">
        <f>YEAR(T3367)</f>
        <v>2015</v>
      </c>
      <c r="W3367" t="str">
        <f>IF(V3367=U3367, "Yes"," No")</f>
        <v>Yes</v>
      </c>
    </row>
    <row r="3368" spans="1:23" ht="43.2" x14ac:dyDescent="0.3">
      <c r="A3368">
        <v>3366</v>
      </c>
      <c r="B3368" s="1" t="s">
        <v>6821</v>
      </c>
      <c r="C3368" s="1" t="s">
        <v>6822</v>
      </c>
      <c r="D3368">
        <v>500</v>
      </c>
      <c r="E3368">
        <v>1105</v>
      </c>
      <c r="F3368" t="s">
        <v>16</v>
      </c>
      <c r="G3368" t="s">
        <v>17</v>
      </c>
      <c r="H3368" t="s">
        <v>18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1086</v>
      </c>
      <c r="O3368" s="7">
        <f>(E3368/D3368)*100</f>
        <v>221</v>
      </c>
      <c r="P3368" s="5">
        <f>IFERROR((E3368/L3368),0)</f>
        <v>61.388888888888886</v>
      </c>
      <c r="Q3368" s="5" t="str">
        <f>LEFT(N3368,SEARCH("/", N3368)-1)</f>
        <v>theater</v>
      </c>
      <c r="R3368" s="5" t="str">
        <f>RIGHT(N3368,LEN(N3368)-SEARCH("/",N3368))</f>
        <v>plays</v>
      </c>
      <c r="S3368" s="11">
        <f>(((J3368/60)/60)/24)+DATE(1970,1,1)</f>
        <v>42107.067557870367</v>
      </c>
      <c r="T3368" s="11">
        <f>(((I3368/60)/60)/24)+DATE(1970,1,1)</f>
        <v>42137.067557870367</v>
      </c>
      <c r="U3368">
        <f>YEAR(S3368)</f>
        <v>2015</v>
      </c>
      <c r="V3368">
        <f>YEAR(T3368)</f>
        <v>2015</v>
      </c>
      <c r="W3368" t="str">
        <f>IF(V3368=U3368, "Yes"," No")</f>
        <v>Yes</v>
      </c>
    </row>
    <row r="3369" spans="1:23" ht="43.2" x14ac:dyDescent="0.3">
      <c r="A3369">
        <v>3367</v>
      </c>
      <c r="B3369" s="1" t="s">
        <v>6823</v>
      </c>
      <c r="C3369" s="1" t="s">
        <v>6824</v>
      </c>
      <c r="D3369">
        <v>750</v>
      </c>
      <c r="E3369">
        <v>890</v>
      </c>
      <c r="F3369" t="s">
        <v>16</v>
      </c>
      <c r="G3369" t="s">
        <v>24</v>
      </c>
      <c r="H3369" t="s">
        <v>25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1086</v>
      </c>
      <c r="O3369" s="7">
        <f>(E3369/D3369)*100</f>
        <v>118.66666666666667</v>
      </c>
      <c r="P3369" s="5">
        <f>IFERROR((E3369/L3369),0)</f>
        <v>29.666666666666668</v>
      </c>
      <c r="Q3369" s="5" t="str">
        <f>LEFT(N3369,SEARCH("/", N3369)-1)</f>
        <v>theater</v>
      </c>
      <c r="R3369" s="5" t="str">
        <f>RIGHT(N3369,LEN(N3369)-SEARCH("/",N3369))</f>
        <v>plays</v>
      </c>
      <c r="S3369" s="11">
        <f>(((J3369/60)/60)/24)+DATE(1970,1,1)</f>
        <v>42192.933958333335</v>
      </c>
      <c r="T3369" s="11">
        <f>(((I3369/60)/60)/24)+DATE(1970,1,1)</f>
        <v>42217.933958333335</v>
      </c>
      <c r="U3369">
        <f>YEAR(S3369)</f>
        <v>2015</v>
      </c>
      <c r="V3369">
        <f>YEAR(T3369)</f>
        <v>2015</v>
      </c>
      <c r="W3369" t="str">
        <f>IF(V3369=U3369, "Yes"," No")</f>
        <v>Yes</v>
      </c>
    </row>
    <row r="3370" spans="1:23" ht="43.2" x14ac:dyDescent="0.3">
      <c r="A3370">
        <v>3368</v>
      </c>
      <c r="B3370" s="1" t="s">
        <v>6825</v>
      </c>
      <c r="C3370" s="1" t="s">
        <v>6826</v>
      </c>
      <c r="D3370">
        <v>1000</v>
      </c>
      <c r="E3370">
        <v>1046</v>
      </c>
      <c r="F3370" t="s">
        <v>16</v>
      </c>
      <c r="G3370" t="s">
        <v>17</v>
      </c>
      <c r="H3370" t="s">
        <v>18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1086</v>
      </c>
      <c r="O3370" s="7">
        <f>(E3370/D3370)*100</f>
        <v>104.60000000000001</v>
      </c>
      <c r="P3370" s="5">
        <f>IFERROR((E3370/L3370),0)</f>
        <v>45.478260869565219</v>
      </c>
      <c r="Q3370" s="5" t="str">
        <f>LEFT(N3370,SEARCH("/", N3370)-1)</f>
        <v>theater</v>
      </c>
      <c r="R3370" s="5" t="str">
        <f>RIGHT(N3370,LEN(N3370)-SEARCH("/",N3370))</f>
        <v>plays</v>
      </c>
      <c r="S3370" s="11">
        <f>(((J3370/60)/60)/24)+DATE(1970,1,1)</f>
        <v>41969.199756944443</v>
      </c>
      <c r="T3370" s="11">
        <f>(((I3370/60)/60)/24)+DATE(1970,1,1)</f>
        <v>42005.208333333328</v>
      </c>
      <c r="U3370">
        <f>YEAR(S3370)</f>
        <v>2014</v>
      </c>
      <c r="V3370">
        <f>YEAR(T3370)</f>
        <v>2015</v>
      </c>
      <c r="W3370" t="str">
        <f>IF(V3370=U3370, "Yes"," No")</f>
        <v xml:space="preserve"> No</v>
      </c>
    </row>
    <row r="3371" spans="1:23" ht="43.2" x14ac:dyDescent="0.3">
      <c r="A3371">
        <v>3369</v>
      </c>
      <c r="B3371" s="1" t="s">
        <v>6827</v>
      </c>
      <c r="C3371" s="1" t="s">
        <v>6828</v>
      </c>
      <c r="D3371">
        <v>5000</v>
      </c>
      <c r="E3371">
        <v>5195</v>
      </c>
      <c r="F3371" t="s">
        <v>16</v>
      </c>
      <c r="G3371" t="s">
        <v>2455</v>
      </c>
      <c r="H3371" t="s">
        <v>55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1086</v>
      </c>
      <c r="O3371" s="7">
        <f>(E3371/D3371)*100</f>
        <v>103.89999999999999</v>
      </c>
      <c r="P3371" s="5">
        <f>IFERROR((E3371/L3371),0)</f>
        <v>96.203703703703709</v>
      </c>
      <c r="Q3371" s="5" t="str">
        <f>LEFT(N3371,SEARCH("/", N3371)-1)</f>
        <v>theater</v>
      </c>
      <c r="R3371" s="5" t="str">
        <f>RIGHT(N3371,LEN(N3371)-SEARCH("/",N3371))</f>
        <v>plays</v>
      </c>
      <c r="S3371" s="11">
        <f>(((J3371/60)/60)/24)+DATE(1970,1,1)</f>
        <v>42690.041435185187</v>
      </c>
      <c r="T3371" s="11">
        <f>(((I3371/60)/60)/24)+DATE(1970,1,1)</f>
        <v>42750.041435185187</v>
      </c>
      <c r="U3371">
        <f>YEAR(S3371)</f>
        <v>2016</v>
      </c>
      <c r="V3371">
        <f>YEAR(T3371)</f>
        <v>2017</v>
      </c>
      <c r="W3371" t="str">
        <f>IF(V3371=U3371, "Yes"," No")</f>
        <v xml:space="preserve"> No</v>
      </c>
    </row>
    <row r="3372" spans="1:23" ht="43.2" x14ac:dyDescent="0.3">
      <c r="A3372">
        <v>3370</v>
      </c>
      <c r="B3372" s="1" t="s">
        <v>6829</v>
      </c>
      <c r="C3372" s="1" t="s">
        <v>6830</v>
      </c>
      <c r="D3372">
        <v>1500</v>
      </c>
      <c r="E3372">
        <v>1766</v>
      </c>
      <c r="F3372" t="s">
        <v>16</v>
      </c>
      <c r="G3372" t="s">
        <v>17</v>
      </c>
      <c r="H3372" t="s">
        <v>18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1086</v>
      </c>
      <c r="O3372" s="7">
        <f>(E3372/D3372)*100</f>
        <v>117.73333333333333</v>
      </c>
      <c r="P3372" s="5">
        <f>IFERROR((E3372/L3372),0)</f>
        <v>67.92307692307692</v>
      </c>
      <c r="Q3372" s="5" t="str">
        <f>LEFT(N3372,SEARCH("/", N3372)-1)</f>
        <v>theater</v>
      </c>
      <c r="R3372" s="5" t="str">
        <f>RIGHT(N3372,LEN(N3372)-SEARCH("/",N3372))</f>
        <v>plays</v>
      </c>
      <c r="S3372" s="11">
        <f>(((J3372/60)/60)/24)+DATE(1970,1,1)</f>
        <v>42690.334317129629</v>
      </c>
      <c r="T3372" s="11">
        <f>(((I3372/60)/60)/24)+DATE(1970,1,1)</f>
        <v>42721.333333333328</v>
      </c>
      <c r="U3372">
        <f>YEAR(S3372)</f>
        <v>2016</v>
      </c>
      <c r="V3372">
        <f>YEAR(T3372)</f>
        <v>2016</v>
      </c>
      <c r="W3372" t="str">
        <f>IF(V3372=U3372, "Yes"," No")</f>
        <v>Yes</v>
      </c>
    </row>
    <row r="3373" spans="1:23" ht="28.8" x14ac:dyDescent="0.3">
      <c r="A3373">
        <v>3371</v>
      </c>
      <c r="B3373" s="1" t="s">
        <v>6831</v>
      </c>
      <c r="C3373" s="1" t="s">
        <v>6832</v>
      </c>
      <c r="D3373">
        <v>200</v>
      </c>
      <c r="E3373">
        <v>277</v>
      </c>
      <c r="F3373" t="s">
        <v>16</v>
      </c>
      <c r="G3373" t="s">
        <v>17</v>
      </c>
      <c r="H3373" t="s">
        <v>18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1086</v>
      </c>
      <c r="O3373" s="7">
        <f>(E3373/D3373)*100</f>
        <v>138.5</v>
      </c>
      <c r="P3373" s="5">
        <f>IFERROR((E3373/L3373),0)</f>
        <v>30.777777777777779</v>
      </c>
      <c r="Q3373" s="5" t="str">
        <f>LEFT(N3373,SEARCH("/", N3373)-1)</f>
        <v>theater</v>
      </c>
      <c r="R3373" s="5" t="str">
        <f>RIGHT(N3373,LEN(N3373)-SEARCH("/",N3373))</f>
        <v>plays</v>
      </c>
      <c r="S3373" s="11">
        <f>(((J3373/60)/60)/24)+DATE(1970,1,1)</f>
        <v>42312.874594907407</v>
      </c>
      <c r="T3373" s="11">
        <f>(((I3373/60)/60)/24)+DATE(1970,1,1)</f>
        <v>42340.874594907407</v>
      </c>
      <c r="U3373">
        <f>YEAR(S3373)</f>
        <v>2015</v>
      </c>
      <c r="V3373">
        <f>YEAR(T3373)</f>
        <v>2015</v>
      </c>
      <c r="W3373" t="str">
        <f>IF(V3373=U3373, "Yes"," No")</f>
        <v>Yes</v>
      </c>
    </row>
    <row r="3374" spans="1:23" ht="43.2" x14ac:dyDescent="0.3">
      <c r="A3374">
        <v>3372</v>
      </c>
      <c r="B3374" s="1" t="s">
        <v>6833</v>
      </c>
      <c r="C3374" s="1" t="s">
        <v>6834</v>
      </c>
      <c r="D3374">
        <v>1000</v>
      </c>
      <c r="E3374">
        <v>1035</v>
      </c>
      <c r="F3374" t="s">
        <v>16</v>
      </c>
      <c r="G3374" t="s">
        <v>17</v>
      </c>
      <c r="H3374" t="s">
        <v>18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1086</v>
      </c>
      <c r="O3374" s="7">
        <f>(E3374/D3374)*100</f>
        <v>103.49999999999999</v>
      </c>
      <c r="P3374" s="5">
        <f>IFERROR((E3374/L3374),0)</f>
        <v>38.333333333333336</v>
      </c>
      <c r="Q3374" s="5" t="str">
        <f>LEFT(N3374,SEARCH("/", N3374)-1)</f>
        <v>theater</v>
      </c>
      <c r="R3374" s="5" t="str">
        <f>RIGHT(N3374,LEN(N3374)-SEARCH("/",N3374))</f>
        <v>plays</v>
      </c>
      <c r="S3374" s="11">
        <f>(((J3374/60)/60)/24)+DATE(1970,1,1)</f>
        <v>41855.548101851848</v>
      </c>
      <c r="T3374" s="11">
        <f>(((I3374/60)/60)/24)+DATE(1970,1,1)</f>
        <v>41876.207638888889</v>
      </c>
      <c r="U3374">
        <f>YEAR(S3374)</f>
        <v>2014</v>
      </c>
      <c r="V3374">
        <f>YEAR(T3374)</f>
        <v>2014</v>
      </c>
      <c r="W3374" t="str">
        <f>IF(V3374=U3374, "Yes"," No")</f>
        <v>Yes</v>
      </c>
    </row>
    <row r="3375" spans="1:23" ht="43.2" x14ac:dyDescent="0.3">
      <c r="A3375">
        <v>3373</v>
      </c>
      <c r="B3375" s="1" t="s">
        <v>6835</v>
      </c>
      <c r="C3375" s="1" t="s">
        <v>6836</v>
      </c>
      <c r="D3375">
        <v>2000</v>
      </c>
      <c r="E3375">
        <v>2005</v>
      </c>
      <c r="F3375" t="s">
        <v>16</v>
      </c>
      <c r="G3375" t="s">
        <v>24</v>
      </c>
      <c r="H3375" t="s">
        <v>25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1086</v>
      </c>
      <c r="O3375" s="7">
        <f>(E3375/D3375)*100</f>
        <v>100.25</v>
      </c>
      <c r="P3375" s="5">
        <f>IFERROR((E3375/L3375),0)</f>
        <v>66.833333333333329</v>
      </c>
      <c r="Q3375" s="5" t="str">
        <f>LEFT(N3375,SEARCH("/", N3375)-1)</f>
        <v>theater</v>
      </c>
      <c r="R3375" s="5" t="str">
        <f>RIGHT(N3375,LEN(N3375)-SEARCH("/",N3375))</f>
        <v>plays</v>
      </c>
      <c r="S3375" s="11">
        <f>(((J3375/60)/60)/24)+DATE(1970,1,1)</f>
        <v>42179.854629629626</v>
      </c>
      <c r="T3375" s="11">
        <f>(((I3375/60)/60)/24)+DATE(1970,1,1)</f>
        <v>42203.666666666672</v>
      </c>
      <c r="U3375">
        <f>YEAR(S3375)</f>
        <v>2015</v>
      </c>
      <c r="V3375">
        <f>YEAR(T3375)</f>
        <v>2015</v>
      </c>
      <c r="W3375" t="str">
        <f>IF(V3375=U3375, "Yes"," No")</f>
        <v>Yes</v>
      </c>
    </row>
    <row r="3376" spans="1:23" ht="43.2" x14ac:dyDescent="0.3">
      <c r="A3376">
        <v>3374</v>
      </c>
      <c r="B3376" s="1" t="s">
        <v>6837</v>
      </c>
      <c r="C3376" s="1" t="s">
        <v>6838</v>
      </c>
      <c r="D3376">
        <v>3500</v>
      </c>
      <c r="E3376">
        <v>3730</v>
      </c>
      <c r="F3376" t="s">
        <v>16</v>
      </c>
      <c r="G3376" t="s">
        <v>159</v>
      </c>
      <c r="H3376" t="s">
        <v>160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1086</v>
      </c>
      <c r="O3376" s="7">
        <f>(E3376/D3376)*100</f>
        <v>106.57142857142856</v>
      </c>
      <c r="P3376" s="5">
        <f>IFERROR((E3376/L3376),0)</f>
        <v>71.730769230769226</v>
      </c>
      <c r="Q3376" s="5" t="str">
        <f>LEFT(N3376,SEARCH("/", N3376)-1)</f>
        <v>theater</v>
      </c>
      <c r="R3376" s="5" t="str">
        <f>RIGHT(N3376,LEN(N3376)-SEARCH("/",N3376))</f>
        <v>plays</v>
      </c>
      <c r="S3376" s="11">
        <f>(((J3376/60)/60)/24)+DATE(1970,1,1)</f>
        <v>42275.731666666667</v>
      </c>
      <c r="T3376" s="11">
        <f>(((I3376/60)/60)/24)+DATE(1970,1,1)</f>
        <v>42305.731666666667</v>
      </c>
      <c r="U3376">
        <f>YEAR(S3376)</f>
        <v>2015</v>
      </c>
      <c r="V3376">
        <f>YEAR(T3376)</f>
        <v>2015</v>
      </c>
      <c r="W3376" t="str">
        <f>IF(V3376=U3376, "Yes"," No")</f>
        <v>Yes</v>
      </c>
    </row>
    <row r="3377" spans="1:23" ht="43.2" x14ac:dyDescent="0.3">
      <c r="A3377">
        <v>3375</v>
      </c>
      <c r="B3377" s="1" t="s">
        <v>6839</v>
      </c>
      <c r="C3377" s="1" t="s">
        <v>6840</v>
      </c>
      <c r="D3377">
        <v>3000</v>
      </c>
      <c r="E3377">
        <v>3000</v>
      </c>
      <c r="F3377" t="s">
        <v>16</v>
      </c>
      <c r="G3377" t="s">
        <v>24</v>
      </c>
      <c r="H3377" t="s">
        <v>25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1086</v>
      </c>
      <c r="O3377" s="7">
        <f>(E3377/D3377)*100</f>
        <v>100</v>
      </c>
      <c r="P3377" s="5">
        <f>IFERROR((E3377/L3377),0)</f>
        <v>176.47058823529412</v>
      </c>
      <c r="Q3377" s="5" t="str">
        <f>LEFT(N3377,SEARCH("/", N3377)-1)</f>
        <v>theater</v>
      </c>
      <c r="R3377" s="5" t="str">
        <f>RIGHT(N3377,LEN(N3377)-SEARCH("/",N3377))</f>
        <v>plays</v>
      </c>
      <c r="S3377" s="11">
        <f>(((J3377/60)/60)/24)+DATE(1970,1,1)</f>
        <v>41765.610798611109</v>
      </c>
      <c r="T3377" s="11">
        <f>(((I3377/60)/60)/24)+DATE(1970,1,1)</f>
        <v>41777.610798611109</v>
      </c>
      <c r="U3377">
        <f>YEAR(S3377)</f>
        <v>2014</v>
      </c>
      <c r="V3377">
        <f>YEAR(T3377)</f>
        <v>2014</v>
      </c>
      <c r="W3377" t="str">
        <f>IF(V3377=U3377, "Yes"," No")</f>
        <v>Yes</v>
      </c>
    </row>
    <row r="3378" spans="1:23" ht="43.2" x14ac:dyDescent="0.3">
      <c r="A3378">
        <v>3376</v>
      </c>
      <c r="B3378" s="1" t="s">
        <v>6841</v>
      </c>
      <c r="C3378" s="1" t="s">
        <v>6842</v>
      </c>
      <c r="D3378">
        <v>8000</v>
      </c>
      <c r="E3378">
        <v>8001</v>
      </c>
      <c r="F3378" t="s">
        <v>16</v>
      </c>
      <c r="G3378" t="s">
        <v>17</v>
      </c>
      <c r="H3378" t="s">
        <v>18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1086</v>
      </c>
      <c r="O3378" s="7">
        <f>(E3378/D3378)*100</f>
        <v>100.01249999999999</v>
      </c>
      <c r="P3378" s="5">
        <f>IFERROR((E3378/L3378),0)</f>
        <v>421.10526315789474</v>
      </c>
      <c r="Q3378" s="5" t="str">
        <f>LEFT(N3378,SEARCH("/", N3378)-1)</f>
        <v>theater</v>
      </c>
      <c r="R3378" s="5" t="str">
        <f>RIGHT(N3378,LEN(N3378)-SEARCH("/",N3378))</f>
        <v>plays</v>
      </c>
      <c r="S3378" s="11">
        <f>(((J3378/60)/60)/24)+DATE(1970,1,1)</f>
        <v>42059.701319444444</v>
      </c>
      <c r="T3378" s="11">
        <f>(((I3378/60)/60)/24)+DATE(1970,1,1)</f>
        <v>42119.659652777773</v>
      </c>
      <c r="U3378">
        <f>YEAR(S3378)</f>
        <v>2015</v>
      </c>
      <c r="V3378">
        <f>YEAR(T3378)</f>
        <v>2015</v>
      </c>
      <c r="W3378" t="str">
        <f>IF(V3378=U3378, "Yes"," No")</f>
        <v>Yes</v>
      </c>
    </row>
    <row r="3379" spans="1:23" ht="43.2" x14ac:dyDescent="0.3">
      <c r="A3379">
        <v>3377</v>
      </c>
      <c r="B3379" s="1" t="s">
        <v>6843</v>
      </c>
      <c r="C3379" s="1" t="s">
        <v>6844</v>
      </c>
      <c r="D3379">
        <v>8000</v>
      </c>
      <c r="E3379">
        <v>8084</v>
      </c>
      <c r="F3379" t="s">
        <v>16</v>
      </c>
      <c r="G3379" t="s">
        <v>24</v>
      </c>
      <c r="H3379" t="s">
        <v>25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1086</v>
      </c>
      <c r="O3379" s="7">
        <f>(E3379/D3379)*100</f>
        <v>101.05</v>
      </c>
      <c r="P3379" s="5">
        <f>IFERROR((E3379/L3379),0)</f>
        <v>104.98701298701299</v>
      </c>
      <c r="Q3379" s="5" t="str">
        <f>LEFT(N3379,SEARCH("/", N3379)-1)</f>
        <v>theater</v>
      </c>
      <c r="R3379" s="5" t="str">
        <f>RIGHT(N3379,LEN(N3379)-SEARCH("/",N3379))</f>
        <v>plays</v>
      </c>
      <c r="S3379" s="11">
        <f>(((J3379/60)/60)/24)+DATE(1970,1,1)</f>
        <v>42053.732627314821</v>
      </c>
      <c r="T3379" s="11">
        <f>(((I3379/60)/60)/24)+DATE(1970,1,1)</f>
        <v>42083.705555555556</v>
      </c>
      <c r="U3379">
        <f>YEAR(S3379)</f>
        <v>2015</v>
      </c>
      <c r="V3379">
        <f>YEAR(T3379)</f>
        <v>2015</v>
      </c>
      <c r="W3379" t="str">
        <f>IF(V3379=U3379, "Yes"," No")</f>
        <v>Yes</v>
      </c>
    </row>
    <row r="3380" spans="1:23" ht="43.2" x14ac:dyDescent="0.3">
      <c r="A3380">
        <v>3378</v>
      </c>
      <c r="B3380" s="1" t="s">
        <v>6845</v>
      </c>
      <c r="C3380" s="1" t="s">
        <v>6846</v>
      </c>
      <c r="D3380">
        <v>550</v>
      </c>
      <c r="E3380">
        <v>592</v>
      </c>
      <c r="F3380" t="s">
        <v>16</v>
      </c>
      <c r="G3380" t="s">
        <v>24</v>
      </c>
      <c r="H3380" t="s">
        <v>25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1086</v>
      </c>
      <c r="O3380" s="7">
        <f>(E3380/D3380)*100</f>
        <v>107.63636363636364</v>
      </c>
      <c r="P3380" s="5">
        <f>IFERROR((E3380/L3380),0)</f>
        <v>28.19047619047619</v>
      </c>
      <c r="Q3380" s="5" t="str">
        <f>LEFT(N3380,SEARCH("/", N3380)-1)</f>
        <v>theater</v>
      </c>
      <c r="R3380" s="5" t="str">
        <f>RIGHT(N3380,LEN(N3380)-SEARCH("/",N3380))</f>
        <v>plays</v>
      </c>
      <c r="S3380" s="11">
        <f>(((J3380/60)/60)/24)+DATE(1970,1,1)</f>
        <v>41858.355393518519</v>
      </c>
      <c r="T3380" s="11">
        <f>(((I3380/60)/60)/24)+DATE(1970,1,1)</f>
        <v>41882.547222222223</v>
      </c>
      <c r="U3380">
        <f>YEAR(S3380)</f>
        <v>2014</v>
      </c>
      <c r="V3380">
        <f>YEAR(T3380)</f>
        <v>2014</v>
      </c>
      <c r="W3380" t="str">
        <f>IF(V3380=U3380, "Yes"," No")</f>
        <v>Yes</v>
      </c>
    </row>
    <row r="3381" spans="1:23" ht="57.6" x14ac:dyDescent="0.3">
      <c r="A3381">
        <v>3379</v>
      </c>
      <c r="B3381" s="1" t="s">
        <v>6847</v>
      </c>
      <c r="C3381" s="1" t="s">
        <v>6848</v>
      </c>
      <c r="D3381">
        <v>2000</v>
      </c>
      <c r="E3381">
        <v>2073</v>
      </c>
      <c r="F3381" t="s">
        <v>16</v>
      </c>
      <c r="G3381" t="s">
        <v>24</v>
      </c>
      <c r="H3381" t="s">
        <v>25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1086</v>
      </c>
      <c r="O3381" s="7">
        <f>(E3381/D3381)*100</f>
        <v>103.64999999999999</v>
      </c>
      <c r="P3381" s="5">
        <f>IFERROR((E3381/L3381),0)</f>
        <v>54.55263157894737</v>
      </c>
      <c r="Q3381" s="5" t="str">
        <f>LEFT(N3381,SEARCH("/", N3381)-1)</f>
        <v>theater</v>
      </c>
      <c r="R3381" s="5" t="str">
        <f>RIGHT(N3381,LEN(N3381)-SEARCH("/",N3381))</f>
        <v>plays</v>
      </c>
      <c r="S3381" s="11">
        <f>(((J3381/60)/60)/24)+DATE(1970,1,1)</f>
        <v>42225.513888888891</v>
      </c>
      <c r="T3381" s="11">
        <f>(((I3381/60)/60)/24)+DATE(1970,1,1)</f>
        <v>42242.958333333328</v>
      </c>
      <c r="U3381">
        <f>YEAR(S3381)</f>
        <v>2015</v>
      </c>
      <c r="V3381">
        <f>YEAR(T3381)</f>
        <v>2015</v>
      </c>
      <c r="W3381" t="str">
        <f>IF(V3381=U3381, "Yes"," No")</f>
        <v>Yes</v>
      </c>
    </row>
    <row r="3382" spans="1:23" ht="57.6" x14ac:dyDescent="0.3">
      <c r="A3382">
        <v>3380</v>
      </c>
      <c r="B3382" s="1" t="s">
        <v>6849</v>
      </c>
      <c r="C3382" s="1" t="s">
        <v>6850</v>
      </c>
      <c r="D3382">
        <v>3000</v>
      </c>
      <c r="E3382">
        <v>3133</v>
      </c>
      <c r="F3382" t="s">
        <v>16</v>
      </c>
      <c r="G3382" t="s">
        <v>17</v>
      </c>
      <c r="H3382" t="s">
        <v>18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1086</v>
      </c>
      <c r="O3382" s="7">
        <f>(E3382/D3382)*100</f>
        <v>104.43333333333334</v>
      </c>
      <c r="P3382" s="5">
        <f>IFERROR((E3382/L3382),0)</f>
        <v>111.89285714285714</v>
      </c>
      <c r="Q3382" s="5" t="str">
        <f>LEFT(N3382,SEARCH("/", N3382)-1)</f>
        <v>theater</v>
      </c>
      <c r="R3382" s="5" t="str">
        <f>RIGHT(N3382,LEN(N3382)-SEARCH("/",N3382))</f>
        <v>plays</v>
      </c>
      <c r="S3382" s="11">
        <f>(((J3382/60)/60)/24)+DATE(1970,1,1)</f>
        <v>41937.95344907407</v>
      </c>
      <c r="T3382" s="11">
        <f>(((I3382/60)/60)/24)+DATE(1970,1,1)</f>
        <v>41972.995115740734</v>
      </c>
      <c r="U3382">
        <f>YEAR(S3382)</f>
        <v>2014</v>
      </c>
      <c r="V3382">
        <f>YEAR(T3382)</f>
        <v>2014</v>
      </c>
      <c r="W3382" t="str">
        <f>IF(V3382=U3382, "Yes"," No")</f>
        <v>Yes</v>
      </c>
    </row>
    <row r="3383" spans="1:23" ht="43.2" x14ac:dyDescent="0.3">
      <c r="A3383">
        <v>3381</v>
      </c>
      <c r="B3383" s="1" t="s">
        <v>6851</v>
      </c>
      <c r="C3383" s="1" t="s">
        <v>6852</v>
      </c>
      <c r="D3383">
        <v>4000</v>
      </c>
      <c r="E3383">
        <v>4090</v>
      </c>
      <c r="F3383" t="s">
        <v>16</v>
      </c>
      <c r="G3383" t="s">
        <v>17</v>
      </c>
      <c r="H3383" t="s">
        <v>18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1086</v>
      </c>
      <c r="O3383" s="7">
        <f>(E3383/D3383)*100</f>
        <v>102.25</v>
      </c>
      <c r="P3383" s="5">
        <f>IFERROR((E3383/L3383),0)</f>
        <v>85.208333333333329</v>
      </c>
      <c r="Q3383" s="5" t="str">
        <f>LEFT(N3383,SEARCH("/", N3383)-1)</f>
        <v>theater</v>
      </c>
      <c r="R3383" s="5" t="str">
        <f>RIGHT(N3383,LEN(N3383)-SEARCH("/",N3383))</f>
        <v>plays</v>
      </c>
      <c r="S3383" s="11">
        <f>(((J3383/60)/60)/24)+DATE(1970,1,1)</f>
        <v>42044.184988425928</v>
      </c>
      <c r="T3383" s="11">
        <f>(((I3383/60)/60)/24)+DATE(1970,1,1)</f>
        <v>42074.143321759257</v>
      </c>
      <c r="U3383">
        <f>YEAR(S3383)</f>
        <v>2015</v>
      </c>
      <c r="V3383">
        <f>YEAR(T3383)</f>
        <v>2015</v>
      </c>
      <c r="W3383" t="str">
        <f>IF(V3383=U3383, "Yes"," No")</f>
        <v>Yes</v>
      </c>
    </row>
    <row r="3384" spans="1:23" ht="57.6" x14ac:dyDescent="0.3">
      <c r="A3384">
        <v>3382</v>
      </c>
      <c r="B3384" s="1" t="s">
        <v>6853</v>
      </c>
      <c r="C3384" s="1" t="s">
        <v>6854</v>
      </c>
      <c r="D3384">
        <v>3500</v>
      </c>
      <c r="E3384">
        <v>3526</v>
      </c>
      <c r="F3384" t="s">
        <v>16</v>
      </c>
      <c r="G3384" t="s">
        <v>24</v>
      </c>
      <c r="H3384" t="s">
        <v>25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1086</v>
      </c>
      <c r="O3384" s="7">
        <f>(E3384/D3384)*100</f>
        <v>100.74285714285713</v>
      </c>
      <c r="P3384" s="5">
        <f>IFERROR((E3384/L3384),0)</f>
        <v>76.652173913043484</v>
      </c>
      <c r="Q3384" s="5" t="str">
        <f>LEFT(N3384,SEARCH("/", N3384)-1)</f>
        <v>theater</v>
      </c>
      <c r="R3384" s="5" t="str">
        <f>RIGHT(N3384,LEN(N3384)-SEARCH("/",N3384))</f>
        <v>plays</v>
      </c>
      <c r="S3384" s="11">
        <f>(((J3384/60)/60)/24)+DATE(1970,1,1)</f>
        <v>42559.431203703702</v>
      </c>
      <c r="T3384" s="11">
        <f>(((I3384/60)/60)/24)+DATE(1970,1,1)</f>
        <v>42583.957638888889</v>
      </c>
      <c r="U3384">
        <f>YEAR(S3384)</f>
        <v>2016</v>
      </c>
      <c r="V3384">
        <f>YEAR(T3384)</f>
        <v>2016</v>
      </c>
      <c r="W3384" t="str">
        <f>IF(V3384=U3384, "Yes"," No")</f>
        <v>Yes</v>
      </c>
    </row>
    <row r="3385" spans="1:23" ht="43.2" x14ac:dyDescent="0.3">
      <c r="A3385">
        <v>3383</v>
      </c>
      <c r="B3385" s="1" t="s">
        <v>6855</v>
      </c>
      <c r="C3385" s="1" t="s">
        <v>6856</v>
      </c>
      <c r="D3385">
        <v>1750</v>
      </c>
      <c r="E3385">
        <v>1955</v>
      </c>
      <c r="F3385" t="s">
        <v>16</v>
      </c>
      <c r="G3385" t="s">
        <v>17</v>
      </c>
      <c r="H3385" t="s">
        <v>18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1086</v>
      </c>
      <c r="O3385" s="7">
        <f>(E3385/D3385)*100</f>
        <v>111.71428571428572</v>
      </c>
      <c r="P3385" s="5">
        <f>IFERROR((E3385/L3385),0)</f>
        <v>65.166666666666671</v>
      </c>
      <c r="Q3385" s="5" t="str">
        <f>LEFT(N3385,SEARCH("/", N3385)-1)</f>
        <v>theater</v>
      </c>
      <c r="R3385" s="5" t="str">
        <f>RIGHT(N3385,LEN(N3385)-SEARCH("/",N3385))</f>
        <v>plays</v>
      </c>
      <c r="S3385" s="11">
        <f>(((J3385/60)/60)/24)+DATE(1970,1,1)</f>
        <v>42524.782638888893</v>
      </c>
      <c r="T3385" s="11">
        <f>(((I3385/60)/60)/24)+DATE(1970,1,1)</f>
        <v>42544.782638888893</v>
      </c>
      <c r="U3385">
        <f>YEAR(S3385)</f>
        <v>2016</v>
      </c>
      <c r="V3385">
        <f>YEAR(T3385)</f>
        <v>2016</v>
      </c>
      <c r="W3385" t="str">
        <f>IF(V3385=U3385, "Yes"," No")</f>
        <v>Yes</v>
      </c>
    </row>
    <row r="3386" spans="1:23" ht="43.2" x14ac:dyDescent="0.3">
      <c r="A3386">
        <v>3384</v>
      </c>
      <c r="B3386" s="1" t="s">
        <v>6857</v>
      </c>
      <c r="C3386" s="1" t="s">
        <v>6858</v>
      </c>
      <c r="D3386">
        <v>6000</v>
      </c>
      <c r="E3386">
        <v>6000.66</v>
      </c>
      <c r="F3386" t="s">
        <v>16</v>
      </c>
      <c r="G3386" t="s">
        <v>17</v>
      </c>
      <c r="H3386" t="s">
        <v>18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1086</v>
      </c>
      <c r="O3386" s="7">
        <f>(E3386/D3386)*100</f>
        <v>100.01100000000001</v>
      </c>
      <c r="P3386" s="5">
        <f>IFERROR((E3386/L3386),0)</f>
        <v>93.760312499999998</v>
      </c>
      <c r="Q3386" s="5" t="str">
        <f>LEFT(N3386,SEARCH("/", N3386)-1)</f>
        <v>theater</v>
      </c>
      <c r="R3386" s="5" t="str">
        <f>RIGHT(N3386,LEN(N3386)-SEARCH("/",N3386))</f>
        <v>plays</v>
      </c>
      <c r="S3386" s="11">
        <f>(((J3386/60)/60)/24)+DATE(1970,1,1)</f>
        <v>42292.087592592594</v>
      </c>
      <c r="T3386" s="11">
        <f>(((I3386/60)/60)/24)+DATE(1970,1,1)</f>
        <v>42329.125</v>
      </c>
      <c r="U3386">
        <f>YEAR(S3386)</f>
        <v>2015</v>
      </c>
      <c r="V3386">
        <f>YEAR(T3386)</f>
        <v>2015</v>
      </c>
      <c r="W3386" t="str">
        <f>IF(V3386=U3386, "Yes"," No")</f>
        <v>Yes</v>
      </c>
    </row>
    <row r="3387" spans="1:23" ht="57.6" x14ac:dyDescent="0.3">
      <c r="A3387">
        <v>3385</v>
      </c>
      <c r="B3387" s="1" t="s">
        <v>6859</v>
      </c>
      <c r="C3387" s="1" t="s">
        <v>6860</v>
      </c>
      <c r="D3387">
        <v>2000</v>
      </c>
      <c r="E3387">
        <v>2000</v>
      </c>
      <c r="F3387" t="s">
        <v>16</v>
      </c>
      <c r="G3387" t="s">
        <v>17</v>
      </c>
      <c r="H3387" t="s">
        <v>18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1086</v>
      </c>
      <c r="O3387" s="7">
        <f>(E3387/D3387)*100</f>
        <v>100</v>
      </c>
      <c r="P3387" s="5">
        <f>IFERROR((E3387/L3387),0)</f>
        <v>133.33333333333334</v>
      </c>
      <c r="Q3387" s="5" t="str">
        <f>LEFT(N3387,SEARCH("/", N3387)-1)</f>
        <v>theater</v>
      </c>
      <c r="R3387" s="5" t="str">
        <f>RIGHT(N3387,LEN(N3387)-SEARCH("/",N3387))</f>
        <v>plays</v>
      </c>
      <c r="S3387" s="11">
        <f>(((J3387/60)/60)/24)+DATE(1970,1,1)</f>
        <v>41953.8675</v>
      </c>
      <c r="T3387" s="11">
        <f>(((I3387/60)/60)/24)+DATE(1970,1,1)</f>
        <v>41983.8675</v>
      </c>
      <c r="U3387">
        <f>YEAR(S3387)</f>
        <v>2014</v>
      </c>
      <c r="V3387">
        <f>YEAR(T3387)</f>
        <v>2014</v>
      </c>
      <c r="W3387" t="str">
        <f>IF(V3387=U3387, "Yes"," No")</f>
        <v>Yes</v>
      </c>
    </row>
    <row r="3388" spans="1:23" ht="57.6" x14ac:dyDescent="0.3">
      <c r="A3388">
        <v>3386</v>
      </c>
      <c r="B3388" s="1" t="s">
        <v>6861</v>
      </c>
      <c r="C3388" s="1" t="s">
        <v>6862</v>
      </c>
      <c r="D3388">
        <v>2000</v>
      </c>
      <c r="E3388">
        <v>2100</v>
      </c>
      <c r="F3388" t="s">
        <v>16</v>
      </c>
      <c r="G3388" t="s">
        <v>17</v>
      </c>
      <c r="H3388" t="s">
        <v>18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1086</v>
      </c>
      <c r="O3388" s="7">
        <f>(E3388/D3388)*100</f>
        <v>105</v>
      </c>
      <c r="P3388" s="5">
        <f>IFERROR((E3388/L3388),0)</f>
        <v>51.219512195121951</v>
      </c>
      <c r="Q3388" s="5" t="str">
        <f>LEFT(N3388,SEARCH("/", N3388)-1)</f>
        <v>theater</v>
      </c>
      <c r="R3388" s="5" t="str">
        <f>RIGHT(N3388,LEN(N3388)-SEARCH("/",N3388))</f>
        <v>plays</v>
      </c>
      <c r="S3388" s="11">
        <f>(((J3388/60)/60)/24)+DATE(1970,1,1)</f>
        <v>41946.644745370373</v>
      </c>
      <c r="T3388" s="11">
        <f>(((I3388/60)/60)/24)+DATE(1970,1,1)</f>
        <v>41976.644745370373</v>
      </c>
      <c r="U3388">
        <f>YEAR(S3388)</f>
        <v>2014</v>
      </c>
      <c r="V3388">
        <f>YEAR(T3388)</f>
        <v>2014</v>
      </c>
      <c r="W3388" t="str">
        <f>IF(V3388=U3388, "Yes"," No")</f>
        <v>Yes</v>
      </c>
    </row>
    <row r="3389" spans="1:23" ht="57.6" x14ac:dyDescent="0.3">
      <c r="A3389">
        <v>3387</v>
      </c>
      <c r="B3389" s="1" t="s">
        <v>6863</v>
      </c>
      <c r="C3389" s="1" t="s">
        <v>6864</v>
      </c>
      <c r="D3389">
        <v>3000</v>
      </c>
      <c r="E3389">
        <v>3506</v>
      </c>
      <c r="F3389" t="s">
        <v>16</v>
      </c>
      <c r="G3389" t="s">
        <v>17</v>
      </c>
      <c r="H3389" t="s">
        <v>18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1086</v>
      </c>
      <c r="O3389" s="7">
        <f>(E3389/D3389)*100</f>
        <v>116.86666666666667</v>
      </c>
      <c r="P3389" s="5">
        <f>IFERROR((E3389/L3389),0)</f>
        <v>100.17142857142858</v>
      </c>
      <c r="Q3389" s="5" t="str">
        <f>LEFT(N3389,SEARCH("/", N3389)-1)</f>
        <v>theater</v>
      </c>
      <c r="R3389" s="5" t="str">
        <f>RIGHT(N3389,LEN(N3389)-SEARCH("/",N3389))</f>
        <v>plays</v>
      </c>
      <c r="S3389" s="11">
        <f>(((J3389/60)/60)/24)+DATE(1970,1,1)</f>
        <v>41947.762592592589</v>
      </c>
      <c r="T3389" s="11">
        <f>(((I3389/60)/60)/24)+DATE(1970,1,1)</f>
        <v>41987.762592592597</v>
      </c>
      <c r="U3389">
        <f>YEAR(S3389)</f>
        <v>2014</v>
      </c>
      <c r="V3389">
        <f>YEAR(T3389)</f>
        <v>2014</v>
      </c>
      <c r="W3389" t="str">
        <f>IF(V3389=U3389, "Yes"," No")</f>
        <v>Yes</v>
      </c>
    </row>
    <row r="3390" spans="1:23" ht="57.6" x14ac:dyDescent="0.3">
      <c r="A3390">
        <v>3388</v>
      </c>
      <c r="B3390" s="1" t="s">
        <v>6865</v>
      </c>
      <c r="C3390" s="1" t="s">
        <v>6866</v>
      </c>
      <c r="D3390">
        <v>1500</v>
      </c>
      <c r="E3390">
        <v>1557</v>
      </c>
      <c r="F3390" t="s">
        <v>16</v>
      </c>
      <c r="G3390" t="s">
        <v>24</v>
      </c>
      <c r="H3390" t="s">
        <v>25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1086</v>
      </c>
      <c r="O3390" s="7">
        <f>(E3390/D3390)*100</f>
        <v>103.8</v>
      </c>
      <c r="P3390" s="5">
        <f>IFERROR((E3390/L3390),0)</f>
        <v>34.6</v>
      </c>
      <c r="Q3390" s="5" t="str">
        <f>LEFT(N3390,SEARCH("/", N3390)-1)</f>
        <v>theater</v>
      </c>
      <c r="R3390" s="5" t="str">
        <f>RIGHT(N3390,LEN(N3390)-SEARCH("/",N3390))</f>
        <v>plays</v>
      </c>
      <c r="S3390" s="11">
        <f>(((J3390/60)/60)/24)+DATE(1970,1,1)</f>
        <v>42143.461122685185</v>
      </c>
      <c r="T3390" s="11">
        <f>(((I3390/60)/60)/24)+DATE(1970,1,1)</f>
        <v>42173.461122685185</v>
      </c>
      <c r="U3390">
        <f>YEAR(S3390)</f>
        <v>2015</v>
      </c>
      <c r="V3390">
        <f>YEAR(T3390)</f>
        <v>2015</v>
      </c>
      <c r="W3390" t="str">
        <f>IF(V3390=U3390, "Yes"," No")</f>
        <v>Yes</v>
      </c>
    </row>
    <row r="3391" spans="1:23" ht="43.2" x14ac:dyDescent="0.3">
      <c r="A3391">
        <v>3389</v>
      </c>
      <c r="B3391" s="1" t="s">
        <v>6867</v>
      </c>
      <c r="C3391" s="1" t="s">
        <v>6868</v>
      </c>
      <c r="D3391">
        <v>10000</v>
      </c>
      <c r="E3391">
        <v>11450</v>
      </c>
      <c r="F3391" t="s">
        <v>16</v>
      </c>
      <c r="G3391" t="s">
        <v>17</v>
      </c>
      <c r="H3391" t="s">
        <v>18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1086</v>
      </c>
      <c r="O3391" s="7">
        <f>(E3391/D3391)*100</f>
        <v>114.5</v>
      </c>
      <c r="P3391" s="5">
        <f>IFERROR((E3391/L3391),0)</f>
        <v>184.67741935483872</v>
      </c>
      <c r="Q3391" s="5" t="str">
        <f>LEFT(N3391,SEARCH("/", N3391)-1)</f>
        <v>theater</v>
      </c>
      <c r="R3391" s="5" t="str">
        <f>RIGHT(N3391,LEN(N3391)-SEARCH("/",N3391))</f>
        <v>plays</v>
      </c>
      <c r="S3391" s="11">
        <f>(((J3391/60)/60)/24)+DATE(1970,1,1)</f>
        <v>42494.563449074078</v>
      </c>
      <c r="T3391" s="11">
        <f>(((I3391/60)/60)/24)+DATE(1970,1,1)</f>
        <v>42524.563449074078</v>
      </c>
      <c r="U3391">
        <f>YEAR(S3391)</f>
        <v>2016</v>
      </c>
      <c r="V3391">
        <f>YEAR(T3391)</f>
        <v>2016</v>
      </c>
      <c r="W3391" t="str">
        <f>IF(V3391=U3391, "Yes"," No")</f>
        <v>Yes</v>
      </c>
    </row>
    <row r="3392" spans="1:23" ht="57.6" x14ac:dyDescent="0.3">
      <c r="A3392">
        <v>3390</v>
      </c>
      <c r="B3392" s="1" t="s">
        <v>6869</v>
      </c>
      <c r="C3392" s="1" t="s">
        <v>6870</v>
      </c>
      <c r="D3392">
        <v>1500</v>
      </c>
      <c r="E3392">
        <v>1536</v>
      </c>
      <c r="F3392" t="s">
        <v>16</v>
      </c>
      <c r="G3392" t="s">
        <v>17</v>
      </c>
      <c r="H3392" t="s">
        <v>18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1086</v>
      </c>
      <c r="O3392" s="7">
        <f>(E3392/D3392)*100</f>
        <v>102.4</v>
      </c>
      <c r="P3392" s="5">
        <f>IFERROR((E3392/L3392),0)</f>
        <v>69.818181818181813</v>
      </c>
      <c r="Q3392" s="5" t="str">
        <f>LEFT(N3392,SEARCH("/", N3392)-1)</f>
        <v>theater</v>
      </c>
      <c r="R3392" s="5" t="str">
        <f>RIGHT(N3392,LEN(N3392)-SEARCH("/",N3392))</f>
        <v>plays</v>
      </c>
      <c r="S3392" s="11">
        <f>(((J3392/60)/60)/24)+DATE(1970,1,1)</f>
        <v>41815.774826388886</v>
      </c>
      <c r="T3392" s="11">
        <f>(((I3392/60)/60)/24)+DATE(1970,1,1)</f>
        <v>41830.774826388886</v>
      </c>
      <c r="U3392">
        <f>YEAR(S3392)</f>
        <v>2014</v>
      </c>
      <c r="V3392">
        <f>YEAR(T3392)</f>
        <v>2014</v>
      </c>
      <c r="W3392" t="str">
        <f>IF(V3392=U3392, "Yes"," No")</f>
        <v>Yes</v>
      </c>
    </row>
    <row r="3393" spans="1:23" ht="43.2" x14ac:dyDescent="0.3">
      <c r="A3393">
        <v>3391</v>
      </c>
      <c r="B3393" s="1" t="s">
        <v>6871</v>
      </c>
      <c r="C3393" s="1" t="s">
        <v>6872</v>
      </c>
      <c r="D3393">
        <v>500</v>
      </c>
      <c r="E3393">
        <v>1115</v>
      </c>
      <c r="F3393" t="s">
        <v>16</v>
      </c>
      <c r="G3393" t="s">
        <v>17</v>
      </c>
      <c r="H3393" t="s">
        <v>18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1086</v>
      </c>
      <c r="O3393" s="7">
        <f>(E3393/D3393)*100</f>
        <v>223</v>
      </c>
      <c r="P3393" s="5">
        <f>IFERROR((E3393/L3393),0)</f>
        <v>61.944444444444443</v>
      </c>
      <c r="Q3393" s="5" t="str">
        <f>LEFT(N3393,SEARCH("/", N3393)-1)</f>
        <v>theater</v>
      </c>
      <c r="R3393" s="5" t="str">
        <f>RIGHT(N3393,LEN(N3393)-SEARCH("/",N3393))</f>
        <v>plays</v>
      </c>
      <c r="S3393" s="11">
        <f>(((J3393/60)/60)/24)+DATE(1970,1,1)</f>
        <v>41830.545694444445</v>
      </c>
      <c r="T3393" s="11">
        <f>(((I3393/60)/60)/24)+DATE(1970,1,1)</f>
        <v>41859.936111111114</v>
      </c>
      <c r="U3393">
        <f>YEAR(S3393)</f>
        <v>2014</v>
      </c>
      <c r="V3393">
        <f>YEAR(T3393)</f>
        <v>2014</v>
      </c>
      <c r="W3393" t="str">
        <f>IF(V3393=U3393, "Yes"," No")</f>
        <v>Yes</v>
      </c>
    </row>
    <row r="3394" spans="1:23" ht="57.6" x14ac:dyDescent="0.3">
      <c r="A3394">
        <v>3392</v>
      </c>
      <c r="B3394" s="1" t="s">
        <v>6873</v>
      </c>
      <c r="C3394" s="1" t="s">
        <v>6874</v>
      </c>
      <c r="D3394">
        <v>500</v>
      </c>
      <c r="E3394">
        <v>500</v>
      </c>
      <c r="F3394" t="s">
        <v>16</v>
      </c>
      <c r="G3394" t="s">
        <v>24</v>
      </c>
      <c r="H3394" t="s">
        <v>25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1086</v>
      </c>
      <c r="O3394" s="7">
        <f>(E3394/D3394)*100</f>
        <v>100</v>
      </c>
      <c r="P3394" s="5">
        <f>IFERROR((E3394/L3394),0)</f>
        <v>41.666666666666664</v>
      </c>
      <c r="Q3394" s="5" t="str">
        <f>LEFT(N3394,SEARCH("/", N3394)-1)</f>
        <v>theater</v>
      </c>
      <c r="R3394" s="5" t="str">
        <f>RIGHT(N3394,LEN(N3394)-SEARCH("/",N3394))</f>
        <v>plays</v>
      </c>
      <c r="S3394" s="11">
        <f>(((J3394/60)/60)/24)+DATE(1970,1,1)</f>
        <v>42446.845543981486</v>
      </c>
      <c r="T3394" s="11">
        <f>(((I3394/60)/60)/24)+DATE(1970,1,1)</f>
        <v>42496.845543981486</v>
      </c>
      <c r="U3394">
        <f>YEAR(S3394)</f>
        <v>2016</v>
      </c>
      <c r="V3394">
        <f>YEAR(T3394)</f>
        <v>2016</v>
      </c>
      <c r="W3394" t="str">
        <f>IF(V3394=U3394, "Yes"," No")</f>
        <v>Yes</v>
      </c>
    </row>
    <row r="3395" spans="1:23" ht="43.2" x14ac:dyDescent="0.3">
      <c r="A3395">
        <v>3393</v>
      </c>
      <c r="B3395" s="1" t="s">
        <v>6875</v>
      </c>
      <c r="C3395" s="1" t="s">
        <v>6876</v>
      </c>
      <c r="D3395">
        <v>1500</v>
      </c>
      <c r="E3395">
        <v>1587</v>
      </c>
      <c r="F3395" t="s">
        <v>16</v>
      </c>
      <c r="G3395" t="s">
        <v>17</v>
      </c>
      <c r="H3395" t="s">
        <v>18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1086</v>
      </c>
      <c r="O3395" s="7">
        <f>(E3395/D3395)*100</f>
        <v>105.80000000000001</v>
      </c>
      <c r="P3395" s="5">
        <f>IFERROR((E3395/L3395),0)</f>
        <v>36.06818181818182</v>
      </c>
      <c r="Q3395" s="5" t="str">
        <f>LEFT(N3395,SEARCH("/", N3395)-1)</f>
        <v>theater</v>
      </c>
      <c r="R3395" s="5" t="str">
        <f>RIGHT(N3395,LEN(N3395)-SEARCH("/",N3395))</f>
        <v>plays</v>
      </c>
      <c r="S3395" s="11">
        <f>(((J3395/60)/60)/24)+DATE(1970,1,1)</f>
        <v>41923.921643518523</v>
      </c>
      <c r="T3395" s="11">
        <f>(((I3395/60)/60)/24)+DATE(1970,1,1)</f>
        <v>41949.031944444447</v>
      </c>
      <c r="U3395">
        <f>YEAR(S3395)</f>
        <v>2014</v>
      </c>
      <c r="V3395">
        <f>YEAR(T3395)</f>
        <v>2014</v>
      </c>
      <c r="W3395" t="str">
        <f>IF(V3395=U3395, "Yes"," No")</f>
        <v>Yes</v>
      </c>
    </row>
    <row r="3396" spans="1:23" ht="43.2" x14ac:dyDescent="0.3">
      <c r="A3396">
        <v>3394</v>
      </c>
      <c r="B3396" s="1" t="s">
        <v>6877</v>
      </c>
      <c r="C3396" s="1" t="s">
        <v>6878</v>
      </c>
      <c r="D3396">
        <v>550</v>
      </c>
      <c r="E3396">
        <v>783</v>
      </c>
      <c r="F3396" t="s">
        <v>16</v>
      </c>
      <c r="G3396" t="s">
        <v>24</v>
      </c>
      <c r="H3396" t="s">
        <v>25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1086</v>
      </c>
      <c r="O3396" s="7">
        <f>(E3396/D3396)*100</f>
        <v>142.36363636363635</v>
      </c>
      <c r="P3396" s="5">
        <f>IFERROR((E3396/L3396),0)</f>
        <v>29</v>
      </c>
      <c r="Q3396" s="5" t="str">
        <f>LEFT(N3396,SEARCH("/", N3396)-1)</f>
        <v>theater</v>
      </c>
      <c r="R3396" s="5" t="str">
        <f>RIGHT(N3396,LEN(N3396)-SEARCH("/",N3396))</f>
        <v>plays</v>
      </c>
      <c r="S3396" s="11">
        <f>(((J3396/60)/60)/24)+DATE(1970,1,1)</f>
        <v>41817.59542824074</v>
      </c>
      <c r="T3396" s="11">
        <f>(((I3396/60)/60)/24)+DATE(1970,1,1)</f>
        <v>41847.59542824074</v>
      </c>
      <c r="U3396">
        <f>YEAR(S3396)</f>
        <v>2014</v>
      </c>
      <c r="V3396">
        <f>YEAR(T3396)</f>
        <v>2014</v>
      </c>
      <c r="W3396" t="str">
        <f>IF(V3396=U3396, "Yes"," No")</f>
        <v>Yes</v>
      </c>
    </row>
    <row r="3397" spans="1:23" ht="28.8" x14ac:dyDescent="0.3">
      <c r="A3397">
        <v>3395</v>
      </c>
      <c r="B3397" s="1" t="s">
        <v>6879</v>
      </c>
      <c r="C3397" s="1" t="s">
        <v>6880</v>
      </c>
      <c r="D3397">
        <v>500</v>
      </c>
      <c r="E3397">
        <v>920</v>
      </c>
      <c r="F3397" t="s">
        <v>16</v>
      </c>
      <c r="G3397" t="s">
        <v>24</v>
      </c>
      <c r="H3397" t="s">
        <v>25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1086</v>
      </c>
      <c r="O3397" s="7">
        <f>(E3397/D3397)*100</f>
        <v>184</v>
      </c>
      <c r="P3397" s="5">
        <f>IFERROR((E3397/L3397),0)</f>
        <v>24.210526315789473</v>
      </c>
      <c r="Q3397" s="5" t="str">
        <f>LEFT(N3397,SEARCH("/", N3397)-1)</f>
        <v>theater</v>
      </c>
      <c r="R3397" s="5" t="str">
        <f>RIGHT(N3397,LEN(N3397)-SEARCH("/",N3397))</f>
        <v>plays</v>
      </c>
      <c r="S3397" s="11">
        <f>(((J3397/60)/60)/24)+DATE(1970,1,1)</f>
        <v>42140.712314814817</v>
      </c>
      <c r="T3397" s="11">
        <f>(((I3397/60)/60)/24)+DATE(1970,1,1)</f>
        <v>42154.756944444445</v>
      </c>
      <c r="U3397">
        <f>YEAR(S3397)</f>
        <v>2015</v>
      </c>
      <c r="V3397">
        <f>YEAR(T3397)</f>
        <v>2015</v>
      </c>
      <c r="W3397" t="str">
        <f>IF(V3397=U3397, "Yes"," No")</f>
        <v>Yes</v>
      </c>
    </row>
    <row r="3398" spans="1:23" ht="43.2" x14ac:dyDescent="0.3">
      <c r="A3398">
        <v>3396</v>
      </c>
      <c r="B3398" s="1" t="s">
        <v>6881</v>
      </c>
      <c r="C3398" s="1" t="s">
        <v>6882</v>
      </c>
      <c r="D3398">
        <v>1500</v>
      </c>
      <c r="E3398">
        <v>1565</v>
      </c>
      <c r="F3398" t="s">
        <v>16</v>
      </c>
      <c r="G3398" t="s">
        <v>17</v>
      </c>
      <c r="H3398" t="s">
        <v>18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1086</v>
      </c>
      <c r="O3398" s="7">
        <f>(E3398/D3398)*100</f>
        <v>104.33333333333333</v>
      </c>
      <c r="P3398" s="5">
        <f>IFERROR((E3398/L3398),0)</f>
        <v>55.892857142857146</v>
      </c>
      <c r="Q3398" s="5" t="str">
        <f>LEFT(N3398,SEARCH("/", N3398)-1)</f>
        <v>theater</v>
      </c>
      <c r="R3398" s="5" t="str">
        <f>RIGHT(N3398,LEN(N3398)-SEARCH("/",N3398))</f>
        <v>plays</v>
      </c>
      <c r="S3398" s="11">
        <f>(((J3398/60)/60)/24)+DATE(1970,1,1)</f>
        <v>41764.44663194444</v>
      </c>
      <c r="T3398" s="11">
        <f>(((I3398/60)/60)/24)+DATE(1970,1,1)</f>
        <v>41791.165972222225</v>
      </c>
      <c r="U3398">
        <f>YEAR(S3398)</f>
        <v>2014</v>
      </c>
      <c r="V3398">
        <f>YEAR(T3398)</f>
        <v>2014</v>
      </c>
      <c r="W3398" t="str">
        <f>IF(V3398=U3398, "Yes"," No")</f>
        <v>Yes</v>
      </c>
    </row>
    <row r="3399" spans="1:23" ht="28.8" x14ac:dyDescent="0.3">
      <c r="A3399">
        <v>3397</v>
      </c>
      <c r="B3399" s="1" t="s">
        <v>6883</v>
      </c>
      <c r="C3399" s="1" t="s">
        <v>6884</v>
      </c>
      <c r="D3399">
        <v>250</v>
      </c>
      <c r="E3399">
        <v>280</v>
      </c>
      <c r="F3399" t="s">
        <v>16</v>
      </c>
      <c r="G3399" t="s">
        <v>24</v>
      </c>
      <c r="H3399" t="s">
        <v>25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1086</v>
      </c>
      <c r="O3399" s="7">
        <f>(E3399/D3399)*100</f>
        <v>112.00000000000001</v>
      </c>
      <c r="P3399" s="5">
        <f>IFERROR((E3399/L3399),0)</f>
        <v>11.666666666666666</v>
      </c>
      <c r="Q3399" s="5" t="str">
        <f>LEFT(N3399,SEARCH("/", N3399)-1)</f>
        <v>theater</v>
      </c>
      <c r="R3399" s="5" t="str">
        <f>RIGHT(N3399,LEN(N3399)-SEARCH("/",N3399))</f>
        <v>plays</v>
      </c>
      <c r="S3399" s="11">
        <f>(((J3399/60)/60)/24)+DATE(1970,1,1)</f>
        <v>42378.478344907402</v>
      </c>
      <c r="T3399" s="11">
        <f>(((I3399/60)/60)/24)+DATE(1970,1,1)</f>
        <v>42418.916666666672</v>
      </c>
      <c r="U3399">
        <f>YEAR(S3399)</f>
        <v>2016</v>
      </c>
      <c r="V3399">
        <f>YEAR(T3399)</f>
        <v>2016</v>
      </c>
      <c r="W3399" t="str">
        <f>IF(V3399=U3399, "Yes"," No")</f>
        <v>Yes</v>
      </c>
    </row>
    <row r="3400" spans="1:23" ht="43.2" x14ac:dyDescent="0.3">
      <c r="A3400">
        <v>3398</v>
      </c>
      <c r="B3400" s="1" t="s">
        <v>6885</v>
      </c>
      <c r="C3400" s="1" t="s">
        <v>6886</v>
      </c>
      <c r="D3400">
        <v>4000</v>
      </c>
      <c r="E3400">
        <v>4443</v>
      </c>
      <c r="F3400" t="s">
        <v>16</v>
      </c>
      <c r="G3400" t="s">
        <v>17</v>
      </c>
      <c r="H3400" t="s">
        <v>18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1086</v>
      </c>
      <c r="O3400" s="7">
        <f>(E3400/D3400)*100</f>
        <v>111.07499999999999</v>
      </c>
      <c r="P3400" s="5">
        <f>IFERROR((E3400/L3400),0)</f>
        <v>68.353846153846149</v>
      </c>
      <c r="Q3400" s="5" t="str">
        <f>LEFT(N3400,SEARCH("/", N3400)-1)</f>
        <v>theater</v>
      </c>
      <c r="R3400" s="5" t="str">
        <f>RIGHT(N3400,LEN(N3400)-SEARCH("/",N3400))</f>
        <v>plays</v>
      </c>
      <c r="S3400" s="11">
        <f>(((J3400/60)/60)/24)+DATE(1970,1,1)</f>
        <v>41941.75203703704</v>
      </c>
      <c r="T3400" s="11">
        <f>(((I3400/60)/60)/24)+DATE(1970,1,1)</f>
        <v>41964.708333333328</v>
      </c>
      <c r="U3400">
        <f>YEAR(S3400)</f>
        <v>2014</v>
      </c>
      <c r="V3400">
        <f>YEAR(T3400)</f>
        <v>2014</v>
      </c>
      <c r="W3400" t="str">
        <f>IF(V3400=U3400, "Yes"," No")</f>
        <v>Yes</v>
      </c>
    </row>
    <row r="3401" spans="1:23" ht="43.2" x14ac:dyDescent="0.3">
      <c r="A3401">
        <v>3399</v>
      </c>
      <c r="B3401" s="1" t="s">
        <v>6887</v>
      </c>
      <c r="C3401" s="1" t="s">
        <v>6888</v>
      </c>
      <c r="D3401">
        <v>1200</v>
      </c>
      <c r="E3401">
        <v>1245</v>
      </c>
      <c r="F3401" t="s">
        <v>16</v>
      </c>
      <c r="G3401" t="s">
        <v>24</v>
      </c>
      <c r="H3401" t="s">
        <v>25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1086</v>
      </c>
      <c r="O3401" s="7">
        <f>(E3401/D3401)*100</f>
        <v>103.75000000000001</v>
      </c>
      <c r="P3401" s="5">
        <f>IFERROR((E3401/L3401),0)</f>
        <v>27.065217391304348</v>
      </c>
      <c r="Q3401" s="5" t="str">
        <f>LEFT(N3401,SEARCH("/", N3401)-1)</f>
        <v>theater</v>
      </c>
      <c r="R3401" s="5" t="str">
        <f>RIGHT(N3401,LEN(N3401)-SEARCH("/",N3401))</f>
        <v>plays</v>
      </c>
      <c r="S3401" s="11">
        <f>(((J3401/60)/60)/24)+DATE(1970,1,1)</f>
        <v>42026.920428240745</v>
      </c>
      <c r="T3401" s="11">
        <f>(((I3401/60)/60)/24)+DATE(1970,1,1)</f>
        <v>42056.920428240745</v>
      </c>
      <c r="U3401">
        <f>YEAR(S3401)</f>
        <v>2015</v>
      </c>
      <c r="V3401">
        <f>YEAR(T3401)</f>
        <v>2015</v>
      </c>
      <c r="W3401" t="str">
        <f>IF(V3401=U3401, "Yes"," No")</f>
        <v>Yes</v>
      </c>
    </row>
    <row r="3402" spans="1:23" ht="43.2" x14ac:dyDescent="0.3">
      <c r="A3402">
        <v>3400</v>
      </c>
      <c r="B3402" s="1" t="s">
        <v>6889</v>
      </c>
      <c r="C3402" s="1" t="s">
        <v>6890</v>
      </c>
      <c r="D3402">
        <v>10000</v>
      </c>
      <c r="E3402">
        <v>10041</v>
      </c>
      <c r="F3402" t="s">
        <v>16</v>
      </c>
      <c r="G3402" t="s">
        <v>17</v>
      </c>
      <c r="H3402" t="s">
        <v>18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1086</v>
      </c>
      <c r="O3402" s="7">
        <f>(E3402/D3402)*100</f>
        <v>100.41</v>
      </c>
      <c r="P3402" s="5">
        <f>IFERROR((E3402/L3402),0)</f>
        <v>118.12941176470588</v>
      </c>
      <c r="Q3402" s="5" t="str">
        <f>LEFT(N3402,SEARCH("/", N3402)-1)</f>
        <v>theater</v>
      </c>
      <c r="R3402" s="5" t="str">
        <f>RIGHT(N3402,LEN(N3402)-SEARCH("/",N3402))</f>
        <v>plays</v>
      </c>
      <c r="S3402" s="11">
        <f>(((J3402/60)/60)/24)+DATE(1970,1,1)</f>
        <v>41834.953865740739</v>
      </c>
      <c r="T3402" s="11">
        <f>(((I3402/60)/60)/24)+DATE(1970,1,1)</f>
        <v>41879.953865740739</v>
      </c>
      <c r="U3402">
        <f>YEAR(S3402)</f>
        <v>2014</v>
      </c>
      <c r="V3402">
        <f>YEAR(T3402)</f>
        <v>2014</v>
      </c>
      <c r="W3402" t="str">
        <f>IF(V3402=U3402, "Yes"," No")</f>
        <v>Yes</v>
      </c>
    </row>
    <row r="3403" spans="1:23" ht="57.6" x14ac:dyDescent="0.3">
      <c r="A3403">
        <v>3401</v>
      </c>
      <c r="B3403" s="1" t="s">
        <v>6891</v>
      </c>
      <c r="C3403" s="1" t="s">
        <v>6892</v>
      </c>
      <c r="D3403">
        <v>2900</v>
      </c>
      <c r="E3403">
        <v>2954</v>
      </c>
      <c r="F3403" t="s">
        <v>16</v>
      </c>
      <c r="G3403" t="s">
        <v>24</v>
      </c>
      <c r="H3403" t="s">
        <v>25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1086</v>
      </c>
      <c r="O3403" s="7">
        <f>(E3403/D3403)*100</f>
        <v>101.86206896551724</v>
      </c>
      <c r="P3403" s="5">
        <f>IFERROR((E3403/L3403),0)</f>
        <v>44.757575757575758</v>
      </c>
      <c r="Q3403" s="5" t="str">
        <f>LEFT(N3403,SEARCH("/", N3403)-1)</f>
        <v>theater</v>
      </c>
      <c r="R3403" s="5" t="str">
        <f>RIGHT(N3403,LEN(N3403)-SEARCH("/",N3403))</f>
        <v>plays</v>
      </c>
      <c r="S3403" s="11">
        <f>(((J3403/60)/60)/24)+DATE(1970,1,1)</f>
        <v>42193.723912037036</v>
      </c>
      <c r="T3403" s="11">
        <f>(((I3403/60)/60)/24)+DATE(1970,1,1)</f>
        <v>42223.723912037036</v>
      </c>
      <c r="U3403">
        <f>YEAR(S3403)</f>
        <v>2015</v>
      </c>
      <c r="V3403">
        <f>YEAR(T3403)</f>
        <v>2015</v>
      </c>
      <c r="W3403" t="str">
        <f>IF(V3403=U3403, "Yes"," No")</f>
        <v>Yes</v>
      </c>
    </row>
    <row r="3404" spans="1:23" ht="43.2" x14ac:dyDescent="0.3">
      <c r="A3404">
        <v>3402</v>
      </c>
      <c r="B3404" s="1" t="s">
        <v>6893</v>
      </c>
      <c r="C3404" s="1" t="s">
        <v>6894</v>
      </c>
      <c r="D3404">
        <v>15000</v>
      </c>
      <c r="E3404">
        <v>16465</v>
      </c>
      <c r="F3404" t="s">
        <v>16</v>
      </c>
      <c r="G3404" t="s">
        <v>17</v>
      </c>
      <c r="H3404" t="s">
        <v>18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1086</v>
      </c>
      <c r="O3404" s="7">
        <f>(E3404/D3404)*100</f>
        <v>109.76666666666665</v>
      </c>
      <c r="P3404" s="5">
        <f>IFERROR((E3404/L3404),0)</f>
        <v>99.787878787878782</v>
      </c>
      <c r="Q3404" s="5" t="str">
        <f>LEFT(N3404,SEARCH("/", N3404)-1)</f>
        <v>theater</v>
      </c>
      <c r="R3404" s="5" t="str">
        <f>RIGHT(N3404,LEN(N3404)-SEARCH("/",N3404))</f>
        <v>plays</v>
      </c>
      <c r="S3404" s="11">
        <f>(((J3404/60)/60)/24)+DATE(1970,1,1)</f>
        <v>42290.61855324074</v>
      </c>
      <c r="T3404" s="11">
        <f>(((I3404/60)/60)/24)+DATE(1970,1,1)</f>
        <v>42320.104861111111</v>
      </c>
      <c r="U3404">
        <f>YEAR(S3404)</f>
        <v>2015</v>
      </c>
      <c r="V3404">
        <f>YEAR(T3404)</f>
        <v>2015</v>
      </c>
      <c r="W3404" t="str">
        <f>IF(V3404=U3404, "Yes"," No")</f>
        <v>Yes</v>
      </c>
    </row>
    <row r="3405" spans="1:23" ht="43.2" x14ac:dyDescent="0.3">
      <c r="A3405">
        <v>3403</v>
      </c>
      <c r="B3405" s="1" t="s">
        <v>6895</v>
      </c>
      <c r="C3405" s="1" t="s">
        <v>6896</v>
      </c>
      <c r="D3405">
        <v>2000</v>
      </c>
      <c r="E3405">
        <v>2000</v>
      </c>
      <c r="F3405" t="s">
        <v>16</v>
      </c>
      <c r="G3405" t="s">
        <v>24</v>
      </c>
      <c r="H3405" t="s">
        <v>25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1086</v>
      </c>
      <c r="O3405" s="7">
        <f>(E3405/D3405)*100</f>
        <v>100</v>
      </c>
      <c r="P3405" s="5">
        <f>IFERROR((E3405/L3405),0)</f>
        <v>117.64705882352941</v>
      </c>
      <c r="Q3405" s="5" t="str">
        <f>LEFT(N3405,SEARCH("/", N3405)-1)</f>
        <v>theater</v>
      </c>
      <c r="R3405" s="5" t="str">
        <f>RIGHT(N3405,LEN(N3405)-SEARCH("/",N3405))</f>
        <v>plays</v>
      </c>
      <c r="S3405" s="11">
        <f>(((J3405/60)/60)/24)+DATE(1970,1,1)</f>
        <v>42150.462083333332</v>
      </c>
      <c r="T3405" s="11">
        <f>(((I3405/60)/60)/24)+DATE(1970,1,1)</f>
        <v>42180.462083333332</v>
      </c>
      <c r="U3405">
        <f>YEAR(S3405)</f>
        <v>2015</v>
      </c>
      <c r="V3405">
        <f>YEAR(T3405)</f>
        <v>2015</v>
      </c>
      <c r="W3405" t="str">
        <f>IF(V3405=U3405, "Yes"," No")</f>
        <v>Yes</v>
      </c>
    </row>
    <row r="3406" spans="1:23" ht="57.6" x14ac:dyDescent="0.3">
      <c r="A3406">
        <v>3404</v>
      </c>
      <c r="B3406" s="1" t="s">
        <v>6897</v>
      </c>
      <c r="C3406" s="1" t="s">
        <v>6898</v>
      </c>
      <c r="D3406">
        <v>500</v>
      </c>
      <c r="E3406">
        <v>610</v>
      </c>
      <c r="F3406" t="s">
        <v>16</v>
      </c>
      <c r="G3406" t="s">
        <v>17</v>
      </c>
      <c r="H3406" t="s">
        <v>18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1086</v>
      </c>
      <c r="O3406" s="7">
        <f>(E3406/D3406)*100</f>
        <v>122</v>
      </c>
      <c r="P3406" s="5">
        <f>IFERROR((E3406/L3406),0)</f>
        <v>203.33333333333334</v>
      </c>
      <c r="Q3406" s="5" t="str">
        <f>LEFT(N3406,SEARCH("/", N3406)-1)</f>
        <v>theater</v>
      </c>
      <c r="R3406" s="5" t="str">
        <f>RIGHT(N3406,LEN(N3406)-SEARCH("/",N3406))</f>
        <v>plays</v>
      </c>
      <c r="S3406" s="11">
        <f>(((J3406/60)/60)/24)+DATE(1970,1,1)</f>
        <v>42152.503495370373</v>
      </c>
      <c r="T3406" s="11">
        <f>(((I3406/60)/60)/24)+DATE(1970,1,1)</f>
        <v>42172.503495370373</v>
      </c>
      <c r="U3406">
        <f>YEAR(S3406)</f>
        <v>2015</v>
      </c>
      <c r="V3406">
        <f>YEAR(T3406)</f>
        <v>2015</v>
      </c>
      <c r="W3406" t="str">
        <f>IF(V3406=U3406, "Yes"," No")</f>
        <v>Yes</v>
      </c>
    </row>
    <row r="3407" spans="1:23" ht="43.2" x14ac:dyDescent="0.3">
      <c r="A3407">
        <v>3405</v>
      </c>
      <c r="B3407" s="1" t="s">
        <v>6899</v>
      </c>
      <c r="C3407" s="1" t="s">
        <v>6900</v>
      </c>
      <c r="D3407">
        <v>350</v>
      </c>
      <c r="E3407">
        <v>481.5</v>
      </c>
      <c r="F3407" t="s">
        <v>16</v>
      </c>
      <c r="G3407" t="s">
        <v>24</v>
      </c>
      <c r="H3407" t="s">
        <v>25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1086</v>
      </c>
      <c r="O3407" s="7">
        <f>(E3407/D3407)*100</f>
        <v>137.57142857142856</v>
      </c>
      <c r="P3407" s="5">
        <f>IFERROR((E3407/L3407),0)</f>
        <v>28.323529411764707</v>
      </c>
      <c r="Q3407" s="5" t="str">
        <f>LEFT(N3407,SEARCH("/", N3407)-1)</f>
        <v>theater</v>
      </c>
      <c r="R3407" s="5" t="str">
        <f>RIGHT(N3407,LEN(N3407)-SEARCH("/",N3407))</f>
        <v>plays</v>
      </c>
      <c r="S3407" s="11">
        <f>(((J3407/60)/60)/24)+DATE(1970,1,1)</f>
        <v>42410.017199074078</v>
      </c>
      <c r="T3407" s="11">
        <f>(((I3407/60)/60)/24)+DATE(1970,1,1)</f>
        <v>42430.999305555553</v>
      </c>
      <c r="U3407">
        <f>YEAR(S3407)</f>
        <v>2016</v>
      </c>
      <c r="V3407">
        <f>YEAR(T3407)</f>
        <v>2016</v>
      </c>
      <c r="W3407" t="str">
        <f>IF(V3407=U3407, "Yes"," No")</f>
        <v>Yes</v>
      </c>
    </row>
    <row r="3408" spans="1:23" ht="43.2" x14ac:dyDescent="0.3">
      <c r="A3408">
        <v>3406</v>
      </c>
      <c r="B3408" s="1" t="s">
        <v>6901</v>
      </c>
      <c r="C3408" s="1" t="s">
        <v>6902</v>
      </c>
      <c r="D3408">
        <v>10000</v>
      </c>
      <c r="E3408">
        <v>10031</v>
      </c>
      <c r="F3408" t="s">
        <v>16</v>
      </c>
      <c r="G3408" t="s">
        <v>17</v>
      </c>
      <c r="H3408" t="s">
        <v>18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1086</v>
      </c>
      <c r="O3408" s="7">
        <f>(E3408/D3408)*100</f>
        <v>100.31000000000002</v>
      </c>
      <c r="P3408" s="5">
        <f>IFERROR((E3408/L3408),0)</f>
        <v>110.23076923076923</v>
      </c>
      <c r="Q3408" s="5" t="str">
        <f>LEFT(N3408,SEARCH("/", N3408)-1)</f>
        <v>theater</v>
      </c>
      <c r="R3408" s="5" t="str">
        <f>RIGHT(N3408,LEN(N3408)-SEARCH("/",N3408))</f>
        <v>plays</v>
      </c>
      <c r="S3408" s="11">
        <f>(((J3408/60)/60)/24)+DATE(1970,1,1)</f>
        <v>41791.492777777778</v>
      </c>
      <c r="T3408" s="11">
        <f>(((I3408/60)/60)/24)+DATE(1970,1,1)</f>
        <v>41836.492777777778</v>
      </c>
      <c r="U3408">
        <f>YEAR(S3408)</f>
        <v>2014</v>
      </c>
      <c r="V3408">
        <f>YEAR(T3408)</f>
        <v>2014</v>
      </c>
      <c r="W3408" t="str">
        <f>IF(V3408=U3408, "Yes"," No")</f>
        <v>Yes</v>
      </c>
    </row>
    <row r="3409" spans="1:23" ht="57.6" x14ac:dyDescent="0.3">
      <c r="A3409">
        <v>3407</v>
      </c>
      <c r="B3409" s="1" t="s">
        <v>6903</v>
      </c>
      <c r="C3409" s="1" t="s">
        <v>6904</v>
      </c>
      <c r="D3409">
        <v>2000</v>
      </c>
      <c r="E3409">
        <v>2142</v>
      </c>
      <c r="F3409" t="s">
        <v>16</v>
      </c>
      <c r="G3409" t="s">
        <v>24</v>
      </c>
      <c r="H3409" t="s">
        <v>25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1086</v>
      </c>
      <c r="O3409" s="7">
        <f>(E3409/D3409)*100</f>
        <v>107.1</v>
      </c>
      <c r="P3409" s="5">
        <f>IFERROR((E3409/L3409),0)</f>
        <v>31.970149253731343</v>
      </c>
      <c r="Q3409" s="5" t="str">
        <f>LEFT(N3409,SEARCH("/", N3409)-1)</f>
        <v>theater</v>
      </c>
      <c r="R3409" s="5" t="str">
        <f>RIGHT(N3409,LEN(N3409)-SEARCH("/",N3409))</f>
        <v>plays</v>
      </c>
      <c r="S3409" s="11">
        <f>(((J3409/60)/60)/24)+DATE(1970,1,1)</f>
        <v>41796.422326388885</v>
      </c>
      <c r="T3409" s="11">
        <f>(((I3409/60)/60)/24)+DATE(1970,1,1)</f>
        <v>41826.422326388885</v>
      </c>
      <c r="U3409">
        <f>YEAR(S3409)</f>
        <v>2014</v>
      </c>
      <c r="V3409">
        <f>YEAR(T3409)</f>
        <v>2014</v>
      </c>
      <c r="W3409" t="str">
        <f>IF(V3409=U3409, "Yes"," No")</f>
        <v>Yes</v>
      </c>
    </row>
    <row r="3410" spans="1:23" ht="43.2" x14ac:dyDescent="0.3">
      <c r="A3410">
        <v>3408</v>
      </c>
      <c r="B3410" s="1" t="s">
        <v>6905</v>
      </c>
      <c r="C3410" s="1" t="s">
        <v>6906</v>
      </c>
      <c r="D3410">
        <v>500</v>
      </c>
      <c r="E3410">
        <v>1055</v>
      </c>
      <c r="F3410" t="s">
        <v>16</v>
      </c>
      <c r="G3410" t="s">
        <v>17</v>
      </c>
      <c r="H3410" t="s">
        <v>18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1086</v>
      </c>
      <c r="O3410" s="7">
        <f>(E3410/D3410)*100</f>
        <v>211</v>
      </c>
      <c r="P3410" s="5">
        <f>IFERROR((E3410/L3410),0)</f>
        <v>58.611111111111114</v>
      </c>
      <c r="Q3410" s="5" t="str">
        <f>LEFT(N3410,SEARCH("/", N3410)-1)</f>
        <v>theater</v>
      </c>
      <c r="R3410" s="5" t="str">
        <f>RIGHT(N3410,LEN(N3410)-SEARCH("/",N3410))</f>
        <v>plays</v>
      </c>
      <c r="S3410" s="11">
        <f>(((J3410/60)/60)/24)+DATE(1970,1,1)</f>
        <v>41808.991944444446</v>
      </c>
      <c r="T3410" s="11">
        <f>(((I3410/60)/60)/24)+DATE(1970,1,1)</f>
        <v>41838.991944444446</v>
      </c>
      <c r="U3410">
        <f>YEAR(S3410)</f>
        <v>2014</v>
      </c>
      <c r="V3410">
        <f>YEAR(T3410)</f>
        <v>2014</v>
      </c>
      <c r="W3410" t="str">
        <f>IF(V3410=U3410, "Yes"," No")</f>
        <v>Yes</v>
      </c>
    </row>
    <row r="3411" spans="1:23" ht="43.2" x14ac:dyDescent="0.3">
      <c r="A3411">
        <v>3409</v>
      </c>
      <c r="B3411" s="1" t="s">
        <v>6907</v>
      </c>
      <c r="C3411" s="1" t="s">
        <v>6908</v>
      </c>
      <c r="D3411">
        <v>500</v>
      </c>
      <c r="E3411">
        <v>618</v>
      </c>
      <c r="F3411" t="s">
        <v>16</v>
      </c>
      <c r="G3411" t="s">
        <v>24</v>
      </c>
      <c r="H3411" t="s">
        <v>25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1086</v>
      </c>
      <c r="O3411" s="7">
        <f>(E3411/D3411)*100</f>
        <v>123.6</v>
      </c>
      <c r="P3411" s="5">
        <f>IFERROR((E3411/L3411),0)</f>
        <v>29.428571428571427</v>
      </c>
      <c r="Q3411" s="5" t="str">
        <f>LEFT(N3411,SEARCH("/", N3411)-1)</f>
        <v>theater</v>
      </c>
      <c r="R3411" s="5" t="str">
        <f>RIGHT(N3411,LEN(N3411)-SEARCH("/",N3411))</f>
        <v>plays</v>
      </c>
      <c r="S3411" s="11">
        <f>(((J3411/60)/60)/24)+DATE(1970,1,1)</f>
        <v>42544.814328703709</v>
      </c>
      <c r="T3411" s="11">
        <f>(((I3411/60)/60)/24)+DATE(1970,1,1)</f>
        <v>42582.873611111107</v>
      </c>
      <c r="U3411">
        <f>YEAR(S3411)</f>
        <v>2016</v>
      </c>
      <c r="V3411">
        <f>YEAR(T3411)</f>
        <v>2016</v>
      </c>
      <c r="W3411" t="str">
        <f>IF(V3411=U3411, "Yes"," No")</f>
        <v>Yes</v>
      </c>
    </row>
    <row r="3412" spans="1:23" ht="43.2" x14ac:dyDescent="0.3">
      <c r="A3412">
        <v>3410</v>
      </c>
      <c r="B3412" s="1" t="s">
        <v>6909</v>
      </c>
      <c r="C3412" s="1" t="s">
        <v>6910</v>
      </c>
      <c r="D3412">
        <v>3000</v>
      </c>
      <c r="E3412">
        <v>3255</v>
      </c>
      <c r="F3412" t="s">
        <v>16</v>
      </c>
      <c r="G3412" t="s">
        <v>17</v>
      </c>
      <c r="H3412" t="s">
        <v>18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1086</v>
      </c>
      <c r="O3412" s="7">
        <f>(E3412/D3412)*100</f>
        <v>108.5</v>
      </c>
      <c r="P3412" s="5">
        <f>IFERROR((E3412/L3412),0)</f>
        <v>81.375</v>
      </c>
      <c r="Q3412" s="5" t="str">
        <f>LEFT(N3412,SEARCH("/", N3412)-1)</f>
        <v>theater</v>
      </c>
      <c r="R3412" s="5" t="str">
        <f>RIGHT(N3412,LEN(N3412)-SEARCH("/",N3412))</f>
        <v>plays</v>
      </c>
      <c r="S3412" s="11">
        <f>(((J3412/60)/60)/24)+DATE(1970,1,1)</f>
        <v>42500.041550925926</v>
      </c>
      <c r="T3412" s="11">
        <f>(((I3412/60)/60)/24)+DATE(1970,1,1)</f>
        <v>42527.291666666672</v>
      </c>
      <c r="U3412">
        <f>YEAR(S3412)</f>
        <v>2016</v>
      </c>
      <c r="V3412">
        <f>YEAR(T3412)</f>
        <v>2016</v>
      </c>
      <c r="W3412" t="str">
        <f>IF(V3412=U3412, "Yes"," No")</f>
        <v>Yes</v>
      </c>
    </row>
    <row r="3413" spans="1:23" ht="43.2" x14ac:dyDescent="0.3">
      <c r="A3413">
        <v>3411</v>
      </c>
      <c r="B3413" s="1" t="s">
        <v>6911</v>
      </c>
      <c r="C3413" s="1" t="s">
        <v>6912</v>
      </c>
      <c r="D3413">
        <v>15000</v>
      </c>
      <c r="E3413">
        <v>15535</v>
      </c>
      <c r="F3413" t="s">
        <v>16</v>
      </c>
      <c r="G3413" t="s">
        <v>17</v>
      </c>
      <c r="H3413" t="s">
        <v>18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1086</v>
      </c>
      <c r="O3413" s="7">
        <f>(E3413/D3413)*100</f>
        <v>103.56666666666668</v>
      </c>
      <c r="P3413" s="5">
        <f>IFERROR((E3413/L3413),0)</f>
        <v>199.16666666666666</v>
      </c>
      <c r="Q3413" s="5" t="str">
        <f>LEFT(N3413,SEARCH("/", N3413)-1)</f>
        <v>theater</v>
      </c>
      <c r="R3413" s="5" t="str">
        <f>RIGHT(N3413,LEN(N3413)-SEARCH("/",N3413))</f>
        <v>plays</v>
      </c>
      <c r="S3413" s="11">
        <f>(((J3413/60)/60)/24)+DATE(1970,1,1)</f>
        <v>42265.022824074069</v>
      </c>
      <c r="T3413" s="11">
        <f>(((I3413/60)/60)/24)+DATE(1970,1,1)</f>
        <v>42285.022824074069</v>
      </c>
      <c r="U3413">
        <f>YEAR(S3413)</f>
        <v>2015</v>
      </c>
      <c r="V3413">
        <f>YEAR(T3413)</f>
        <v>2015</v>
      </c>
      <c r="W3413" t="str">
        <f>IF(V3413=U3413, "Yes"," No")</f>
        <v>Yes</v>
      </c>
    </row>
    <row r="3414" spans="1:23" ht="43.2" x14ac:dyDescent="0.3">
      <c r="A3414">
        <v>3412</v>
      </c>
      <c r="B3414" s="1" t="s">
        <v>6913</v>
      </c>
      <c r="C3414" s="1" t="s">
        <v>6914</v>
      </c>
      <c r="D3414">
        <v>3000</v>
      </c>
      <c r="E3414">
        <v>3000</v>
      </c>
      <c r="F3414" t="s">
        <v>16</v>
      </c>
      <c r="G3414" t="s">
        <v>24</v>
      </c>
      <c r="H3414" t="s">
        <v>25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1086</v>
      </c>
      <c r="O3414" s="7">
        <f>(E3414/D3414)*100</f>
        <v>100</v>
      </c>
      <c r="P3414" s="5">
        <f>IFERROR((E3414/L3414),0)</f>
        <v>115.38461538461539</v>
      </c>
      <c r="Q3414" s="5" t="str">
        <f>LEFT(N3414,SEARCH("/", N3414)-1)</f>
        <v>theater</v>
      </c>
      <c r="R3414" s="5" t="str">
        <f>RIGHT(N3414,LEN(N3414)-SEARCH("/",N3414))</f>
        <v>plays</v>
      </c>
      <c r="S3414" s="11">
        <f>(((J3414/60)/60)/24)+DATE(1970,1,1)</f>
        <v>41879.959050925929</v>
      </c>
      <c r="T3414" s="11">
        <f>(((I3414/60)/60)/24)+DATE(1970,1,1)</f>
        <v>41909.959050925929</v>
      </c>
      <c r="U3414">
        <f>YEAR(S3414)</f>
        <v>2014</v>
      </c>
      <c r="V3414">
        <f>YEAR(T3414)</f>
        <v>2014</v>
      </c>
      <c r="W3414" t="str">
        <f>IF(V3414=U3414, "Yes"," No")</f>
        <v>Yes</v>
      </c>
    </row>
    <row r="3415" spans="1:23" ht="57.6" x14ac:dyDescent="0.3">
      <c r="A3415">
        <v>3413</v>
      </c>
      <c r="B3415" s="1" t="s">
        <v>6915</v>
      </c>
      <c r="C3415" s="1" t="s">
        <v>6916</v>
      </c>
      <c r="D3415">
        <v>500</v>
      </c>
      <c r="E3415">
        <v>650</v>
      </c>
      <c r="F3415" t="s">
        <v>16</v>
      </c>
      <c r="G3415" t="s">
        <v>17</v>
      </c>
      <c r="H3415" t="s">
        <v>18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1086</v>
      </c>
      <c r="O3415" s="7">
        <f>(E3415/D3415)*100</f>
        <v>130</v>
      </c>
      <c r="P3415" s="5">
        <f>IFERROR((E3415/L3415),0)</f>
        <v>46.428571428571431</v>
      </c>
      <c r="Q3415" s="5" t="str">
        <f>LEFT(N3415,SEARCH("/", N3415)-1)</f>
        <v>theater</v>
      </c>
      <c r="R3415" s="5" t="str">
        <f>RIGHT(N3415,LEN(N3415)-SEARCH("/",N3415))</f>
        <v>plays</v>
      </c>
      <c r="S3415" s="11">
        <f>(((J3415/60)/60)/24)+DATE(1970,1,1)</f>
        <v>42053.733078703706</v>
      </c>
      <c r="T3415" s="11">
        <f>(((I3415/60)/60)/24)+DATE(1970,1,1)</f>
        <v>42063.207638888889</v>
      </c>
      <c r="U3415">
        <f>YEAR(S3415)</f>
        <v>2015</v>
      </c>
      <c r="V3415">
        <f>YEAR(T3415)</f>
        <v>2015</v>
      </c>
      <c r="W3415" t="str">
        <f>IF(V3415=U3415, "Yes"," No")</f>
        <v>Yes</v>
      </c>
    </row>
    <row r="3416" spans="1:23" ht="43.2" x14ac:dyDescent="0.3">
      <c r="A3416">
        <v>3414</v>
      </c>
      <c r="B3416" s="1" t="s">
        <v>6917</v>
      </c>
      <c r="C3416" s="1" t="s">
        <v>6918</v>
      </c>
      <c r="D3416">
        <v>3000</v>
      </c>
      <c r="E3416">
        <v>3105</v>
      </c>
      <c r="F3416" t="s">
        <v>16</v>
      </c>
      <c r="G3416" t="s">
        <v>17</v>
      </c>
      <c r="H3416" t="s">
        <v>18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1086</v>
      </c>
      <c r="O3416" s="7">
        <f>(E3416/D3416)*100</f>
        <v>103.49999999999999</v>
      </c>
      <c r="P3416" s="5">
        <f>IFERROR((E3416/L3416),0)</f>
        <v>70.568181818181813</v>
      </c>
      <c r="Q3416" s="5" t="str">
        <f>LEFT(N3416,SEARCH("/", N3416)-1)</f>
        <v>theater</v>
      </c>
      <c r="R3416" s="5" t="str">
        <f>RIGHT(N3416,LEN(N3416)-SEARCH("/",N3416))</f>
        <v>plays</v>
      </c>
      <c r="S3416" s="11">
        <f>(((J3416/60)/60)/24)+DATE(1970,1,1)</f>
        <v>42675.832465277781</v>
      </c>
      <c r="T3416" s="11">
        <f>(((I3416/60)/60)/24)+DATE(1970,1,1)</f>
        <v>42705.332638888889</v>
      </c>
      <c r="U3416">
        <f>YEAR(S3416)</f>
        <v>2016</v>
      </c>
      <c r="V3416">
        <f>YEAR(T3416)</f>
        <v>2016</v>
      </c>
      <c r="W3416" t="str">
        <f>IF(V3416=U3416, "Yes"," No")</f>
        <v>Yes</v>
      </c>
    </row>
    <row r="3417" spans="1:23" ht="43.2" x14ac:dyDescent="0.3">
      <c r="A3417">
        <v>3415</v>
      </c>
      <c r="B3417" s="1" t="s">
        <v>6919</v>
      </c>
      <c r="C3417" s="1" t="s">
        <v>6920</v>
      </c>
      <c r="D3417">
        <v>200</v>
      </c>
      <c r="E3417">
        <v>200</v>
      </c>
      <c r="F3417" t="s">
        <v>16</v>
      </c>
      <c r="G3417" t="s">
        <v>17</v>
      </c>
      <c r="H3417" t="s">
        <v>18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1086</v>
      </c>
      <c r="O3417" s="7">
        <f>(E3417/D3417)*100</f>
        <v>100</v>
      </c>
      <c r="P3417" s="5">
        <f>IFERROR((E3417/L3417),0)</f>
        <v>22.222222222222221</v>
      </c>
      <c r="Q3417" s="5" t="str">
        <f>LEFT(N3417,SEARCH("/", N3417)-1)</f>
        <v>theater</v>
      </c>
      <c r="R3417" s="5" t="str">
        <f>RIGHT(N3417,LEN(N3417)-SEARCH("/",N3417))</f>
        <v>plays</v>
      </c>
      <c r="S3417" s="11">
        <f>(((J3417/60)/60)/24)+DATE(1970,1,1)</f>
        <v>42467.144166666665</v>
      </c>
      <c r="T3417" s="11">
        <f>(((I3417/60)/60)/24)+DATE(1970,1,1)</f>
        <v>42477.979166666672</v>
      </c>
      <c r="U3417">
        <f>YEAR(S3417)</f>
        <v>2016</v>
      </c>
      <c r="V3417">
        <f>YEAR(T3417)</f>
        <v>2016</v>
      </c>
      <c r="W3417" t="str">
        <f>IF(V3417=U3417, "Yes"," No")</f>
        <v>Yes</v>
      </c>
    </row>
    <row r="3418" spans="1:23" ht="57.6" x14ac:dyDescent="0.3">
      <c r="A3418">
        <v>3416</v>
      </c>
      <c r="B3418" s="1" t="s">
        <v>6921</v>
      </c>
      <c r="C3418" s="1" t="s">
        <v>6922</v>
      </c>
      <c r="D3418">
        <v>4000</v>
      </c>
      <c r="E3418">
        <v>4784</v>
      </c>
      <c r="F3418" t="s">
        <v>16</v>
      </c>
      <c r="G3418" t="s">
        <v>24</v>
      </c>
      <c r="H3418" t="s">
        <v>25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1086</v>
      </c>
      <c r="O3418" s="7">
        <f>(E3418/D3418)*100</f>
        <v>119.6</v>
      </c>
      <c r="P3418" s="5">
        <f>IFERROR((E3418/L3418),0)</f>
        <v>159.46666666666667</v>
      </c>
      <c r="Q3418" s="5" t="str">
        <f>LEFT(N3418,SEARCH("/", N3418)-1)</f>
        <v>theater</v>
      </c>
      <c r="R3418" s="5" t="str">
        <f>RIGHT(N3418,LEN(N3418)-SEARCH("/",N3418))</f>
        <v>plays</v>
      </c>
      <c r="S3418" s="11">
        <f>(((J3418/60)/60)/24)+DATE(1970,1,1)</f>
        <v>42089.412557870368</v>
      </c>
      <c r="T3418" s="11">
        <f>(((I3418/60)/60)/24)+DATE(1970,1,1)</f>
        <v>42117.770833333328</v>
      </c>
      <c r="U3418">
        <f>YEAR(S3418)</f>
        <v>2015</v>
      </c>
      <c r="V3418">
        <f>YEAR(T3418)</f>
        <v>2015</v>
      </c>
      <c r="W3418" t="str">
        <f>IF(V3418=U3418, "Yes"," No")</f>
        <v>Yes</v>
      </c>
    </row>
    <row r="3419" spans="1:23" ht="43.2" x14ac:dyDescent="0.3">
      <c r="A3419">
        <v>3417</v>
      </c>
      <c r="B3419" s="1" t="s">
        <v>6923</v>
      </c>
      <c r="C3419" s="1" t="s">
        <v>6924</v>
      </c>
      <c r="D3419">
        <v>1700</v>
      </c>
      <c r="E3419">
        <v>1700.01</v>
      </c>
      <c r="F3419" t="s">
        <v>16</v>
      </c>
      <c r="G3419" t="s">
        <v>17</v>
      </c>
      <c r="H3419" t="s">
        <v>18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1086</v>
      </c>
      <c r="O3419" s="7">
        <f>(E3419/D3419)*100</f>
        <v>100.00058823529412</v>
      </c>
      <c r="P3419" s="5">
        <f>IFERROR((E3419/L3419),0)</f>
        <v>37.777999999999999</v>
      </c>
      <c r="Q3419" s="5" t="str">
        <f>LEFT(N3419,SEARCH("/", N3419)-1)</f>
        <v>theater</v>
      </c>
      <c r="R3419" s="5" t="str">
        <f>RIGHT(N3419,LEN(N3419)-SEARCH("/",N3419))</f>
        <v>plays</v>
      </c>
      <c r="S3419" s="11">
        <f>(((J3419/60)/60)/24)+DATE(1970,1,1)</f>
        <v>41894.91375</v>
      </c>
      <c r="T3419" s="11">
        <f>(((I3419/60)/60)/24)+DATE(1970,1,1)</f>
        <v>41938.029861111114</v>
      </c>
      <c r="U3419">
        <f>YEAR(S3419)</f>
        <v>2014</v>
      </c>
      <c r="V3419">
        <f>YEAR(T3419)</f>
        <v>2014</v>
      </c>
      <c r="W3419" t="str">
        <f>IF(V3419=U3419, "Yes"," No")</f>
        <v>Yes</v>
      </c>
    </row>
    <row r="3420" spans="1:23" ht="43.2" x14ac:dyDescent="0.3">
      <c r="A3420">
        <v>3418</v>
      </c>
      <c r="B3420" s="1" t="s">
        <v>6925</v>
      </c>
      <c r="C3420" s="1" t="s">
        <v>6926</v>
      </c>
      <c r="D3420">
        <v>4000</v>
      </c>
      <c r="E3420">
        <v>4035</v>
      </c>
      <c r="F3420" t="s">
        <v>16</v>
      </c>
      <c r="G3420" t="s">
        <v>17</v>
      </c>
      <c r="H3420" t="s">
        <v>18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1086</v>
      </c>
      <c r="O3420" s="7">
        <f>(E3420/D3420)*100</f>
        <v>100.875</v>
      </c>
      <c r="P3420" s="5">
        <f>IFERROR((E3420/L3420),0)</f>
        <v>72.053571428571431</v>
      </c>
      <c r="Q3420" s="5" t="str">
        <f>LEFT(N3420,SEARCH("/", N3420)-1)</f>
        <v>theater</v>
      </c>
      <c r="R3420" s="5" t="str">
        <f>RIGHT(N3420,LEN(N3420)-SEARCH("/",N3420))</f>
        <v>plays</v>
      </c>
      <c r="S3420" s="11">
        <f>(((J3420/60)/60)/24)+DATE(1970,1,1)</f>
        <v>41752.83457175926</v>
      </c>
      <c r="T3420" s="11">
        <f>(((I3420/60)/60)/24)+DATE(1970,1,1)</f>
        <v>41782.83457175926</v>
      </c>
      <c r="U3420">
        <f>YEAR(S3420)</f>
        <v>2014</v>
      </c>
      <c r="V3420">
        <f>YEAR(T3420)</f>
        <v>2014</v>
      </c>
      <c r="W3420" t="str">
        <f>IF(V3420=U3420, "Yes"," No")</f>
        <v>Yes</v>
      </c>
    </row>
    <row r="3421" spans="1:23" ht="57.6" x14ac:dyDescent="0.3">
      <c r="A3421">
        <v>3419</v>
      </c>
      <c r="B3421" s="1" t="s">
        <v>6927</v>
      </c>
      <c r="C3421" s="1" t="s">
        <v>6928</v>
      </c>
      <c r="D3421">
        <v>2750</v>
      </c>
      <c r="E3421">
        <v>2930</v>
      </c>
      <c r="F3421" t="s">
        <v>16</v>
      </c>
      <c r="G3421" t="s">
        <v>2455</v>
      </c>
      <c r="H3421" t="s">
        <v>55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1086</v>
      </c>
      <c r="O3421" s="7">
        <f>(E3421/D3421)*100</f>
        <v>106.54545454545455</v>
      </c>
      <c r="P3421" s="5">
        <f>IFERROR((E3421/L3421),0)</f>
        <v>63.695652173913047</v>
      </c>
      <c r="Q3421" s="5" t="str">
        <f>LEFT(N3421,SEARCH("/", N3421)-1)</f>
        <v>theater</v>
      </c>
      <c r="R3421" s="5" t="str">
        <f>RIGHT(N3421,LEN(N3421)-SEARCH("/",N3421))</f>
        <v>plays</v>
      </c>
      <c r="S3421" s="11">
        <f>(((J3421/60)/60)/24)+DATE(1970,1,1)</f>
        <v>42448.821585648147</v>
      </c>
      <c r="T3421" s="11">
        <f>(((I3421/60)/60)/24)+DATE(1970,1,1)</f>
        <v>42466.895833333328</v>
      </c>
      <c r="U3421">
        <f>YEAR(S3421)</f>
        <v>2016</v>
      </c>
      <c r="V3421">
        <f>YEAR(T3421)</f>
        <v>2016</v>
      </c>
      <c r="W3421" t="str">
        <f>IF(V3421=U3421, "Yes"," No")</f>
        <v>Yes</v>
      </c>
    </row>
    <row r="3422" spans="1:23" ht="43.2" x14ac:dyDescent="0.3">
      <c r="A3422">
        <v>3420</v>
      </c>
      <c r="B3422" s="1" t="s">
        <v>6929</v>
      </c>
      <c r="C3422" s="1" t="s">
        <v>6930</v>
      </c>
      <c r="D3422">
        <v>700</v>
      </c>
      <c r="E3422">
        <v>966</v>
      </c>
      <c r="F3422" t="s">
        <v>16</v>
      </c>
      <c r="G3422" t="s">
        <v>24</v>
      </c>
      <c r="H3422" t="s">
        <v>25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1086</v>
      </c>
      <c r="O3422" s="7">
        <f>(E3422/D3422)*100</f>
        <v>138</v>
      </c>
      <c r="P3422" s="5">
        <f>IFERROR((E3422/L3422),0)</f>
        <v>28.411764705882351</v>
      </c>
      <c r="Q3422" s="5" t="str">
        <f>LEFT(N3422,SEARCH("/", N3422)-1)</f>
        <v>theater</v>
      </c>
      <c r="R3422" s="5" t="str">
        <f>RIGHT(N3422,LEN(N3422)-SEARCH("/",N3422))</f>
        <v>plays</v>
      </c>
      <c r="S3422" s="11">
        <f>(((J3422/60)/60)/24)+DATE(1970,1,1)</f>
        <v>42405.090300925927</v>
      </c>
      <c r="T3422" s="11">
        <f>(((I3422/60)/60)/24)+DATE(1970,1,1)</f>
        <v>42414</v>
      </c>
      <c r="U3422">
        <f>YEAR(S3422)</f>
        <v>2016</v>
      </c>
      <c r="V3422">
        <f>YEAR(T3422)</f>
        <v>2016</v>
      </c>
      <c r="W3422" t="str">
        <f>IF(V3422=U3422, "Yes"," No")</f>
        <v>Yes</v>
      </c>
    </row>
    <row r="3423" spans="1:23" ht="43.2" x14ac:dyDescent="0.3">
      <c r="A3423">
        <v>3421</v>
      </c>
      <c r="B3423" s="1" t="s">
        <v>6931</v>
      </c>
      <c r="C3423" s="1" t="s">
        <v>6932</v>
      </c>
      <c r="D3423">
        <v>10000</v>
      </c>
      <c r="E3423">
        <v>10115</v>
      </c>
      <c r="F3423" t="s">
        <v>16</v>
      </c>
      <c r="G3423" t="s">
        <v>17</v>
      </c>
      <c r="H3423" t="s">
        <v>18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1086</v>
      </c>
      <c r="O3423" s="7">
        <f>(E3423/D3423)*100</f>
        <v>101.15</v>
      </c>
      <c r="P3423" s="5">
        <f>IFERROR((E3423/L3423),0)</f>
        <v>103.21428571428571</v>
      </c>
      <c r="Q3423" s="5" t="str">
        <f>LEFT(N3423,SEARCH("/", N3423)-1)</f>
        <v>theater</v>
      </c>
      <c r="R3423" s="5" t="str">
        <f>RIGHT(N3423,LEN(N3423)-SEARCH("/",N3423))</f>
        <v>plays</v>
      </c>
      <c r="S3423" s="11">
        <f>(((J3423/60)/60)/24)+DATE(1970,1,1)</f>
        <v>42037.791238425925</v>
      </c>
      <c r="T3423" s="11">
        <f>(((I3423/60)/60)/24)+DATE(1970,1,1)</f>
        <v>42067.791238425925</v>
      </c>
      <c r="U3423">
        <f>YEAR(S3423)</f>
        <v>2015</v>
      </c>
      <c r="V3423">
        <f>YEAR(T3423)</f>
        <v>2015</v>
      </c>
      <c r="W3423" t="str">
        <f>IF(V3423=U3423, "Yes"," No")</f>
        <v>Yes</v>
      </c>
    </row>
    <row r="3424" spans="1:23" ht="43.2" x14ac:dyDescent="0.3">
      <c r="A3424">
        <v>3422</v>
      </c>
      <c r="B3424" s="1" t="s">
        <v>6933</v>
      </c>
      <c r="C3424" s="1" t="s">
        <v>6934</v>
      </c>
      <c r="D3424">
        <v>3000</v>
      </c>
      <c r="E3424">
        <v>3273</v>
      </c>
      <c r="F3424" t="s">
        <v>16</v>
      </c>
      <c r="G3424" t="s">
        <v>24</v>
      </c>
      <c r="H3424" t="s">
        <v>25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1086</v>
      </c>
      <c r="O3424" s="7">
        <f>(E3424/D3424)*100</f>
        <v>109.1</v>
      </c>
      <c r="P3424" s="5">
        <f>IFERROR((E3424/L3424),0)</f>
        <v>71.152173913043484</v>
      </c>
      <c r="Q3424" s="5" t="str">
        <f>LEFT(N3424,SEARCH("/", N3424)-1)</f>
        <v>theater</v>
      </c>
      <c r="R3424" s="5" t="str">
        <f>RIGHT(N3424,LEN(N3424)-SEARCH("/",N3424))</f>
        <v>plays</v>
      </c>
      <c r="S3424" s="11">
        <f>(((J3424/60)/60)/24)+DATE(1970,1,1)</f>
        <v>42323.562222222223</v>
      </c>
      <c r="T3424" s="11">
        <f>(((I3424/60)/60)/24)+DATE(1970,1,1)</f>
        <v>42352</v>
      </c>
      <c r="U3424">
        <f>YEAR(S3424)</f>
        <v>2015</v>
      </c>
      <c r="V3424">
        <f>YEAR(T3424)</f>
        <v>2015</v>
      </c>
      <c r="W3424" t="str">
        <f>IF(V3424=U3424, "Yes"," No")</f>
        <v>Yes</v>
      </c>
    </row>
    <row r="3425" spans="1:23" ht="43.2" x14ac:dyDescent="0.3">
      <c r="A3425">
        <v>3423</v>
      </c>
      <c r="B3425" s="1" t="s">
        <v>6935</v>
      </c>
      <c r="C3425" s="1" t="s">
        <v>6936</v>
      </c>
      <c r="D3425">
        <v>250</v>
      </c>
      <c r="E3425">
        <v>350</v>
      </c>
      <c r="F3425" t="s">
        <v>16</v>
      </c>
      <c r="G3425" t="s">
        <v>17</v>
      </c>
      <c r="H3425" t="s">
        <v>18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1086</v>
      </c>
      <c r="O3425" s="7">
        <f>(E3425/D3425)*100</f>
        <v>140</v>
      </c>
      <c r="P3425" s="5">
        <f>IFERROR((E3425/L3425),0)</f>
        <v>35</v>
      </c>
      <c r="Q3425" s="5" t="str">
        <f>LEFT(N3425,SEARCH("/", N3425)-1)</f>
        <v>theater</v>
      </c>
      <c r="R3425" s="5" t="str">
        <f>RIGHT(N3425,LEN(N3425)-SEARCH("/",N3425))</f>
        <v>plays</v>
      </c>
      <c r="S3425" s="11">
        <f>(((J3425/60)/60)/24)+DATE(1970,1,1)</f>
        <v>42088.911354166667</v>
      </c>
      <c r="T3425" s="11">
        <f>(((I3425/60)/60)/24)+DATE(1970,1,1)</f>
        <v>42118.911354166667</v>
      </c>
      <c r="U3425">
        <f>YEAR(S3425)</f>
        <v>2015</v>
      </c>
      <c r="V3425">
        <f>YEAR(T3425)</f>
        <v>2015</v>
      </c>
      <c r="W3425" t="str">
        <f>IF(V3425=U3425, "Yes"," No")</f>
        <v>Yes</v>
      </c>
    </row>
    <row r="3426" spans="1:23" ht="43.2" x14ac:dyDescent="0.3">
      <c r="A3426">
        <v>3424</v>
      </c>
      <c r="B3426" s="1" t="s">
        <v>6937</v>
      </c>
      <c r="C3426" s="1" t="s">
        <v>6938</v>
      </c>
      <c r="D3426">
        <v>6000</v>
      </c>
      <c r="E3426">
        <v>6215</v>
      </c>
      <c r="F3426" t="s">
        <v>16</v>
      </c>
      <c r="G3426" t="s">
        <v>17</v>
      </c>
      <c r="H3426" t="s">
        <v>18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1086</v>
      </c>
      <c r="O3426" s="7">
        <f>(E3426/D3426)*100</f>
        <v>103.58333333333334</v>
      </c>
      <c r="P3426" s="5">
        <f>IFERROR((E3426/L3426),0)</f>
        <v>81.776315789473685</v>
      </c>
      <c r="Q3426" s="5" t="str">
        <f>LEFT(N3426,SEARCH("/", N3426)-1)</f>
        <v>theater</v>
      </c>
      <c r="R3426" s="5" t="str">
        <f>RIGHT(N3426,LEN(N3426)-SEARCH("/",N3426))</f>
        <v>plays</v>
      </c>
      <c r="S3426" s="11">
        <f>(((J3426/60)/60)/24)+DATE(1970,1,1)</f>
        <v>42018.676898148144</v>
      </c>
      <c r="T3426" s="11">
        <f>(((I3426/60)/60)/24)+DATE(1970,1,1)</f>
        <v>42040.290972222225</v>
      </c>
      <c r="U3426">
        <f>YEAR(S3426)</f>
        <v>2015</v>
      </c>
      <c r="V3426">
        <f>YEAR(T3426)</f>
        <v>2015</v>
      </c>
      <c r="W3426" t="str">
        <f>IF(V3426=U3426, "Yes"," No")</f>
        <v>Yes</v>
      </c>
    </row>
    <row r="3427" spans="1:23" ht="43.2" x14ac:dyDescent="0.3">
      <c r="A3427">
        <v>3425</v>
      </c>
      <c r="B3427" s="1" t="s">
        <v>6939</v>
      </c>
      <c r="C3427" s="1" t="s">
        <v>6940</v>
      </c>
      <c r="D3427">
        <v>30000</v>
      </c>
      <c r="E3427">
        <v>30891.1</v>
      </c>
      <c r="F3427" t="s">
        <v>16</v>
      </c>
      <c r="G3427" t="s">
        <v>17</v>
      </c>
      <c r="H3427" t="s">
        <v>18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1086</v>
      </c>
      <c r="O3427" s="7">
        <f>(E3427/D3427)*100</f>
        <v>102.97033333333331</v>
      </c>
      <c r="P3427" s="5">
        <f>IFERROR((E3427/L3427),0)</f>
        <v>297.02980769230766</v>
      </c>
      <c r="Q3427" s="5" t="str">
        <f>LEFT(N3427,SEARCH("/", N3427)-1)</f>
        <v>theater</v>
      </c>
      <c r="R3427" s="5" t="str">
        <f>RIGHT(N3427,LEN(N3427)-SEARCH("/",N3427))</f>
        <v>plays</v>
      </c>
      <c r="S3427" s="11">
        <f>(((J3427/60)/60)/24)+DATE(1970,1,1)</f>
        <v>41884.617314814815</v>
      </c>
      <c r="T3427" s="11">
        <f>(((I3427/60)/60)/24)+DATE(1970,1,1)</f>
        <v>41916.617314814815</v>
      </c>
      <c r="U3427">
        <f>YEAR(S3427)</f>
        <v>2014</v>
      </c>
      <c r="V3427">
        <f>YEAR(T3427)</f>
        <v>2014</v>
      </c>
      <c r="W3427" t="str">
        <f>IF(V3427=U3427, "Yes"," No")</f>
        <v>Yes</v>
      </c>
    </row>
    <row r="3428" spans="1:23" ht="43.2" x14ac:dyDescent="0.3">
      <c r="A3428">
        <v>3426</v>
      </c>
      <c r="B3428" s="1" t="s">
        <v>6941</v>
      </c>
      <c r="C3428" s="1" t="s">
        <v>6942</v>
      </c>
      <c r="D3428">
        <v>3750</v>
      </c>
      <c r="E3428">
        <v>4055</v>
      </c>
      <c r="F3428" t="s">
        <v>16</v>
      </c>
      <c r="G3428" t="s">
        <v>17</v>
      </c>
      <c r="H3428" t="s">
        <v>18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1086</v>
      </c>
      <c r="O3428" s="7">
        <f>(E3428/D3428)*100</f>
        <v>108.13333333333333</v>
      </c>
      <c r="P3428" s="5">
        <f>IFERROR((E3428/L3428),0)</f>
        <v>46.609195402298852</v>
      </c>
      <c r="Q3428" s="5" t="str">
        <f>LEFT(N3428,SEARCH("/", N3428)-1)</f>
        <v>theater</v>
      </c>
      <c r="R3428" s="5" t="str">
        <f>RIGHT(N3428,LEN(N3428)-SEARCH("/",N3428))</f>
        <v>plays</v>
      </c>
      <c r="S3428" s="11">
        <f>(((J3428/60)/60)/24)+DATE(1970,1,1)</f>
        <v>41884.056747685187</v>
      </c>
      <c r="T3428" s="11">
        <f>(((I3428/60)/60)/24)+DATE(1970,1,1)</f>
        <v>41903.083333333336</v>
      </c>
      <c r="U3428">
        <f>YEAR(S3428)</f>
        <v>2014</v>
      </c>
      <c r="V3428">
        <f>YEAR(T3428)</f>
        <v>2014</v>
      </c>
      <c r="W3428" t="str">
        <f>IF(V3428=U3428, "Yes"," No")</f>
        <v>Yes</v>
      </c>
    </row>
    <row r="3429" spans="1:23" ht="43.2" x14ac:dyDescent="0.3">
      <c r="A3429">
        <v>3427</v>
      </c>
      <c r="B3429" s="1" t="s">
        <v>6943</v>
      </c>
      <c r="C3429" s="1" t="s">
        <v>6944</v>
      </c>
      <c r="D3429">
        <v>1500</v>
      </c>
      <c r="E3429">
        <v>1500</v>
      </c>
      <c r="F3429" t="s">
        <v>16</v>
      </c>
      <c r="G3429" t="s">
        <v>24</v>
      </c>
      <c r="H3429" t="s">
        <v>25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1086</v>
      </c>
      <c r="O3429" s="7">
        <f>(E3429/D3429)*100</f>
        <v>100</v>
      </c>
      <c r="P3429" s="5">
        <f>IFERROR((E3429/L3429),0)</f>
        <v>51.724137931034484</v>
      </c>
      <c r="Q3429" s="5" t="str">
        <f>LEFT(N3429,SEARCH("/", N3429)-1)</f>
        <v>theater</v>
      </c>
      <c r="R3429" s="5" t="str">
        <f>RIGHT(N3429,LEN(N3429)-SEARCH("/",N3429))</f>
        <v>plays</v>
      </c>
      <c r="S3429" s="11">
        <f>(((J3429/60)/60)/24)+DATE(1970,1,1)</f>
        <v>41792.645277777774</v>
      </c>
      <c r="T3429" s="11">
        <f>(((I3429/60)/60)/24)+DATE(1970,1,1)</f>
        <v>41822.645277777774</v>
      </c>
      <c r="U3429">
        <f>YEAR(S3429)</f>
        <v>2014</v>
      </c>
      <c r="V3429">
        <f>YEAR(T3429)</f>
        <v>2014</v>
      </c>
      <c r="W3429" t="str">
        <f>IF(V3429=U3429, "Yes"," No")</f>
        <v>Yes</v>
      </c>
    </row>
    <row r="3430" spans="1:23" ht="43.2" x14ac:dyDescent="0.3">
      <c r="A3430">
        <v>3428</v>
      </c>
      <c r="B3430" s="1" t="s">
        <v>6945</v>
      </c>
      <c r="C3430" s="1" t="s">
        <v>6946</v>
      </c>
      <c r="D3430">
        <v>2000</v>
      </c>
      <c r="E3430">
        <v>2055</v>
      </c>
      <c r="F3430" t="s">
        <v>16</v>
      </c>
      <c r="G3430" t="s">
        <v>24</v>
      </c>
      <c r="H3430" t="s">
        <v>25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1086</v>
      </c>
      <c r="O3430" s="7">
        <f>(E3430/D3430)*100</f>
        <v>102.75000000000001</v>
      </c>
      <c r="P3430" s="5">
        <f>IFERROR((E3430/L3430),0)</f>
        <v>40.294117647058826</v>
      </c>
      <c r="Q3430" s="5" t="str">
        <f>LEFT(N3430,SEARCH("/", N3430)-1)</f>
        <v>theater</v>
      </c>
      <c r="R3430" s="5" t="str">
        <f>RIGHT(N3430,LEN(N3430)-SEARCH("/",N3430))</f>
        <v>plays</v>
      </c>
      <c r="S3430" s="11">
        <f>(((J3430/60)/60)/24)+DATE(1970,1,1)</f>
        <v>42038.720451388886</v>
      </c>
      <c r="T3430" s="11">
        <f>(((I3430/60)/60)/24)+DATE(1970,1,1)</f>
        <v>42063.708333333328</v>
      </c>
      <c r="U3430">
        <f>YEAR(S3430)</f>
        <v>2015</v>
      </c>
      <c r="V3430">
        <f>YEAR(T3430)</f>
        <v>2015</v>
      </c>
      <c r="W3430" t="str">
        <f>IF(V3430=U3430, "Yes"," No")</f>
        <v>Yes</v>
      </c>
    </row>
    <row r="3431" spans="1:23" ht="43.2" x14ac:dyDescent="0.3">
      <c r="A3431">
        <v>3429</v>
      </c>
      <c r="B3431" s="1" t="s">
        <v>6947</v>
      </c>
      <c r="C3431" s="1" t="s">
        <v>6948</v>
      </c>
      <c r="D3431">
        <v>150</v>
      </c>
      <c r="E3431">
        <v>195</v>
      </c>
      <c r="F3431" t="s">
        <v>16</v>
      </c>
      <c r="G3431" t="s">
        <v>24</v>
      </c>
      <c r="H3431" t="s">
        <v>25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1086</v>
      </c>
      <c r="O3431" s="7">
        <f>(E3431/D3431)*100</f>
        <v>130</v>
      </c>
      <c r="P3431" s="5">
        <f>IFERROR((E3431/L3431),0)</f>
        <v>16.25</v>
      </c>
      <c r="Q3431" s="5" t="str">
        <f>LEFT(N3431,SEARCH("/", N3431)-1)</f>
        <v>theater</v>
      </c>
      <c r="R3431" s="5" t="str">
        <f>RIGHT(N3431,LEN(N3431)-SEARCH("/",N3431))</f>
        <v>plays</v>
      </c>
      <c r="S3431" s="11">
        <f>(((J3431/60)/60)/24)+DATE(1970,1,1)</f>
        <v>42662.021539351852</v>
      </c>
      <c r="T3431" s="11">
        <f>(((I3431/60)/60)/24)+DATE(1970,1,1)</f>
        <v>42676.021539351852</v>
      </c>
      <c r="U3431">
        <f>YEAR(S3431)</f>
        <v>2016</v>
      </c>
      <c r="V3431">
        <f>YEAR(T3431)</f>
        <v>2016</v>
      </c>
      <c r="W3431" t="str">
        <f>IF(V3431=U3431, "Yes"," No")</f>
        <v>Yes</v>
      </c>
    </row>
    <row r="3432" spans="1:23" ht="43.2" x14ac:dyDescent="0.3">
      <c r="A3432">
        <v>3430</v>
      </c>
      <c r="B3432" s="1" t="s">
        <v>6949</v>
      </c>
      <c r="C3432" s="1" t="s">
        <v>6950</v>
      </c>
      <c r="D3432">
        <v>2000</v>
      </c>
      <c r="E3432">
        <v>2170.9899999999998</v>
      </c>
      <c r="F3432" t="s">
        <v>16</v>
      </c>
      <c r="G3432" t="s">
        <v>24</v>
      </c>
      <c r="H3432" t="s">
        <v>25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1086</v>
      </c>
      <c r="O3432" s="7">
        <f>(E3432/D3432)*100</f>
        <v>108.54949999999999</v>
      </c>
      <c r="P3432" s="5">
        <f>IFERROR((E3432/L3432),0)</f>
        <v>30.152638888888887</v>
      </c>
      <c r="Q3432" s="5" t="str">
        <f>LEFT(N3432,SEARCH("/", N3432)-1)</f>
        <v>theater</v>
      </c>
      <c r="R3432" s="5" t="str">
        <f>RIGHT(N3432,LEN(N3432)-SEARCH("/",N3432))</f>
        <v>plays</v>
      </c>
      <c r="S3432" s="11">
        <f>(((J3432/60)/60)/24)+DATE(1970,1,1)</f>
        <v>41820.945613425924</v>
      </c>
      <c r="T3432" s="11">
        <f>(((I3432/60)/60)/24)+DATE(1970,1,1)</f>
        <v>41850.945613425924</v>
      </c>
      <c r="U3432">
        <f>YEAR(S3432)</f>
        <v>2014</v>
      </c>
      <c r="V3432">
        <f>YEAR(T3432)</f>
        <v>2014</v>
      </c>
      <c r="W3432" t="str">
        <f>IF(V3432=U3432, "Yes"," No")</f>
        <v>Yes</v>
      </c>
    </row>
    <row r="3433" spans="1:23" ht="43.2" x14ac:dyDescent="0.3">
      <c r="A3433">
        <v>3431</v>
      </c>
      <c r="B3433" s="1" t="s">
        <v>6951</v>
      </c>
      <c r="C3433" s="1" t="s">
        <v>6952</v>
      </c>
      <c r="D3433">
        <v>2000</v>
      </c>
      <c r="E3433">
        <v>2000</v>
      </c>
      <c r="F3433" t="s">
        <v>16</v>
      </c>
      <c r="G3433" t="s">
        <v>17</v>
      </c>
      <c r="H3433" t="s">
        <v>18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1086</v>
      </c>
      <c r="O3433" s="7">
        <f>(E3433/D3433)*100</f>
        <v>100</v>
      </c>
      <c r="P3433" s="5">
        <f>IFERROR((E3433/L3433),0)</f>
        <v>95.238095238095241</v>
      </c>
      <c r="Q3433" s="5" t="str">
        <f>LEFT(N3433,SEARCH("/", N3433)-1)</f>
        <v>theater</v>
      </c>
      <c r="R3433" s="5" t="str">
        <f>RIGHT(N3433,LEN(N3433)-SEARCH("/",N3433))</f>
        <v>plays</v>
      </c>
      <c r="S3433" s="11">
        <f>(((J3433/60)/60)/24)+DATE(1970,1,1)</f>
        <v>41839.730937500004</v>
      </c>
      <c r="T3433" s="11">
        <f>(((I3433/60)/60)/24)+DATE(1970,1,1)</f>
        <v>41869.730937500004</v>
      </c>
      <c r="U3433">
        <f>YEAR(S3433)</f>
        <v>2014</v>
      </c>
      <c r="V3433">
        <f>YEAR(T3433)</f>
        <v>2014</v>
      </c>
      <c r="W3433" t="str">
        <f>IF(V3433=U3433, "Yes"," No")</f>
        <v>Yes</v>
      </c>
    </row>
    <row r="3434" spans="1:23" ht="43.2" x14ac:dyDescent="0.3">
      <c r="A3434">
        <v>3432</v>
      </c>
      <c r="B3434" s="1" t="s">
        <v>6953</v>
      </c>
      <c r="C3434" s="1" t="s">
        <v>6954</v>
      </c>
      <c r="D3434">
        <v>2000</v>
      </c>
      <c r="E3434">
        <v>2193</v>
      </c>
      <c r="F3434" t="s">
        <v>16</v>
      </c>
      <c r="G3434" t="s">
        <v>17</v>
      </c>
      <c r="H3434" t="s">
        <v>18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1086</v>
      </c>
      <c r="O3434" s="7">
        <f>(E3434/D3434)*100</f>
        <v>109.65</v>
      </c>
      <c r="P3434" s="5">
        <f>IFERROR((E3434/L3434),0)</f>
        <v>52.214285714285715</v>
      </c>
      <c r="Q3434" s="5" t="str">
        <f>LEFT(N3434,SEARCH("/", N3434)-1)</f>
        <v>theater</v>
      </c>
      <c r="R3434" s="5" t="str">
        <f>RIGHT(N3434,LEN(N3434)-SEARCH("/",N3434))</f>
        <v>plays</v>
      </c>
      <c r="S3434" s="11">
        <f>(((J3434/60)/60)/24)+DATE(1970,1,1)</f>
        <v>42380.581180555557</v>
      </c>
      <c r="T3434" s="11">
        <f>(((I3434/60)/60)/24)+DATE(1970,1,1)</f>
        <v>42405.916666666672</v>
      </c>
      <c r="U3434">
        <f>YEAR(S3434)</f>
        <v>2016</v>
      </c>
      <c r="V3434">
        <f>YEAR(T3434)</f>
        <v>2016</v>
      </c>
      <c r="W3434" t="str">
        <f>IF(V3434=U3434, "Yes"," No")</f>
        <v>Yes</v>
      </c>
    </row>
    <row r="3435" spans="1:23" ht="43.2" x14ac:dyDescent="0.3">
      <c r="A3435">
        <v>3433</v>
      </c>
      <c r="B3435" s="1" t="s">
        <v>6955</v>
      </c>
      <c r="C3435" s="1" t="s">
        <v>6956</v>
      </c>
      <c r="D3435">
        <v>9500</v>
      </c>
      <c r="E3435">
        <v>9525</v>
      </c>
      <c r="F3435" t="s">
        <v>16</v>
      </c>
      <c r="G3435" t="s">
        <v>17</v>
      </c>
      <c r="H3435" t="s">
        <v>18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1086</v>
      </c>
      <c r="O3435" s="7">
        <f>(E3435/D3435)*100</f>
        <v>100.26315789473684</v>
      </c>
      <c r="P3435" s="5">
        <f>IFERROR((E3435/L3435),0)</f>
        <v>134.1549295774648</v>
      </c>
      <c r="Q3435" s="5" t="str">
        <f>LEFT(N3435,SEARCH("/", N3435)-1)</f>
        <v>theater</v>
      </c>
      <c r="R3435" s="5" t="str">
        <f>RIGHT(N3435,LEN(N3435)-SEARCH("/",N3435))</f>
        <v>plays</v>
      </c>
      <c r="S3435" s="11">
        <f>(((J3435/60)/60)/24)+DATE(1970,1,1)</f>
        <v>41776.063136574077</v>
      </c>
      <c r="T3435" s="11">
        <f>(((I3435/60)/60)/24)+DATE(1970,1,1)</f>
        <v>41807.125</v>
      </c>
      <c r="U3435">
        <f>YEAR(S3435)</f>
        <v>2014</v>
      </c>
      <c r="V3435">
        <f>YEAR(T3435)</f>
        <v>2014</v>
      </c>
      <c r="W3435" t="str">
        <f>IF(V3435=U3435, "Yes"," No")</f>
        <v>Yes</v>
      </c>
    </row>
    <row r="3436" spans="1:23" ht="43.2" x14ac:dyDescent="0.3">
      <c r="A3436">
        <v>3434</v>
      </c>
      <c r="B3436" s="1" t="s">
        <v>6957</v>
      </c>
      <c r="C3436" s="1" t="s">
        <v>6958</v>
      </c>
      <c r="D3436">
        <v>10000</v>
      </c>
      <c r="E3436">
        <v>10555</v>
      </c>
      <c r="F3436" t="s">
        <v>16</v>
      </c>
      <c r="G3436" t="s">
        <v>17</v>
      </c>
      <c r="H3436" t="s">
        <v>18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1086</v>
      </c>
      <c r="O3436" s="7">
        <f>(E3436/D3436)*100</f>
        <v>105.55000000000001</v>
      </c>
      <c r="P3436" s="5">
        <f>IFERROR((E3436/L3436),0)</f>
        <v>62.827380952380949</v>
      </c>
      <c r="Q3436" s="5" t="str">
        <f>LEFT(N3436,SEARCH("/", N3436)-1)</f>
        <v>theater</v>
      </c>
      <c r="R3436" s="5" t="str">
        <f>RIGHT(N3436,LEN(N3436)-SEARCH("/",N3436))</f>
        <v>plays</v>
      </c>
      <c r="S3436" s="11">
        <f>(((J3436/60)/60)/24)+DATE(1970,1,1)</f>
        <v>41800.380428240744</v>
      </c>
      <c r="T3436" s="11">
        <f>(((I3436/60)/60)/24)+DATE(1970,1,1)</f>
        <v>41830.380428240744</v>
      </c>
      <c r="U3436">
        <f>YEAR(S3436)</f>
        <v>2014</v>
      </c>
      <c r="V3436">
        <f>YEAR(T3436)</f>
        <v>2014</v>
      </c>
      <c r="W3436" t="str">
        <f>IF(V3436=U3436, "Yes"," No")</f>
        <v>Yes</v>
      </c>
    </row>
    <row r="3437" spans="1:23" ht="43.2" x14ac:dyDescent="0.3">
      <c r="A3437">
        <v>3435</v>
      </c>
      <c r="B3437" s="1" t="s">
        <v>6959</v>
      </c>
      <c r="C3437" s="1" t="s">
        <v>6960</v>
      </c>
      <c r="D3437">
        <v>1000</v>
      </c>
      <c r="E3437">
        <v>1120</v>
      </c>
      <c r="F3437" t="s">
        <v>16</v>
      </c>
      <c r="G3437" t="s">
        <v>17</v>
      </c>
      <c r="H3437" t="s">
        <v>18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1086</v>
      </c>
      <c r="O3437" s="7">
        <f>(E3437/D3437)*100</f>
        <v>112.00000000000001</v>
      </c>
      <c r="P3437" s="5">
        <f>IFERROR((E3437/L3437),0)</f>
        <v>58.94736842105263</v>
      </c>
      <c r="Q3437" s="5" t="str">
        <f>LEFT(N3437,SEARCH("/", N3437)-1)</f>
        <v>theater</v>
      </c>
      <c r="R3437" s="5" t="str">
        <f>RIGHT(N3437,LEN(N3437)-SEARCH("/",N3437))</f>
        <v>plays</v>
      </c>
      <c r="S3437" s="11">
        <f>(((J3437/60)/60)/24)+DATE(1970,1,1)</f>
        <v>42572.61681712963</v>
      </c>
      <c r="T3437" s="11">
        <f>(((I3437/60)/60)/24)+DATE(1970,1,1)</f>
        <v>42589.125</v>
      </c>
      <c r="U3437">
        <f>YEAR(S3437)</f>
        <v>2016</v>
      </c>
      <c r="V3437">
        <f>YEAR(T3437)</f>
        <v>2016</v>
      </c>
      <c r="W3437" t="str">
        <f>IF(V3437=U3437, "Yes"," No")</f>
        <v>Yes</v>
      </c>
    </row>
    <row r="3438" spans="1:23" ht="43.2" x14ac:dyDescent="0.3">
      <c r="A3438">
        <v>3436</v>
      </c>
      <c r="B3438" s="1" t="s">
        <v>6961</v>
      </c>
      <c r="C3438" s="1" t="s">
        <v>6962</v>
      </c>
      <c r="D3438">
        <v>5000</v>
      </c>
      <c r="E3438">
        <v>5295</v>
      </c>
      <c r="F3438" t="s">
        <v>16</v>
      </c>
      <c r="G3438" t="s">
        <v>17</v>
      </c>
      <c r="H3438" t="s">
        <v>18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1086</v>
      </c>
      <c r="O3438" s="7">
        <f>(E3438/D3438)*100</f>
        <v>105.89999999999999</v>
      </c>
      <c r="P3438" s="5">
        <f>IFERROR((E3438/L3438),0)</f>
        <v>143.1081081081081</v>
      </c>
      <c r="Q3438" s="5" t="str">
        <f>LEFT(N3438,SEARCH("/", N3438)-1)</f>
        <v>theater</v>
      </c>
      <c r="R3438" s="5" t="str">
        <f>RIGHT(N3438,LEN(N3438)-SEARCH("/",N3438))</f>
        <v>plays</v>
      </c>
      <c r="S3438" s="11">
        <f>(((J3438/60)/60)/24)+DATE(1970,1,1)</f>
        <v>41851.541585648149</v>
      </c>
      <c r="T3438" s="11">
        <f>(((I3438/60)/60)/24)+DATE(1970,1,1)</f>
        <v>41872.686111111114</v>
      </c>
      <c r="U3438">
        <f>YEAR(S3438)</f>
        <v>2014</v>
      </c>
      <c r="V3438">
        <f>YEAR(T3438)</f>
        <v>2014</v>
      </c>
      <c r="W3438" t="str">
        <f>IF(V3438=U3438, "Yes"," No")</f>
        <v>Yes</v>
      </c>
    </row>
    <row r="3439" spans="1:23" ht="57.6" x14ac:dyDescent="0.3">
      <c r="A3439">
        <v>3437</v>
      </c>
      <c r="B3439" s="1" t="s">
        <v>6963</v>
      </c>
      <c r="C3439" s="1" t="s">
        <v>6964</v>
      </c>
      <c r="D3439">
        <v>3000</v>
      </c>
      <c r="E3439">
        <v>3030</v>
      </c>
      <c r="F3439" t="s">
        <v>16</v>
      </c>
      <c r="G3439" t="s">
        <v>17</v>
      </c>
      <c r="H3439" t="s">
        <v>18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1086</v>
      </c>
      <c r="O3439" s="7">
        <f>(E3439/D3439)*100</f>
        <v>101</v>
      </c>
      <c r="P3439" s="5">
        <f>IFERROR((E3439/L3439),0)</f>
        <v>84.166666666666671</v>
      </c>
      <c r="Q3439" s="5" t="str">
        <f>LEFT(N3439,SEARCH("/", N3439)-1)</f>
        <v>theater</v>
      </c>
      <c r="R3439" s="5" t="str">
        <f>RIGHT(N3439,LEN(N3439)-SEARCH("/",N3439))</f>
        <v>plays</v>
      </c>
      <c r="S3439" s="11">
        <f>(((J3439/60)/60)/24)+DATE(1970,1,1)</f>
        <v>42205.710879629631</v>
      </c>
      <c r="T3439" s="11">
        <f>(((I3439/60)/60)/24)+DATE(1970,1,1)</f>
        <v>42235.710879629631</v>
      </c>
      <c r="U3439">
        <f>YEAR(S3439)</f>
        <v>2015</v>
      </c>
      <c r="V3439">
        <f>YEAR(T3439)</f>
        <v>2015</v>
      </c>
      <c r="W3439" t="str">
        <f>IF(V3439=U3439, "Yes"," No")</f>
        <v>Yes</v>
      </c>
    </row>
    <row r="3440" spans="1:23" ht="43.2" x14ac:dyDescent="0.3">
      <c r="A3440">
        <v>3438</v>
      </c>
      <c r="B3440" s="1" t="s">
        <v>6965</v>
      </c>
      <c r="C3440" s="1" t="s">
        <v>6966</v>
      </c>
      <c r="D3440">
        <v>2500</v>
      </c>
      <c r="E3440">
        <v>2605</v>
      </c>
      <c r="F3440" t="s">
        <v>16</v>
      </c>
      <c r="G3440" t="s">
        <v>24</v>
      </c>
      <c r="H3440" t="s">
        <v>25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1086</v>
      </c>
      <c r="O3440" s="7">
        <f>(E3440/D3440)*100</f>
        <v>104.2</v>
      </c>
      <c r="P3440" s="5">
        <f>IFERROR((E3440/L3440),0)</f>
        <v>186.07142857142858</v>
      </c>
      <c r="Q3440" s="5" t="str">
        <f>LEFT(N3440,SEARCH("/", N3440)-1)</f>
        <v>theater</v>
      </c>
      <c r="R3440" s="5" t="str">
        <f>RIGHT(N3440,LEN(N3440)-SEARCH("/",N3440))</f>
        <v>plays</v>
      </c>
      <c r="S3440" s="11">
        <f>(((J3440/60)/60)/24)+DATE(1970,1,1)</f>
        <v>42100.927858796291</v>
      </c>
      <c r="T3440" s="11">
        <f>(((I3440/60)/60)/24)+DATE(1970,1,1)</f>
        <v>42126.875</v>
      </c>
      <c r="U3440">
        <f>YEAR(S3440)</f>
        <v>2015</v>
      </c>
      <c r="V3440">
        <f>YEAR(T3440)</f>
        <v>2015</v>
      </c>
      <c r="W3440" t="str">
        <f>IF(V3440=U3440, "Yes"," No")</f>
        <v>Yes</v>
      </c>
    </row>
    <row r="3441" spans="1:23" ht="28.8" x14ac:dyDescent="0.3">
      <c r="A3441">
        <v>3439</v>
      </c>
      <c r="B3441" s="1" t="s">
        <v>6967</v>
      </c>
      <c r="C3441" s="1" t="s">
        <v>6968</v>
      </c>
      <c r="D3441">
        <v>1200</v>
      </c>
      <c r="E3441">
        <v>1616.14</v>
      </c>
      <c r="F3441" t="s">
        <v>16</v>
      </c>
      <c r="G3441" t="s">
        <v>17</v>
      </c>
      <c r="H3441" t="s">
        <v>18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1086</v>
      </c>
      <c r="O3441" s="7">
        <f>(E3441/D3441)*100</f>
        <v>134.67833333333334</v>
      </c>
      <c r="P3441" s="5">
        <f>IFERROR((E3441/L3441),0)</f>
        <v>89.785555555555561</v>
      </c>
      <c r="Q3441" s="5" t="str">
        <f>LEFT(N3441,SEARCH("/", N3441)-1)</f>
        <v>theater</v>
      </c>
      <c r="R3441" s="5" t="str">
        <f>RIGHT(N3441,LEN(N3441)-SEARCH("/",N3441))</f>
        <v>plays</v>
      </c>
      <c r="S3441" s="11">
        <f>(((J3441/60)/60)/24)+DATE(1970,1,1)</f>
        <v>42374.911226851851</v>
      </c>
      <c r="T3441" s="11">
        <f>(((I3441/60)/60)/24)+DATE(1970,1,1)</f>
        <v>42388.207638888889</v>
      </c>
      <c r="U3441">
        <f>YEAR(S3441)</f>
        <v>2016</v>
      </c>
      <c r="V3441">
        <f>YEAR(T3441)</f>
        <v>2016</v>
      </c>
      <c r="W3441" t="str">
        <f>IF(V3441=U3441, "Yes"," No")</f>
        <v>Yes</v>
      </c>
    </row>
    <row r="3442" spans="1:23" ht="43.2" x14ac:dyDescent="0.3">
      <c r="A3442">
        <v>3440</v>
      </c>
      <c r="B3442" s="1" t="s">
        <v>6969</v>
      </c>
      <c r="C3442" s="1" t="s">
        <v>6970</v>
      </c>
      <c r="D3442">
        <v>5000</v>
      </c>
      <c r="E3442">
        <v>5260.92</v>
      </c>
      <c r="F3442" t="s">
        <v>16</v>
      </c>
      <c r="G3442" t="s">
        <v>17</v>
      </c>
      <c r="H3442" t="s">
        <v>18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1086</v>
      </c>
      <c r="O3442" s="7">
        <f>(E3442/D3442)*100</f>
        <v>105.2184</v>
      </c>
      <c r="P3442" s="5">
        <f>IFERROR((E3442/L3442),0)</f>
        <v>64.157560975609755</v>
      </c>
      <c r="Q3442" s="5" t="str">
        <f>LEFT(N3442,SEARCH("/", N3442)-1)</f>
        <v>theater</v>
      </c>
      <c r="R3442" s="5" t="str">
        <f>RIGHT(N3442,LEN(N3442)-SEARCH("/",N3442))</f>
        <v>plays</v>
      </c>
      <c r="S3442" s="11">
        <f>(((J3442/60)/60)/24)+DATE(1970,1,1)</f>
        <v>41809.12300925926</v>
      </c>
      <c r="T3442" s="11">
        <f>(((I3442/60)/60)/24)+DATE(1970,1,1)</f>
        <v>41831.677083333336</v>
      </c>
      <c r="U3442">
        <f>YEAR(S3442)</f>
        <v>2014</v>
      </c>
      <c r="V3442">
        <f>YEAR(T3442)</f>
        <v>2014</v>
      </c>
      <c r="W3442" t="str">
        <f>IF(V3442=U3442, "Yes"," No")</f>
        <v>Yes</v>
      </c>
    </row>
    <row r="3443" spans="1:23" ht="43.2" x14ac:dyDescent="0.3">
      <c r="A3443">
        <v>3441</v>
      </c>
      <c r="B3443" s="1" t="s">
        <v>6971</v>
      </c>
      <c r="C3443" s="1" t="s">
        <v>6972</v>
      </c>
      <c r="D3443">
        <v>2500</v>
      </c>
      <c r="E3443">
        <v>2565</v>
      </c>
      <c r="F3443" t="s">
        <v>16</v>
      </c>
      <c r="G3443" t="s">
        <v>17</v>
      </c>
      <c r="H3443" t="s">
        <v>18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1086</v>
      </c>
      <c r="O3443" s="7">
        <f>(E3443/D3443)*100</f>
        <v>102.60000000000001</v>
      </c>
      <c r="P3443" s="5">
        <f>IFERROR((E3443/L3443),0)</f>
        <v>59.651162790697676</v>
      </c>
      <c r="Q3443" s="5" t="str">
        <f>LEFT(N3443,SEARCH("/", N3443)-1)</f>
        <v>theater</v>
      </c>
      <c r="R3443" s="5" t="str">
        <f>RIGHT(N3443,LEN(N3443)-SEARCH("/",N3443))</f>
        <v>plays</v>
      </c>
      <c r="S3443" s="11">
        <f>(((J3443/60)/60)/24)+DATE(1970,1,1)</f>
        <v>42294.429641203707</v>
      </c>
      <c r="T3443" s="11">
        <f>(((I3443/60)/60)/24)+DATE(1970,1,1)</f>
        <v>42321.845138888893</v>
      </c>
      <c r="U3443">
        <f>YEAR(S3443)</f>
        <v>2015</v>
      </c>
      <c r="V3443">
        <f>YEAR(T3443)</f>
        <v>2015</v>
      </c>
      <c r="W3443" t="str">
        <f>IF(V3443=U3443, "Yes"," No")</f>
        <v>Yes</v>
      </c>
    </row>
    <row r="3444" spans="1:23" ht="43.2" x14ac:dyDescent="0.3">
      <c r="A3444">
        <v>3442</v>
      </c>
      <c r="B3444" s="1" t="s">
        <v>6973</v>
      </c>
      <c r="C3444" s="1" t="s">
        <v>6974</v>
      </c>
      <c r="D3444">
        <v>250</v>
      </c>
      <c r="E3444">
        <v>250</v>
      </c>
      <c r="F3444" t="s">
        <v>16</v>
      </c>
      <c r="G3444" t="s">
        <v>17</v>
      </c>
      <c r="H3444" t="s">
        <v>18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1086</v>
      </c>
      <c r="O3444" s="7">
        <f>(E3444/D3444)*100</f>
        <v>100</v>
      </c>
      <c r="P3444" s="5">
        <f>IFERROR((E3444/L3444),0)</f>
        <v>31.25</v>
      </c>
      <c r="Q3444" s="5" t="str">
        <f>LEFT(N3444,SEARCH("/", N3444)-1)</f>
        <v>theater</v>
      </c>
      <c r="R3444" s="5" t="str">
        <f>RIGHT(N3444,LEN(N3444)-SEARCH("/",N3444))</f>
        <v>plays</v>
      </c>
      <c r="S3444" s="11">
        <f>(((J3444/60)/60)/24)+DATE(1970,1,1)</f>
        <v>42124.841111111105</v>
      </c>
      <c r="T3444" s="11">
        <f>(((I3444/60)/60)/24)+DATE(1970,1,1)</f>
        <v>42154.841111111105</v>
      </c>
      <c r="U3444">
        <f>YEAR(S3444)</f>
        <v>2015</v>
      </c>
      <c r="V3444">
        <f>YEAR(T3444)</f>
        <v>2015</v>
      </c>
      <c r="W3444" t="str">
        <f>IF(V3444=U3444, "Yes"," No")</f>
        <v>Yes</v>
      </c>
    </row>
    <row r="3445" spans="1:23" ht="43.2" x14ac:dyDescent="0.3">
      <c r="A3445">
        <v>3443</v>
      </c>
      <c r="B3445" s="1" t="s">
        <v>6975</v>
      </c>
      <c r="C3445" s="1" t="s">
        <v>6976</v>
      </c>
      <c r="D3445">
        <v>1000</v>
      </c>
      <c r="E3445">
        <v>1855</v>
      </c>
      <c r="F3445" t="s">
        <v>16</v>
      </c>
      <c r="G3445" t="s">
        <v>17</v>
      </c>
      <c r="H3445" t="s">
        <v>18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1086</v>
      </c>
      <c r="O3445" s="7">
        <f>(E3445/D3445)*100</f>
        <v>185.5</v>
      </c>
      <c r="P3445" s="5">
        <f>IFERROR((E3445/L3445),0)</f>
        <v>41.222222222222221</v>
      </c>
      <c r="Q3445" s="5" t="str">
        <f>LEFT(N3445,SEARCH("/", N3445)-1)</f>
        <v>theater</v>
      </c>
      <c r="R3445" s="5" t="str">
        <f>RIGHT(N3445,LEN(N3445)-SEARCH("/",N3445))</f>
        <v>plays</v>
      </c>
      <c r="S3445" s="11">
        <f>(((J3445/60)/60)/24)+DATE(1970,1,1)</f>
        <v>41861.524837962963</v>
      </c>
      <c r="T3445" s="11">
        <f>(((I3445/60)/60)/24)+DATE(1970,1,1)</f>
        <v>41891.524837962963</v>
      </c>
      <c r="U3445">
        <f>YEAR(S3445)</f>
        <v>2014</v>
      </c>
      <c r="V3445">
        <f>YEAR(T3445)</f>
        <v>2014</v>
      </c>
      <c r="W3445" t="str">
        <f>IF(V3445=U3445, "Yes"," No")</f>
        <v>Yes</v>
      </c>
    </row>
    <row r="3446" spans="1:23" ht="57.6" x14ac:dyDescent="0.3">
      <c r="A3446">
        <v>3444</v>
      </c>
      <c r="B3446" s="1" t="s">
        <v>6977</v>
      </c>
      <c r="C3446" s="1" t="s">
        <v>6978</v>
      </c>
      <c r="D3446">
        <v>300</v>
      </c>
      <c r="E3446">
        <v>867</v>
      </c>
      <c r="F3446" t="s">
        <v>16</v>
      </c>
      <c r="G3446" t="s">
        <v>50</v>
      </c>
      <c r="H3446" t="s">
        <v>51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1086</v>
      </c>
      <c r="O3446" s="7">
        <f>(E3446/D3446)*100</f>
        <v>289</v>
      </c>
      <c r="P3446" s="5">
        <f>IFERROR((E3446/L3446),0)</f>
        <v>43.35</v>
      </c>
      <c r="Q3446" s="5" t="str">
        <f>LEFT(N3446,SEARCH("/", N3446)-1)</f>
        <v>theater</v>
      </c>
      <c r="R3446" s="5" t="str">
        <f>RIGHT(N3446,LEN(N3446)-SEARCH("/",N3446))</f>
        <v>plays</v>
      </c>
      <c r="S3446" s="11">
        <f>(((J3446/60)/60)/24)+DATE(1970,1,1)</f>
        <v>42521.291504629626</v>
      </c>
      <c r="T3446" s="11">
        <f>(((I3446/60)/60)/24)+DATE(1970,1,1)</f>
        <v>42529.582638888889</v>
      </c>
      <c r="U3446">
        <f>YEAR(S3446)</f>
        <v>2016</v>
      </c>
      <c r="V3446">
        <f>YEAR(T3446)</f>
        <v>2016</v>
      </c>
      <c r="W3446" t="str">
        <f>IF(V3446=U3446, "Yes"," No")</f>
        <v>Yes</v>
      </c>
    </row>
    <row r="3447" spans="1:23" ht="43.2" x14ac:dyDescent="0.3">
      <c r="A3447">
        <v>3445</v>
      </c>
      <c r="B3447" s="1" t="s">
        <v>6979</v>
      </c>
      <c r="C3447" s="1" t="s">
        <v>6980</v>
      </c>
      <c r="D3447">
        <v>2000</v>
      </c>
      <c r="E3447">
        <v>2000</v>
      </c>
      <c r="F3447" t="s">
        <v>16</v>
      </c>
      <c r="G3447" t="s">
        <v>24</v>
      </c>
      <c r="H3447" t="s">
        <v>25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1086</v>
      </c>
      <c r="O3447" s="7">
        <f>(E3447/D3447)*100</f>
        <v>100</v>
      </c>
      <c r="P3447" s="5">
        <f>IFERROR((E3447/L3447),0)</f>
        <v>64.516129032258064</v>
      </c>
      <c r="Q3447" s="5" t="str">
        <f>LEFT(N3447,SEARCH("/", N3447)-1)</f>
        <v>theater</v>
      </c>
      <c r="R3447" s="5" t="str">
        <f>RIGHT(N3447,LEN(N3447)-SEARCH("/",N3447))</f>
        <v>plays</v>
      </c>
      <c r="S3447" s="11">
        <f>(((J3447/60)/60)/24)+DATE(1970,1,1)</f>
        <v>42272.530509259261</v>
      </c>
      <c r="T3447" s="11">
        <f>(((I3447/60)/60)/24)+DATE(1970,1,1)</f>
        <v>42300.530509259261</v>
      </c>
      <c r="U3447">
        <f>YEAR(S3447)</f>
        <v>2015</v>
      </c>
      <c r="V3447">
        <f>YEAR(T3447)</f>
        <v>2015</v>
      </c>
      <c r="W3447" t="str">
        <f>IF(V3447=U3447, "Yes"," No")</f>
        <v>Yes</v>
      </c>
    </row>
    <row r="3448" spans="1:23" ht="43.2" x14ac:dyDescent="0.3">
      <c r="A3448">
        <v>3446</v>
      </c>
      <c r="B3448" s="1" t="s">
        <v>6981</v>
      </c>
      <c r="C3448" s="1" t="s">
        <v>6982</v>
      </c>
      <c r="D3448">
        <v>1000</v>
      </c>
      <c r="E3448">
        <v>1082</v>
      </c>
      <c r="F3448" t="s">
        <v>16</v>
      </c>
      <c r="G3448" t="s">
        <v>24</v>
      </c>
      <c r="H3448" t="s">
        <v>25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1086</v>
      </c>
      <c r="O3448" s="7">
        <f>(E3448/D3448)*100</f>
        <v>108.2</v>
      </c>
      <c r="P3448" s="5">
        <f>IFERROR((E3448/L3448),0)</f>
        <v>43.28</v>
      </c>
      <c r="Q3448" s="5" t="str">
        <f>LEFT(N3448,SEARCH("/", N3448)-1)</f>
        <v>theater</v>
      </c>
      <c r="R3448" s="5" t="str">
        <f>RIGHT(N3448,LEN(N3448)-SEARCH("/",N3448))</f>
        <v>plays</v>
      </c>
      <c r="S3448" s="11">
        <f>(((J3448/60)/60)/24)+DATE(1970,1,1)</f>
        <v>42016.832465277781</v>
      </c>
      <c r="T3448" s="11">
        <f>(((I3448/60)/60)/24)+DATE(1970,1,1)</f>
        <v>42040.513888888891</v>
      </c>
      <c r="U3448">
        <f>YEAR(S3448)</f>
        <v>2015</v>
      </c>
      <c r="V3448">
        <f>YEAR(T3448)</f>
        <v>2015</v>
      </c>
      <c r="W3448" t="str">
        <f>IF(V3448=U3448, "Yes"," No")</f>
        <v>Yes</v>
      </c>
    </row>
    <row r="3449" spans="1:23" ht="28.8" x14ac:dyDescent="0.3">
      <c r="A3449">
        <v>3447</v>
      </c>
      <c r="B3449" s="1" t="s">
        <v>6983</v>
      </c>
      <c r="C3449" s="1" t="s">
        <v>6984</v>
      </c>
      <c r="D3449">
        <v>1000</v>
      </c>
      <c r="E3449">
        <v>1078</v>
      </c>
      <c r="F3449" t="s">
        <v>16</v>
      </c>
      <c r="G3449" t="s">
        <v>17</v>
      </c>
      <c r="H3449" t="s">
        <v>18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1086</v>
      </c>
      <c r="O3449" s="7">
        <f>(E3449/D3449)*100</f>
        <v>107.80000000000001</v>
      </c>
      <c r="P3449" s="5">
        <f>IFERROR((E3449/L3449),0)</f>
        <v>77</v>
      </c>
      <c r="Q3449" s="5" t="str">
        <f>LEFT(N3449,SEARCH("/", N3449)-1)</f>
        <v>theater</v>
      </c>
      <c r="R3449" s="5" t="str">
        <f>RIGHT(N3449,LEN(N3449)-SEARCH("/",N3449))</f>
        <v>plays</v>
      </c>
      <c r="S3449" s="11">
        <f>(((J3449/60)/60)/24)+DATE(1970,1,1)</f>
        <v>42402.889027777783</v>
      </c>
      <c r="T3449" s="11">
        <f>(((I3449/60)/60)/24)+DATE(1970,1,1)</f>
        <v>42447.847361111111</v>
      </c>
      <c r="U3449">
        <f>YEAR(S3449)</f>
        <v>2016</v>
      </c>
      <c r="V3449">
        <f>YEAR(T3449)</f>
        <v>2016</v>
      </c>
      <c r="W3449" t="str">
        <f>IF(V3449=U3449, "Yes"," No")</f>
        <v>Yes</v>
      </c>
    </row>
    <row r="3450" spans="1:23" ht="43.2" x14ac:dyDescent="0.3">
      <c r="A3450">
        <v>3448</v>
      </c>
      <c r="B3450" s="1" t="s">
        <v>6985</v>
      </c>
      <c r="C3450" s="1" t="s">
        <v>6986</v>
      </c>
      <c r="D3450">
        <v>2100</v>
      </c>
      <c r="E3450">
        <v>2305</v>
      </c>
      <c r="F3450" t="s">
        <v>16</v>
      </c>
      <c r="G3450" t="s">
        <v>17</v>
      </c>
      <c r="H3450" t="s">
        <v>18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1086</v>
      </c>
      <c r="O3450" s="7">
        <f>(E3450/D3450)*100</f>
        <v>109.76190476190477</v>
      </c>
      <c r="P3450" s="5">
        <f>IFERROR((E3450/L3450),0)</f>
        <v>51.222222222222221</v>
      </c>
      <c r="Q3450" s="5" t="str">
        <f>LEFT(N3450,SEARCH("/", N3450)-1)</f>
        <v>theater</v>
      </c>
      <c r="R3450" s="5" t="str">
        <f>RIGHT(N3450,LEN(N3450)-SEARCH("/",N3450))</f>
        <v>plays</v>
      </c>
      <c r="S3450" s="11">
        <f>(((J3450/60)/60)/24)+DATE(1970,1,1)</f>
        <v>41960.119085648148</v>
      </c>
      <c r="T3450" s="11">
        <f>(((I3450/60)/60)/24)+DATE(1970,1,1)</f>
        <v>41990.119085648148</v>
      </c>
      <c r="U3450">
        <f>YEAR(S3450)</f>
        <v>2014</v>
      </c>
      <c r="V3450">
        <f>YEAR(T3450)</f>
        <v>2014</v>
      </c>
      <c r="W3450" t="str">
        <f>IF(V3450=U3450, "Yes"," No")</f>
        <v>Yes</v>
      </c>
    </row>
    <row r="3451" spans="1:23" ht="43.2" x14ac:dyDescent="0.3">
      <c r="A3451">
        <v>3449</v>
      </c>
      <c r="B3451" s="1" t="s">
        <v>6987</v>
      </c>
      <c r="C3451" s="1" t="s">
        <v>6988</v>
      </c>
      <c r="D3451">
        <v>800</v>
      </c>
      <c r="E3451">
        <v>1365</v>
      </c>
      <c r="F3451" t="s">
        <v>16</v>
      </c>
      <c r="G3451" t="s">
        <v>17</v>
      </c>
      <c r="H3451" t="s">
        <v>18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1086</v>
      </c>
      <c r="O3451" s="7">
        <f>(E3451/D3451)*100</f>
        <v>170.625</v>
      </c>
      <c r="P3451" s="5">
        <f>IFERROR((E3451/L3451),0)</f>
        <v>68.25</v>
      </c>
      <c r="Q3451" s="5" t="str">
        <f>LEFT(N3451,SEARCH("/", N3451)-1)</f>
        <v>theater</v>
      </c>
      <c r="R3451" s="5" t="str">
        <f>RIGHT(N3451,LEN(N3451)-SEARCH("/",N3451))</f>
        <v>plays</v>
      </c>
      <c r="S3451" s="11">
        <f>(((J3451/60)/60)/24)+DATE(1970,1,1)</f>
        <v>42532.052523148144</v>
      </c>
      <c r="T3451" s="11">
        <f>(((I3451/60)/60)/24)+DATE(1970,1,1)</f>
        <v>42560.166666666672</v>
      </c>
      <c r="U3451">
        <f>YEAR(S3451)</f>
        <v>2016</v>
      </c>
      <c r="V3451">
        <f>YEAR(T3451)</f>
        <v>2016</v>
      </c>
      <c r="W3451" t="str">
        <f>IF(V3451=U3451, "Yes"," No")</f>
        <v>Yes</v>
      </c>
    </row>
    <row r="3452" spans="1:23" ht="43.2" x14ac:dyDescent="0.3">
      <c r="A3452">
        <v>3450</v>
      </c>
      <c r="B3452" s="1" t="s">
        <v>6989</v>
      </c>
      <c r="C3452" s="1" t="s">
        <v>6990</v>
      </c>
      <c r="D3452">
        <v>500</v>
      </c>
      <c r="E3452">
        <v>760</v>
      </c>
      <c r="F3452" t="s">
        <v>16</v>
      </c>
      <c r="G3452" t="s">
        <v>24</v>
      </c>
      <c r="H3452" t="s">
        <v>25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1086</v>
      </c>
      <c r="O3452" s="7">
        <f>(E3452/D3452)*100</f>
        <v>152</v>
      </c>
      <c r="P3452" s="5">
        <f>IFERROR((E3452/L3452),0)</f>
        <v>19.487179487179485</v>
      </c>
      <c r="Q3452" s="5" t="str">
        <f>LEFT(N3452,SEARCH("/", N3452)-1)</f>
        <v>theater</v>
      </c>
      <c r="R3452" s="5" t="str">
        <f>RIGHT(N3452,LEN(N3452)-SEARCH("/",N3452))</f>
        <v>plays</v>
      </c>
      <c r="S3452" s="11">
        <f>(((J3452/60)/60)/24)+DATE(1970,1,1)</f>
        <v>42036.704525462963</v>
      </c>
      <c r="T3452" s="11">
        <f>(((I3452/60)/60)/24)+DATE(1970,1,1)</f>
        <v>42096.662858796291</v>
      </c>
      <c r="U3452">
        <f>YEAR(S3452)</f>
        <v>2015</v>
      </c>
      <c r="V3452">
        <f>YEAR(T3452)</f>
        <v>2015</v>
      </c>
      <c r="W3452" t="str">
        <f>IF(V3452=U3452, "Yes"," No")</f>
        <v>Yes</v>
      </c>
    </row>
    <row r="3453" spans="1:23" ht="43.2" x14ac:dyDescent="0.3">
      <c r="A3453">
        <v>3451</v>
      </c>
      <c r="B3453" s="1" t="s">
        <v>6991</v>
      </c>
      <c r="C3453" s="1" t="s">
        <v>6992</v>
      </c>
      <c r="D3453">
        <v>650</v>
      </c>
      <c r="E3453">
        <v>658</v>
      </c>
      <c r="F3453" t="s">
        <v>16</v>
      </c>
      <c r="G3453" t="s">
        <v>17</v>
      </c>
      <c r="H3453" t="s">
        <v>18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1086</v>
      </c>
      <c r="O3453" s="7">
        <f>(E3453/D3453)*100</f>
        <v>101.23076923076924</v>
      </c>
      <c r="P3453" s="5">
        <f>IFERROR((E3453/L3453),0)</f>
        <v>41.125</v>
      </c>
      <c r="Q3453" s="5" t="str">
        <f>LEFT(N3453,SEARCH("/", N3453)-1)</f>
        <v>theater</v>
      </c>
      <c r="R3453" s="5" t="str">
        <f>RIGHT(N3453,LEN(N3453)-SEARCH("/",N3453))</f>
        <v>plays</v>
      </c>
      <c r="S3453" s="11">
        <f>(((J3453/60)/60)/24)+DATE(1970,1,1)</f>
        <v>42088.723692129628</v>
      </c>
      <c r="T3453" s="11">
        <f>(((I3453/60)/60)/24)+DATE(1970,1,1)</f>
        <v>42115.723692129628</v>
      </c>
      <c r="U3453">
        <f>YEAR(S3453)</f>
        <v>2015</v>
      </c>
      <c r="V3453">
        <f>YEAR(T3453)</f>
        <v>2015</v>
      </c>
      <c r="W3453" t="str">
        <f>IF(V3453=U3453, "Yes"," No")</f>
        <v>Yes</v>
      </c>
    </row>
    <row r="3454" spans="1:23" ht="43.2" x14ac:dyDescent="0.3">
      <c r="A3454">
        <v>3452</v>
      </c>
      <c r="B3454" s="1" t="s">
        <v>6993</v>
      </c>
      <c r="C3454" s="1" t="s">
        <v>6994</v>
      </c>
      <c r="D3454">
        <v>1000</v>
      </c>
      <c r="E3454">
        <v>1532</v>
      </c>
      <c r="F3454" t="s">
        <v>16</v>
      </c>
      <c r="G3454" t="s">
        <v>17</v>
      </c>
      <c r="H3454" t="s">
        <v>18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1086</v>
      </c>
      <c r="O3454" s="7">
        <f>(E3454/D3454)*100</f>
        <v>153.19999999999999</v>
      </c>
      <c r="P3454" s="5">
        <f>IFERROR((E3454/L3454),0)</f>
        <v>41.405405405405403</v>
      </c>
      <c r="Q3454" s="5" t="str">
        <f>LEFT(N3454,SEARCH("/", N3454)-1)</f>
        <v>theater</v>
      </c>
      <c r="R3454" s="5" t="str">
        <f>RIGHT(N3454,LEN(N3454)-SEARCH("/",N3454))</f>
        <v>plays</v>
      </c>
      <c r="S3454" s="11">
        <f>(((J3454/60)/60)/24)+DATE(1970,1,1)</f>
        <v>41820.639189814814</v>
      </c>
      <c r="T3454" s="11">
        <f>(((I3454/60)/60)/24)+DATE(1970,1,1)</f>
        <v>41843.165972222225</v>
      </c>
      <c r="U3454">
        <f>YEAR(S3454)</f>
        <v>2014</v>
      </c>
      <c r="V3454">
        <f>YEAR(T3454)</f>
        <v>2014</v>
      </c>
      <c r="W3454" t="str">
        <f>IF(V3454=U3454, "Yes"," No")</f>
        <v>Yes</v>
      </c>
    </row>
    <row r="3455" spans="1:23" ht="43.2" x14ac:dyDescent="0.3">
      <c r="A3455">
        <v>3453</v>
      </c>
      <c r="B3455" s="1" t="s">
        <v>6995</v>
      </c>
      <c r="C3455" s="1" t="s">
        <v>6996</v>
      </c>
      <c r="D3455">
        <v>300</v>
      </c>
      <c r="E3455">
        <v>385</v>
      </c>
      <c r="F3455" t="s">
        <v>16</v>
      </c>
      <c r="G3455" t="s">
        <v>24</v>
      </c>
      <c r="H3455" t="s">
        <v>25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1086</v>
      </c>
      <c r="O3455" s="7">
        <f>(E3455/D3455)*100</f>
        <v>128.33333333333334</v>
      </c>
      <c r="P3455" s="5">
        <f>IFERROR((E3455/L3455),0)</f>
        <v>27.5</v>
      </c>
      <c r="Q3455" s="5" t="str">
        <f>LEFT(N3455,SEARCH("/", N3455)-1)</f>
        <v>theater</v>
      </c>
      <c r="R3455" s="5" t="str">
        <f>RIGHT(N3455,LEN(N3455)-SEARCH("/",N3455))</f>
        <v>plays</v>
      </c>
      <c r="S3455" s="11">
        <f>(((J3455/60)/60)/24)+DATE(1970,1,1)</f>
        <v>42535.97865740741</v>
      </c>
      <c r="T3455" s="11">
        <f>(((I3455/60)/60)/24)+DATE(1970,1,1)</f>
        <v>42595.97865740741</v>
      </c>
      <c r="U3455">
        <f>YEAR(S3455)</f>
        <v>2016</v>
      </c>
      <c r="V3455">
        <f>YEAR(T3455)</f>
        <v>2016</v>
      </c>
      <c r="W3455" t="str">
        <f>IF(V3455=U3455, "Yes"," No")</f>
        <v>Yes</v>
      </c>
    </row>
    <row r="3456" spans="1:23" ht="57.6" x14ac:dyDescent="0.3">
      <c r="A3456">
        <v>3454</v>
      </c>
      <c r="B3456" s="1" t="s">
        <v>6997</v>
      </c>
      <c r="C3456" s="1" t="s">
        <v>6998</v>
      </c>
      <c r="D3456">
        <v>700</v>
      </c>
      <c r="E3456">
        <v>705</v>
      </c>
      <c r="F3456" t="s">
        <v>16</v>
      </c>
      <c r="G3456" t="s">
        <v>24</v>
      </c>
      <c r="H3456" t="s">
        <v>25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1086</v>
      </c>
      <c r="O3456" s="7">
        <f>(E3456/D3456)*100</f>
        <v>100.71428571428571</v>
      </c>
      <c r="P3456" s="5">
        <f>IFERROR((E3456/L3456),0)</f>
        <v>33.571428571428569</v>
      </c>
      <c r="Q3456" s="5" t="str">
        <f>LEFT(N3456,SEARCH("/", N3456)-1)</f>
        <v>theater</v>
      </c>
      <c r="R3456" s="5" t="str">
        <f>RIGHT(N3456,LEN(N3456)-SEARCH("/",N3456))</f>
        <v>plays</v>
      </c>
      <c r="S3456" s="11">
        <f>(((J3456/60)/60)/24)+DATE(1970,1,1)</f>
        <v>41821.698599537034</v>
      </c>
      <c r="T3456" s="11">
        <f>(((I3456/60)/60)/24)+DATE(1970,1,1)</f>
        <v>41851.698599537034</v>
      </c>
      <c r="U3456">
        <f>YEAR(S3456)</f>
        <v>2014</v>
      </c>
      <c r="V3456">
        <f>YEAR(T3456)</f>
        <v>2014</v>
      </c>
      <c r="W3456" t="str">
        <f>IF(V3456=U3456, "Yes"," No")</f>
        <v>Yes</v>
      </c>
    </row>
    <row r="3457" spans="1:23" ht="43.2" x14ac:dyDescent="0.3">
      <c r="A3457">
        <v>3455</v>
      </c>
      <c r="B3457" s="1" t="s">
        <v>6999</v>
      </c>
      <c r="C3457" s="1" t="s">
        <v>7000</v>
      </c>
      <c r="D3457">
        <v>10000</v>
      </c>
      <c r="E3457">
        <v>10065</v>
      </c>
      <c r="F3457" t="s">
        <v>16</v>
      </c>
      <c r="G3457" t="s">
        <v>17</v>
      </c>
      <c r="H3457" t="s">
        <v>18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1086</v>
      </c>
      <c r="O3457" s="7">
        <f>(E3457/D3457)*100</f>
        <v>100.64999999999999</v>
      </c>
      <c r="P3457" s="5">
        <f>IFERROR((E3457/L3457),0)</f>
        <v>145.86956521739131</v>
      </c>
      <c r="Q3457" s="5" t="str">
        <f>LEFT(N3457,SEARCH("/", N3457)-1)</f>
        <v>theater</v>
      </c>
      <c r="R3457" s="5" t="str">
        <f>RIGHT(N3457,LEN(N3457)-SEARCH("/",N3457))</f>
        <v>plays</v>
      </c>
      <c r="S3457" s="11">
        <f>(((J3457/60)/60)/24)+DATE(1970,1,1)</f>
        <v>42626.7503125</v>
      </c>
      <c r="T3457" s="11">
        <f>(((I3457/60)/60)/24)+DATE(1970,1,1)</f>
        <v>42656.7503125</v>
      </c>
      <c r="U3457">
        <f>YEAR(S3457)</f>
        <v>2016</v>
      </c>
      <c r="V3457">
        <f>YEAR(T3457)</f>
        <v>2016</v>
      </c>
      <c r="W3457" t="str">
        <f>IF(V3457=U3457, "Yes"," No")</f>
        <v>Yes</v>
      </c>
    </row>
    <row r="3458" spans="1:23" ht="43.2" x14ac:dyDescent="0.3">
      <c r="A3458">
        <v>3456</v>
      </c>
      <c r="B3458" s="1" t="s">
        <v>7001</v>
      </c>
      <c r="C3458" s="1" t="s">
        <v>7002</v>
      </c>
      <c r="D3458">
        <v>3000</v>
      </c>
      <c r="E3458">
        <v>5739</v>
      </c>
      <c r="F3458" t="s">
        <v>16</v>
      </c>
      <c r="G3458" t="s">
        <v>17</v>
      </c>
      <c r="H3458" t="s">
        <v>18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1086</v>
      </c>
      <c r="O3458" s="7">
        <f>(E3458/D3458)*100</f>
        <v>191.3</v>
      </c>
      <c r="P3458" s="5">
        <f>IFERROR((E3458/L3458),0)</f>
        <v>358.6875</v>
      </c>
      <c r="Q3458" s="5" t="str">
        <f>LEFT(N3458,SEARCH("/", N3458)-1)</f>
        <v>theater</v>
      </c>
      <c r="R3458" s="5" t="str">
        <f>RIGHT(N3458,LEN(N3458)-SEARCH("/",N3458))</f>
        <v>plays</v>
      </c>
      <c r="S3458" s="11">
        <f>(((J3458/60)/60)/24)+DATE(1970,1,1)</f>
        <v>41821.205636574072</v>
      </c>
      <c r="T3458" s="11">
        <f>(((I3458/60)/60)/24)+DATE(1970,1,1)</f>
        <v>41852.290972222225</v>
      </c>
      <c r="U3458">
        <f>YEAR(S3458)</f>
        <v>2014</v>
      </c>
      <c r="V3458">
        <f>YEAR(T3458)</f>
        <v>2014</v>
      </c>
      <c r="W3458" t="str">
        <f>IF(V3458=U3458, "Yes"," No")</f>
        <v>Yes</v>
      </c>
    </row>
    <row r="3459" spans="1:23" ht="28.8" x14ac:dyDescent="0.3">
      <c r="A3459">
        <v>3457</v>
      </c>
      <c r="B3459" s="1" t="s">
        <v>7003</v>
      </c>
      <c r="C3459" s="1" t="s">
        <v>7004</v>
      </c>
      <c r="D3459">
        <v>2000</v>
      </c>
      <c r="E3459">
        <v>2804</v>
      </c>
      <c r="F3459" t="s">
        <v>16</v>
      </c>
      <c r="G3459" t="s">
        <v>17</v>
      </c>
      <c r="H3459" t="s">
        <v>18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1086</v>
      </c>
      <c r="O3459" s="7">
        <f>(E3459/D3459)*100</f>
        <v>140.19999999999999</v>
      </c>
      <c r="P3459" s="5">
        <f>IFERROR((E3459/L3459),0)</f>
        <v>50.981818181818184</v>
      </c>
      <c r="Q3459" s="5" t="str">
        <f>LEFT(N3459,SEARCH("/", N3459)-1)</f>
        <v>theater</v>
      </c>
      <c r="R3459" s="5" t="str">
        <f>RIGHT(N3459,LEN(N3459)-SEARCH("/",N3459))</f>
        <v>plays</v>
      </c>
      <c r="S3459" s="11">
        <f>(((J3459/60)/60)/24)+DATE(1970,1,1)</f>
        <v>42016.706678240742</v>
      </c>
      <c r="T3459" s="11">
        <f>(((I3459/60)/60)/24)+DATE(1970,1,1)</f>
        <v>42047.249305555553</v>
      </c>
      <c r="U3459">
        <f>YEAR(S3459)</f>
        <v>2015</v>
      </c>
      <c r="V3459">
        <f>YEAR(T3459)</f>
        <v>2015</v>
      </c>
      <c r="W3459" t="str">
        <f>IF(V3459=U3459, "Yes"," No")</f>
        <v>Yes</v>
      </c>
    </row>
    <row r="3460" spans="1:23" ht="43.2" x14ac:dyDescent="0.3">
      <c r="A3460">
        <v>3458</v>
      </c>
      <c r="B3460" s="1" t="s">
        <v>7005</v>
      </c>
      <c r="C3460" s="1" t="s">
        <v>7006</v>
      </c>
      <c r="D3460">
        <v>978</v>
      </c>
      <c r="E3460">
        <v>1216</v>
      </c>
      <c r="F3460" t="s">
        <v>16</v>
      </c>
      <c r="G3460" t="s">
        <v>17</v>
      </c>
      <c r="H3460" t="s">
        <v>18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1086</v>
      </c>
      <c r="O3460" s="7">
        <f>(E3460/D3460)*100</f>
        <v>124.33537832310839</v>
      </c>
      <c r="P3460" s="5">
        <f>IFERROR((E3460/L3460),0)</f>
        <v>45.037037037037038</v>
      </c>
      <c r="Q3460" s="5" t="str">
        <f>LEFT(N3460,SEARCH("/", N3460)-1)</f>
        <v>theater</v>
      </c>
      <c r="R3460" s="5" t="str">
        <f>RIGHT(N3460,LEN(N3460)-SEARCH("/",N3460))</f>
        <v>plays</v>
      </c>
      <c r="S3460" s="11">
        <f>(((J3460/60)/60)/24)+DATE(1970,1,1)</f>
        <v>42011.202581018515</v>
      </c>
      <c r="T3460" s="11">
        <f>(((I3460/60)/60)/24)+DATE(1970,1,1)</f>
        <v>42038.185416666667</v>
      </c>
      <c r="U3460">
        <f>YEAR(S3460)</f>
        <v>2015</v>
      </c>
      <c r="V3460">
        <f>YEAR(T3460)</f>
        <v>2015</v>
      </c>
      <c r="W3460" t="str">
        <f>IF(V3460=U3460, "Yes"," No")</f>
        <v>Yes</v>
      </c>
    </row>
    <row r="3461" spans="1:23" ht="57.6" x14ac:dyDescent="0.3">
      <c r="A3461">
        <v>3459</v>
      </c>
      <c r="B3461" s="1" t="s">
        <v>7007</v>
      </c>
      <c r="C3461" s="1" t="s">
        <v>7008</v>
      </c>
      <c r="D3461">
        <v>500</v>
      </c>
      <c r="E3461">
        <v>631</v>
      </c>
      <c r="F3461" t="s">
        <v>16</v>
      </c>
      <c r="G3461" t="s">
        <v>24</v>
      </c>
      <c r="H3461" t="s">
        <v>25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1086</v>
      </c>
      <c r="O3461" s="7">
        <f>(E3461/D3461)*100</f>
        <v>126.2</v>
      </c>
      <c r="P3461" s="5">
        <f>IFERROR((E3461/L3461),0)</f>
        <v>17.527777777777779</v>
      </c>
      <c r="Q3461" s="5" t="str">
        <f>LEFT(N3461,SEARCH("/", N3461)-1)</f>
        <v>theater</v>
      </c>
      <c r="R3461" s="5" t="str">
        <f>RIGHT(N3461,LEN(N3461)-SEARCH("/",N3461))</f>
        <v>plays</v>
      </c>
      <c r="S3461" s="11">
        <f>(((J3461/60)/60)/24)+DATE(1970,1,1)</f>
        <v>42480.479861111111</v>
      </c>
      <c r="T3461" s="11">
        <f>(((I3461/60)/60)/24)+DATE(1970,1,1)</f>
        <v>42510.479861111111</v>
      </c>
      <c r="U3461">
        <f>YEAR(S3461)</f>
        <v>2016</v>
      </c>
      <c r="V3461">
        <f>YEAR(T3461)</f>
        <v>2016</v>
      </c>
      <c r="W3461" t="str">
        <f>IF(V3461=U3461, "Yes"," No")</f>
        <v>Yes</v>
      </c>
    </row>
    <row r="3462" spans="1:23" ht="43.2" x14ac:dyDescent="0.3">
      <c r="A3462">
        <v>3460</v>
      </c>
      <c r="B3462" s="1" t="s">
        <v>7009</v>
      </c>
      <c r="C3462" s="1" t="s">
        <v>7010</v>
      </c>
      <c r="D3462">
        <v>500</v>
      </c>
      <c r="E3462">
        <v>950</v>
      </c>
      <c r="F3462" t="s">
        <v>16</v>
      </c>
      <c r="G3462" t="s">
        <v>24</v>
      </c>
      <c r="H3462" t="s">
        <v>25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1086</v>
      </c>
      <c r="O3462" s="7">
        <f>(E3462/D3462)*100</f>
        <v>190</v>
      </c>
      <c r="P3462" s="5">
        <f>IFERROR((E3462/L3462),0)</f>
        <v>50</v>
      </c>
      <c r="Q3462" s="5" t="str">
        <f>LEFT(N3462,SEARCH("/", N3462)-1)</f>
        <v>theater</v>
      </c>
      <c r="R3462" s="5" t="str">
        <f>RIGHT(N3462,LEN(N3462)-SEARCH("/",N3462))</f>
        <v>plays</v>
      </c>
      <c r="S3462" s="11">
        <f>(((J3462/60)/60)/24)+DATE(1970,1,1)</f>
        <v>41852.527222222219</v>
      </c>
      <c r="T3462" s="11">
        <f>(((I3462/60)/60)/24)+DATE(1970,1,1)</f>
        <v>41866.527222222219</v>
      </c>
      <c r="U3462">
        <f>YEAR(S3462)</f>
        <v>2014</v>
      </c>
      <c r="V3462">
        <f>YEAR(T3462)</f>
        <v>2014</v>
      </c>
      <c r="W3462" t="str">
        <f>IF(V3462=U3462, "Yes"," No")</f>
        <v>Yes</v>
      </c>
    </row>
    <row r="3463" spans="1:23" ht="57.6" x14ac:dyDescent="0.3">
      <c r="A3463">
        <v>3461</v>
      </c>
      <c r="B3463" s="1" t="s">
        <v>7011</v>
      </c>
      <c r="C3463" s="1" t="s">
        <v>7012</v>
      </c>
      <c r="D3463">
        <v>500</v>
      </c>
      <c r="E3463">
        <v>695</v>
      </c>
      <c r="F3463" t="s">
        <v>16</v>
      </c>
      <c r="G3463" t="s">
        <v>17</v>
      </c>
      <c r="H3463" t="s">
        <v>18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1086</v>
      </c>
      <c r="O3463" s="7">
        <f>(E3463/D3463)*100</f>
        <v>139</v>
      </c>
      <c r="P3463" s="5">
        <f>IFERROR((E3463/L3463),0)</f>
        <v>57.916666666666664</v>
      </c>
      <c r="Q3463" s="5" t="str">
        <f>LEFT(N3463,SEARCH("/", N3463)-1)</f>
        <v>theater</v>
      </c>
      <c r="R3463" s="5" t="str">
        <f>RIGHT(N3463,LEN(N3463)-SEARCH("/",N3463))</f>
        <v>plays</v>
      </c>
      <c r="S3463" s="11">
        <f>(((J3463/60)/60)/24)+DATE(1970,1,1)</f>
        <v>42643.632858796293</v>
      </c>
      <c r="T3463" s="11">
        <f>(((I3463/60)/60)/24)+DATE(1970,1,1)</f>
        <v>42672.125</v>
      </c>
      <c r="U3463">
        <f>YEAR(S3463)</f>
        <v>2016</v>
      </c>
      <c r="V3463">
        <f>YEAR(T3463)</f>
        <v>2016</v>
      </c>
      <c r="W3463" t="str">
        <f>IF(V3463=U3463, "Yes"," No")</f>
        <v>Yes</v>
      </c>
    </row>
    <row r="3464" spans="1:23" ht="43.2" x14ac:dyDescent="0.3">
      <c r="A3464">
        <v>3462</v>
      </c>
      <c r="B3464" s="1" t="s">
        <v>7013</v>
      </c>
      <c r="C3464" s="1" t="s">
        <v>7014</v>
      </c>
      <c r="D3464">
        <v>250</v>
      </c>
      <c r="E3464">
        <v>505</v>
      </c>
      <c r="F3464" t="s">
        <v>16</v>
      </c>
      <c r="G3464" t="s">
        <v>17</v>
      </c>
      <c r="H3464" t="s">
        <v>18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1086</v>
      </c>
      <c r="O3464" s="7">
        <f>(E3464/D3464)*100</f>
        <v>202</v>
      </c>
      <c r="P3464" s="5">
        <f>IFERROR((E3464/L3464),0)</f>
        <v>29.705882352941178</v>
      </c>
      <c r="Q3464" s="5" t="str">
        <f>LEFT(N3464,SEARCH("/", N3464)-1)</f>
        <v>theater</v>
      </c>
      <c r="R3464" s="5" t="str">
        <f>RIGHT(N3464,LEN(N3464)-SEARCH("/",N3464))</f>
        <v>plays</v>
      </c>
      <c r="S3464" s="11">
        <f>(((J3464/60)/60)/24)+DATE(1970,1,1)</f>
        <v>42179.898472222223</v>
      </c>
      <c r="T3464" s="11">
        <f>(((I3464/60)/60)/24)+DATE(1970,1,1)</f>
        <v>42195.75</v>
      </c>
      <c r="U3464">
        <f>YEAR(S3464)</f>
        <v>2015</v>
      </c>
      <c r="V3464">
        <f>YEAR(T3464)</f>
        <v>2015</v>
      </c>
      <c r="W3464" t="str">
        <f>IF(V3464=U3464, "Yes"," No")</f>
        <v>Yes</v>
      </c>
    </row>
    <row r="3465" spans="1:23" ht="43.2" x14ac:dyDescent="0.3">
      <c r="A3465">
        <v>3463</v>
      </c>
      <c r="B3465" s="1" t="s">
        <v>7015</v>
      </c>
      <c r="C3465" s="1" t="s">
        <v>7016</v>
      </c>
      <c r="D3465">
        <v>10000</v>
      </c>
      <c r="E3465">
        <v>10338</v>
      </c>
      <c r="F3465" t="s">
        <v>16</v>
      </c>
      <c r="G3465" t="s">
        <v>159</v>
      </c>
      <c r="H3465" t="s">
        <v>160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1086</v>
      </c>
      <c r="O3465" s="7">
        <f>(E3465/D3465)*100</f>
        <v>103.38000000000001</v>
      </c>
      <c r="P3465" s="5">
        <f>IFERROR((E3465/L3465),0)</f>
        <v>90.684210526315795</v>
      </c>
      <c r="Q3465" s="5" t="str">
        <f>LEFT(N3465,SEARCH("/", N3465)-1)</f>
        <v>theater</v>
      </c>
      <c r="R3465" s="5" t="str">
        <f>RIGHT(N3465,LEN(N3465)-SEARCH("/",N3465))</f>
        <v>plays</v>
      </c>
      <c r="S3465" s="11">
        <f>(((J3465/60)/60)/24)+DATE(1970,1,1)</f>
        <v>42612.918807870374</v>
      </c>
      <c r="T3465" s="11">
        <f>(((I3465/60)/60)/24)+DATE(1970,1,1)</f>
        <v>42654.165972222225</v>
      </c>
      <c r="U3465">
        <f>YEAR(S3465)</f>
        <v>2016</v>
      </c>
      <c r="V3465">
        <f>YEAR(T3465)</f>
        <v>2016</v>
      </c>
      <c r="W3465" t="str">
        <f>IF(V3465=U3465, "Yes"," No")</f>
        <v>Yes</v>
      </c>
    </row>
    <row r="3466" spans="1:23" ht="57.6" x14ac:dyDescent="0.3">
      <c r="A3466">
        <v>3464</v>
      </c>
      <c r="B3466" s="1" t="s">
        <v>7017</v>
      </c>
      <c r="C3466" s="1" t="s">
        <v>7018</v>
      </c>
      <c r="D3466">
        <v>5000</v>
      </c>
      <c r="E3466">
        <v>5116.18</v>
      </c>
      <c r="F3466" t="s">
        <v>16</v>
      </c>
      <c r="G3466" t="s">
        <v>17</v>
      </c>
      <c r="H3466" t="s">
        <v>18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1086</v>
      </c>
      <c r="O3466" s="7">
        <f>(E3466/D3466)*100</f>
        <v>102.3236</v>
      </c>
      <c r="P3466" s="5">
        <f>IFERROR((E3466/L3466),0)</f>
        <v>55.012688172043013</v>
      </c>
      <c r="Q3466" s="5" t="str">
        <f>LEFT(N3466,SEARCH("/", N3466)-1)</f>
        <v>theater</v>
      </c>
      <c r="R3466" s="5" t="str">
        <f>RIGHT(N3466,LEN(N3466)-SEARCH("/",N3466))</f>
        <v>plays</v>
      </c>
      <c r="S3466" s="11">
        <f>(((J3466/60)/60)/24)+DATE(1970,1,1)</f>
        <v>42575.130057870367</v>
      </c>
      <c r="T3466" s="11">
        <f>(((I3466/60)/60)/24)+DATE(1970,1,1)</f>
        <v>42605.130057870367</v>
      </c>
      <c r="U3466">
        <f>YEAR(S3466)</f>
        <v>2016</v>
      </c>
      <c r="V3466">
        <f>YEAR(T3466)</f>
        <v>2016</v>
      </c>
      <c r="W3466" t="str">
        <f>IF(V3466=U3466, "Yes"," No")</f>
        <v>Yes</v>
      </c>
    </row>
    <row r="3467" spans="1:23" ht="43.2" x14ac:dyDescent="0.3">
      <c r="A3467">
        <v>3465</v>
      </c>
      <c r="B3467" s="1" t="s">
        <v>7019</v>
      </c>
      <c r="C3467" s="1" t="s">
        <v>7020</v>
      </c>
      <c r="D3467">
        <v>2000</v>
      </c>
      <c r="E3467">
        <v>2060</v>
      </c>
      <c r="F3467" t="s">
        <v>16</v>
      </c>
      <c r="G3467" t="s">
        <v>24</v>
      </c>
      <c r="H3467" t="s">
        <v>25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1086</v>
      </c>
      <c r="O3467" s="7">
        <f>(E3467/D3467)*100</f>
        <v>103</v>
      </c>
      <c r="P3467" s="5">
        <f>IFERROR((E3467/L3467),0)</f>
        <v>57.222222222222221</v>
      </c>
      <c r="Q3467" s="5" t="str">
        <f>LEFT(N3467,SEARCH("/", N3467)-1)</f>
        <v>theater</v>
      </c>
      <c r="R3467" s="5" t="str">
        <f>RIGHT(N3467,LEN(N3467)-SEARCH("/",N3467))</f>
        <v>plays</v>
      </c>
      <c r="S3467" s="11">
        <f>(((J3467/60)/60)/24)+DATE(1970,1,1)</f>
        <v>42200.625833333332</v>
      </c>
      <c r="T3467" s="11">
        <f>(((I3467/60)/60)/24)+DATE(1970,1,1)</f>
        <v>42225.666666666672</v>
      </c>
      <c r="U3467">
        <f>YEAR(S3467)</f>
        <v>2015</v>
      </c>
      <c r="V3467">
        <f>YEAR(T3467)</f>
        <v>2015</v>
      </c>
      <c r="W3467" t="str">
        <f>IF(V3467=U3467, "Yes"," No")</f>
        <v>Yes</v>
      </c>
    </row>
    <row r="3468" spans="1:23" ht="43.2" x14ac:dyDescent="0.3">
      <c r="A3468">
        <v>3466</v>
      </c>
      <c r="B3468" s="1" t="s">
        <v>7021</v>
      </c>
      <c r="C3468" s="1" t="s">
        <v>7022</v>
      </c>
      <c r="D3468">
        <v>3500</v>
      </c>
      <c r="E3468">
        <v>4450</v>
      </c>
      <c r="F3468" t="s">
        <v>16</v>
      </c>
      <c r="G3468" t="s">
        <v>17</v>
      </c>
      <c r="H3468" t="s">
        <v>18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1086</v>
      </c>
      <c r="O3468" s="7">
        <f>(E3468/D3468)*100</f>
        <v>127.14285714285714</v>
      </c>
      <c r="P3468" s="5">
        <f>IFERROR((E3468/L3468),0)</f>
        <v>72.950819672131146</v>
      </c>
      <c r="Q3468" s="5" t="str">
        <f>LEFT(N3468,SEARCH("/", N3468)-1)</f>
        <v>theater</v>
      </c>
      <c r="R3468" s="5" t="str">
        <f>RIGHT(N3468,LEN(N3468)-SEARCH("/",N3468))</f>
        <v>plays</v>
      </c>
      <c r="S3468" s="11">
        <f>(((J3468/60)/60)/24)+DATE(1970,1,1)</f>
        <v>42420.019097222219</v>
      </c>
      <c r="T3468" s="11">
        <f>(((I3468/60)/60)/24)+DATE(1970,1,1)</f>
        <v>42479.977430555555</v>
      </c>
      <c r="U3468">
        <f>YEAR(S3468)</f>
        <v>2016</v>
      </c>
      <c r="V3468">
        <f>YEAR(T3468)</f>
        <v>2016</v>
      </c>
      <c r="W3468" t="str">
        <f>IF(V3468=U3468, "Yes"," No")</f>
        <v>Yes</v>
      </c>
    </row>
    <row r="3469" spans="1:23" x14ac:dyDescent="0.3">
      <c r="A3469">
        <v>3467</v>
      </c>
      <c r="B3469" s="1" t="s">
        <v>7023</v>
      </c>
      <c r="C3469" s="1" t="s">
        <v>7024</v>
      </c>
      <c r="D3469">
        <v>3000</v>
      </c>
      <c r="E3469">
        <v>3030</v>
      </c>
      <c r="F3469" t="s">
        <v>16</v>
      </c>
      <c r="G3469" t="s">
        <v>17</v>
      </c>
      <c r="H3469" t="s">
        <v>18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1086</v>
      </c>
      <c r="O3469" s="7">
        <f>(E3469/D3469)*100</f>
        <v>101</v>
      </c>
      <c r="P3469" s="5">
        <f>IFERROR((E3469/L3469),0)</f>
        <v>64.468085106382972</v>
      </c>
      <c r="Q3469" s="5" t="str">
        <f>LEFT(N3469,SEARCH("/", N3469)-1)</f>
        <v>theater</v>
      </c>
      <c r="R3469" s="5" t="str">
        <f>RIGHT(N3469,LEN(N3469)-SEARCH("/",N3469))</f>
        <v>plays</v>
      </c>
      <c r="S3469" s="11">
        <f>(((J3469/60)/60)/24)+DATE(1970,1,1)</f>
        <v>42053.671666666662</v>
      </c>
      <c r="T3469" s="11">
        <f>(((I3469/60)/60)/24)+DATE(1970,1,1)</f>
        <v>42083.630000000005</v>
      </c>
      <c r="U3469">
        <f>YEAR(S3469)</f>
        <v>2015</v>
      </c>
      <c r="V3469">
        <f>YEAR(T3469)</f>
        <v>2015</v>
      </c>
      <c r="W3469" t="str">
        <f>IF(V3469=U3469, "Yes"," No")</f>
        <v>Yes</v>
      </c>
    </row>
    <row r="3470" spans="1:23" ht="43.2" x14ac:dyDescent="0.3">
      <c r="A3470">
        <v>3468</v>
      </c>
      <c r="B3470" s="1" t="s">
        <v>7025</v>
      </c>
      <c r="C3470" s="1" t="s">
        <v>7026</v>
      </c>
      <c r="D3470">
        <v>10000</v>
      </c>
      <c r="E3470">
        <v>12178</v>
      </c>
      <c r="F3470" t="s">
        <v>16</v>
      </c>
      <c r="G3470" t="s">
        <v>17</v>
      </c>
      <c r="H3470" t="s">
        <v>18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1086</v>
      </c>
      <c r="O3470" s="7">
        <f>(E3470/D3470)*100</f>
        <v>121.78</v>
      </c>
      <c r="P3470" s="5">
        <f>IFERROR((E3470/L3470),0)</f>
        <v>716.35294117647061</v>
      </c>
      <c r="Q3470" s="5" t="str">
        <f>LEFT(N3470,SEARCH("/", N3470)-1)</f>
        <v>theater</v>
      </c>
      <c r="R3470" s="5" t="str">
        <f>RIGHT(N3470,LEN(N3470)-SEARCH("/",N3470))</f>
        <v>plays</v>
      </c>
      <c r="S3470" s="11">
        <f>(((J3470/60)/60)/24)+DATE(1970,1,1)</f>
        <v>42605.765381944439</v>
      </c>
      <c r="T3470" s="11">
        <f>(((I3470/60)/60)/24)+DATE(1970,1,1)</f>
        <v>42634.125</v>
      </c>
      <c r="U3470">
        <f>YEAR(S3470)</f>
        <v>2016</v>
      </c>
      <c r="V3470">
        <f>YEAR(T3470)</f>
        <v>2016</v>
      </c>
      <c r="W3470" t="str">
        <f>IF(V3470=U3470, "Yes"," No")</f>
        <v>Yes</v>
      </c>
    </row>
    <row r="3471" spans="1:23" ht="57.6" x14ac:dyDescent="0.3">
      <c r="A3471">
        <v>3469</v>
      </c>
      <c r="B3471" s="1" t="s">
        <v>7027</v>
      </c>
      <c r="C3471" s="1" t="s">
        <v>7028</v>
      </c>
      <c r="D3471">
        <v>2800</v>
      </c>
      <c r="E3471">
        <v>3175</v>
      </c>
      <c r="F3471" t="s">
        <v>16</v>
      </c>
      <c r="G3471" t="s">
        <v>17</v>
      </c>
      <c r="H3471" t="s">
        <v>18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1086</v>
      </c>
      <c r="O3471" s="7">
        <f>(E3471/D3471)*100</f>
        <v>113.39285714285714</v>
      </c>
      <c r="P3471" s="5">
        <f>IFERROR((E3471/L3471),0)</f>
        <v>50.396825396825399</v>
      </c>
      <c r="Q3471" s="5" t="str">
        <f>LEFT(N3471,SEARCH("/", N3471)-1)</f>
        <v>theater</v>
      </c>
      <c r="R3471" s="5" t="str">
        <f>RIGHT(N3471,LEN(N3471)-SEARCH("/",N3471))</f>
        <v>plays</v>
      </c>
      <c r="S3471" s="11">
        <f>(((J3471/60)/60)/24)+DATE(1970,1,1)</f>
        <v>42458.641724537039</v>
      </c>
      <c r="T3471" s="11">
        <f>(((I3471/60)/60)/24)+DATE(1970,1,1)</f>
        <v>42488.641724537039</v>
      </c>
      <c r="U3471">
        <f>YEAR(S3471)</f>
        <v>2016</v>
      </c>
      <c r="V3471">
        <f>YEAR(T3471)</f>
        <v>2016</v>
      </c>
      <c r="W3471" t="str">
        <f>IF(V3471=U3471, "Yes"," No")</f>
        <v>Yes</v>
      </c>
    </row>
    <row r="3472" spans="1:23" ht="28.8" x14ac:dyDescent="0.3">
      <c r="A3472">
        <v>3470</v>
      </c>
      <c r="B3472" s="1" t="s">
        <v>7029</v>
      </c>
      <c r="C3472" s="1" t="s">
        <v>7030</v>
      </c>
      <c r="D3472">
        <v>250</v>
      </c>
      <c r="E3472">
        <v>375</v>
      </c>
      <c r="F3472" t="s">
        <v>16</v>
      </c>
      <c r="G3472" t="s">
        <v>17</v>
      </c>
      <c r="H3472" t="s">
        <v>18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1086</v>
      </c>
      <c r="O3472" s="7">
        <f>(E3472/D3472)*100</f>
        <v>150</v>
      </c>
      <c r="P3472" s="5">
        <f>IFERROR((E3472/L3472),0)</f>
        <v>41.666666666666664</v>
      </c>
      <c r="Q3472" s="5" t="str">
        <f>LEFT(N3472,SEARCH("/", N3472)-1)</f>
        <v>theater</v>
      </c>
      <c r="R3472" s="5" t="str">
        <f>RIGHT(N3472,LEN(N3472)-SEARCH("/",N3472))</f>
        <v>plays</v>
      </c>
      <c r="S3472" s="11">
        <f>(((J3472/60)/60)/24)+DATE(1970,1,1)</f>
        <v>42529.022013888884</v>
      </c>
      <c r="T3472" s="11">
        <f>(((I3472/60)/60)/24)+DATE(1970,1,1)</f>
        <v>42566.901388888888</v>
      </c>
      <c r="U3472">
        <f>YEAR(S3472)</f>
        <v>2016</v>
      </c>
      <c r="V3472">
        <f>YEAR(T3472)</f>
        <v>2016</v>
      </c>
      <c r="W3472" t="str">
        <f>IF(V3472=U3472, "Yes"," No")</f>
        <v>Yes</v>
      </c>
    </row>
    <row r="3473" spans="1:23" ht="43.2" x14ac:dyDescent="0.3">
      <c r="A3473">
        <v>3471</v>
      </c>
      <c r="B3473" s="1" t="s">
        <v>7031</v>
      </c>
      <c r="C3473" s="1" t="s">
        <v>7032</v>
      </c>
      <c r="D3473">
        <v>500</v>
      </c>
      <c r="E3473">
        <v>1073</v>
      </c>
      <c r="F3473" t="s">
        <v>16</v>
      </c>
      <c r="G3473" t="s">
        <v>24</v>
      </c>
      <c r="H3473" t="s">
        <v>25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1086</v>
      </c>
      <c r="O3473" s="7">
        <f>(E3473/D3473)*100</f>
        <v>214.6</v>
      </c>
      <c r="P3473" s="5">
        <f>IFERROR((E3473/L3473),0)</f>
        <v>35.766666666666666</v>
      </c>
      <c r="Q3473" s="5" t="str">
        <f>LEFT(N3473,SEARCH("/", N3473)-1)</f>
        <v>theater</v>
      </c>
      <c r="R3473" s="5" t="str">
        <f>RIGHT(N3473,LEN(N3473)-SEARCH("/",N3473))</f>
        <v>plays</v>
      </c>
      <c r="S3473" s="11">
        <f>(((J3473/60)/60)/24)+DATE(1970,1,1)</f>
        <v>41841.820486111108</v>
      </c>
      <c r="T3473" s="11">
        <f>(((I3473/60)/60)/24)+DATE(1970,1,1)</f>
        <v>41882.833333333336</v>
      </c>
      <c r="U3473">
        <f>YEAR(S3473)</f>
        <v>2014</v>
      </c>
      <c r="V3473">
        <f>YEAR(T3473)</f>
        <v>2014</v>
      </c>
      <c r="W3473" t="str">
        <f>IF(V3473=U3473, "Yes"," No")</f>
        <v>Yes</v>
      </c>
    </row>
    <row r="3474" spans="1:23" ht="43.2" x14ac:dyDescent="0.3">
      <c r="A3474">
        <v>3472</v>
      </c>
      <c r="B3474" s="1" t="s">
        <v>7033</v>
      </c>
      <c r="C3474" s="1" t="s">
        <v>7034</v>
      </c>
      <c r="D3474">
        <v>2000</v>
      </c>
      <c r="E3474">
        <v>2041</v>
      </c>
      <c r="F3474" t="s">
        <v>16</v>
      </c>
      <c r="G3474" t="s">
        <v>17</v>
      </c>
      <c r="H3474" t="s">
        <v>18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1086</v>
      </c>
      <c r="O3474" s="7">
        <f>(E3474/D3474)*100</f>
        <v>102.05</v>
      </c>
      <c r="P3474" s="5">
        <f>IFERROR((E3474/L3474),0)</f>
        <v>88.739130434782609</v>
      </c>
      <c r="Q3474" s="5" t="str">
        <f>LEFT(N3474,SEARCH("/", N3474)-1)</f>
        <v>theater</v>
      </c>
      <c r="R3474" s="5" t="str">
        <f>RIGHT(N3474,LEN(N3474)-SEARCH("/",N3474))</f>
        <v>plays</v>
      </c>
      <c r="S3474" s="11">
        <f>(((J3474/60)/60)/24)+DATE(1970,1,1)</f>
        <v>41928.170497685183</v>
      </c>
      <c r="T3474" s="11">
        <f>(((I3474/60)/60)/24)+DATE(1970,1,1)</f>
        <v>41949.249305555553</v>
      </c>
      <c r="U3474">
        <f>YEAR(S3474)</f>
        <v>2014</v>
      </c>
      <c r="V3474">
        <f>YEAR(T3474)</f>
        <v>2014</v>
      </c>
      <c r="W3474" t="str">
        <f>IF(V3474=U3474, "Yes"," No")</f>
        <v>Yes</v>
      </c>
    </row>
    <row r="3475" spans="1:23" ht="43.2" x14ac:dyDescent="0.3">
      <c r="A3475">
        <v>3473</v>
      </c>
      <c r="B3475" s="1" t="s">
        <v>7035</v>
      </c>
      <c r="C3475" s="1" t="s">
        <v>7036</v>
      </c>
      <c r="D3475">
        <v>4900</v>
      </c>
      <c r="E3475">
        <v>4900</v>
      </c>
      <c r="F3475" t="s">
        <v>16</v>
      </c>
      <c r="G3475" t="s">
        <v>17</v>
      </c>
      <c r="H3475" t="s">
        <v>18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1086</v>
      </c>
      <c r="O3475" s="7">
        <f>(E3475/D3475)*100</f>
        <v>100</v>
      </c>
      <c r="P3475" s="5">
        <f>IFERROR((E3475/L3475),0)</f>
        <v>148.4848484848485</v>
      </c>
      <c r="Q3475" s="5" t="str">
        <f>LEFT(N3475,SEARCH("/", N3475)-1)</f>
        <v>theater</v>
      </c>
      <c r="R3475" s="5" t="str">
        <f>RIGHT(N3475,LEN(N3475)-SEARCH("/",N3475))</f>
        <v>plays</v>
      </c>
      <c r="S3475" s="11">
        <f>(((J3475/60)/60)/24)+DATE(1970,1,1)</f>
        <v>42062.834444444445</v>
      </c>
      <c r="T3475" s="11">
        <f>(((I3475/60)/60)/24)+DATE(1970,1,1)</f>
        <v>42083.852083333331</v>
      </c>
      <c r="U3475">
        <f>YEAR(S3475)</f>
        <v>2015</v>
      </c>
      <c r="V3475">
        <f>YEAR(T3475)</f>
        <v>2015</v>
      </c>
      <c r="W3475" t="str">
        <f>IF(V3475=U3475, "Yes"," No")</f>
        <v>Yes</v>
      </c>
    </row>
    <row r="3476" spans="1:23" ht="43.2" x14ac:dyDescent="0.3">
      <c r="A3476">
        <v>3474</v>
      </c>
      <c r="B3476" s="1" t="s">
        <v>7037</v>
      </c>
      <c r="C3476" s="1" t="s">
        <v>7038</v>
      </c>
      <c r="D3476">
        <v>2000</v>
      </c>
      <c r="E3476">
        <v>2020</v>
      </c>
      <c r="F3476" t="s">
        <v>16</v>
      </c>
      <c r="G3476" t="s">
        <v>24</v>
      </c>
      <c r="H3476" t="s">
        <v>25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1086</v>
      </c>
      <c r="O3476" s="7">
        <f>(E3476/D3476)*100</f>
        <v>101</v>
      </c>
      <c r="P3476" s="5">
        <f>IFERROR((E3476/L3476),0)</f>
        <v>51.794871794871796</v>
      </c>
      <c r="Q3476" s="5" t="str">
        <f>LEFT(N3476,SEARCH("/", N3476)-1)</f>
        <v>theater</v>
      </c>
      <c r="R3476" s="5" t="str">
        <f>RIGHT(N3476,LEN(N3476)-SEARCH("/",N3476))</f>
        <v>plays</v>
      </c>
      <c r="S3476" s="11">
        <f>(((J3476/60)/60)/24)+DATE(1970,1,1)</f>
        <v>42541.501516203702</v>
      </c>
      <c r="T3476" s="11">
        <f>(((I3476/60)/60)/24)+DATE(1970,1,1)</f>
        <v>42571.501516203702</v>
      </c>
      <c r="U3476">
        <f>YEAR(S3476)</f>
        <v>2016</v>
      </c>
      <c r="V3476">
        <f>YEAR(T3476)</f>
        <v>2016</v>
      </c>
      <c r="W3476" t="str">
        <f>IF(V3476=U3476, "Yes"," No")</f>
        <v>Yes</v>
      </c>
    </row>
    <row r="3477" spans="1:23" ht="43.2" x14ac:dyDescent="0.3">
      <c r="A3477">
        <v>3475</v>
      </c>
      <c r="B3477" s="1" t="s">
        <v>7039</v>
      </c>
      <c r="C3477" s="1" t="s">
        <v>7040</v>
      </c>
      <c r="D3477">
        <v>300</v>
      </c>
      <c r="E3477">
        <v>340</v>
      </c>
      <c r="F3477" t="s">
        <v>16</v>
      </c>
      <c r="G3477" t="s">
        <v>24</v>
      </c>
      <c r="H3477" t="s">
        <v>25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1086</v>
      </c>
      <c r="O3477" s="7">
        <f>(E3477/D3477)*100</f>
        <v>113.33333333333333</v>
      </c>
      <c r="P3477" s="5">
        <f>IFERROR((E3477/L3477),0)</f>
        <v>20</v>
      </c>
      <c r="Q3477" s="5" t="str">
        <f>LEFT(N3477,SEARCH("/", N3477)-1)</f>
        <v>theater</v>
      </c>
      <c r="R3477" s="5" t="str">
        <f>RIGHT(N3477,LEN(N3477)-SEARCH("/",N3477))</f>
        <v>plays</v>
      </c>
      <c r="S3477" s="11">
        <f>(((J3477/60)/60)/24)+DATE(1970,1,1)</f>
        <v>41918.880833333329</v>
      </c>
      <c r="T3477" s="11">
        <f>(((I3477/60)/60)/24)+DATE(1970,1,1)</f>
        <v>41946</v>
      </c>
      <c r="U3477">
        <f>YEAR(S3477)</f>
        <v>2014</v>
      </c>
      <c r="V3477">
        <f>YEAR(T3477)</f>
        <v>2014</v>
      </c>
      <c r="W3477" t="str">
        <f>IF(V3477=U3477, "Yes"," No")</f>
        <v>Yes</v>
      </c>
    </row>
    <row r="3478" spans="1:23" ht="57.6" x14ac:dyDescent="0.3">
      <c r="A3478">
        <v>3476</v>
      </c>
      <c r="B3478" s="1" t="s">
        <v>7041</v>
      </c>
      <c r="C3478" s="1" t="s">
        <v>7042</v>
      </c>
      <c r="D3478">
        <v>300</v>
      </c>
      <c r="E3478">
        <v>312</v>
      </c>
      <c r="F3478" t="s">
        <v>16</v>
      </c>
      <c r="G3478" t="s">
        <v>17</v>
      </c>
      <c r="H3478" t="s">
        <v>18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1086</v>
      </c>
      <c r="O3478" s="7">
        <f>(E3478/D3478)*100</f>
        <v>104</v>
      </c>
      <c r="P3478" s="5">
        <f>IFERROR((E3478/L3478),0)</f>
        <v>52</v>
      </c>
      <c r="Q3478" s="5" t="str">
        <f>LEFT(N3478,SEARCH("/", N3478)-1)</f>
        <v>theater</v>
      </c>
      <c r="R3478" s="5" t="str">
        <f>RIGHT(N3478,LEN(N3478)-SEARCH("/",N3478))</f>
        <v>plays</v>
      </c>
      <c r="S3478" s="11">
        <f>(((J3478/60)/60)/24)+DATE(1970,1,1)</f>
        <v>41921.279976851853</v>
      </c>
      <c r="T3478" s="11">
        <f>(((I3478/60)/60)/24)+DATE(1970,1,1)</f>
        <v>41939.125</v>
      </c>
      <c r="U3478">
        <f>YEAR(S3478)</f>
        <v>2014</v>
      </c>
      <c r="V3478">
        <f>YEAR(T3478)</f>
        <v>2014</v>
      </c>
      <c r="W3478" t="str">
        <f>IF(V3478=U3478, "Yes"," No")</f>
        <v>Yes</v>
      </c>
    </row>
    <row r="3479" spans="1:23" ht="43.2" x14ac:dyDescent="0.3">
      <c r="A3479">
        <v>3477</v>
      </c>
      <c r="B3479" s="1" t="s">
        <v>7043</v>
      </c>
      <c r="C3479" s="1" t="s">
        <v>7044</v>
      </c>
      <c r="D3479">
        <v>1800</v>
      </c>
      <c r="E3479">
        <v>2076</v>
      </c>
      <c r="F3479" t="s">
        <v>16</v>
      </c>
      <c r="G3479" t="s">
        <v>17</v>
      </c>
      <c r="H3479" t="s">
        <v>18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1086</v>
      </c>
      <c r="O3479" s="7">
        <f>(E3479/D3479)*100</f>
        <v>115.33333333333333</v>
      </c>
      <c r="P3479" s="5">
        <f>IFERROR((E3479/L3479),0)</f>
        <v>53.230769230769234</v>
      </c>
      <c r="Q3479" s="5" t="str">
        <f>LEFT(N3479,SEARCH("/", N3479)-1)</f>
        <v>theater</v>
      </c>
      <c r="R3479" s="5" t="str">
        <f>RIGHT(N3479,LEN(N3479)-SEARCH("/",N3479))</f>
        <v>plays</v>
      </c>
      <c r="S3479" s="11">
        <f>(((J3479/60)/60)/24)+DATE(1970,1,1)</f>
        <v>42128.736608796295</v>
      </c>
      <c r="T3479" s="11">
        <f>(((I3479/60)/60)/24)+DATE(1970,1,1)</f>
        <v>42141.125</v>
      </c>
      <c r="U3479">
        <f>YEAR(S3479)</f>
        <v>2015</v>
      </c>
      <c r="V3479">
        <f>YEAR(T3479)</f>
        <v>2015</v>
      </c>
      <c r="W3479" t="str">
        <f>IF(V3479=U3479, "Yes"," No")</f>
        <v>Yes</v>
      </c>
    </row>
    <row r="3480" spans="1:23" ht="43.2" x14ac:dyDescent="0.3">
      <c r="A3480">
        <v>3478</v>
      </c>
      <c r="B3480" s="1" t="s">
        <v>7045</v>
      </c>
      <c r="C3480" s="1" t="s">
        <v>7046</v>
      </c>
      <c r="D3480">
        <v>2000</v>
      </c>
      <c r="E3480">
        <v>2257</v>
      </c>
      <c r="F3480" t="s">
        <v>16</v>
      </c>
      <c r="G3480" t="s">
        <v>17</v>
      </c>
      <c r="H3480" t="s">
        <v>18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1086</v>
      </c>
      <c r="O3480" s="7">
        <f>(E3480/D3480)*100</f>
        <v>112.85000000000001</v>
      </c>
      <c r="P3480" s="5">
        <f>IFERROR((E3480/L3480),0)</f>
        <v>39.596491228070178</v>
      </c>
      <c r="Q3480" s="5" t="str">
        <f>LEFT(N3480,SEARCH("/", N3480)-1)</f>
        <v>theater</v>
      </c>
      <c r="R3480" s="5" t="str">
        <f>RIGHT(N3480,LEN(N3480)-SEARCH("/",N3480))</f>
        <v>plays</v>
      </c>
      <c r="S3480" s="11">
        <f>(((J3480/60)/60)/24)+DATE(1970,1,1)</f>
        <v>42053.916921296302</v>
      </c>
      <c r="T3480" s="11">
        <f>(((I3480/60)/60)/24)+DATE(1970,1,1)</f>
        <v>42079.875</v>
      </c>
      <c r="U3480">
        <f>YEAR(S3480)</f>
        <v>2015</v>
      </c>
      <c r="V3480">
        <f>YEAR(T3480)</f>
        <v>2015</v>
      </c>
      <c r="W3480" t="str">
        <f>IF(V3480=U3480, "Yes"," No")</f>
        <v>Yes</v>
      </c>
    </row>
    <row r="3481" spans="1:23" ht="43.2" x14ac:dyDescent="0.3">
      <c r="A3481">
        <v>3479</v>
      </c>
      <c r="B3481" s="1" t="s">
        <v>7047</v>
      </c>
      <c r="C3481" s="1" t="s">
        <v>7048</v>
      </c>
      <c r="D3481">
        <v>1500</v>
      </c>
      <c r="E3481">
        <v>1918</v>
      </c>
      <c r="F3481" t="s">
        <v>16</v>
      </c>
      <c r="G3481" t="s">
        <v>24</v>
      </c>
      <c r="H3481" t="s">
        <v>25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1086</v>
      </c>
      <c r="O3481" s="7">
        <f>(E3481/D3481)*100</f>
        <v>127.86666666666666</v>
      </c>
      <c r="P3481" s="5">
        <f>IFERROR((E3481/L3481),0)</f>
        <v>34.25</v>
      </c>
      <c r="Q3481" s="5" t="str">
        <f>LEFT(N3481,SEARCH("/", N3481)-1)</f>
        <v>theater</v>
      </c>
      <c r="R3481" s="5" t="str">
        <f>RIGHT(N3481,LEN(N3481)-SEARCH("/",N3481))</f>
        <v>plays</v>
      </c>
      <c r="S3481" s="11">
        <f>(((J3481/60)/60)/24)+DATE(1970,1,1)</f>
        <v>41781.855092592588</v>
      </c>
      <c r="T3481" s="11">
        <f>(((I3481/60)/60)/24)+DATE(1970,1,1)</f>
        <v>41811.855092592588</v>
      </c>
      <c r="U3481">
        <f>YEAR(S3481)</f>
        <v>2014</v>
      </c>
      <c r="V3481">
        <f>YEAR(T3481)</f>
        <v>2014</v>
      </c>
      <c r="W3481" t="str">
        <f>IF(V3481=U3481, "Yes"," No")</f>
        <v>Yes</v>
      </c>
    </row>
    <row r="3482" spans="1:23" ht="43.2" x14ac:dyDescent="0.3">
      <c r="A3482">
        <v>3480</v>
      </c>
      <c r="B3482" s="1" t="s">
        <v>7049</v>
      </c>
      <c r="C3482" s="1" t="s">
        <v>7050</v>
      </c>
      <c r="D3482">
        <v>1500</v>
      </c>
      <c r="E3482">
        <v>2140</v>
      </c>
      <c r="F3482" t="s">
        <v>16</v>
      </c>
      <c r="G3482" t="s">
        <v>17</v>
      </c>
      <c r="H3482" t="s">
        <v>18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1086</v>
      </c>
      <c r="O3482" s="7">
        <f>(E3482/D3482)*100</f>
        <v>142.66666666666669</v>
      </c>
      <c r="P3482" s="5">
        <f>IFERROR((E3482/L3482),0)</f>
        <v>164.61538461538461</v>
      </c>
      <c r="Q3482" s="5" t="str">
        <f>LEFT(N3482,SEARCH("/", N3482)-1)</f>
        <v>theater</v>
      </c>
      <c r="R3482" s="5" t="str">
        <f>RIGHT(N3482,LEN(N3482)-SEARCH("/",N3482))</f>
        <v>plays</v>
      </c>
      <c r="S3482" s="11">
        <f>(((J3482/60)/60)/24)+DATE(1970,1,1)</f>
        <v>42171.317442129628</v>
      </c>
      <c r="T3482" s="11">
        <f>(((I3482/60)/60)/24)+DATE(1970,1,1)</f>
        <v>42195.875</v>
      </c>
      <c r="U3482">
        <f>YEAR(S3482)</f>
        <v>2015</v>
      </c>
      <c r="V3482">
        <f>YEAR(T3482)</f>
        <v>2015</v>
      </c>
      <c r="W3482" t="str">
        <f>IF(V3482=U3482, "Yes"," No")</f>
        <v>Yes</v>
      </c>
    </row>
    <row r="3483" spans="1:23" ht="43.2" x14ac:dyDescent="0.3">
      <c r="A3483">
        <v>3481</v>
      </c>
      <c r="B3483" s="1" t="s">
        <v>7051</v>
      </c>
      <c r="C3483" s="1" t="s">
        <v>7052</v>
      </c>
      <c r="D3483">
        <v>10000</v>
      </c>
      <c r="E3483">
        <v>11880</v>
      </c>
      <c r="F3483" t="s">
        <v>16</v>
      </c>
      <c r="G3483" t="s">
        <v>50</v>
      </c>
      <c r="H3483" t="s">
        <v>51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1086</v>
      </c>
      <c r="O3483" s="7">
        <f>(E3483/D3483)*100</f>
        <v>118.8</v>
      </c>
      <c r="P3483" s="5">
        <f>IFERROR((E3483/L3483),0)</f>
        <v>125.05263157894737</v>
      </c>
      <c r="Q3483" s="5" t="str">
        <f>LEFT(N3483,SEARCH("/", N3483)-1)</f>
        <v>theater</v>
      </c>
      <c r="R3483" s="5" t="str">
        <f>RIGHT(N3483,LEN(N3483)-SEARCH("/",N3483))</f>
        <v>plays</v>
      </c>
      <c r="S3483" s="11">
        <f>(((J3483/60)/60)/24)+DATE(1970,1,1)</f>
        <v>41989.24754629629</v>
      </c>
      <c r="T3483" s="11">
        <f>(((I3483/60)/60)/24)+DATE(1970,1,1)</f>
        <v>42006.24754629629</v>
      </c>
      <c r="U3483">
        <f>YEAR(S3483)</f>
        <v>2014</v>
      </c>
      <c r="V3483">
        <f>YEAR(T3483)</f>
        <v>2015</v>
      </c>
      <c r="W3483" t="str">
        <f>IF(V3483=U3483, "Yes"," No")</f>
        <v xml:space="preserve"> No</v>
      </c>
    </row>
    <row r="3484" spans="1:23" ht="43.2" x14ac:dyDescent="0.3">
      <c r="A3484">
        <v>3482</v>
      </c>
      <c r="B3484" s="1" t="s">
        <v>7053</v>
      </c>
      <c r="C3484" s="1" t="s">
        <v>7054</v>
      </c>
      <c r="D3484">
        <v>3000</v>
      </c>
      <c r="E3484">
        <v>4150</v>
      </c>
      <c r="F3484" t="s">
        <v>16</v>
      </c>
      <c r="G3484" t="s">
        <v>24</v>
      </c>
      <c r="H3484" t="s">
        <v>25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1086</v>
      </c>
      <c r="O3484" s="7">
        <f>(E3484/D3484)*100</f>
        <v>138.33333333333334</v>
      </c>
      <c r="P3484" s="5">
        <f>IFERROR((E3484/L3484),0)</f>
        <v>51.875</v>
      </c>
      <c r="Q3484" s="5" t="str">
        <f>LEFT(N3484,SEARCH("/", N3484)-1)</f>
        <v>theater</v>
      </c>
      <c r="R3484" s="5" t="str">
        <f>RIGHT(N3484,LEN(N3484)-SEARCH("/",N3484))</f>
        <v>plays</v>
      </c>
      <c r="S3484" s="11">
        <f>(((J3484/60)/60)/24)+DATE(1970,1,1)</f>
        <v>41796.771597222221</v>
      </c>
      <c r="T3484" s="11">
        <f>(((I3484/60)/60)/24)+DATE(1970,1,1)</f>
        <v>41826.771597222221</v>
      </c>
      <c r="U3484">
        <f>YEAR(S3484)</f>
        <v>2014</v>
      </c>
      <c r="V3484">
        <f>YEAR(T3484)</f>
        <v>2014</v>
      </c>
      <c r="W3484" t="str">
        <f>IF(V3484=U3484, "Yes"," No")</f>
        <v>Yes</v>
      </c>
    </row>
    <row r="3485" spans="1:23" ht="43.2" x14ac:dyDescent="0.3">
      <c r="A3485">
        <v>3483</v>
      </c>
      <c r="B3485" s="1" t="s">
        <v>7055</v>
      </c>
      <c r="C3485" s="1" t="s">
        <v>7056</v>
      </c>
      <c r="D3485">
        <v>3350</v>
      </c>
      <c r="E3485">
        <v>5358</v>
      </c>
      <c r="F3485" t="s">
        <v>16</v>
      </c>
      <c r="G3485" t="s">
        <v>17</v>
      </c>
      <c r="H3485" t="s">
        <v>18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1086</v>
      </c>
      <c r="O3485" s="7">
        <f>(E3485/D3485)*100</f>
        <v>159.9402985074627</v>
      </c>
      <c r="P3485" s="5">
        <f>IFERROR((E3485/L3485),0)</f>
        <v>40.285714285714285</v>
      </c>
      <c r="Q3485" s="5" t="str">
        <f>LEFT(N3485,SEARCH("/", N3485)-1)</f>
        <v>theater</v>
      </c>
      <c r="R3485" s="5" t="str">
        <f>RIGHT(N3485,LEN(N3485)-SEARCH("/",N3485))</f>
        <v>plays</v>
      </c>
      <c r="S3485" s="11">
        <f>(((J3485/60)/60)/24)+DATE(1970,1,1)</f>
        <v>41793.668761574074</v>
      </c>
      <c r="T3485" s="11">
        <f>(((I3485/60)/60)/24)+DATE(1970,1,1)</f>
        <v>41823.668761574074</v>
      </c>
      <c r="U3485">
        <f>YEAR(S3485)</f>
        <v>2014</v>
      </c>
      <c r="V3485">
        <f>YEAR(T3485)</f>
        <v>2014</v>
      </c>
      <c r="W3485" t="str">
        <f>IF(V3485=U3485, "Yes"," No")</f>
        <v>Yes</v>
      </c>
    </row>
    <row r="3486" spans="1:23" ht="57.6" x14ac:dyDescent="0.3">
      <c r="A3486">
        <v>3484</v>
      </c>
      <c r="B3486" s="1" t="s">
        <v>7057</v>
      </c>
      <c r="C3486" s="1" t="s">
        <v>7058</v>
      </c>
      <c r="D3486">
        <v>2500</v>
      </c>
      <c r="E3486">
        <v>2856</v>
      </c>
      <c r="F3486" t="s">
        <v>16</v>
      </c>
      <c r="G3486" t="s">
        <v>17</v>
      </c>
      <c r="H3486" t="s">
        <v>18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1086</v>
      </c>
      <c r="O3486" s="7">
        <f>(E3486/D3486)*100</f>
        <v>114.24000000000001</v>
      </c>
      <c r="P3486" s="5">
        <f>IFERROR((E3486/L3486),0)</f>
        <v>64.909090909090907</v>
      </c>
      <c r="Q3486" s="5" t="str">
        <f>LEFT(N3486,SEARCH("/", N3486)-1)</f>
        <v>theater</v>
      </c>
      <c r="R3486" s="5" t="str">
        <f>RIGHT(N3486,LEN(N3486)-SEARCH("/",N3486))</f>
        <v>plays</v>
      </c>
      <c r="S3486" s="11">
        <f>(((J3486/60)/60)/24)+DATE(1970,1,1)</f>
        <v>42506.760405092587</v>
      </c>
      <c r="T3486" s="11">
        <f>(((I3486/60)/60)/24)+DATE(1970,1,1)</f>
        <v>42536.760405092587</v>
      </c>
      <c r="U3486">
        <f>YEAR(S3486)</f>
        <v>2016</v>
      </c>
      <c r="V3486">
        <f>YEAR(T3486)</f>
        <v>2016</v>
      </c>
      <c r="W3486" t="str">
        <f>IF(V3486=U3486, "Yes"," No")</f>
        <v>Yes</v>
      </c>
    </row>
    <row r="3487" spans="1:23" ht="43.2" x14ac:dyDescent="0.3">
      <c r="A3487">
        <v>3485</v>
      </c>
      <c r="B3487" s="1" t="s">
        <v>7059</v>
      </c>
      <c r="C3487" s="1" t="s">
        <v>7060</v>
      </c>
      <c r="D3487">
        <v>1650</v>
      </c>
      <c r="E3487">
        <v>1660</v>
      </c>
      <c r="F3487" t="s">
        <v>16</v>
      </c>
      <c r="G3487" t="s">
        <v>17</v>
      </c>
      <c r="H3487" t="s">
        <v>18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1086</v>
      </c>
      <c r="O3487" s="7">
        <f>(E3487/D3487)*100</f>
        <v>100.60606060606061</v>
      </c>
      <c r="P3487" s="5">
        <f>IFERROR((E3487/L3487),0)</f>
        <v>55.333333333333336</v>
      </c>
      <c r="Q3487" s="5" t="str">
        <f>LEFT(N3487,SEARCH("/", N3487)-1)</f>
        <v>theater</v>
      </c>
      <c r="R3487" s="5" t="str">
        <f>RIGHT(N3487,LEN(N3487)-SEARCH("/",N3487))</f>
        <v>plays</v>
      </c>
      <c r="S3487" s="11">
        <f>(((J3487/60)/60)/24)+DATE(1970,1,1)</f>
        <v>42372.693055555559</v>
      </c>
      <c r="T3487" s="11">
        <f>(((I3487/60)/60)/24)+DATE(1970,1,1)</f>
        <v>42402.693055555559</v>
      </c>
      <c r="U3487">
        <f>YEAR(S3487)</f>
        <v>2016</v>
      </c>
      <c r="V3487">
        <f>YEAR(T3487)</f>
        <v>2016</v>
      </c>
      <c r="W3487" t="str">
        <f>IF(V3487=U3487, "Yes"," No")</f>
        <v>Yes</v>
      </c>
    </row>
    <row r="3488" spans="1:23" ht="43.2" x14ac:dyDescent="0.3">
      <c r="A3488">
        <v>3486</v>
      </c>
      <c r="B3488" s="1" t="s">
        <v>7061</v>
      </c>
      <c r="C3488" s="1" t="s">
        <v>7062</v>
      </c>
      <c r="D3488">
        <v>3000</v>
      </c>
      <c r="E3488">
        <v>4656</v>
      </c>
      <c r="F3488" t="s">
        <v>16</v>
      </c>
      <c r="G3488" t="s">
        <v>17</v>
      </c>
      <c r="H3488" t="s">
        <v>18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1086</v>
      </c>
      <c r="O3488" s="7">
        <f>(E3488/D3488)*100</f>
        <v>155.20000000000002</v>
      </c>
      <c r="P3488" s="5">
        <f>IFERROR((E3488/L3488),0)</f>
        <v>83.142857142857139</v>
      </c>
      <c r="Q3488" s="5" t="str">
        <f>LEFT(N3488,SEARCH("/", N3488)-1)</f>
        <v>theater</v>
      </c>
      <c r="R3488" s="5" t="str">
        <f>RIGHT(N3488,LEN(N3488)-SEARCH("/",N3488))</f>
        <v>plays</v>
      </c>
      <c r="S3488" s="11">
        <f>(((J3488/60)/60)/24)+DATE(1970,1,1)</f>
        <v>42126.87501157407</v>
      </c>
      <c r="T3488" s="11">
        <f>(((I3488/60)/60)/24)+DATE(1970,1,1)</f>
        <v>42158.290972222225</v>
      </c>
      <c r="U3488">
        <f>YEAR(S3488)</f>
        <v>2015</v>
      </c>
      <c r="V3488">
        <f>YEAR(T3488)</f>
        <v>2015</v>
      </c>
      <c r="W3488" t="str">
        <f>IF(V3488=U3488, "Yes"," No")</f>
        <v>Yes</v>
      </c>
    </row>
    <row r="3489" spans="1:23" ht="43.2" x14ac:dyDescent="0.3">
      <c r="A3489">
        <v>3487</v>
      </c>
      <c r="B3489" s="1" t="s">
        <v>7063</v>
      </c>
      <c r="C3489" s="1" t="s">
        <v>7064</v>
      </c>
      <c r="D3489">
        <v>2000</v>
      </c>
      <c r="E3489">
        <v>2555</v>
      </c>
      <c r="F3489" t="s">
        <v>16</v>
      </c>
      <c r="G3489" t="s">
        <v>24</v>
      </c>
      <c r="H3489" t="s">
        <v>25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1086</v>
      </c>
      <c r="O3489" s="7">
        <f>(E3489/D3489)*100</f>
        <v>127.75000000000001</v>
      </c>
      <c r="P3489" s="5">
        <f>IFERROR((E3489/L3489),0)</f>
        <v>38.712121212121211</v>
      </c>
      <c r="Q3489" s="5" t="str">
        <f>LEFT(N3489,SEARCH("/", N3489)-1)</f>
        <v>theater</v>
      </c>
      <c r="R3489" s="5" t="str">
        <f>RIGHT(N3489,LEN(N3489)-SEARCH("/",N3489))</f>
        <v>plays</v>
      </c>
      <c r="S3489" s="11">
        <f>(((J3489/60)/60)/24)+DATE(1970,1,1)</f>
        <v>42149.940416666665</v>
      </c>
      <c r="T3489" s="11">
        <f>(((I3489/60)/60)/24)+DATE(1970,1,1)</f>
        <v>42179.940416666665</v>
      </c>
      <c r="U3489">
        <f>YEAR(S3489)</f>
        <v>2015</v>
      </c>
      <c r="V3489">
        <f>YEAR(T3489)</f>
        <v>2015</v>
      </c>
      <c r="W3489" t="str">
        <f>IF(V3489=U3489, "Yes"," No")</f>
        <v>Yes</v>
      </c>
    </row>
    <row r="3490" spans="1:23" ht="57.6" x14ac:dyDescent="0.3">
      <c r="A3490">
        <v>3488</v>
      </c>
      <c r="B3490" s="1" t="s">
        <v>7065</v>
      </c>
      <c r="C3490" s="1" t="s">
        <v>7066</v>
      </c>
      <c r="D3490">
        <v>3000</v>
      </c>
      <c r="E3490">
        <v>3636</v>
      </c>
      <c r="F3490" t="s">
        <v>16</v>
      </c>
      <c r="G3490" t="s">
        <v>17</v>
      </c>
      <c r="H3490" t="s">
        <v>18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1086</v>
      </c>
      <c r="O3490" s="7">
        <f>(E3490/D3490)*100</f>
        <v>121.2</v>
      </c>
      <c r="P3490" s="5">
        <f>IFERROR((E3490/L3490),0)</f>
        <v>125.37931034482759</v>
      </c>
      <c r="Q3490" s="5" t="str">
        <f>LEFT(N3490,SEARCH("/", N3490)-1)</f>
        <v>theater</v>
      </c>
      <c r="R3490" s="5" t="str">
        <f>RIGHT(N3490,LEN(N3490)-SEARCH("/",N3490))</f>
        <v>plays</v>
      </c>
      <c r="S3490" s="11">
        <f>(((J3490/60)/60)/24)+DATE(1970,1,1)</f>
        <v>42087.768055555556</v>
      </c>
      <c r="T3490" s="11">
        <f>(((I3490/60)/60)/24)+DATE(1970,1,1)</f>
        <v>42111.666666666672</v>
      </c>
      <c r="U3490">
        <f>YEAR(S3490)</f>
        <v>2015</v>
      </c>
      <c r="V3490">
        <f>YEAR(T3490)</f>
        <v>2015</v>
      </c>
      <c r="W3490" t="str">
        <f>IF(V3490=U3490, "Yes"," No")</f>
        <v>Yes</v>
      </c>
    </row>
    <row r="3491" spans="1:23" ht="43.2" x14ac:dyDescent="0.3">
      <c r="A3491">
        <v>3489</v>
      </c>
      <c r="B3491" s="1" t="s">
        <v>7067</v>
      </c>
      <c r="C3491" s="1" t="s">
        <v>7068</v>
      </c>
      <c r="D3491">
        <v>5000</v>
      </c>
      <c r="E3491">
        <v>5635</v>
      </c>
      <c r="F3491" t="s">
        <v>16</v>
      </c>
      <c r="G3491" t="s">
        <v>24</v>
      </c>
      <c r="H3491" t="s">
        <v>25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1086</v>
      </c>
      <c r="O3491" s="7">
        <f>(E3491/D3491)*100</f>
        <v>112.7</v>
      </c>
      <c r="P3491" s="5">
        <f>IFERROR((E3491/L3491),0)</f>
        <v>78.263888888888886</v>
      </c>
      <c r="Q3491" s="5" t="str">
        <f>LEFT(N3491,SEARCH("/", N3491)-1)</f>
        <v>theater</v>
      </c>
      <c r="R3491" s="5" t="str">
        <f>RIGHT(N3491,LEN(N3491)-SEARCH("/",N3491))</f>
        <v>plays</v>
      </c>
      <c r="S3491" s="11">
        <f>(((J3491/60)/60)/24)+DATE(1970,1,1)</f>
        <v>41753.635775462964</v>
      </c>
      <c r="T3491" s="11">
        <f>(((I3491/60)/60)/24)+DATE(1970,1,1)</f>
        <v>41783.875</v>
      </c>
      <c r="U3491">
        <f>YEAR(S3491)</f>
        <v>2014</v>
      </c>
      <c r="V3491">
        <f>YEAR(T3491)</f>
        <v>2014</v>
      </c>
      <c r="W3491" t="str">
        <f>IF(V3491=U3491, "Yes"," No")</f>
        <v>Yes</v>
      </c>
    </row>
    <row r="3492" spans="1:23" ht="43.2" x14ac:dyDescent="0.3">
      <c r="A3492">
        <v>3490</v>
      </c>
      <c r="B3492" s="1" t="s">
        <v>7069</v>
      </c>
      <c r="C3492" s="1" t="s">
        <v>7070</v>
      </c>
      <c r="D3492">
        <v>1000</v>
      </c>
      <c r="E3492">
        <v>1275</v>
      </c>
      <c r="F3492" t="s">
        <v>16</v>
      </c>
      <c r="G3492" t="s">
        <v>17</v>
      </c>
      <c r="H3492" t="s">
        <v>18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1086</v>
      </c>
      <c r="O3492" s="7">
        <f>(E3492/D3492)*100</f>
        <v>127.49999999999999</v>
      </c>
      <c r="P3492" s="5">
        <f>IFERROR((E3492/L3492),0)</f>
        <v>47.222222222222221</v>
      </c>
      <c r="Q3492" s="5" t="str">
        <f>LEFT(N3492,SEARCH("/", N3492)-1)</f>
        <v>theater</v>
      </c>
      <c r="R3492" s="5" t="str">
        <f>RIGHT(N3492,LEN(N3492)-SEARCH("/",N3492))</f>
        <v>plays</v>
      </c>
      <c r="S3492" s="11">
        <f>(((J3492/60)/60)/24)+DATE(1970,1,1)</f>
        <v>42443.802361111113</v>
      </c>
      <c r="T3492" s="11">
        <f>(((I3492/60)/60)/24)+DATE(1970,1,1)</f>
        <v>42473.802361111113</v>
      </c>
      <c r="U3492">
        <f>YEAR(S3492)</f>
        <v>2016</v>
      </c>
      <c r="V3492">
        <f>YEAR(T3492)</f>
        <v>2016</v>
      </c>
      <c r="W3492" t="str">
        <f>IF(V3492=U3492, "Yes"," No")</f>
        <v>Yes</v>
      </c>
    </row>
    <row r="3493" spans="1:23" ht="43.2" x14ac:dyDescent="0.3">
      <c r="A3493">
        <v>3491</v>
      </c>
      <c r="B3493" s="1" t="s">
        <v>7071</v>
      </c>
      <c r="C3493" s="1" t="s">
        <v>7072</v>
      </c>
      <c r="D3493">
        <v>500</v>
      </c>
      <c r="E3493">
        <v>791</v>
      </c>
      <c r="F3493" t="s">
        <v>16</v>
      </c>
      <c r="G3493" t="s">
        <v>17</v>
      </c>
      <c r="H3493" t="s">
        <v>18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1086</v>
      </c>
      <c r="O3493" s="7">
        <f>(E3493/D3493)*100</f>
        <v>158.20000000000002</v>
      </c>
      <c r="P3493" s="5">
        <f>IFERROR((E3493/L3493),0)</f>
        <v>79.099999999999994</v>
      </c>
      <c r="Q3493" s="5" t="str">
        <f>LEFT(N3493,SEARCH("/", N3493)-1)</f>
        <v>theater</v>
      </c>
      <c r="R3493" s="5" t="str">
        <f>RIGHT(N3493,LEN(N3493)-SEARCH("/",N3493))</f>
        <v>plays</v>
      </c>
      <c r="S3493" s="11">
        <f>(((J3493/60)/60)/24)+DATE(1970,1,1)</f>
        <v>42121.249814814815</v>
      </c>
      <c r="T3493" s="11">
        <f>(((I3493/60)/60)/24)+DATE(1970,1,1)</f>
        <v>42142.249814814815</v>
      </c>
      <c r="U3493">
        <f>YEAR(S3493)</f>
        <v>2015</v>
      </c>
      <c r="V3493">
        <f>YEAR(T3493)</f>
        <v>2015</v>
      </c>
      <c r="W3493" t="str">
        <f>IF(V3493=U3493, "Yes"," No")</f>
        <v>Yes</v>
      </c>
    </row>
    <row r="3494" spans="1:23" ht="43.2" x14ac:dyDescent="0.3">
      <c r="A3494">
        <v>3492</v>
      </c>
      <c r="B3494" s="1" t="s">
        <v>7073</v>
      </c>
      <c r="C3494" s="1" t="s">
        <v>7074</v>
      </c>
      <c r="D3494">
        <v>3800</v>
      </c>
      <c r="E3494">
        <v>4000.22</v>
      </c>
      <c r="F3494" t="s">
        <v>16</v>
      </c>
      <c r="G3494" t="s">
        <v>17</v>
      </c>
      <c r="H3494" t="s">
        <v>18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1086</v>
      </c>
      <c r="O3494" s="7">
        <f>(E3494/D3494)*100</f>
        <v>105.26894736842105</v>
      </c>
      <c r="P3494" s="5">
        <f>IFERROR((E3494/L3494),0)</f>
        <v>114.29199999999999</v>
      </c>
      <c r="Q3494" s="5" t="str">
        <f>LEFT(N3494,SEARCH("/", N3494)-1)</f>
        <v>theater</v>
      </c>
      <c r="R3494" s="5" t="str">
        <f>RIGHT(N3494,LEN(N3494)-SEARCH("/",N3494))</f>
        <v>plays</v>
      </c>
      <c r="S3494" s="11">
        <f>(((J3494/60)/60)/24)+DATE(1970,1,1)</f>
        <v>42268.009224537032</v>
      </c>
      <c r="T3494" s="11">
        <f>(((I3494/60)/60)/24)+DATE(1970,1,1)</f>
        <v>42303.009224537032</v>
      </c>
      <c r="U3494">
        <f>YEAR(S3494)</f>
        <v>2015</v>
      </c>
      <c r="V3494">
        <f>YEAR(T3494)</f>
        <v>2015</v>
      </c>
      <c r="W3494" t="str">
        <f>IF(V3494=U3494, "Yes"," No")</f>
        <v>Yes</v>
      </c>
    </row>
    <row r="3495" spans="1:23" ht="43.2" x14ac:dyDescent="0.3">
      <c r="A3495">
        <v>3493</v>
      </c>
      <c r="B3495" s="1" t="s">
        <v>7075</v>
      </c>
      <c r="C3495" s="1" t="s">
        <v>7076</v>
      </c>
      <c r="D3495">
        <v>1500</v>
      </c>
      <c r="E3495">
        <v>1500</v>
      </c>
      <c r="F3495" t="s">
        <v>16</v>
      </c>
      <c r="G3495" t="s">
        <v>17</v>
      </c>
      <c r="H3495" t="s">
        <v>18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1086</v>
      </c>
      <c r="O3495" s="7">
        <f>(E3495/D3495)*100</f>
        <v>100</v>
      </c>
      <c r="P3495" s="5">
        <f>IFERROR((E3495/L3495),0)</f>
        <v>51.724137931034484</v>
      </c>
      <c r="Q3495" s="5" t="str">
        <f>LEFT(N3495,SEARCH("/", N3495)-1)</f>
        <v>theater</v>
      </c>
      <c r="R3495" s="5" t="str">
        <f>RIGHT(N3495,LEN(N3495)-SEARCH("/",N3495))</f>
        <v>plays</v>
      </c>
      <c r="S3495" s="11">
        <f>(((J3495/60)/60)/24)+DATE(1970,1,1)</f>
        <v>41848.866157407407</v>
      </c>
      <c r="T3495" s="11">
        <f>(((I3495/60)/60)/24)+DATE(1970,1,1)</f>
        <v>41868.21597222222</v>
      </c>
      <c r="U3495">
        <f>YEAR(S3495)</f>
        <v>2014</v>
      </c>
      <c r="V3495">
        <f>YEAR(T3495)</f>
        <v>2014</v>
      </c>
      <c r="W3495" t="str">
        <f>IF(V3495=U3495, "Yes"," No")</f>
        <v>Yes</v>
      </c>
    </row>
    <row r="3496" spans="1:23" ht="43.2" x14ac:dyDescent="0.3">
      <c r="A3496">
        <v>3494</v>
      </c>
      <c r="B3496" s="1" t="s">
        <v>7077</v>
      </c>
      <c r="C3496" s="1" t="s">
        <v>7078</v>
      </c>
      <c r="D3496">
        <v>400</v>
      </c>
      <c r="E3496">
        <v>400</v>
      </c>
      <c r="F3496" t="s">
        <v>16</v>
      </c>
      <c r="G3496" t="s">
        <v>17</v>
      </c>
      <c r="H3496" t="s">
        <v>18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1086</v>
      </c>
      <c r="O3496" s="7">
        <f>(E3496/D3496)*100</f>
        <v>100</v>
      </c>
      <c r="P3496" s="5">
        <f>IFERROR((E3496/L3496),0)</f>
        <v>30.76923076923077</v>
      </c>
      <c r="Q3496" s="5" t="str">
        <f>LEFT(N3496,SEARCH("/", N3496)-1)</f>
        <v>theater</v>
      </c>
      <c r="R3496" s="5" t="str">
        <f>RIGHT(N3496,LEN(N3496)-SEARCH("/",N3496))</f>
        <v>plays</v>
      </c>
      <c r="S3496" s="11">
        <f>(((J3496/60)/60)/24)+DATE(1970,1,1)</f>
        <v>42689.214988425927</v>
      </c>
      <c r="T3496" s="11">
        <f>(((I3496/60)/60)/24)+DATE(1970,1,1)</f>
        <v>42700.25</v>
      </c>
      <c r="U3496">
        <f>YEAR(S3496)</f>
        <v>2016</v>
      </c>
      <c r="V3496">
        <f>YEAR(T3496)</f>
        <v>2016</v>
      </c>
      <c r="W3496" t="str">
        <f>IF(V3496=U3496, "Yes"," No")</f>
        <v>Yes</v>
      </c>
    </row>
    <row r="3497" spans="1:23" ht="43.2" x14ac:dyDescent="0.3">
      <c r="A3497">
        <v>3495</v>
      </c>
      <c r="B3497" s="1" t="s">
        <v>7079</v>
      </c>
      <c r="C3497" s="1" t="s">
        <v>7080</v>
      </c>
      <c r="D3497">
        <v>5000</v>
      </c>
      <c r="E3497">
        <v>5343</v>
      </c>
      <c r="F3497" t="s">
        <v>16</v>
      </c>
      <c r="G3497" t="s">
        <v>159</v>
      </c>
      <c r="H3497" t="s">
        <v>160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1086</v>
      </c>
      <c r="O3497" s="7">
        <f>(E3497/D3497)*100</f>
        <v>106.86</v>
      </c>
      <c r="P3497" s="5">
        <f>IFERROR((E3497/L3497),0)</f>
        <v>74.208333333333329</v>
      </c>
      <c r="Q3497" s="5" t="str">
        <f>LEFT(N3497,SEARCH("/", N3497)-1)</f>
        <v>theater</v>
      </c>
      <c r="R3497" s="5" t="str">
        <f>RIGHT(N3497,LEN(N3497)-SEARCH("/",N3497))</f>
        <v>plays</v>
      </c>
      <c r="S3497" s="11">
        <f>(((J3497/60)/60)/24)+DATE(1970,1,1)</f>
        <v>41915.762835648151</v>
      </c>
      <c r="T3497" s="11">
        <f>(((I3497/60)/60)/24)+DATE(1970,1,1)</f>
        <v>41944.720833333333</v>
      </c>
      <c r="U3497">
        <f>YEAR(S3497)</f>
        <v>2014</v>
      </c>
      <c r="V3497">
        <f>YEAR(T3497)</f>
        <v>2014</v>
      </c>
      <c r="W3497" t="str">
        <f>IF(V3497=U3497, "Yes"," No")</f>
        <v>Yes</v>
      </c>
    </row>
    <row r="3498" spans="1:23" ht="57.6" x14ac:dyDescent="0.3">
      <c r="A3498">
        <v>3496</v>
      </c>
      <c r="B3498" s="1" t="s">
        <v>7081</v>
      </c>
      <c r="C3498" s="1" t="s">
        <v>7082</v>
      </c>
      <c r="D3498">
        <v>3000</v>
      </c>
      <c r="E3498">
        <v>3732</v>
      </c>
      <c r="F3498" t="s">
        <v>16</v>
      </c>
      <c r="G3498" t="s">
        <v>17</v>
      </c>
      <c r="H3498" t="s">
        <v>18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1086</v>
      </c>
      <c r="O3498" s="7">
        <f>(E3498/D3498)*100</f>
        <v>124.4</v>
      </c>
      <c r="P3498" s="5">
        <f>IFERROR((E3498/L3498),0)</f>
        <v>47.846153846153847</v>
      </c>
      <c r="Q3498" s="5" t="str">
        <f>LEFT(N3498,SEARCH("/", N3498)-1)</f>
        <v>theater</v>
      </c>
      <c r="R3498" s="5" t="str">
        <f>RIGHT(N3498,LEN(N3498)-SEARCH("/",N3498))</f>
        <v>plays</v>
      </c>
      <c r="S3498" s="11">
        <f>(((J3498/60)/60)/24)+DATE(1970,1,1)</f>
        <v>42584.846828703703</v>
      </c>
      <c r="T3498" s="11">
        <f>(((I3498/60)/60)/24)+DATE(1970,1,1)</f>
        <v>42624.846828703703</v>
      </c>
      <c r="U3498">
        <f>YEAR(S3498)</f>
        <v>2016</v>
      </c>
      <c r="V3498">
        <f>YEAR(T3498)</f>
        <v>2016</v>
      </c>
      <c r="W3498" t="str">
        <f>IF(V3498=U3498, "Yes"," No")</f>
        <v>Yes</v>
      </c>
    </row>
    <row r="3499" spans="1:23" ht="57.6" x14ac:dyDescent="0.3">
      <c r="A3499">
        <v>3497</v>
      </c>
      <c r="B3499" s="1" t="s">
        <v>7083</v>
      </c>
      <c r="C3499" s="1" t="s">
        <v>7084</v>
      </c>
      <c r="D3499">
        <v>1551</v>
      </c>
      <c r="E3499">
        <v>1686</v>
      </c>
      <c r="F3499" t="s">
        <v>16</v>
      </c>
      <c r="G3499" t="s">
        <v>17</v>
      </c>
      <c r="H3499" t="s">
        <v>18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1086</v>
      </c>
      <c r="O3499" s="7">
        <f>(E3499/D3499)*100</f>
        <v>108.70406189555126</v>
      </c>
      <c r="P3499" s="5">
        <f>IFERROR((E3499/L3499),0)</f>
        <v>34.408163265306122</v>
      </c>
      <c r="Q3499" s="5" t="str">
        <f>LEFT(N3499,SEARCH("/", N3499)-1)</f>
        <v>theater</v>
      </c>
      <c r="R3499" s="5" t="str">
        <f>RIGHT(N3499,LEN(N3499)-SEARCH("/",N3499))</f>
        <v>plays</v>
      </c>
      <c r="S3499" s="11">
        <f>(((J3499/60)/60)/24)+DATE(1970,1,1)</f>
        <v>42511.741944444439</v>
      </c>
      <c r="T3499" s="11">
        <f>(((I3499/60)/60)/24)+DATE(1970,1,1)</f>
        <v>42523.916666666672</v>
      </c>
      <c r="U3499">
        <f>YEAR(S3499)</f>
        <v>2016</v>
      </c>
      <c r="V3499">
        <f>YEAR(T3499)</f>
        <v>2016</v>
      </c>
      <c r="W3499" t="str">
        <f>IF(V3499=U3499, "Yes"," No")</f>
        <v>Yes</v>
      </c>
    </row>
    <row r="3500" spans="1:23" ht="57.6" x14ac:dyDescent="0.3">
      <c r="A3500">
        <v>3498</v>
      </c>
      <c r="B3500" s="1" t="s">
        <v>7085</v>
      </c>
      <c r="C3500" s="1" t="s">
        <v>7086</v>
      </c>
      <c r="D3500">
        <v>1650</v>
      </c>
      <c r="E3500">
        <v>1690</v>
      </c>
      <c r="F3500" t="s">
        <v>16</v>
      </c>
      <c r="G3500" t="s">
        <v>159</v>
      </c>
      <c r="H3500" t="s">
        <v>160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1086</v>
      </c>
      <c r="O3500" s="7">
        <f>(E3500/D3500)*100</f>
        <v>102.42424242424242</v>
      </c>
      <c r="P3500" s="5">
        <f>IFERROR((E3500/L3500),0)</f>
        <v>40.238095238095241</v>
      </c>
      <c r="Q3500" s="5" t="str">
        <f>LEFT(N3500,SEARCH("/", N3500)-1)</f>
        <v>theater</v>
      </c>
      <c r="R3500" s="5" t="str">
        <f>RIGHT(N3500,LEN(N3500)-SEARCH("/",N3500))</f>
        <v>plays</v>
      </c>
      <c r="S3500" s="11">
        <f>(((J3500/60)/60)/24)+DATE(1970,1,1)</f>
        <v>42459.15861111111</v>
      </c>
      <c r="T3500" s="11">
        <f>(((I3500/60)/60)/24)+DATE(1970,1,1)</f>
        <v>42518.905555555553</v>
      </c>
      <c r="U3500">
        <f>YEAR(S3500)</f>
        <v>2016</v>
      </c>
      <c r="V3500">
        <f>YEAR(T3500)</f>
        <v>2016</v>
      </c>
      <c r="W3500" t="str">
        <f>IF(V3500=U3500, "Yes"," No")</f>
        <v>Yes</v>
      </c>
    </row>
    <row r="3501" spans="1:23" ht="43.2" x14ac:dyDescent="0.3">
      <c r="A3501">
        <v>3499</v>
      </c>
      <c r="B3501" s="1" t="s">
        <v>7087</v>
      </c>
      <c r="C3501" s="1" t="s">
        <v>7088</v>
      </c>
      <c r="D3501">
        <v>2000</v>
      </c>
      <c r="E3501">
        <v>2110</v>
      </c>
      <c r="F3501" t="s">
        <v>16</v>
      </c>
      <c r="G3501" t="s">
        <v>17</v>
      </c>
      <c r="H3501" t="s">
        <v>18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1086</v>
      </c>
      <c r="O3501" s="7">
        <f>(E3501/D3501)*100</f>
        <v>105.5</v>
      </c>
      <c r="P3501" s="5">
        <f>IFERROR((E3501/L3501),0)</f>
        <v>60.285714285714285</v>
      </c>
      <c r="Q3501" s="5" t="str">
        <f>LEFT(N3501,SEARCH("/", N3501)-1)</f>
        <v>theater</v>
      </c>
      <c r="R3501" s="5" t="str">
        <f>RIGHT(N3501,LEN(N3501)-SEARCH("/",N3501))</f>
        <v>plays</v>
      </c>
      <c r="S3501" s="11">
        <f>(((J3501/60)/60)/24)+DATE(1970,1,1)</f>
        <v>42132.036168981482</v>
      </c>
      <c r="T3501" s="11">
        <f>(((I3501/60)/60)/24)+DATE(1970,1,1)</f>
        <v>42186.290972222225</v>
      </c>
      <c r="U3501">
        <f>YEAR(S3501)</f>
        <v>2015</v>
      </c>
      <c r="V3501">
        <f>YEAR(T3501)</f>
        <v>2015</v>
      </c>
      <c r="W3501" t="str">
        <f>IF(V3501=U3501, "Yes"," No")</f>
        <v>Yes</v>
      </c>
    </row>
    <row r="3502" spans="1:23" ht="57.6" x14ac:dyDescent="0.3">
      <c r="A3502">
        <v>3500</v>
      </c>
      <c r="B3502" s="1" t="s">
        <v>7089</v>
      </c>
      <c r="C3502" s="1" t="s">
        <v>7090</v>
      </c>
      <c r="D3502">
        <v>1000</v>
      </c>
      <c r="E3502">
        <v>1063</v>
      </c>
      <c r="F3502" t="s">
        <v>16</v>
      </c>
      <c r="G3502" t="s">
        <v>17</v>
      </c>
      <c r="H3502" t="s">
        <v>18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1086</v>
      </c>
      <c r="O3502" s="7">
        <f>(E3502/D3502)*100</f>
        <v>106.3</v>
      </c>
      <c r="P3502" s="5">
        <f>IFERROR((E3502/L3502),0)</f>
        <v>25.30952380952381</v>
      </c>
      <c r="Q3502" s="5" t="str">
        <f>LEFT(N3502,SEARCH("/", N3502)-1)</f>
        <v>theater</v>
      </c>
      <c r="R3502" s="5" t="str">
        <f>RIGHT(N3502,LEN(N3502)-SEARCH("/",N3502))</f>
        <v>plays</v>
      </c>
      <c r="S3502" s="11">
        <f>(((J3502/60)/60)/24)+DATE(1970,1,1)</f>
        <v>42419.91942129629</v>
      </c>
      <c r="T3502" s="11">
        <f>(((I3502/60)/60)/24)+DATE(1970,1,1)</f>
        <v>42436.207638888889</v>
      </c>
      <c r="U3502">
        <f>YEAR(S3502)</f>
        <v>2016</v>
      </c>
      <c r="V3502">
        <f>YEAR(T3502)</f>
        <v>2016</v>
      </c>
      <c r="W3502" t="str">
        <f>IF(V3502=U3502, "Yes"," No")</f>
        <v>Yes</v>
      </c>
    </row>
    <row r="3503" spans="1:23" ht="43.2" x14ac:dyDescent="0.3">
      <c r="A3503">
        <v>3501</v>
      </c>
      <c r="B3503" s="1" t="s">
        <v>7091</v>
      </c>
      <c r="C3503" s="1" t="s">
        <v>7092</v>
      </c>
      <c r="D3503">
        <v>1500</v>
      </c>
      <c r="E3503">
        <v>1510</v>
      </c>
      <c r="F3503" t="s">
        <v>16</v>
      </c>
      <c r="G3503" t="s">
        <v>24</v>
      </c>
      <c r="H3503" t="s">
        <v>25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1086</v>
      </c>
      <c r="O3503" s="7">
        <f>(E3503/D3503)*100</f>
        <v>100.66666666666666</v>
      </c>
      <c r="P3503" s="5">
        <f>IFERROR((E3503/L3503),0)</f>
        <v>35.952380952380949</v>
      </c>
      <c r="Q3503" s="5" t="str">
        <f>LEFT(N3503,SEARCH("/", N3503)-1)</f>
        <v>theater</v>
      </c>
      <c r="R3503" s="5" t="str">
        <f>RIGHT(N3503,LEN(N3503)-SEARCH("/",N3503))</f>
        <v>plays</v>
      </c>
      <c r="S3503" s="11">
        <f>(((J3503/60)/60)/24)+DATE(1970,1,1)</f>
        <v>42233.763831018514</v>
      </c>
      <c r="T3503" s="11">
        <f>(((I3503/60)/60)/24)+DATE(1970,1,1)</f>
        <v>42258.763831018514</v>
      </c>
      <c r="U3503">
        <f>YEAR(S3503)</f>
        <v>2015</v>
      </c>
      <c r="V3503">
        <f>YEAR(T3503)</f>
        <v>2015</v>
      </c>
      <c r="W3503" t="str">
        <f>IF(V3503=U3503, "Yes"," No")</f>
        <v>Yes</v>
      </c>
    </row>
    <row r="3504" spans="1:23" ht="43.2" x14ac:dyDescent="0.3">
      <c r="A3504">
        <v>3502</v>
      </c>
      <c r="B3504" s="1" t="s">
        <v>7093</v>
      </c>
      <c r="C3504" s="1" t="s">
        <v>7094</v>
      </c>
      <c r="D3504">
        <v>4000</v>
      </c>
      <c r="E3504">
        <v>4216</v>
      </c>
      <c r="F3504" t="s">
        <v>16</v>
      </c>
      <c r="G3504" t="s">
        <v>17</v>
      </c>
      <c r="H3504" t="s">
        <v>18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1086</v>
      </c>
      <c r="O3504" s="7">
        <f>(E3504/D3504)*100</f>
        <v>105.4</v>
      </c>
      <c r="P3504" s="5">
        <f>IFERROR((E3504/L3504),0)</f>
        <v>136</v>
      </c>
      <c r="Q3504" s="5" t="str">
        <f>LEFT(N3504,SEARCH("/", N3504)-1)</f>
        <v>theater</v>
      </c>
      <c r="R3504" s="5" t="str">
        <f>RIGHT(N3504,LEN(N3504)-SEARCH("/",N3504))</f>
        <v>plays</v>
      </c>
      <c r="S3504" s="11">
        <f>(((J3504/60)/60)/24)+DATE(1970,1,1)</f>
        <v>42430.839398148149</v>
      </c>
      <c r="T3504" s="11">
        <f>(((I3504/60)/60)/24)+DATE(1970,1,1)</f>
        <v>42445.165972222225</v>
      </c>
      <c r="U3504">
        <f>YEAR(S3504)</f>
        <v>2016</v>
      </c>
      <c r="V3504">
        <f>YEAR(T3504)</f>
        <v>2016</v>
      </c>
      <c r="W3504" t="str">
        <f>IF(V3504=U3504, "Yes"," No")</f>
        <v>Yes</v>
      </c>
    </row>
    <row r="3505" spans="1:23" ht="43.2" x14ac:dyDescent="0.3">
      <c r="A3505">
        <v>3503</v>
      </c>
      <c r="B3505" s="1" t="s">
        <v>7095</v>
      </c>
      <c r="C3505" s="1" t="s">
        <v>7096</v>
      </c>
      <c r="D3505">
        <v>2500</v>
      </c>
      <c r="E3505">
        <v>2689</v>
      </c>
      <c r="F3505" t="s">
        <v>16</v>
      </c>
      <c r="G3505" t="s">
        <v>24</v>
      </c>
      <c r="H3505" t="s">
        <v>25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1086</v>
      </c>
      <c r="O3505" s="7">
        <f>(E3505/D3505)*100</f>
        <v>107.55999999999999</v>
      </c>
      <c r="P3505" s="5">
        <f>IFERROR((E3505/L3505),0)</f>
        <v>70.763157894736835</v>
      </c>
      <c r="Q3505" s="5" t="str">
        <f>LEFT(N3505,SEARCH("/", N3505)-1)</f>
        <v>theater</v>
      </c>
      <c r="R3505" s="5" t="str">
        <f>RIGHT(N3505,LEN(N3505)-SEARCH("/",N3505))</f>
        <v>plays</v>
      </c>
      <c r="S3505" s="11">
        <f>(((J3505/60)/60)/24)+DATE(1970,1,1)</f>
        <v>42545.478333333333</v>
      </c>
      <c r="T3505" s="11">
        <f>(((I3505/60)/60)/24)+DATE(1970,1,1)</f>
        <v>42575.478333333333</v>
      </c>
      <c r="U3505">
        <f>YEAR(S3505)</f>
        <v>2016</v>
      </c>
      <c r="V3505">
        <f>YEAR(T3505)</f>
        <v>2016</v>
      </c>
      <c r="W3505" t="str">
        <f>IF(V3505=U3505, "Yes"," No")</f>
        <v>Yes</v>
      </c>
    </row>
    <row r="3506" spans="1:23" ht="43.2" x14ac:dyDescent="0.3">
      <c r="A3506">
        <v>3504</v>
      </c>
      <c r="B3506" s="1" t="s">
        <v>7097</v>
      </c>
      <c r="C3506" s="1" t="s">
        <v>7098</v>
      </c>
      <c r="D3506">
        <v>1000</v>
      </c>
      <c r="E3506">
        <v>1000</v>
      </c>
      <c r="F3506" t="s">
        <v>16</v>
      </c>
      <c r="G3506" t="s">
        <v>17</v>
      </c>
      <c r="H3506" t="s">
        <v>18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1086</v>
      </c>
      <c r="O3506" s="7">
        <f>(E3506/D3506)*100</f>
        <v>100</v>
      </c>
      <c r="P3506" s="5">
        <f>IFERROR((E3506/L3506),0)</f>
        <v>125</v>
      </c>
      <c r="Q3506" s="5" t="str">
        <f>LEFT(N3506,SEARCH("/", N3506)-1)</f>
        <v>theater</v>
      </c>
      <c r="R3506" s="5" t="str">
        <f>RIGHT(N3506,LEN(N3506)-SEARCH("/",N3506))</f>
        <v>plays</v>
      </c>
      <c r="S3506" s="11">
        <f>(((J3506/60)/60)/24)+DATE(1970,1,1)</f>
        <v>42297.748738425929</v>
      </c>
      <c r="T3506" s="11">
        <f>(((I3506/60)/60)/24)+DATE(1970,1,1)</f>
        <v>42327.790405092594</v>
      </c>
      <c r="U3506">
        <f>YEAR(S3506)</f>
        <v>2015</v>
      </c>
      <c r="V3506">
        <f>YEAR(T3506)</f>
        <v>2015</v>
      </c>
      <c r="W3506" t="str">
        <f>IF(V3506=U3506, "Yes"," No")</f>
        <v>Yes</v>
      </c>
    </row>
    <row r="3507" spans="1:23" ht="86.4" x14ac:dyDescent="0.3">
      <c r="A3507">
        <v>3505</v>
      </c>
      <c r="B3507" s="1" t="s">
        <v>7099</v>
      </c>
      <c r="C3507" s="1" t="s">
        <v>7100</v>
      </c>
      <c r="D3507">
        <v>2500</v>
      </c>
      <c r="E3507">
        <v>2594</v>
      </c>
      <c r="F3507" t="s">
        <v>16</v>
      </c>
      <c r="G3507" t="s">
        <v>17</v>
      </c>
      <c r="H3507" t="s">
        <v>18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1086</v>
      </c>
      <c r="O3507" s="7">
        <f>(E3507/D3507)*100</f>
        <v>103.76</v>
      </c>
      <c r="P3507" s="5">
        <f>IFERROR((E3507/L3507),0)</f>
        <v>66.512820512820511</v>
      </c>
      <c r="Q3507" s="5" t="str">
        <f>LEFT(N3507,SEARCH("/", N3507)-1)</f>
        <v>theater</v>
      </c>
      <c r="R3507" s="5" t="str">
        <f>RIGHT(N3507,LEN(N3507)-SEARCH("/",N3507))</f>
        <v>plays</v>
      </c>
      <c r="S3507" s="11">
        <f>(((J3507/60)/60)/24)+DATE(1970,1,1)</f>
        <v>41760.935706018521</v>
      </c>
      <c r="T3507" s="11">
        <f>(((I3507/60)/60)/24)+DATE(1970,1,1)</f>
        <v>41772.166666666664</v>
      </c>
      <c r="U3507">
        <f>YEAR(S3507)</f>
        <v>2014</v>
      </c>
      <c r="V3507">
        <f>YEAR(T3507)</f>
        <v>2014</v>
      </c>
      <c r="W3507" t="str">
        <f>IF(V3507=U3507, "Yes"," No")</f>
        <v>Yes</v>
      </c>
    </row>
    <row r="3508" spans="1:23" ht="43.2" x14ac:dyDescent="0.3">
      <c r="A3508">
        <v>3506</v>
      </c>
      <c r="B3508" s="1" t="s">
        <v>7101</v>
      </c>
      <c r="C3508" s="1" t="s">
        <v>7102</v>
      </c>
      <c r="D3508">
        <v>3000</v>
      </c>
      <c r="E3508">
        <v>3045</v>
      </c>
      <c r="F3508" t="s">
        <v>16</v>
      </c>
      <c r="G3508" t="s">
        <v>17</v>
      </c>
      <c r="H3508" t="s">
        <v>18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1086</v>
      </c>
      <c r="O3508" s="7">
        <f>(E3508/D3508)*100</f>
        <v>101.49999999999999</v>
      </c>
      <c r="P3508" s="5">
        <f>IFERROR((E3508/L3508),0)</f>
        <v>105</v>
      </c>
      <c r="Q3508" s="5" t="str">
        <f>LEFT(N3508,SEARCH("/", N3508)-1)</f>
        <v>theater</v>
      </c>
      <c r="R3508" s="5" t="str">
        <f>RIGHT(N3508,LEN(N3508)-SEARCH("/",N3508))</f>
        <v>plays</v>
      </c>
      <c r="S3508" s="11">
        <f>(((J3508/60)/60)/24)+DATE(1970,1,1)</f>
        <v>41829.734259259261</v>
      </c>
      <c r="T3508" s="11">
        <f>(((I3508/60)/60)/24)+DATE(1970,1,1)</f>
        <v>41874.734259259261</v>
      </c>
      <c r="U3508">
        <f>YEAR(S3508)</f>
        <v>2014</v>
      </c>
      <c r="V3508">
        <f>YEAR(T3508)</f>
        <v>2014</v>
      </c>
      <c r="W3508" t="str">
        <f>IF(V3508=U3508, "Yes"," No")</f>
        <v>Yes</v>
      </c>
    </row>
    <row r="3509" spans="1:23" ht="43.2" x14ac:dyDescent="0.3">
      <c r="A3509">
        <v>3507</v>
      </c>
      <c r="B3509" s="1" t="s">
        <v>7103</v>
      </c>
      <c r="C3509" s="1" t="s">
        <v>7104</v>
      </c>
      <c r="D3509">
        <v>10000</v>
      </c>
      <c r="E3509">
        <v>10440</v>
      </c>
      <c r="F3509" t="s">
        <v>16</v>
      </c>
      <c r="G3509" t="s">
        <v>17</v>
      </c>
      <c r="H3509" t="s">
        <v>18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1086</v>
      </c>
      <c r="O3509" s="7">
        <f>(E3509/D3509)*100</f>
        <v>104.4</v>
      </c>
      <c r="P3509" s="5">
        <f>IFERROR((E3509/L3509),0)</f>
        <v>145</v>
      </c>
      <c r="Q3509" s="5" t="str">
        <f>LEFT(N3509,SEARCH("/", N3509)-1)</f>
        <v>theater</v>
      </c>
      <c r="R3509" s="5" t="str">
        <f>RIGHT(N3509,LEN(N3509)-SEARCH("/",N3509))</f>
        <v>plays</v>
      </c>
      <c r="S3509" s="11">
        <f>(((J3509/60)/60)/24)+DATE(1970,1,1)</f>
        <v>42491.92288194444</v>
      </c>
      <c r="T3509" s="11">
        <f>(((I3509/60)/60)/24)+DATE(1970,1,1)</f>
        <v>42521.92288194444</v>
      </c>
      <c r="U3509">
        <f>YEAR(S3509)</f>
        <v>2016</v>
      </c>
      <c r="V3509">
        <f>YEAR(T3509)</f>
        <v>2016</v>
      </c>
      <c r="W3509" t="str">
        <f>IF(V3509=U3509, "Yes"," No")</f>
        <v>Yes</v>
      </c>
    </row>
    <row r="3510" spans="1:23" ht="43.2" x14ac:dyDescent="0.3">
      <c r="A3510">
        <v>3508</v>
      </c>
      <c r="B3510" s="1" t="s">
        <v>7105</v>
      </c>
      <c r="C3510" s="1" t="s">
        <v>7106</v>
      </c>
      <c r="D3510">
        <v>100</v>
      </c>
      <c r="E3510">
        <v>180</v>
      </c>
      <c r="F3510" t="s">
        <v>16</v>
      </c>
      <c r="G3510" t="s">
        <v>24</v>
      </c>
      <c r="H3510" t="s">
        <v>25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1086</v>
      </c>
      <c r="O3510" s="7">
        <f>(E3510/D3510)*100</f>
        <v>180</v>
      </c>
      <c r="P3510" s="5">
        <f>IFERROR((E3510/L3510),0)</f>
        <v>12</v>
      </c>
      <c r="Q3510" s="5" t="str">
        <f>LEFT(N3510,SEARCH("/", N3510)-1)</f>
        <v>theater</v>
      </c>
      <c r="R3510" s="5" t="str">
        <f>RIGHT(N3510,LEN(N3510)-SEARCH("/",N3510))</f>
        <v>plays</v>
      </c>
      <c r="S3510" s="11">
        <f>(((J3510/60)/60)/24)+DATE(1970,1,1)</f>
        <v>42477.729780092588</v>
      </c>
      <c r="T3510" s="11">
        <f>(((I3510/60)/60)/24)+DATE(1970,1,1)</f>
        <v>42500.875</v>
      </c>
      <c r="U3510">
        <f>YEAR(S3510)</f>
        <v>2016</v>
      </c>
      <c r="V3510">
        <f>YEAR(T3510)</f>
        <v>2016</v>
      </c>
      <c r="W3510" t="str">
        <f>IF(V3510=U3510, "Yes"," No")</f>
        <v>Yes</v>
      </c>
    </row>
    <row r="3511" spans="1:23" ht="43.2" x14ac:dyDescent="0.3">
      <c r="A3511">
        <v>3509</v>
      </c>
      <c r="B3511" s="1" t="s">
        <v>7107</v>
      </c>
      <c r="C3511" s="1" t="s">
        <v>7108</v>
      </c>
      <c r="D3511">
        <v>3000</v>
      </c>
      <c r="E3511">
        <v>3190</v>
      </c>
      <c r="F3511" t="s">
        <v>16</v>
      </c>
      <c r="G3511" t="s">
        <v>17</v>
      </c>
      <c r="H3511" t="s">
        <v>18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1086</v>
      </c>
      <c r="O3511" s="7">
        <f>(E3511/D3511)*100</f>
        <v>106.33333333333333</v>
      </c>
      <c r="P3511" s="5">
        <f>IFERROR((E3511/L3511),0)</f>
        <v>96.666666666666671</v>
      </c>
      <c r="Q3511" s="5" t="str">
        <f>LEFT(N3511,SEARCH("/", N3511)-1)</f>
        <v>theater</v>
      </c>
      <c r="R3511" s="5" t="str">
        <f>RIGHT(N3511,LEN(N3511)-SEARCH("/",N3511))</f>
        <v>plays</v>
      </c>
      <c r="S3511" s="11">
        <f>(((J3511/60)/60)/24)+DATE(1970,1,1)</f>
        <v>41950.859560185185</v>
      </c>
      <c r="T3511" s="11">
        <f>(((I3511/60)/60)/24)+DATE(1970,1,1)</f>
        <v>41964.204861111109</v>
      </c>
      <c r="U3511">
        <f>YEAR(S3511)</f>
        <v>2014</v>
      </c>
      <c r="V3511">
        <f>YEAR(T3511)</f>
        <v>2014</v>
      </c>
      <c r="W3511" t="str">
        <f>IF(V3511=U3511, "Yes"," No")</f>
        <v>Yes</v>
      </c>
    </row>
    <row r="3512" spans="1:23" ht="57.6" x14ac:dyDescent="0.3">
      <c r="A3512">
        <v>3510</v>
      </c>
      <c r="B3512" s="1" t="s">
        <v>7109</v>
      </c>
      <c r="C3512" s="1" t="s">
        <v>7110</v>
      </c>
      <c r="D3512">
        <v>900</v>
      </c>
      <c r="E3512">
        <v>905</v>
      </c>
      <c r="F3512" t="s">
        <v>16</v>
      </c>
      <c r="G3512" t="s">
        <v>17</v>
      </c>
      <c r="H3512" t="s">
        <v>18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1086</v>
      </c>
      <c r="O3512" s="7">
        <f>(E3512/D3512)*100</f>
        <v>100.55555555555556</v>
      </c>
      <c r="P3512" s="5">
        <f>IFERROR((E3512/L3512),0)</f>
        <v>60.333333333333336</v>
      </c>
      <c r="Q3512" s="5" t="str">
        <f>LEFT(N3512,SEARCH("/", N3512)-1)</f>
        <v>theater</v>
      </c>
      <c r="R3512" s="5" t="str">
        <f>RIGHT(N3512,LEN(N3512)-SEARCH("/",N3512))</f>
        <v>plays</v>
      </c>
      <c r="S3512" s="11">
        <f>(((J3512/60)/60)/24)+DATE(1970,1,1)</f>
        <v>41802.62090277778</v>
      </c>
      <c r="T3512" s="11">
        <f>(((I3512/60)/60)/24)+DATE(1970,1,1)</f>
        <v>41822.62090277778</v>
      </c>
      <c r="U3512">
        <f>YEAR(S3512)</f>
        <v>2014</v>
      </c>
      <c r="V3512">
        <f>YEAR(T3512)</f>
        <v>2014</v>
      </c>
      <c r="W3512" t="str">
        <f>IF(V3512=U3512, "Yes"," No")</f>
        <v>Yes</v>
      </c>
    </row>
    <row r="3513" spans="1:23" ht="43.2" x14ac:dyDescent="0.3">
      <c r="A3513">
        <v>3511</v>
      </c>
      <c r="B3513" s="1" t="s">
        <v>7111</v>
      </c>
      <c r="C3513" s="1" t="s">
        <v>7112</v>
      </c>
      <c r="D3513">
        <v>1500</v>
      </c>
      <c r="E3513">
        <v>1518</v>
      </c>
      <c r="F3513" t="s">
        <v>16</v>
      </c>
      <c r="G3513" t="s">
        <v>24</v>
      </c>
      <c r="H3513" t="s">
        <v>25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1086</v>
      </c>
      <c r="O3513" s="7">
        <f>(E3513/D3513)*100</f>
        <v>101.2</v>
      </c>
      <c r="P3513" s="5">
        <f>IFERROR((E3513/L3513),0)</f>
        <v>79.89473684210526</v>
      </c>
      <c r="Q3513" s="5" t="str">
        <f>LEFT(N3513,SEARCH("/", N3513)-1)</f>
        <v>theater</v>
      </c>
      <c r="R3513" s="5" t="str">
        <f>RIGHT(N3513,LEN(N3513)-SEARCH("/",N3513))</f>
        <v>plays</v>
      </c>
      <c r="S3513" s="11">
        <f>(((J3513/60)/60)/24)+DATE(1970,1,1)</f>
        <v>41927.873784722222</v>
      </c>
      <c r="T3513" s="11">
        <f>(((I3513/60)/60)/24)+DATE(1970,1,1)</f>
        <v>41950.770833333336</v>
      </c>
      <c r="U3513">
        <f>YEAR(S3513)</f>
        <v>2014</v>
      </c>
      <c r="V3513">
        <f>YEAR(T3513)</f>
        <v>2014</v>
      </c>
      <c r="W3513" t="str">
        <f>IF(V3513=U3513, "Yes"," No")</f>
        <v>Yes</v>
      </c>
    </row>
    <row r="3514" spans="1:23" ht="43.2" x14ac:dyDescent="0.3">
      <c r="A3514">
        <v>3512</v>
      </c>
      <c r="B3514" s="1" t="s">
        <v>7113</v>
      </c>
      <c r="C3514" s="1" t="s">
        <v>7114</v>
      </c>
      <c r="D3514">
        <v>1000</v>
      </c>
      <c r="E3514">
        <v>1000</v>
      </c>
      <c r="F3514" t="s">
        <v>16</v>
      </c>
      <c r="G3514" t="s">
        <v>24</v>
      </c>
      <c r="H3514" t="s">
        <v>25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1086</v>
      </c>
      <c r="O3514" s="7">
        <f>(E3514/D3514)*100</f>
        <v>100</v>
      </c>
      <c r="P3514" s="5">
        <f>IFERROR((E3514/L3514),0)</f>
        <v>58.823529411764703</v>
      </c>
      <c r="Q3514" s="5" t="str">
        <f>LEFT(N3514,SEARCH("/", N3514)-1)</f>
        <v>theater</v>
      </c>
      <c r="R3514" s="5" t="str">
        <f>RIGHT(N3514,LEN(N3514)-SEARCH("/",N3514))</f>
        <v>plays</v>
      </c>
      <c r="S3514" s="11">
        <f>(((J3514/60)/60)/24)+DATE(1970,1,1)</f>
        <v>42057.536944444444</v>
      </c>
      <c r="T3514" s="11">
        <f>(((I3514/60)/60)/24)+DATE(1970,1,1)</f>
        <v>42117.49527777778</v>
      </c>
      <c r="U3514">
        <f>YEAR(S3514)</f>
        <v>2015</v>
      </c>
      <c r="V3514">
        <f>YEAR(T3514)</f>
        <v>2015</v>
      </c>
      <c r="W3514" t="str">
        <f>IF(V3514=U3514, "Yes"," No")</f>
        <v>Yes</v>
      </c>
    </row>
    <row r="3515" spans="1:23" ht="43.2" x14ac:dyDescent="0.3">
      <c r="A3515">
        <v>3513</v>
      </c>
      <c r="B3515" s="1" t="s">
        <v>7115</v>
      </c>
      <c r="C3515" s="1" t="s">
        <v>7116</v>
      </c>
      <c r="D3515">
        <v>2800</v>
      </c>
      <c r="E3515">
        <v>3315</v>
      </c>
      <c r="F3515" t="s">
        <v>16</v>
      </c>
      <c r="G3515" t="s">
        <v>17</v>
      </c>
      <c r="H3515" t="s">
        <v>18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1086</v>
      </c>
      <c r="O3515" s="7">
        <f>(E3515/D3515)*100</f>
        <v>118.39285714285714</v>
      </c>
      <c r="P3515" s="5">
        <f>IFERROR((E3515/L3515),0)</f>
        <v>75.340909090909093</v>
      </c>
      <c r="Q3515" s="5" t="str">
        <f>LEFT(N3515,SEARCH("/", N3515)-1)</f>
        <v>theater</v>
      </c>
      <c r="R3515" s="5" t="str">
        <f>RIGHT(N3515,LEN(N3515)-SEARCH("/",N3515))</f>
        <v>plays</v>
      </c>
      <c r="S3515" s="11">
        <f>(((J3515/60)/60)/24)+DATE(1970,1,1)</f>
        <v>41781.096203703702</v>
      </c>
      <c r="T3515" s="11">
        <f>(((I3515/60)/60)/24)+DATE(1970,1,1)</f>
        <v>41794.207638888889</v>
      </c>
      <c r="U3515">
        <f>YEAR(S3515)</f>
        <v>2014</v>
      </c>
      <c r="V3515">
        <f>YEAR(T3515)</f>
        <v>2014</v>
      </c>
      <c r="W3515" t="str">
        <f>IF(V3515=U3515, "Yes"," No")</f>
        <v>Yes</v>
      </c>
    </row>
    <row r="3516" spans="1:23" ht="43.2" x14ac:dyDescent="0.3">
      <c r="A3516">
        <v>3514</v>
      </c>
      <c r="B3516" s="1" t="s">
        <v>7117</v>
      </c>
      <c r="C3516" s="1" t="s">
        <v>7118</v>
      </c>
      <c r="D3516">
        <v>500</v>
      </c>
      <c r="E3516">
        <v>550</v>
      </c>
      <c r="F3516" t="s">
        <v>16</v>
      </c>
      <c r="G3516" t="s">
        <v>17</v>
      </c>
      <c r="H3516" t="s">
        <v>18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1086</v>
      </c>
      <c r="O3516" s="7">
        <f>(E3516/D3516)*100</f>
        <v>110.00000000000001</v>
      </c>
      <c r="P3516" s="5">
        <f>IFERROR((E3516/L3516),0)</f>
        <v>55</v>
      </c>
      <c r="Q3516" s="5" t="str">
        <f>LEFT(N3516,SEARCH("/", N3516)-1)</f>
        <v>theater</v>
      </c>
      <c r="R3516" s="5" t="str">
        <f>RIGHT(N3516,LEN(N3516)-SEARCH("/",N3516))</f>
        <v>plays</v>
      </c>
      <c r="S3516" s="11">
        <f>(((J3516/60)/60)/24)+DATE(1970,1,1)</f>
        <v>42020.846666666665</v>
      </c>
      <c r="T3516" s="11">
        <f>(((I3516/60)/60)/24)+DATE(1970,1,1)</f>
        <v>42037.207638888889</v>
      </c>
      <c r="U3516">
        <f>YEAR(S3516)</f>
        <v>2015</v>
      </c>
      <c r="V3516">
        <f>YEAR(T3516)</f>
        <v>2015</v>
      </c>
      <c r="W3516" t="str">
        <f>IF(V3516=U3516, "Yes"," No")</f>
        <v>Yes</v>
      </c>
    </row>
    <row r="3517" spans="1:23" ht="43.2" x14ac:dyDescent="0.3">
      <c r="A3517">
        <v>3515</v>
      </c>
      <c r="B3517" s="1" t="s">
        <v>7119</v>
      </c>
      <c r="C3517" s="1" t="s">
        <v>7120</v>
      </c>
      <c r="D3517">
        <v>3000</v>
      </c>
      <c r="E3517">
        <v>3080</v>
      </c>
      <c r="F3517" t="s">
        <v>16</v>
      </c>
      <c r="G3517" t="s">
        <v>17</v>
      </c>
      <c r="H3517" t="s">
        <v>18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1086</v>
      </c>
      <c r="O3517" s="7">
        <f>(E3517/D3517)*100</f>
        <v>102.66666666666666</v>
      </c>
      <c r="P3517" s="5">
        <f>IFERROR((E3517/L3517),0)</f>
        <v>66.956521739130437</v>
      </c>
      <c r="Q3517" s="5" t="str">
        <f>LEFT(N3517,SEARCH("/", N3517)-1)</f>
        <v>theater</v>
      </c>
      <c r="R3517" s="5" t="str">
        <f>RIGHT(N3517,LEN(N3517)-SEARCH("/",N3517))</f>
        <v>plays</v>
      </c>
      <c r="S3517" s="11">
        <f>(((J3517/60)/60)/24)+DATE(1970,1,1)</f>
        <v>42125.772812499999</v>
      </c>
      <c r="T3517" s="11">
        <f>(((I3517/60)/60)/24)+DATE(1970,1,1)</f>
        <v>42155.772812499999</v>
      </c>
      <c r="U3517">
        <f>YEAR(S3517)</f>
        <v>2015</v>
      </c>
      <c r="V3517">
        <f>YEAR(T3517)</f>
        <v>2015</v>
      </c>
      <c r="W3517" t="str">
        <f>IF(V3517=U3517, "Yes"," No")</f>
        <v>Yes</v>
      </c>
    </row>
    <row r="3518" spans="1:23" ht="43.2" x14ac:dyDescent="0.3">
      <c r="A3518">
        <v>3516</v>
      </c>
      <c r="B3518" s="1" t="s">
        <v>7121</v>
      </c>
      <c r="C3518" s="1" t="s">
        <v>7122</v>
      </c>
      <c r="D3518">
        <v>2500</v>
      </c>
      <c r="E3518">
        <v>2500</v>
      </c>
      <c r="F3518" t="s">
        <v>16</v>
      </c>
      <c r="G3518" t="s">
        <v>17</v>
      </c>
      <c r="H3518" t="s">
        <v>18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1086</v>
      </c>
      <c r="O3518" s="7">
        <f>(E3518/D3518)*100</f>
        <v>100</v>
      </c>
      <c r="P3518" s="5">
        <f>IFERROR((E3518/L3518),0)</f>
        <v>227.27272727272728</v>
      </c>
      <c r="Q3518" s="5" t="str">
        <f>LEFT(N3518,SEARCH("/", N3518)-1)</f>
        <v>theater</v>
      </c>
      <c r="R3518" s="5" t="str">
        <f>RIGHT(N3518,LEN(N3518)-SEARCH("/",N3518))</f>
        <v>plays</v>
      </c>
      <c r="S3518" s="11">
        <f>(((J3518/60)/60)/24)+DATE(1970,1,1)</f>
        <v>41856.010069444441</v>
      </c>
      <c r="T3518" s="11">
        <f>(((I3518/60)/60)/24)+DATE(1970,1,1)</f>
        <v>41890.125</v>
      </c>
      <c r="U3518">
        <f>YEAR(S3518)</f>
        <v>2014</v>
      </c>
      <c r="V3518">
        <f>YEAR(T3518)</f>
        <v>2014</v>
      </c>
      <c r="W3518" t="str">
        <f>IF(V3518=U3518, "Yes"," No")</f>
        <v>Yes</v>
      </c>
    </row>
    <row r="3519" spans="1:23" ht="43.2" x14ac:dyDescent="0.3">
      <c r="A3519">
        <v>3517</v>
      </c>
      <c r="B3519" s="1" t="s">
        <v>7123</v>
      </c>
      <c r="C3519" s="1" t="s">
        <v>7124</v>
      </c>
      <c r="D3519">
        <v>4000</v>
      </c>
      <c r="E3519">
        <v>4000</v>
      </c>
      <c r="F3519" t="s">
        <v>16</v>
      </c>
      <c r="G3519" t="s">
        <v>24</v>
      </c>
      <c r="H3519" t="s">
        <v>25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1086</v>
      </c>
      <c r="O3519" s="7">
        <f>(E3519/D3519)*100</f>
        <v>100</v>
      </c>
      <c r="P3519" s="5">
        <f>IFERROR((E3519/L3519),0)</f>
        <v>307.69230769230768</v>
      </c>
      <c r="Q3519" s="5" t="str">
        <f>LEFT(N3519,SEARCH("/", N3519)-1)</f>
        <v>theater</v>
      </c>
      <c r="R3519" s="5" t="str">
        <f>RIGHT(N3519,LEN(N3519)-SEARCH("/",N3519))</f>
        <v>plays</v>
      </c>
      <c r="S3519" s="11">
        <f>(((J3519/60)/60)/24)+DATE(1970,1,1)</f>
        <v>41794.817523148151</v>
      </c>
      <c r="T3519" s="11">
        <f>(((I3519/60)/60)/24)+DATE(1970,1,1)</f>
        <v>41824.458333333336</v>
      </c>
      <c r="U3519">
        <f>YEAR(S3519)</f>
        <v>2014</v>
      </c>
      <c r="V3519">
        <f>YEAR(T3519)</f>
        <v>2014</v>
      </c>
      <c r="W3519" t="str">
        <f>IF(V3519=U3519, "Yes"," No")</f>
        <v>Yes</v>
      </c>
    </row>
    <row r="3520" spans="1:23" ht="43.2" x14ac:dyDescent="0.3">
      <c r="A3520">
        <v>3518</v>
      </c>
      <c r="B3520" s="1" t="s">
        <v>7125</v>
      </c>
      <c r="C3520" s="1" t="s">
        <v>7126</v>
      </c>
      <c r="D3520">
        <v>1500</v>
      </c>
      <c r="E3520">
        <v>1650.69</v>
      </c>
      <c r="F3520" t="s">
        <v>16</v>
      </c>
      <c r="G3520" t="s">
        <v>17</v>
      </c>
      <c r="H3520" t="s">
        <v>18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1086</v>
      </c>
      <c r="O3520" s="7">
        <f>(E3520/D3520)*100</f>
        <v>110.04599999999999</v>
      </c>
      <c r="P3520" s="5">
        <f>IFERROR((E3520/L3520),0)</f>
        <v>50.020909090909093</v>
      </c>
      <c r="Q3520" s="5" t="str">
        <f>LEFT(N3520,SEARCH("/", N3520)-1)</f>
        <v>theater</v>
      </c>
      <c r="R3520" s="5" t="str">
        <f>RIGHT(N3520,LEN(N3520)-SEARCH("/",N3520))</f>
        <v>plays</v>
      </c>
      <c r="S3520" s="11">
        <f>(((J3520/60)/60)/24)+DATE(1970,1,1)</f>
        <v>41893.783553240741</v>
      </c>
      <c r="T3520" s="11">
        <f>(((I3520/60)/60)/24)+DATE(1970,1,1)</f>
        <v>41914.597916666666</v>
      </c>
      <c r="U3520">
        <f>YEAR(S3520)</f>
        <v>2014</v>
      </c>
      <c r="V3520">
        <f>YEAR(T3520)</f>
        <v>2014</v>
      </c>
      <c r="W3520" t="str">
        <f>IF(V3520=U3520, "Yes"," No")</f>
        <v>Yes</v>
      </c>
    </row>
    <row r="3521" spans="1:23" ht="43.2" x14ac:dyDescent="0.3">
      <c r="A3521">
        <v>3519</v>
      </c>
      <c r="B3521" s="1" t="s">
        <v>7127</v>
      </c>
      <c r="C3521" s="1" t="s">
        <v>7128</v>
      </c>
      <c r="D3521">
        <v>2000</v>
      </c>
      <c r="E3521">
        <v>2027</v>
      </c>
      <c r="F3521" t="s">
        <v>16</v>
      </c>
      <c r="G3521" t="s">
        <v>24</v>
      </c>
      <c r="H3521" t="s">
        <v>25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1086</v>
      </c>
      <c r="O3521" s="7">
        <f>(E3521/D3521)*100</f>
        <v>101.35000000000001</v>
      </c>
      <c r="P3521" s="5">
        <f>IFERROR((E3521/L3521),0)</f>
        <v>72.392857142857139</v>
      </c>
      <c r="Q3521" s="5" t="str">
        <f>LEFT(N3521,SEARCH("/", N3521)-1)</f>
        <v>theater</v>
      </c>
      <c r="R3521" s="5" t="str">
        <f>RIGHT(N3521,LEN(N3521)-SEARCH("/",N3521))</f>
        <v>plays</v>
      </c>
      <c r="S3521" s="11">
        <f>(((J3521/60)/60)/24)+DATE(1970,1,1)</f>
        <v>42037.598958333328</v>
      </c>
      <c r="T3521" s="11">
        <f>(((I3521/60)/60)/24)+DATE(1970,1,1)</f>
        <v>42067.598958333328</v>
      </c>
      <c r="U3521">
        <f>YEAR(S3521)</f>
        <v>2015</v>
      </c>
      <c r="V3521">
        <f>YEAR(T3521)</f>
        <v>2015</v>
      </c>
      <c r="W3521" t="str">
        <f>IF(V3521=U3521, "Yes"," No")</f>
        <v>Yes</v>
      </c>
    </row>
    <row r="3522" spans="1:23" ht="43.2" x14ac:dyDescent="0.3">
      <c r="A3522">
        <v>3520</v>
      </c>
      <c r="B3522" s="1" t="s">
        <v>7129</v>
      </c>
      <c r="C3522" s="1" t="s">
        <v>7130</v>
      </c>
      <c r="D3522">
        <v>2000</v>
      </c>
      <c r="E3522">
        <v>2015</v>
      </c>
      <c r="F3522" t="s">
        <v>16</v>
      </c>
      <c r="G3522" t="s">
        <v>24</v>
      </c>
      <c r="H3522" t="s">
        <v>25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1086</v>
      </c>
      <c r="O3522" s="7">
        <f>(E3522/D3522)*100</f>
        <v>100.75</v>
      </c>
      <c r="P3522" s="5">
        <f>IFERROR((E3522/L3522),0)</f>
        <v>95.952380952380949</v>
      </c>
      <c r="Q3522" s="5" t="str">
        <f>LEFT(N3522,SEARCH("/", N3522)-1)</f>
        <v>theater</v>
      </c>
      <c r="R3522" s="5" t="str">
        <f>RIGHT(N3522,LEN(N3522)-SEARCH("/",N3522))</f>
        <v>plays</v>
      </c>
      <c r="S3522" s="11">
        <f>(((J3522/60)/60)/24)+DATE(1970,1,1)</f>
        <v>42227.824212962965</v>
      </c>
      <c r="T3522" s="11">
        <f>(((I3522/60)/60)/24)+DATE(1970,1,1)</f>
        <v>42253.57430555555</v>
      </c>
      <c r="U3522">
        <f>YEAR(S3522)</f>
        <v>2015</v>
      </c>
      <c r="V3522">
        <f>YEAR(T3522)</f>
        <v>2015</v>
      </c>
      <c r="W3522" t="str">
        <f>IF(V3522=U3522, "Yes"," No")</f>
        <v>Yes</v>
      </c>
    </row>
    <row r="3523" spans="1:23" ht="57.6" x14ac:dyDescent="0.3">
      <c r="A3523">
        <v>3521</v>
      </c>
      <c r="B3523" s="1" t="s">
        <v>7131</v>
      </c>
      <c r="C3523" s="1" t="s">
        <v>7132</v>
      </c>
      <c r="D3523">
        <v>350</v>
      </c>
      <c r="E3523">
        <v>593</v>
      </c>
      <c r="F3523" t="s">
        <v>16</v>
      </c>
      <c r="G3523" t="s">
        <v>17</v>
      </c>
      <c r="H3523" t="s">
        <v>18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1086</v>
      </c>
      <c r="O3523" s="7">
        <f>(E3523/D3523)*100</f>
        <v>169.42857142857144</v>
      </c>
      <c r="P3523" s="5">
        <f>IFERROR((E3523/L3523),0)</f>
        <v>45.615384615384613</v>
      </c>
      <c r="Q3523" s="5" t="str">
        <f>LEFT(N3523,SEARCH("/", N3523)-1)</f>
        <v>theater</v>
      </c>
      <c r="R3523" s="5" t="str">
        <f>RIGHT(N3523,LEN(N3523)-SEARCH("/",N3523))</f>
        <v>plays</v>
      </c>
      <c r="S3523" s="11">
        <f>(((J3523/60)/60)/24)+DATE(1970,1,1)</f>
        <v>41881.361342592594</v>
      </c>
      <c r="T3523" s="11">
        <f>(((I3523/60)/60)/24)+DATE(1970,1,1)</f>
        <v>41911.361342592594</v>
      </c>
      <c r="U3523">
        <f>YEAR(S3523)</f>
        <v>2014</v>
      </c>
      <c r="V3523">
        <f>YEAR(T3523)</f>
        <v>2014</v>
      </c>
      <c r="W3523" t="str">
        <f>IF(V3523=U3523, "Yes"," No")</f>
        <v>Yes</v>
      </c>
    </row>
    <row r="3524" spans="1:23" ht="43.2" x14ac:dyDescent="0.3">
      <c r="A3524">
        <v>3522</v>
      </c>
      <c r="B3524" s="1" t="s">
        <v>7133</v>
      </c>
      <c r="C3524" s="1" t="s">
        <v>7134</v>
      </c>
      <c r="D3524">
        <v>1395</v>
      </c>
      <c r="E3524">
        <v>1395</v>
      </c>
      <c r="F3524" t="s">
        <v>16</v>
      </c>
      <c r="G3524" t="s">
        <v>24</v>
      </c>
      <c r="H3524" t="s">
        <v>25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1086</v>
      </c>
      <c r="O3524" s="7">
        <f>(E3524/D3524)*100</f>
        <v>100</v>
      </c>
      <c r="P3524" s="5">
        <f>IFERROR((E3524/L3524),0)</f>
        <v>41.029411764705884</v>
      </c>
      <c r="Q3524" s="5" t="str">
        <f>LEFT(N3524,SEARCH("/", N3524)-1)</f>
        <v>theater</v>
      </c>
      <c r="R3524" s="5" t="str">
        <f>RIGHT(N3524,LEN(N3524)-SEARCH("/",N3524))</f>
        <v>plays</v>
      </c>
      <c r="S3524" s="11">
        <f>(((J3524/60)/60)/24)+DATE(1970,1,1)</f>
        <v>42234.789884259255</v>
      </c>
      <c r="T3524" s="11">
        <f>(((I3524/60)/60)/24)+DATE(1970,1,1)</f>
        <v>42262.420833333337</v>
      </c>
      <c r="U3524">
        <f>YEAR(S3524)</f>
        <v>2015</v>
      </c>
      <c r="V3524">
        <f>YEAR(T3524)</f>
        <v>2015</v>
      </c>
      <c r="W3524" t="str">
        <f>IF(V3524=U3524, "Yes"," No")</f>
        <v>Yes</v>
      </c>
    </row>
    <row r="3525" spans="1:23" ht="43.2" x14ac:dyDescent="0.3">
      <c r="A3525">
        <v>3523</v>
      </c>
      <c r="B3525" s="1" t="s">
        <v>7135</v>
      </c>
      <c r="C3525" s="1" t="s">
        <v>7136</v>
      </c>
      <c r="D3525">
        <v>4000</v>
      </c>
      <c r="E3525">
        <v>4546</v>
      </c>
      <c r="F3525" t="s">
        <v>16</v>
      </c>
      <c r="G3525" t="s">
        <v>24</v>
      </c>
      <c r="H3525" t="s">
        <v>25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1086</v>
      </c>
      <c r="O3525" s="7">
        <f>(E3525/D3525)*100</f>
        <v>113.65</v>
      </c>
      <c r="P3525" s="5">
        <f>IFERROR((E3525/L3525),0)</f>
        <v>56.825000000000003</v>
      </c>
      <c r="Q3525" s="5" t="str">
        <f>LEFT(N3525,SEARCH("/", N3525)-1)</f>
        <v>theater</v>
      </c>
      <c r="R3525" s="5" t="str">
        <f>RIGHT(N3525,LEN(N3525)-SEARCH("/",N3525))</f>
        <v>plays</v>
      </c>
      <c r="S3525" s="11">
        <f>(((J3525/60)/60)/24)+DATE(1970,1,1)</f>
        <v>42581.397546296299</v>
      </c>
      <c r="T3525" s="11">
        <f>(((I3525/60)/60)/24)+DATE(1970,1,1)</f>
        <v>42638.958333333328</v>
      </c>
      <c r="U3525">
        <f>YEAR(S3525)</f>
        <v>2016</v>
      </c>
      <c r="V3525">
        <f>YEAR(T3525)</f>
        <v>2016</v>
      </c>
      <c r="W3525" t="str">
        <f>IF(V3525=U3525, "Yes"," No")</f>
        <v>Yes</v>
      </c>
    </row>
    <row r="3526" spans="1:23" ht="43.2" x14ac:dyDescent="0.3">
      <c r="A3526">
        <v>3524</v>
      </c>
      <c r="B3526" s="1" t="s">
        <v>7137</v>
      </c>
      <c r="C3526" s="1" t="s">
        <v>7138</v>
      </c>
      <c r="D3526">
        <v>10000</v>
      </c>
      <c r="E3526">
        <v>10156</v>
      </c>
      <c r="F3526" t="s">
        <v>16</v>
      </c>
      <c r="G3526" t="s">
        <v>17</v>
      </c>
      <c r="H3526" t="s">
        <v>18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1086</v>
      </c>
      <c r="O3526" s="7">
        <f>(E3526/D3526)*100</f>
        <v>101.56</v>
      </c>
      <c r="P3526" s="5">
        <f>IFERROR((E3526/L3526),0)</f>
        <v>137.24324324324326</v>
      </c>
      <c r="Q3526" s="5" t="str">
        <f>LEFT(N3526,SEARCH("/", N3526)-1)</f>
        <v>theater</v>
      </c>
      <c r="R3526" s="5" t="str">
        <f>RIGHT(N3526,LEN(N3526)-SEARCH("/",N3526))</f>
        <v>plays</v>
      </c>
      <c r="S3526" s="11">
        <f>(((J3526/60)/60)/24)+DATE(1970,1,1)</f>
        <v>41880.76357638889</v>
      </c>
      <c r="T3526" s="11">
        <f>(((I3526/60)/60)/24)+DATE(1970,1,1)</f>
        <v>41895.166666666664</v>
      </c>
      <c r="U3526">
        <f>YEAR(S3526)</f>
        <v>2014</v>
      </c>
      <c r="V3526">
        <f>YEAR(T3526)</f>
        <v>2014</v>
      </c>
      <c r="W3526" t="str">
        <f>IF(V3526=U3526, "Yes"," No")</f>
        <v>Yes</v>
      </c>
    </row>
    <row r="3527" spans="1:23" ht="43.2" x14ac:dyDescent="0.3">
      <c r="A3527">
        <v>3525</v>
      </c>
      <c r="B3527" s="1" t="s">
        <v>7139</v>
      </c>
      <c r="C3527" s="1" t="s">
        <v>7140</v>
      </c>
      <c r="D3527">
        <v>500</v>
      </c>
      <c r="E3527">
        <v>530</v>
      </c>
      <c r="F3527" t="s">
        <v>16</v>
      </c>
      <c r="G3527" t="s">
        <v>17</v>
      </c>
      <c r="H3527" t="s">
        <v>18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1086</v>
      </c>
      <c r="O3527" s="7">
        <f>(E3527/D3527)*100</f>
        <v>106</v>
      </c>
      <c r="P3527" s="5">
        <f>IFERROR((E3527/L3527),0)</f>
        <v>75.714285714285708</v>
      </c>
      <c r="Q3527" s="5" t="str">
        <f>LEFT(N3527,SEARCH("/", N3527)-1)</f>
        <v>theater</v>
      </c>
      <c r="R3527" s="5" t="str">
        <f>RIGHT(N3527,LEN(N3527)-SEARCH("/",N3527))</f>
        <v>plays</v>
      </c>
      <c r="S3527" s="11">
        <f>(((J3527/60)/60)/24)+DATE(1970,1,1)</f>
        <v>42214.6956712963</v>
      </c>
      <c r="T3527" s="11">
        <f>(((I3527/60)/60)/24)+DATE(1970,1,1)</f>
        <v>42225.666666666672</v>
      </c>
      <c r="U3527">
        <f>YEAR(S3527)</f>
        <v>2015</v>
      </c>
      <c r="V3527">
        <f>YEAR(T3527)</f>
        <v>2015</v>
      </c>
      <c r="W3527" t="str">
        <f>IF(V3527=U3527, "Yes"," No")</f>
        <v>Yes</v>
      </c>
    </row>
    <row r="3528" spans="1:23" ht="43.2" x14ac:dyDescent="0.3">
      <c r="A3528">
        <v>3526</v>
      </c>
      <c r="B3528" s="1" t="s">
        <v>7141</v>
      </c>
      <c r="C3528" s="1" t="s">
        <v>7142</v>
      </c>
      <c r="D3528">
        <v>3300</v>
      </c>
      <c r="E3528">
        <v>3366</v>
      </c>
      <c r="F3528" t="s">
        <v>16</v>
      </c>
      <c r="G3528" t="s">
        <v>17</v>
      </c>
      <c r="H3528" t="s">
        <v>18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1086</v>
      </c>
      <c r="O3528" s="7">
        <f>(E3528/D3528)*100</f>
        <v>102</v>
      </c>
      <c r="P3528" s="5">
        <f>IFERROR((E3528/L3528),0)</f>
        <v>99</v>
      </c>
      <c r="Q3528" s="5" t="str">
        <f>LEFT(N3528,SEARCH("/", N3528)-1)</f>
        <v>theater</v>
      </c>
      <c r="R3528" s="5" t="str">
        <f>RIGHT(N3528,LEN(N3528)-SEARCH("/",N3528))</f>
        <v>plays</v>
      </c>
      <c r="S3528" s="11">
        <f>(((J3528/60)/60)/24)+DATE(1970,1,1)</f>
        <v>42460.335312499999</v>
      </c>
      <c r="T3528" s="11">
        <f>(((I3528/60)/60)/24)+DATE(1970,1,1)</f>
        <v>42488.249305555553</v>
      </c>
      <c r="U3528">
        <f>YEAR(S3528)</f>
        <v>2016</v>
      </c>
      <c r="V3528">
        <f>YEAR(T3528)</f>
        <v>2016</v>
      </c>
      <c r="W3528" t="str">
        <f>IF(V3528=U3528, "Yes"," No")</f>
        <v>Yes</v>
      </c>
    </row>
    <row r="3529" spans="1:23" ht="43.2" x14ac:dyDescent="0.3">
      <c r="A3529">
        <v>3527</v>
      </c>
      <c r="B3529" s="1" t="s">
        <v>7143</v>
      </c>
      <c r="C3529" s="1" t="s">
        <v>7144</v>
      </c>
      <c r="D3529">
        <v>6000</v>
      </c>
      <c r="E3529">
        <v>7015</v>
      </c>
      <c r="F3529" t="s">
        <v>16</v>
      </c>
      <c r="G3529" t="s">
        <v>17</v>
      </c>
      <c r="H3529" t="s">
        <v>18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1086</v>
      </c>
      <c r="O3529" s="7">
        <f>(E3529/D3529)*100</f>
        <v>116.91666666666667</v>
      </c>
      <c r="P3529" s="5">
        <f>IFERROR((E3529/L3529),0)</f>
        <v>81.569767441860463</v>
      </c>
      <c r="Q3529" s="5" t="str">
        <f>LEFT(N3529,SEARCH("/", N3529)-1)</f>
        <v>theater</v>
      </c>
      <c r="R3529" s="5" t="str">
        <f>RIGHT(N3529,LEN(N3529)-SEARCH("/",N3529))</f>
        <v>plays</v>
      </c>
      <c r="S3529" s="11">
        <f>(((J3529/60)/60)/24)+DATE(1970,1,1)</f>
        <v>42167.023206018523</v>
      </c>
      <c r="T3529" s="11">
        <f>(((I3529/60)/60)/24)+DATE(1970,1,1)</f>
        <v>42196.165972222225</v>
      </c>
      <c r="U3529">
        <f>YEAR(S3529)</f>
        <v>2015</v>
      </c>
      <c r="V3529">
        <f>YEAR(T3529)</f>
        <v>2015</v>
      </c>
      <c r="W3529" t="str">
        <f>IF(V3529=U3529, "Yes"," No")</f>
        <v>Yes</v>
      </c>
    </row>
    <row r="3530" spans="1:23" ht="43.2" x14ac:dyDescent="0.3">
      <c r="A3530">
        <v>3528</v>
      </c>
      <c r="B3530" s="1" t="s">
        <v>7145</v>
      </c>
      <c r="C3530" s="1" t="s">
        <v>7146</v>
      </c>
      <c r="D3530">
        <v>1650</v>
      </c>
      <c r="E3530">
        <v>1669</v>
      </c>
      <c r="F3530" t="s">
        <v>16</v>
      </c>
      <c r="G3530" t="s">
        <v>24</v>
      </c>
      <c r="H3530" t="s">
        <v>25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1086</v>
      </c>
      <c r="O3530" s="7">
        <f>(E3530/D3530)*100</f>
        <v>101.15151515151514</v>
      </c>
      <c r="P3530" s="5">
        <f>IFERROR((E3530/L3530),0)</f>
        <v>45.108108108108105</v>
      </c>
      <c r="Q3530" s="5" t="str">
        <f>LEFT(N3530,SEARCH("/", N3530)-1)</f>
        <v>theater</v>
      </c>
      <c r="R3530" s="5" t="str">
        <f>RIGHT(N3530,LEN(N3530)-SEARCH("/",N3530))</f>
        <v>plays</v>
      </c>
      <c r="S3530" s="11">
        <f>(((J3530/60)/60)/24)+DATE(1970,1,1)</f>
        <v>42733.50136574074</v>
      </c>
      <c r="T3530" s="11">
        <f>(((I3530/60)/60)/24)+DATE(1970,1,1)</f>
        <v>42753.50136574074</v>
      </c>
      <c r="U3530">
        <f>YEAR(S3530)</f>
        <v>2016</v>
      </c>
      <c r="V3530">
        <f>YEAR(T3530)</f>
        <v>2017</v>
      </c>
      <c r="W3530" t="str">
        <f>IF(V3530=U3530, "Yes"," No")</f>
        <v xml:space="preserve"> No</v>
      </c>
    </row>
    <row r="3531" spans="1:23" ht="57.6" x14ac:dyDescent="0.3">
      <c r="A3531">
        <v>3529</v>
      </c>
      <c r="B3531" s="1" t="s">
        <v>7147</v>
      </c>
      <c r="C3531" s="1" t="s">
        <v>7148</v>
      </c>
      <c r="D3531">
        <v>500</v>
      </c>
      <c r="E3531">
        <v>660</v>
      </c>
      <c r="F3531" t="s">
        <v>16</v>
      </c>
      <c r="G3531" t="s">
        <v>17</v>
      </c>
      <c r="H3531" t="s">
        <v>18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1086</v>
      </c>
      <c r="O3531" s="7">
        <f>(E3531/D3531)*100</f>
        <v>132</v>
      </c>
      <c r="P3531" s="5">
        <f>IFERROR((E3531/L3531),0)</f>
        <v>36.666666666666664</v>
      </c>
      <c r="Q3531" s="5" t="str">
        <f>LEFT(N3531,SEARCH("/", N3531)-1)</f>
        <v>theater</v>
      </c>
      <c r="R3531" s="5" t="str">
        <f>RIGHT(N3531,LEN(N3531)-SEARCH("/",N3531))</f>
        <v>plays</v>
      </c>
      <c r="S3531" s="11">
        <f>(((J3531/60)/60)/24)+DATE(1970,1,1)</f>
        <v>42177.761782407411</v>
      </c>
      <c r="T3531" s="11">
        <f>(((I3531/60)/60)/24)+DATE(1970,1,1)</f>
        <v>42198.041666666672</v>
      </c>
      <c r="U3531">
        <f>YEAR(S3531)</f>
        <v>2015</v>
      </c>
      <c r="V3531">
        <f>YEAR(T3531)</f>
        <v>2015</v>
      </c>
      <c r="W3531" t="str">
        <f>IF(V3531=U3531, "Yes"," No")</f>
        <v>Yes</v>
      </c>
    </row>
    <row r="3532" spans="1:23" ht="43.2" x14ac:dyDescent="0.3">
      <c r="A3532">
        <v>3530</v>
      </c>
      <c r="B3532" s="1" t="s">
        <v>7149</v>
      </c>
      <c r="C3532" s="1" t="s">
        <v>7150</v>
      </c>
      <c r="D3532">
        <v>2750</v>
      </c>
      <c r="E3532">
        <v>2750</v>
      </c>
      <c r="F3532" t="s">
        <v>16</v>
      </c>
      <c r="G3532" t="s">
        <v>24</v>
      </c>
      <c r="H3532" t="s">
        <v>25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1086</v>
      </c>
      <c r="O3532" s="7">
        <f>(E3532/D3532)*100</f>
        <v>100</v>
      </c>
      <c r="P3532" s="5">
        <f>IFERROR((E3532/L3532),0)</f>
        <v>125</v>
      </c>
      <c r="Q3532" s="5" t="str">
        <f>LEFT(N3532,SEARCH("/", N3532)-1)</f>
        <v>theater</v>
      </c>
      <c r="R3532" s="5" t="str">
        <f>RIGHT(N3532,LEN(N3532)-SEARCH("/",N3532))</f>
        <v>plays</v>
      </c>
      <c r="S3532" s="11">
        <f>(((J3532/60)/60)/24)+DATE(1970,1,1)</f>
        <v>42442.623344907406</v>
      </c>
      <c r="T3532" s="11">
        <f>(((I3532/60)/60)/24)+DATE(1970,1,1)</f>
        <v>42470.833333333328</v>
      </c>
      <c r="U3532">
        <f>YEAR(S3532)</f>
        <v>2016</v>
      </c>
      <c r="V3532">
        <f>YEAR(T3532)</f>
        <v>2016</v>
      </c>
      <c r="W3532" t="str">
        <f>IF(V3532=U3532, "Yes"," No")</f>
        <v>Yes</v>
      </c>
    </row>
    <row r="3533" spans="1:23" ht="28.8" x14ac:dyDescent="0.3">
      <c r="A3533">
        <v>3531</v>
      </c>
      <c r="B3533" s="1" t="s">
        <v>7151</v>
      </c>
      <c r="C3533" s="1" t="s">
        <v>7152</v>
      </c>
      <c r="D3533">
        <v>1000</v>
      </c>
      <c r="E3533">
        <v>1280</v>
      </c>
      <c r="F3533" t="s">
        <v>16</v>
      </c>
      <c r="G3533" t="s">
        <v>17</v>
      </c>
      <c r="H3533" t="s">
        <v>18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1086</v>
      </c>
      <c r="O3533" s="7">
        <f>(E3533/D3533)*100</f>
        <v>128</v>
      </c>
      <c r="P3533" s="5">
        <f>IFERROR((E3533/L3533),0)</f>
        <v>49.230769230769234</v>
      </c>
      <c r="Q3533" s="5" t="str">
        <f>LEFT(N3533,SEARCH("/", N3533)-1)</f>
        <v>theater</v>
      </c>
      <c r="R3533" s="5" t="str">
        <f>RIGHT(N3533,LEN(N3533)-SEARCH("/",N3533))</f>
        <v>plays</v>
      </c>
      <c r="S3533" s="11">
        <f>(((J3533/60)/60)/24)+DATE(1970,1,1)</f>
        <v>42521.654328703706</v>
      </c>
      <c r="T3533" s="11">
        <f>(((I3533/60)/60)/24)+DATE(1970,1,1)</f>
        <v>42551.654328703706</v>
      </c>
      <c r="U3533">
        <f>YEAR(S3533)</f>
        <v>2016</v>
      </c>
      <c r="V3533">
        <f>YEAR(T3533)</f>
        <v>2016</v>
      </c>
      <c r="W3533" t="str">
        <f>IF(V3533=U3533, "Yes"," No")</f>
        <v>Yes</v>
      </c>
    </row>
    <row r="3534" spans="1:23" ht="57.6" x14ac:dyDescent="0.3">
      <c r="A3534">
        <v>3532</v>
      </c>
      <c r="B3534" s="1" t="s">
        <v>7153</v>
      </c>
      <c r="C3534" s="1" t="s">
        <v>7154</v>
      </c>
      <c r="D3534">
        <v>960</v>
      </c>
      <c r="E3534">
        <v>1142</v>
      </c>
      <c r="F3534" t="s">
        <v>16</v>
      </c>
      <c r="G3534" t="s">
        <v>17</v>
      </c>
      <c r="H3534" t="s">
        <v>18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1086</v>
      </c>
      <c r="O3534" s="7">
        <f>(E3534/D3534)*100</f>
        <v>118.95833333333334</v>
      </c>
      <c r="P3534" s="5">
        <f>IFERROR((E3534/L3534),0)</f>
        <v>42.296296296296298</v>
      </c>
      <c r="Q3534" s="5" t="str">
        <f>LEFT(N3534,SEARCH("/", N3534)-1)</f>
        <v>theater</v>
      </c>
      <c r="R3534" s="5" t="str">
        <f>RIGHT(N3534,LEN(N3534)-SEARCH("/",N3534))</f>
        <v>plays</v>
      </c>
      <c r="S3534" s="11">
        <f>(((J3534/60)/60)/24)+DATE(1970,1,1)</f>
        <v>41884.599849537037</v>
      </c>
      <c r="T3534" s="11">
        <f>(((I3534/60)/60)/24)+DATE(1970,1,1)</f>
        <v>41900.165972222225</v>
      </c>
      <c r="U3534">
        <f>YEAR(S3534)</f>
        <v>2014</v>
      </c>
      <c r="V3534">
        <f>YEAR(T3534)</f>
        <v>2014</v>
      </c>
      <c r="W3534" t="str">
        <f>IF(V3534=U3534, "Yes"," No")</f>
        <v>Yes</v>
      </c>
    </row>
    <row r="3535" spans="1:23" ht="57.6" x14ac:dyDescent="0.3">
      <c r="A3535">
        <v>3533</v>
      </c>
      <c r="B3535" s="1" t="s">
        <v>7155</v>
      </c>
      <c r="C3535" s="1" t="s">
        <v>7156</v>
      </c>
      <c r="D3535">
        <v>500</v>
      </c>
      <c r="E3535">
        <v>631</v>
      </c>
      <c r="F3535" t="s">
        <v>16</v>
      </c>
      <c r="G3535" t="s">
        <v>17</v>
      </c>
      <c r="H3535" t="s">
        <v>18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1086</v>
      </c>
      <c r="O3535" s="7">
        <f>(E3535/D3535)*100</f>
        <v>126.2</v>
      </c>
      <c r="P3535" s="5">
        <f>IFERROR((E3535/L3535),0)</f>
        <v>78.875</v>
      </c>
      <c r="Q3535" s="5" t="str">
        <f>LEFT(N3535,SEARCH("/", N3535)-1)</f>
        <v>theater</v>
      </c>
      <c r="R3535" s="5" t="str">
        <f>RIGHT(N3535,LEN(N3535)-SEARCH("/",N3535))</f>
        <v>plays</v>
      </c>
      <c r="S3535" s="11">
        <f>(((J3535/60)/60)/24)+DATE(1970,1,1)</f>
        <v>42289.761192129634</v>
      </c>
      <c r="T3535" s="11">
        <f>(((I3535/60)/60)/24)+DATE(1970,1,1)</f>
        <v>42319.802858796291</v>
      </c>
      <c r="U3535">
        <f>YEAR(S3535)</f>
        <v>2015</v>
      </c>
      <c r="V3535">
        <f>YEAR(T3535)</f>
        <v>2015</v>
      </c>
      <c r="W3535" t="str">
        <f>IF(V3535=U3535, "Yes"," No")</f>
        <v>Yes</v>
      </c>
    </row>
    <row r="3536" spans="1:23" ht="43.2" x14ac:dyDescent="0.3">
      <c r="A3536">
        <v>3534</v>
      </c>
      <c r="B3536" s="1" t="s">
        <v>7157</v>
      </c>
      <c r="C3536" s="1" t="s">
        <v>7158</v>
      </c>
      <c r="D3536">
        <v>5000</v>
      </c>
      <c r="E3536">
        <v>7810</v>
      </c>
      <c r="F3536" t="s">
        <v>16</v>
      </c>
      <c r="G3536" t="s">
        <v>17</v>
      </c>
      <c r="H3536" t="s">
        <v>18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1086</v>
      </c>
      <c r="O3536" s="7">
        <f>(E3536/D3536)*100</f>
        <v>156.20000000000002</v>
      </c>
      <c r="P3536" s="5">
        <f>IFERROR((E3536/L3536),0)</f>
        <v>38.284313725490193</v>
      </c>
      <c r="Q3536" s="5" t="str">
        <f>LEFT(N3536,SEARCH("/", N3536)-1)</f>
        <v>theater</v>
      </c>
      <c r="R3536" s="5" t="str">
        <f>RIGHT(N3536,LEN(N3536)-SEARCH("/",N3536))</f>
        <v>plays</v>
      </c>
      <c r="S3536" s="11">
        <f>(((J3536/60)/60)/24)+DATE(1970,1,1)</f>
        <v>42243.6252662037</v>
      </c>
      <c r="T3536" s="11">
        <f>(((I3536/60)/60)/24)+DATE(1970,1,1)</f>
        <v>42278.6252662037</v>
      </c>
      <c r="U3536">
        <f>YEAR(S3536)</f>
        <v>2015</v>
      </c>
      <c r="V3536">
        <f>YEAR(T3536)</f>
        <v>2015</v>
      </c>
      <c r="W3536" t="str">
        <f>IF(V3536=U3536, "Yes"," No")</f>
        <v>Yes</v>
      </c>
    </row>
    <row r="3537" spans="1:23" ht="43.2" x14ac:dyDescent="0.3">
      <c r="A3537">
        <v>3535</v>
      </c>
      <c r="B3537" s="1" t="s">
        <v>7159</v>
      </c>
      <c r="C3537" s="1" t="s">
        <v>7160</v>
      </c>
      <c r="D3537">
        <v>2000</v>
      </c>
      <c r="E3537">
        <v>2063</v>
      </c>
      <c r="F3537" t="s">
        <v>16</v>
      </c>
      <c r="G3537" t="s">
        <v>24</v>
      </c>
      <c r="H3537" t="s">
        <v>25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1086</v>
      </c>
      <c r="O3537" s="7">
        <f>(E3537/D3537)*100</f>
        <v>103.15</v>
      </c>
      <c r="P3537" s="5">
        <f>IFERROR((E3537/L3537),0)</f>
        <v>44.847826086956523</v>
      </c>
      <c r="Q3537" s="5" t="str">
        <f>LEFT(N3537,SEARCH("/", N3537)-1)</f>
        <v>theater</v>
      </c>
      <c r="R3537" s="5" t="str">
        <f>RIGHT(N3537,LEN(N3537)-SEARCH("/",N3537))</f>
        <v>plays</v>
      </c>
      <c r="S3537" s="11">
        <f>(((J3537/60)/60)/24)+DATE(1970,1,1)</f>
        <v>42248.640162037031</v>
      </c>
      <c r="T3537" s="11">
        <f>(((I3537/60)/60)/24)+DATE(1970,1,1)</f>
        <v>42279.75</v>
      </c>
      <c r="U3537">
        <f>YEAR(S3537)</f>
        <v>2015</v>
      </c>
      <c r="V3537">
        <f>YEAR(T3537)</f>
        <v>2015</v>
      </c>
      <c r="W3537" t="str">
        <f>IF(V3537=U3537, "Yes"," No")</f>
        <v>Yes</v>
      </c>
    </row>
    <row r="3538" spans="1:23" ht="43.2" x14ac:dyDescent="0.3">
      <c r="A3538">
        <v>3536</v>
      </c>
      <c r="B3538" s="1" t="s">
        <v>7161</v>
      </c>
      <c r="C3538" s="1" t="s">
        <v>7162</v>
      </c>
      <c r="D3538">
        <v>150</v>
      </c>
      <c r="E3538">
        <v>230</v>
      </c>
      <c r="F3538" t="s">
        <v>16</v>
      </c>
      <c r="G3538" t="s">
        <v>24</v>
      </c>
      <c r="H3538" t="s">
        <v>25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1086</v>
      </c>
      <c r="O3538" s="7">
        <f>(E3538/D3538)*100</f>
        <v>153.33333333333334</v>
      </c>
      <c r="P3538" s="5">
        <f>IFERROR((E3538/L3538),0)</f>
        <v>13.529411764705882</v>
      </c>
      <c r="Q3538" s="5" t="str">
        <f>LEFT(N3538,SEARCH("/", N3538)-1)</f>
        <v>theater</v>
      </c>
      <c r="R3538" s="5" t="str">
        <f>RIGHT(N3538,LEN(N3538)-SEARCH("/",N3538))</f>
        <v>plays</v>
      </c>
      <c r="S3538" s="11">
        <f>(((J3538/60)/60)/24)+DATE(1970,1,1)</f>
        <v>42328.727141203708</v>
      </c>
      <c r="T3538" s="11">
        <f>(((I3538/60)/60)/24)+DATE(1970,1,1)</f>
        <v>42358.499305555553</v>
      </c>
      <c r="U3538">
        <f>YEAR(S3538)</f>
        <v>2015</v>
      </c>
      <c r="V3538">
        <f>YEAR(T3538)</f>
        <v>2015</v>
      </c>
      <c r="W3538" t="str">
        <f>IF(V3538=U3538, "Yes"," No")</f>
        <v>Yes</v>
      </c>
    </row>
    <row r="3539" spans="1:23" ht="43.2" x14ac:dyDescent="0.3">
      <c r="A3539">
        <v>3537</v>
      </c>
      <c r="B3539" s="1" t="s">
        <v>7163</v>
      </c>
      <c r="C3539" s="1" t="s">
        <v>7164</v>
      </c>
      <c r="D3539">
        <v>675</v>
      </c>
      <c r="E3539">
        <v>1218</v>
      </c>
      <c r="F3539" t="s">
        <v>16</v>
      </c>
      <c r="G3539" t="s">
        <v>159</v>
      </c>
      <c r="H3539" t="s">
        <v>160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1086</v>
      </c>
      <c r="O3539" s="7">
        <f>(E3539/D3539)*100</f>
        <v>180.44444444444446</v>
      </c>
      <c r="P3539" s="5">
        <f>IFERROR((E3539/L3539),0)</f>
        <v>43.5</v>
      </c>
      <c r="Q3539" s="5" t="str">
        <f>LEFT(N3539,SEARCH("/", N3539)-1)</f>
        <v>theater</v>
      </c>
      <c r="R3539" s="5" t="str">
        <f>RIGHT(N3539,LEN(N3539)-SEARCH("/",N3539))</f>
        <v>plays</v>
      </c>
      <c r="S3539" s="11">
        <f>(((J3539/60)/60)/24)+DATE(1970,1,1)</f>
        <v>41923.354351851849</v>
      </c>
      <c r="T3539" s="11">
        <f>(((I3539/60)/60)/24)+DATE(1970,1,1)</f>
        <v>41960.332638888889</v>
      </c>
      <c r="U3539">
        <f>YEAR(S3539)</f>
        <v>2014</v>
      </c>
      <c r="V3539">
        <f>YEAR(T3539)</f>
        <v>2014</v>
      </c>
      <c r="W3539" t="str">
        <f>IF(V3539=U3539, "Yes"," No")</f>
        <v>Yes</v>
      </c>
    </row>
    <row r="3540" spans="1:23" ht="43.2" x14ac:dyDescent="0.3">
      <c r="A3540">
        <v>3538</v>
      </c>
      <c r="B3540" s="1" t="s">
        <v>7165</v>
      </c>
      <c r="C3540" s="1" t="s">
        <v>7166</v>
      </c>
      <c r="D3540">
        <v>2000</v>
      </c>
      <c r="E3540">
        <v>2569</v>
      </c>
      <c r="F3540" t="s">
        <v>16</v>
      </c>
      <c r="G3540" t="s">
        <v>24</v>
      </c>
      <c r="H3540" t="s">
        <v>25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1086</v>
      </c>
      <c r="O3540" s="7">
        <f>(E3540/D3540)*100</f>
        <v>128.44999999999999</v>
      </c>
      <c r="P3540" s="5">
        <f>IFERROR((E3540/L3540),0)</f>
        <v>30.951807228915662</v>
      </c>
      <c r="Q3540" s="5" t="str">
        <f>LEFT(N3540,SEARCH("/", N3540)-1)</f>
        <v>theater</v>
      </c>
      <c r="R3540" s="5" t="str">
        <f>RIGHT(N3540,LEN(N3540)-SEARCH("/",N3540))</f>
        <v>plays</v>
      </c>
      <c r="S3540" s="11">
        <f>(((J3540/60)/60)/24)+DATE(1970,1,1)</f>
        <v>42571.420601851853</v>
      </c>
      <c r="T3540" s="11">
        <f>(((I3540/60)/60)/24)+DATE(1970,1,1)</f>
        <v>42599.420601851853</v>
      </c>
      <c r="U3540">
        <f>YEAR(S3540)</f>
        <v>2016</v>
      </c>
      <c r="V3540">
        <f>YEAR(T3540)</f>
        <v>2016</v>
      </c>
      <c r="W3540" t="str">
        <f>IF(V3540=U3540, "Yes"," No")</f>
        <v>Yes</v>
      </c>
    </row>
    <row r="3541" spans="1:23" ht="43.2" x14ac:dyDescent="0.3">
      <c r="A3541">
        <v>3539</v>
      </c>
      <c r="B3541" s="1" t="s">
        <v>7167</v>
      </c>
      <c r="C3541" s="1" t="s">
        <v>7168</v>
      </c>
      <c r="D3541">
        <v>600</v>
      </c>
      <c r="E3541">
        <v>718</v>
      </c>
      <c r="F3541" t="s">
        <v>16</v>
      </c>
      <c r="G3541" t="s">
        <v>17</v>
      </c>
      <c r="H3541" t="s">
        <v>18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1086</v>
      </c>
      <c r="O3541" s="7">
        <f>(E3541/D3541)*100</f>
        <v>119.66666666666667</v>
      </c>
      <c r="P3541" s="5">
        <f>IFERROR((E3541/L3541),0)</f>
        <v>55.230769230769234</v>
      </c>
      <c r="Q3541" s="5" t="str">
        <f>LEFT(N3541,SEARCH("/", N3541)-1)</f>
        <v>theater</v>
      </c>
      <c r="R3541" s="5" t="str">
        <f>RIGHT(N3541,LEN(N3541)-SEARCH("/",N3541))</f>
        <v>plays</v>
      </c>
      <c r="S3541" s="11">
        <f>(((J3541/60)/60)/24)+DATE(1970,1,1)</f>
        <v>42600.756041666667</v>
      </c>
      <c r="T3541" s="11">
        <f>(((I3541/60)/60)/24)+DATE(1970,1,1)</f>
        <v>42621.756041666667</v>
      </c>
      <c r="U3541">
        <f>YEAR(S3541)</f>
        <v>2016</v>
      </c>
      <c r="V3541">
        <f>YEAR(T3541)</f>
        <v>2016</v>
      </c>
      <c r="W3541" t="str">
        <f>IF(V3541=U3541, "Yes"," No")</f>
        <v>Yes</v>
      </c>
    </row>
    <row r="3542" spans="1:23" ht="57.6" x14ac:dyDescent="0.3">
      <c r="A3542">
        <v>3540</v>
      </c>
      <c r="B3542" s="1" t="s">
        <v>7169</v>
      </c>
      <c r="C3542" s="1" t="s">
        <v>7170</v>
      </c>
      <c r="D3542">
        <v>300</v>
      </c>
      <c r="E3542">
        <v>369</v>
      </c>
      <c r="F3542" t="s">
        <v>16</v>
      </c>
      <c r="G3542" t="s">
        <v>24</v>
      </c>
      <c r="H3542" t="s">
        <v>25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1086</v>
      </c>
      <c r="O3542" s="7">
        <f>(E3542/D3542)*100</f>
        <v>123</v>
      </c>
      <c r="P3542" s="5">
        <f>IFERROR((E3542/L3542),0)</f>
        <v>46.125</v>
      </c>
      <c r="Q3542" s="5" t="str">
        <f>LEFT(N3542,SEARCH("/", N3542)-1)</f>
        <v>theater</v>
      </c>
      <c r="R3542" s="5" t="str">
        <f>RIGHT(N3542,LEN(N3542)-SEARCH("/",N3542))</f>
        <v>plays</v>
      </c>
      <c r="S3542" s="11">
        <f>(((J3542/60)/60)/24)+DATE(1970,1,1)</f>
        <v>42517.003368055557</v>
      </c>
      <c r="T3542" s="11">
        <f>(((I3542/60)/60)/24)+DATE(1970,1,1)</f>
        <v>42547.003368055557</v>
      </c>
      <c r="U3542">
        <f>YEAR(S3542)</f>
        <v>2016</v>
      </c>
      <c r="V3542">
        <f>YEAR(T3542)</f>
        <v>2016</v>
      </c>
      <c r="W3542" t="str">
        <f>IF(V3542=U3542, "Yes"," No")</f>
        <v>Yes</v>
      </c>
    </row>
    <row r="3543" spans="1:23" ht="43.2" x14ac:dyDescent="0.3">
      <c r="A3543">
        <v>3541</v>
      </c>
      <c r="B3543" s="1" t="s">
        <v>7171</v>
      </c>
      <c r="C3543" s="1" t="s">
        <v>7172</v>
      </c>
      <c r="D3543">
        <v>1200</v>
      </c>
      <c r="E3543">
        <v>1260</v>
      </c>
      <c r="F3543" t="s">
        <v>16</v>
      </c>
      <c r="G3543" t="s">
        <v>24</v>
      </c>
      <c r="H3543" t="s">
        <v>25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1086</v>
      </c>
      <c r="O3543" s="7">
        <f>(E3543/D3543)*100</f>
        <v>105</v>
      </c>
      <c r="P3543" s="5">
        <f>IFERROR((E3543/L3543),0)</f>
        <v>39.375</v>
      </c>
      <c r="Q3543" s="5" t="str">
        <f>LEFT(N3543,SEARCH("/", N3543)-1)</f>
        <v>theater</v>
      </c>
      <c r="R3543" s="5" t="str">
        <f>RIGHT(N3543,LEN(N3543)-SEARCH("/",N3543))</f>
        <v>plays</v>
      </c>
      <c r="S3543" s="11">
        <f>(((J3543/60)/60)/24)+DATE(1970,1,1)</f>
        <v>42222.730034722219</v>
      </c>
      <c r="T3543" s="11">
        <f>(((I3543/60)/60)/24)+DATE(1970,1,1)</f>
        <v>42247.730034722219</v>
      </c>
      <c r="U3543">
        <f>YEAR(S3543)</f>
        <v>2015</v>
      </c>
      <c r="V3543">
        <f>YEAR(T3543)</f>
        <v>2015</v>
      </c>
      <c r="W3543" t="str">
        <f>IF(V3543=U3543, "Yes"," No")</f>
        <v>Yes</v>
      </c>
    </row>
    <row r="3544" spans="1:23" ht="43.2" x14ac:dyDescent="0.3">
      <c r="A3544">
        <v>3542</v>
      </c>
      <c r="B3544" s="1" t="s">
        <v>7173</v>
      </c>
      <c r="C3544" s="1" t="s">
        <v>7174</v>
      </c>
      <c r="D3544">
        <v>5500</v>
      </c>
      <c r="E3544">
        <v>5623</v>
      </c>
      <c r="F3544" t="s">
        <v>16</v>
      </c>
      <c r="G3544" t="s">
        <v>17</v>
      </c>
      <c r="H3544" t="s">
        <v>18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1086</v>
      </c>
      <c r="O3544" s="7">
        <f>(E3544/D3544)*100</f>
        <v>102.23636363636363</v>
      </c>
      <c r="P3544" s="5">
        <f>IFERROR((E3544/L3544),0)</f>
        <v>66.152941176470591</v>
      </c>
      <c r="Q3544" s="5" t="str">
        <f>LEFT(N3544,SEARCH("/", N3544)-1)</f>
        <v>theater</v>
      </c>
      <c r="R3544" s="5" t="str">
        <f>RIGHT(N3544,LEN(N3544)-SEARCH("/",N3544))</f>
        <v>plays</v>
      </c>
      <c r="S3544" s="11">
        <f>(((J3544/60)/60)/24)+DATE(1970,1,1)</f>
        <v>41829.599791666667</v>
      </c>
      <c r="T3544" s="11">
        <f>(((I3544/60)/60)/24)+DATE(1970,1,1)</f>
        <v>41889.599791666667</v>
      </c>
      <c r="U3544">
        <f>YEAR(S3544)</f>
        <v>2014</v>
      </c>
      <c r="V3544">
        <f>YEAR(T3544)</f>
        <v>2014</v>
      </c>
      <c r="W3544" t="str">
        <f>IF(V3544=U3544, "Yes"," No")</f>
        <v>Yes</v>
      </c>
    </row>
    <row r="3545" spans="1:23" ht="43.2" x14ac:dyDescent="0.3">
      <c r="A3545">
        <v>3543</v>
      </c>
      <c r="B3545" s="1" t="s">
        <v>7175</v>
      </c>
      <c r="C3545" s="1" t="s">
        <v>7176</v>
      </c>
      <c r="D3545">
        <v>1500</v>
      </c>
      <c r="E3545">
        <v>1570</v>
      </c>
      <c r="F3545" t="s">
        <v>16</v>
      </c>
      <c r="G3545" t="s">
        <v>502</v>
      </c>
      <c r="H3545" t="s">
        <v>55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1086</v>
      </c>
      <c r="O3545" s="7">
        <f>(E3545/D3545)*100</f>
        <v>104.66666666666666</v>
      </c>
      <c r="P3545" s="5">
        <f>IFERROR((E3545/L3545),0)</f>
        <v>54.137931034482762</v>
      </c>
      <c r="Q3545" s="5" t="str">
        <f>LEFT(N3545,SEARCH("/", N3545)-1)</f>
        <v>theater</v>
      </c>
      <c r="R3545" s="5" t="str">
        <f>RIGHT(N3545,LEN(N3545)-SEARCH("/",N3545))</f>
        <v>plays</v>
      </c>
      <c r="S3545" s="11">
        <f>(((J3545/60)/60)/24)+DATE(1970,1,1)</f>
        <v>42150.755312499998</v>
      </c>
      <c r="T3545" s="11">
        <f>(((I3545/60)/60)/24)+DATE(1970,1,1)</f>
        <v>42180.755312499998</v>
      </c>
      <c r="U3545">
        <f>YEAR(S3545)</f>
        <v>2015</v>
      </c>
      <c r="V3545">
        <f>YEAR(T3545)</f>
        <v>2015</v>
      </c>
      <c r="W3545" t="str">
        <f>IF(V3545=U3545, "Yes"," No")</f>
        <v>Yes</v>
      </c>
    </row>
    <row r="3546" spans="1:23" ht="28.8" x14ac:dyDescent="0.3">
      <c r="A3546">
        <v>3544</v>
      </c>
      <c r="B3546" s="1" t="s">
        <v>7177</v>
      </c>
      <c r="C3546" s="1" t="s">
        <v>7178</v>
      </c>
      <c r="D3546">
        <v>2500</v>
      </c>
      <c r="E3546">
        <v>2500</v>
      </c>
      <c r="F3546" t="s">
        <v>16</v>
      </c>
      <c r="G3546" t="s">
        <v>17</v>
      </c>
      <c r="H3546" t="s">
        <v>18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1086</v>
      </c>
      <c r="O3546" s="7">
        <f>(E3546/D3546)*100</f>
        <v>100</v>
      </c>
      <c r="P3546" s="5">
        <f>IFERROR((E3546/L3546),0)</f>
        <v>104.16666666666667</v>
      </c>
      <c r="Q3546" s="5" t="str">
        <f>LEFT(N3546,SEARCH("/", N3546)-1)</f>
        <v>theater</v>
      </c>
      <c r="R3546" s="5" t="str">
        <f>RIGHT(N3546,LEN(N3546)-SEARCH("/",N3546))</f>
        <v>plays</v>
      </c>
      <c r="S3546" s="11">
        <f>(((J3546/60)/60)/24)+DATE(1970,1,1)</f>
        <v>42040.831678240742</v>
      </c>
      <c r="T3546" s="11">
        <f>(((I3546/60)/60)/24)+DATE(1970,1,1)</f>
        <v>42070.831678240742</v>
      </c>
      <c r="U3546">
        <f>YEAR(S3546)</f>
        <v>2015</v>
      </c>
      <c r="V3546">
        <f>YEAR(T3546)</f>
        <v>2015</v>
      </c>
      <c r="W3546" t="str">
        <f>IF(V3546=U3546, "Yes"," No")</f>
        <v>Yes</v>
      </c>
    </row>
    <row r="3547" spans="1:23" ht="43.2" x14ac:dyDescent="0.3">
      <c r="A3547">
        <v>3545</v>
      </c>
      <c r="B3547" s="1" t="s">
        <v>7179</v>
      </c>
      <c r="C3547" s="1" t="s">
        <v>7180</v>
      </c>
      <c r="D3547">
        <v>250</v>
      </c>
      <c r="E3547">
        <v>251</v>
      </c>
      <c r="F3547" t="s">
        <v>16</v>
      </c>
      <c r="G3547" t="s">
        <v>17</v>
      </c>
      <c r="H3547" t="s">
        <v>18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1086</v>
      </c>
      <c r="O3547" s="7">
        <f>(E3547/D3547)*100</f>
        <v>100.4</v>
      </c>
      <c r="P3547" s="5">
        <f>IFERROR((E3547/L3547),0)</f>
        <v>31.375</v>
      </c>
      <c r="Q3547" s="5" t="str">
        <f>LEFT(N3547,SEARCH("/", N3547)-1)</f>
        <v>theater</v>
      </c>
      <c r="R3547" s="5" t="str">
        <f>RIGHT(N3547,LEN(N3547)-SEARCH("/",N3547))</f>
        <v>plays</v>
      </c>
      <c r="S3547" s="11">
        <f>(((J3547/60)/60)/24)+DATE(1970,1,1)</f>
        <v>42075.807395833333</v>
      </c>
      <c r="T3547" s="11">
        <f>(((I3547/60)/60)/24)+DATE(1970,1,1)</f>
        <v>42105.807395833333</v>
      </c>
      <c r="U3547">
        <f>YEAR(S3547)</f>
        <v>2015</v>
      </c>
      <c r="V3547">
        <f>YEAR(T3547)</f>
        <v>2015</v>
      </c>
      <c r="W3547" t="str">
        <f>IF(V3547=U3547, "Yes"," No")</f>
        <v>Yes</v>
      </c>
    </row>
    <row r="3548" spans="1:23" ht="43.2" x14ac:dyDescent="0.3">
      <c r="A3548">
        <v>3546</v>
      </c>
      <c r="B3548" s="1" t="s">
        <v>7181</v>
      </c>
      <c r="C3548" s="1" t="s">
        <v>7182</v>
      </c>
      <c r="D3548">
        <v>1100</v>
      </c>
      <c r="E3548">
        <v>1125</v>
      </c>
      <c r="F3548" t="s">
        <v>16</v>
      </c>
      <c r="G3548" t="s">
        <v>17</v>
      </c>
      <c r="H3548" t="s">
        <v>18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1086</v>
      </c>
      <c r="O3548" s="7">
        <f>(E3548/D3548)*100</f>
        <v>102.27272727272727</v>
      </c>
      <c r="P3548" s="5">
        <f>IFERROR((E3548/L3548),0)</f>
        <v>59.210526315789473</v>
      </c>
      <c r="Q3548" s="5" t="str">
        <f>LEFT(N3548,SEARCH("/", N3548)-1)</f>
        <v>theater</v>
      </c>
      <c r="R3548" s="5" t="str">
        <f>RIGHT(N3548,LEN(N3548)-SEARCH("/",N3548))</f>
        <v>plays</v>
      </c>
      <c r="S3548" s="11">
        <f>(((J3548/60)/60)/24)+DATE(1970,1,1)</f>
        <v>42073.660694444443</v>
      </c>
      <c r="T3548" s="11">
        <f>(((I3548/60)/60)/24)+DATE(1970,1,1)</f>
        <v>42095.165972222225</v>
      </c>
      <c r="U3548">
        <f>YEAR(S3548)</f>
        <v>2015</v>
      </c>
      <c r="V3548">
        <f>YEAR(T3548)</f>
        <v>2015</v>
      </c>
      <c r="W3548" t="str">
        <f>IF(V3548=U3548, "Yes"," No")</f>
        <v>Yes</v>
      </c>
    </row>
    <row r="3549" spans="1:23" ht="43.2" x14ac:dyDescent="0.3">
      <c r="A3549">
        <v>3547</v>
      </c>
      <c r="B3549" s="1" t="s">
        <v>7183</v>
      </c>
      <c r="C3549" s="1" t="s">
        <v>7184</v>
      </c>
      <c r="D3549">
        <v>35000</v>
      </c>
      <c r="E3549">
        <v>40043.25</v>
      </c>
      <c r="F3549" t="s">
        <v>16</v>
      </c>
      <c r="G3549" t="s">
        <v>17</v>
      </c>
      <c r="H3549" t="s">
        <v>18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1086</v>
      </c>
      <c r="O3549" s="7">
        <f>(E3549/D3549)*100</f>
        <v>114.40928571428573</v>
      </c>
      <c r="P3549" s="5">
        <f>IFERROR((E3549/L3549),0)</f>
        <v>119.17633928571429</v>
      </c>
      <c r="Q3549" s="5" t="str">
        <f>LEFT(N3549,SEARCH("/", N3549)-1)</f>
        <v>theater</v>
      </c>
      <c r="R3549" s="5" t="str">
        <f>RIGHT(N3549,LEN(N3549)-SEARCH("/",N3549))</f>
        <v>plays</v>
      </c>
      <c r="S3549" s="11">
        <f>(((J3549/60)/60)/24)+DATE(1970,1,1)</f>
        <v>42480.078715277778</v>
      </c>
      <c r="T3549" s="11">
        <f>(((I3549/60)/60)/24)+DATE(1970,1,1)</f>
        <v>42504.165972222225</v>
      </c>
      <c r="U3549">
        <f>YEAR(S3549)</f>
        <v>2016</v>
      </c>
      <c r="V3549">
        <f>YEAR(T3549)</f>
        <v>2016</v>
      </c>
      <c r="W3549" t="str">
        <f>IF(V3549=U3549, "Yes"," No")</f>
        <v>Yes</v>
      </c>
    </row>
    <row r="3550" spans="1:23" ht="43.2" x14ac:dyDescent="0.3">
      <c r="A3550">
        <v>3548</v>
      </c>
      <c r="B3550" s="1" t="s">
        <v>7185</v>
      </c>
      <c r="C3550" s="1" t="s">
        <v>7186</v>
      </c>
      <c r="D3550">
        <v>2100</v>
      </c>
      <c r="E3550">
        <v>2140</v>
      </c>
      <c r="F3550" t="s">
        <v>16</v>
      </c>
      <c r="G3550" t="s">
        <v>17</v>
      </c>
      <c r="H3550" t="s">
        <v>18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1086</v>
      </c>
      <c r="O3550" s="7">
        <f>(E3550/D3550)*100</f>
        <v>101.9047619047619</v>
      </c>
      <c r="P3550" s="5">
        <f>IFERROR((E3550/L3550),0)</f>
        <v>164.61538461538461</v>
      </c>
      <c r="Q3550" s="5" t="str">
        <f>LEFT(N3550,SEARCH("/", N3550)-1)</f>
        <v>theater</v>
      </c>
      <c r="R3550" s="5" t="str">
        <f>RIGHT(N3550,LEN(N3550)-SEARCH("/",N3550))</f>
        <v>plays</v>
      </c>
      <c r="S3550" s="11">
        <f>(((J3550/60)/60)/24)+DATE(1970,1,1)</f>
        <v>42411.942291666666</v>
      </c>
      <c r="T3550" s="11">
        <f>(((I3550/60)/60)/24)+DATE(1970,1,1)</f>
        <v>42434.041666666672</v>
      </c>
      <c r="U3550">
        <f>YEAR(S3550)</f>
        <v>2016</v>
      </c>
      <c r="V3550">
        <f>YEAR(T3550)</f>
        <v>2016</v>
      </c>
      <c r="W3550" t="str">
        <f>IF(V3550=U3550, "Yes"," No")</f>
        <v>Yes</v>
      </c>
    </row>
    <row r="3551" spans="1:23" ht="43.2" x14ac:dyDescent="0.3">
      <c r="A3551">
        <v>3549</v>
      </c>
      <c r="B3551" s="1" t="s">
        <v>7187</v>
      </c>
      <c r="C3551" s="1" t="s">
        <v>7188</v>
      </c>
      <c r="D3551">
        <v>1000</v>
      </c>
      <c r="E3551">
        <v>1020</v>
      </c>
      <c r="F3551" t="s">
        <v>16</v>
      </c>
      <c r="G3551" t="s">
        <v>24</v>
      </c>
      <c r="H3551" t="s">
        <v>25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1086</v>
      </c>
      <c r="O3551" s="7">
        <f>(E3551/D3551)*100</f>
        <v>102</v>
      </c>
      <c r="P3551" s="5">
        <f>IFERROR((E3551/L3551),0)</f>
        <v>24.285714285714285</v>
      </c>
      <c r="Q3551" s="5" t="str">
        <f>LEFT(N3551,SEARCH("/", N3551)-1)</f>
        <v>theater</v>
      </c>
      <c r="R3551" s="5" t="str">
        <f>RIGHT(N3551,LEN(N3551)-SEARCH("/",N3551))</f>
        <v>plays</v>
      </c>
      <c r="S3551" s="11">
        <f>(((J3551/60)/60)/24)+DATE(1970,1,1)</f>
        <v>42223.394363425927</v>
      </c>
      <c r="T3551" s="11">
        <f>(((I3551/60)/60)/24)+DATE(1970,1,1)</f>
        <v>42251.394363425927</v>
      </c>
      <c r="U3551">
        <f>YEAR(S3551)</f>
        <v>2015</v>
      </c>
      <c r="V3551">
        <f>YEAR(T3551)</f>
        <v>2015</v>
      </c>
      <c r="W3551" t="str">
        <f>IF(V3551=U3551, "Yes"," No")</f>
        <v>Yes</v>
      </c>
    </row>
    <row r="3552" spans="1:23" ht="57.6" x14ac:dyDescent="0.3">
      <c r="A3552">
        <v>3550</v>
      </c>
      <c r="B3552" s="1" t="s">
        <v>7189</v>
      </c>
      <c r="C3552" s="1" t="s">
        <v>7190</v>
      </c>
      <c r="D3552">
        <v>2500</v>
      </c>
      <c r="E3552">
        <v>2620</v>
      </c>
      <c r="F3552" t="s">
        <v>16</v>
      </c>
      <c r="G3552" t="s">
        <v>24</v>
      </c>
      <c r="H3552" t="s">
        <v>25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1086</v>
      </c>
      <c r="O3552" s="7">
        <f>(E3552/D3552)*100</f>
        <v>104.80000000000001</v>
      </c>
      <c r="P3552" s="5">
        <f>IFERROR((E3552/L3552),0)</f>
        <v>40.9375</v>
      </c>
      <c r="Q3552" s="5" t="str">
        <f>LEFT(N3552,SEARCH("/", N3552)-1)</f>
        <v>theater</v>
      </c>
      <c r="R3552" s="5" t="str">
        <f>RIGHT(N3552,LEN(N3552)-SEARCH("/",N3552))</f>
        <v>plays</v>
      </c>
      <c r="S3552" s="11">
        <f>(((J3552/60)/60)/24)+DATE(1970,1,1)</f>
        <v>42462.893495370372</v>
      </c>
      <c r="T3552" s="11">
        <f>(((I3552/60)/60)/24)+DATE(1970,1,1)</f>
        <v>42492.893495370372</v>
      </c>
      <c r="U3552">
        <f>YEAR(S3552)</f>
        <v>2016</v>
      </c>
      <c r="V3552">
        <f>YEAR(T3552)</f>
        <v>2016</v>
      </c>
      <c r="W3552" t="str">
        <f>IF(V3552=U3552, "Yes"," No")</f>
        <v>Yes</v>
      </c>
    </row>
    <row r="3553" spans="1:23" ht="43.2" x14ac:dyDescent="0.3">
      <c r="A3553">
        <v>3551</v>
      </c>
      <c r="B3553" s="1" t="s">
        <v>7191</v>
      </c>
      <c r="C3553" s="1" t="s">
        <v>7192</v>
      </c>
      <c r="D3553">
        <v>1500</v>
      </c>
      <c r="E3553">
        <v>1527.5</v>
      </c>
      <c r="F3553" t="s">
        <v>16</v>
      </c>
      <c r="G3553" t="s">
        <v>17</v>
      </c>
      <c r="H3553" t="s">
        <v>18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1086</v>
      </c>
      <c r="O3553" s="7">
        <f>(E3553/D3553)*100</f>
        <v>101.83333333333333</v>
      </c>
      <c r="P3553" s="5">
        <f>IFERROR((E3553/L3553),0)</f>
        <v>61.1</v>
      </c>
      <c r="Q3553" s="5" t="str">
        <f>LEFT(N3553,SEARCH("/", N3553)-1)</f>
        <v>theater</v>
      </c>
      <c r="R3553" s="5" t="str">
        <f>RIGHT(N3553,LEN(N3553)-SEARCH("/",N3553))</f>
        <v>plays</v>
      </c>
      <c r="S3553" s="11">
        <f>(((J3553/60)/60)/24)+DATE(1970,1,1)</f>
        <v>41753.515856481477</v>
      </c>
      <c r="T3553" s="11">
        <f>(((I3553/60)/60)/24)+DATE(1970,1,1)</f>
        <v>41781.921527777777</v>
      </c>
      <c r="U3553">
        <f>YEAR(S3553)</f>
        <v>2014</v>
      </c>
      <c r="V3553">
        <f>YEAR(T3553)</f>
        <v>2014</v>
      </c>
      <c r="W3553" t="str">
        <f>IF(V3553=U3553, "Yes"," No")</f>
        <v>Yes</v>
      </c>
    </row>
    <row r="3554" spans="1:23" ht="43.2" x14ac:dyDescent="0.3">
      <c r="A3554">
        <v>3552</v>
      </c>
      <c r="B3554" s="1" t="s">
        <v>7193</v>
      </c>
      <c r="C3554" s="1" t="s">
        <v>7194</v>
      </c>
      <c r="D3554">
        <v>773</v>
      </c>
      <c r="E3554">
        <v>773</v>
      </c>
      <c r="F3554" t="s">
        <v>16</v>
      </c>
      <c r="G3554" t="s">
        <v>24</v>
      </c>
      <c r="H3554" t="s">
        <v>25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1086</v>
      </c>
      <c r="O3554" s="7">
        <f>(E3554/D3554)*100</f>
        <v>100</v>
      </c>
      <c r="P3554" s="5">
        <f>IFERROR((E3554/L3554),0)</f>
        <v>38.65</v>
      </c>
      <c r="Q3554" s="5" t="str">
        <f>LEFT(N3554,SEARCH("/", N3554)-1)</f>
        <v>theater</v>
      </c>
      <c r="R3554" s="5" t="str">
        <f>RIGHT(N3554,LEN(N3554)-SEARCH("/",N3554))</f>
        <v>plays</v>
      </c>
      <c r="S3554" s="11">
        <f>(((J3554/60)/60)/24)+DATE(1970,1,1)</f>
        <v>41788.587083333332</v>
      </c>
      <c r="T3554" s="11">
        <f>(((I3554/60)/60)/24)+DATE(1970,1,1)</f>
        <v>41818.587083333332</v>
      </c>
      <c r="U3554">
        <f>YEAR(S3554)</f>
        <v>2014</v>
      </c>
      <c r="V3554">
        <f>YEAR(T3554)</f>
        <v>2014</v>
      </c>
      <c r="W3554" t="str">
        <f>IF(V3554=U3554, "Yes"," No")</f>
        <v>Yes</v>
      </c>
    </row>
    <row r="3555" spans="1:23" ht="43.2" x14ac:dyDescent="0.3">
      <c r="A3555">
        <v>3553</v>
      </c>
      <c r="B3555" s="1" t="s">
        <v>7195</v>
      </c>
      <c r="C3555" s="1" t="s">
        <v>7196</v>
      </c>
      <c r="D3555">
        <v>5500</v>
      </c>
      <c r="E3555">
        <v>5845</v>
      </c>
      <c r="F3555" t="s">
        <v>16</v>
      </c>
      <c r="G3555" t="s">
        <v>17</v>
      </c>
      <c r="H3555" t="s">
        <v>18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1086</v>
      </c>
      <c r="O3555" s="7">
        <f>(E3555/D3555)*100</f>
        <v>106.27272727272728</v>
      </c>
      <c r="P3555" s="5">
        <f>IFERROR((E3555/L3555),0)</f>
        <v>56.20192307692308</v>
      </c>
      <c r="Q3555" s="5" t="str">
        <f>LEFT(N3555,SEARCH("/", N3555)-1)</f>
        <v>theater</v>
      </c>
      <c r="R3555" s="5" t="str">
        <f>RIGHT(N3555,LEN(N3555)-SEARCH("/",N3555))</f>
        <v>plays</v>
      </c>
      <c r="S3555" s="11">
        <f>(((J3555/60)/60)/24)+DATE(1970,1,1)</f>
        <v>42196.028703703705</v>
      </c>
      <c r="T3555" s="11">
        <f>(((I3555/60)/60)/24)+DATE(1970,1,1)</f>
        <v>42228</v>
      </c>
      <c r="U3555">
        <f>YEAR(S3555)</f>
        <v>2015</v>
      </c>
      <c r="V3555">
        <f>YEAR(T3555)</f>
        <v>2015</v>
      </c>
      <c r="W3555" t="str">
        <f>IF(V3555=U3555, "Yes"," No")</f>
        <v>Yes</v>
      </c>
    </row>
    <row r="3556" spans="1:23" ht="43.2" x14ac:dyDescent="0.3">
      <c r="A3556">
        <v>3554</v>
      </c>
      <c r="B3556" s="1" t="s">
        <v>7197</v>
      </c>
      <c r="C3556" s="1" t="s">
        <v>7198</v>
      </c>
      <c r="D3556">
        <v>5000</v>
      </c>
      <c r="E3556">
        <v>5671.11</v>
      </c>
      <c r="F3556" t="s">
        <v>16</v>
      </c>
      <c r="G3556" t="s">
        <v>17</v>
      </c>
      <c r="H3556" t="s">
        <v>18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1086</v>
      </c>
      <c r="O3556" s="7">
        <f>(E3556/D3556)*100</f>
        <v>113.42219999999999</v>
      </c>
      <c r="P3556" s="5">
        <f>IFERROR((E3556/L3556),0)</f>
        <v>107.00207547169811</v>
      </c>
      <c r="Q3556" s="5" t="str">
        <f>LEFT(N3556,SEARCH("/", N3556)-1)</f>
        <v>theater</v>
      </c>
      <c r="R3556" s="5" t="str">
        <f>RIGHT(N3556,LEN(N3556)-SEARCH("/",N3556))</f>
        <v>plays</v>
      </c>
      <c r="S3556" s="11">
        <f>(((J3556/60)/60)/24)+DATE(1970,1,1)</f>
        <v>42016.050451388888</v>
      </c>
      <c r="T3556" s="11">
        <f>(((I3556/60)/60)/24)+DATE(1970,1,1)</f>
        <v>42046.708333333328</v>
      </c>
      <c r="U3556">
        <f>YEAR(S3556)</f>
        <v>2015</v>
      </c>
      <c r="V3556">
        <f>YEAR(T3556)</f>
        <v>2015</v>
      </c>
      <c r="W3556" t="str">
        <f>IF(V3556=U3556, "Yes"," No")</f>
        <v>Yes</v>
      </c>
    </row>
    <row r="3557" spans="1:23" ht="43.2" x14ac:dyDescent="0.3">
      <c r="A3557">
        <v>3555</v>
      </c>
      <c r="B3557" s="1" t="s">
        <v>7199</v>
      </c>
      <c r="C3557" s="1" t="s">
        <v>7200</v>
      </c>
      <c r="D3557">
        <v>2400</v>
      </c>
      <c r="E3557">
        <v>2400</v>
      </c>
      <c r="F3557" t="s">
        <v>16</v>
      </c>
      <c r="G3557" t="s">
        <v>1224</v>
      </c>
      <c r="H3557" t="s">
        <v>55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1086</v>
      </c>
      <c r="O3557" s="7">
        <f>(E3557/D3557)*100</f>
        <v>100</v>
      </c>
      <c r="P3557" s="5">
        <f>IFERROR((E3557/L3557),0)</f>
        <v>171.42857142857142</v>
      </c>
      <c r="Q3557" s="5" t="str">
        <f>LEFT(N3557,SEARCH("/", N3557)-1)</f>
        <v>theater</v>
      </c>
      <c r="R3557" s="5" t="str">
        <f>RIGHT(N3557,LEN(N3557)-SEARCH("/",N3557))</f>
        <v>plays</v>
      </c>
      <c r="S3557" s="11">
        <f>(((J3557/60)/60)/24)+DATE(1970,1,1)</f>
        <v>42661.442060185189</v>
      </c>
      <c r="T3557" s="11">
        <f>(((I3557/60)/60)/24)+DATE(1970,1,1)</f>
        <v>42691.483726851846</v>
      </c>
      <c r="U3557">
        <f>YEAR(S3557)</f>
        <v>2016</v>
      </c>
      <c r="V3557">
        <f>YEAR(T3557)</f>
        <v>2016</v>
      </c>
      <c r="W3557" t="str">
        <f>IF(V3557=U3557, "Yes"," No")</f>
        <v>Yes</v>
      </c>
    </row>
    <row r="3558" spans="1:23" ht="57.6" x14ac:dyDescent="0.3">
      <c r="A3558">
        <v>3556</v>
      </c>
      <c r="B3558" s="1" t="s">
        <v>7201</v>
      </c>
      <c r="C3558" s="1" t="s">
        <v>7202</v>
      </c>
      <c r="D3558">
        <v>2200</v>
      </c>
      <c r="E3558">
        <v>2210</v>
      </c>
      <c r="F3558" t="s">
        <v>16</v>
      </c>
      <c r="G3558" t="s">
        <v>24</v>
      </c>
      <c r="H3558" t="s">
        <v>25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1086</v>
      </c>
      <c r="O3558" s="7">
        <f>(E3558/D3558)*100</f>
        <v>100.45454545454547</v>
      </c>
      <c r="P3558" s="5">
        <f>IFERROR((E3558/L3558),0)</f>
        <v>110.5</v>
      </c>
      <c r="Q3558" s="5" t="str">
        <f>LEFT(N3558,SEARCH("/", N3558)-1)</f>
        <v>theater</v>
      </c>
      <c r="R3558" s="5" t="str">
        <f>RIGHT(N3558,LEN(N3558)-SEARCH("/",N3558))</f>
        <v>plays</v>
      </c>
      <c r="S3558" s="11">
        <f>(((J3558/60)/60)/24)+DATE(1970,1,1)</f>
        <v>41808.649583333332</v>
      </c>
      <c r="T3558" s="11">
        <f>(((I3558/60)/60)/24)+DATE(1970,1,1)</f>
        <v>41868.649583333332</v>
      </c>
      <c r="U3558">
        <f>YEAR(S3558)</f>
        <v>2014</v>
      </c>
      <c r="V3558">
        <f>YEAR(T3558)</f>
        <v>2014</v>
      </c>
      <c r="W3558" t="str">
        <f>IF(V3558=U3558, "Yes"," No")</f>
        <v>Yes</v>
      </c>
    </row>
    <row r="3559" spans="1:23" ht="57.6" x14ac:dyDescent="0.3">
      <c r="A3559">
        <v>3557</v>
      </c>
      <c r="B3559" s="1" t="s">
        <v>7203</v>
      </c>
      <c r="C3559" s="1" t="s">
        <v>7204</v>
      </c>
      <c r="D3559">
        <v>100000</v>
      </c>
      <c r="E3559">
        <v>100036</v>
      </c>
      <c r="F3559" t="s">
        <v>16</v>
      </c>
      <c r="G3559" t="s">
        <v>17</v>
      </c>
      <c r="H3559" t="s">
        <v>18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1086</v>
      </c>
      <c r="O3559" s="7">
        <f>(E3559/D3559)*100</f>
        <v>100.03599999999999</v>
      </c>
      <c r="P3559" s="5">
        <f>IFERROR((E3559/L3559),0)</f>
        <v>179.27598566308242</v>
      </c>
      <c r="Q3559" s="5" t="str">
        <f>LEFT(N3559,SEARCH("/", N3559)-1)</f>
        <v>theater</v>
      </c>
      <c r="R3559" s="5" t="str">
        <f>RIGHT(N3559,LEN(N3559)-SEARCH("/",N3559))</f>
        <v>plays</v>
      </c>
      <c r="S3559" s="11">
        <f>(((J3559/60)/60)/24)+DATE(1970,1,1)</f>
        <v>41730.276747685188</v>
      </c>
      <c r="T3559" s="11">
        <f>(((I3559/60)/60)/24)+DATE(1970,1,1)</f>
        <v>41764.276747685188</v>
      </c>
      <c r="U3559">
        <f>YEAR(S3559)</f>
        <v>2014</v>
      </c>
      <c r="V3559">
        <f>YEAR(T3559)</f>
        <v>2014</v>
      </c>
      <c r="W3559" t="str">
        <f>IF(V3559=U3559, "Yes"," No")</f>
        <v>Yes</v>
      </c>
    </row>
    <row r="3560" spans="1:23" ht="43.2" x14ac:dyDescent="0.3">
      <c r="A3560">
        <v>3558</v>
      </c>
      <c r="B3560" s="1" t="s">
        <v>7205</v>
      </c>
      <c r="C3560" s="1" t="s">
        <v>7206</v>
      </c>
      <c r="D3560">
        <v>350</v>
      </c>
      <c r="E3560">
        <v>504</v>
      </c>
      <c r="F3560" t="s">
        <v>16</v>
      </c>
      <c r="G3560" t="s">
        <v>24</v>
      </c>
      <c r="H3560" t="s">
        <v>25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1086</v>
      </c>
      <c r="O3560" s="7">
        <f>(E3560/D3560)*100</f>
        <v>144</v>
      </c>
      <c r="P3560" s="5">
        <f>IFERROR((E3560/L3560),0)</f>
        <v>22.90909090909091</v>
      </c>
      <c r="Q3560" s="5" t="str">
        <f>LEFT(N3560,SEARCH("/", N3560)-1)</f>
        <v>theater</v>
      </c>
      <c r="R3560" s="5" t="str">
        <f>RIGHT(N3560,LEN(N3560)-SEARCH("/",N3560))</f>
        <v>plays</v>
      </c>
      <c r="S3560" s="11">
        <f>(((J3560/60)/60)/24)+DATE(1970,1,1)</f>
        <v>42139.816840277781</v>
      </c>
      <c r="T3560" s="11">
        <f>(((I3560/60)/60)/24)+DATE(1970,1,1)</f>
        <v>42181.875</v>
      </c>
      <c r="U3560">
        <f>YEAR(S3560)</f>
        <v>2015</v>
      </c>
      <c r="V3560">
        <f>YEAR(T3560)</f>
        <v>2015</v>
      </c>
      <c r="W3560" t="str">
        <f>IF(V3560=U3560, "Yes"," No")</f>
        <v>Yes</v>
      </c>
    </row>
    <row r="3561" spans="1:23" ht="57.6" x14ac:dyDescent="0.3">
      <c r="A3561">
        <v>3559</v>
      </c>
      <c r="B3561" s="1" t="s">
        <v>7207</v>
      </c>
      <c r="C3561" s="1" t="s">
        <v>7208</v>
      </c>
      <c r="D3561">
        <v>1000</v>
      </c>
      <c r="E3561">
        <v>1035</v>
      </c>
      <c r="F3561" t="s">
        <v>16</v>
      </c>
      <c r="G3561" t="s">
        <v>50</v>
      </c>
      <c r="H3561" t="s">
        <v>51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1086</v>
      </c>
      <c r="O3561" s="7">
        <f>(E3561/D3561)*100</f>
        <v>103.49999999999999</v>
      </c>
      <c r="P3561" s="5">
        <f>IFERROR((E3561/L3561),0)</f>
        <v>43.125</v>
      </c>
      <c r="Q3561" s="5" t="str">
        <f>LEFT(N3561,SEARCH("/", N3561)-1)</f>
        <v>theater</v>
      </c>
      <c r="R3561" s="5" t="str">
        <f>RIGHT(N3561,LEN(N3561)-SEARCH("/",N3561))</f>
        <v>plays</v>
      </c>
      <c r="S3561" s="11">
        <f>(((J3561/60)/60)/24)+DATE(1970,1,1)</f>
        <v>42194.096157407403</v>
      </c>
      <c r="T3561" s="11">
        <f>(((I3561/60)/60)/24)+DATE(1970,1,1)</f>
        <v>42216.373611111107</v>
      </c>
      <c r="U3561">
        <f>YEAR(S3561)</f>
        <v>2015</v>
      </c>
      <c r="V3561">
        <f>YEAR(T3561)</f>
        <v>2015</v>
      </c>
      <c r="W3561" t="str">
        <f>IF(V3561=U3561, "Yes"," No")</f>
        <v>Yes</v>
      </c>
    </row>
    <row r="3562" spans="1:23" ht="43.2" x14ac:dyDescent="0.3">
      <c r="A3562">
        <v>3560</v>
      </c>
      <c r="B3562" s="1" t="s">
        <v>7209</v>
      </c>
      <c r="C3562" s="1" t="s">
        <v>7210</v>
      </c>
      <c r="D3562">
        <v>3200</v>
      </c>
      <c r="E3562">
        <v>3470</v>
      </c>
      <c r="F3562" t="s">
        <v>16</v>
      </c>
      <c r="G3562" t="s">
        <v>159</v>
      </c>
      <c r="H3562" t="s">
        <v>160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1086</v>
      </c>
      <c r="O3562" s="7">
        <f>(E3562/D3562)*100</f>
        <v>108.43750000000001</v>
      </c>
      <c r="P3562" s="5">
        <f>IFERROR((E3562/L3562),0)</f>
        <v>46.891891891891895</v>
      </c>
      <c r="Q3562" s="5" t="str">
        <f>LEFT(N3562,SEARCH("/", N3562)-1)</f>
        <v>theater</v>
      </c>
      <c r="R3562" s="5" t="str">
        <f>RIGHT(N3562,LEN(N3562)-SEARCH("/",N3562))</f>
        <v>plays</v>
      </c>
      <c r="S3562" s="11">
        <f>(((J3562/60)/60)/24)+DATE(1970,1,1)</f>
        <v>42115.889652777783</v>
      </c>
      <c r="T3562" s="11">
        <f>(((I3562/60)/60)/24)+DATE(1970,1,1)</f>
        <v>42151.114583333328</v>
      </c>
      <c r="U3562">
        <f>YEAR(S3562)</f>
        <v>2015</v>
      </c>
      <c r="V3562">
        <f>YEAR(T3562)</f>
        <v>2015</v>
      </c>
      <c r="W3562" t="str">
        <f>IF(V3562=U3562, "Yes"," No")</f>
        <v>Yes</v>
      </c>
    </row>
    <row r="3563" spans="1:23" ht="115.2" x14ac:dyDescent="0.3">
      <c r="A3563">
        <v>3561</v>
      </c>
      <c r="B3563" s="1" t="s">
        <v>7211</v>
      </c>
      <c r="C3563" s="1" t="s">
        <v>7212</v>
      </c>
      <c r="D3563">
        <v>2500</v>
      </c>
      <c r="E3563">
        <v>2560</v>
      </c>
      <c r="F3563" t="s">
        <v>16</v>
      </c>
      <c r="G3563" t="s">
        <v>17</v>
      </c>
      <c r="H3563" t="s">
        <v>18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1086</v>
      </c>
      <c r="O3563" s="7">
        <f>(E3563/D3563)*100</f>
        <v>102.4</v>
      </c>
      <c r="P3563" s="5">
        <f>IFERROR((E3563/L3563),0)</f>
        <v>47.407407407407405</v>
      </c>
      <c r="Q3563" s="5" t="str">
        <f>LEFT(N3563,SEARCH("/", N3563)-1)</f>
        <v>theater</v>
      </c>
      <c r="R3563" s="5" t="str">
        <f>RIGHT(N3563,LEN(N3563)-SEARCH("/",N3563))</f>
        <v>plays</v>
      </c>
      <c r="S3563" s="11">
        <f>(((J3563/60)/60)/24)+DATE(1970,1,1)</f>
        <v>42203.680300925931</v>
      </c>
      <c r="T3563" s="11">
        <f>(((I3563/60)/60)/24)+DATE(1970,1,1)</f>
        <v>42221.774999999994</v>
      </c>
      <c r="U3563">
        <f>YEAR(S3563)</f>
        <v>2015</v>
      </c>
      <c r="V3563">
        <f>YEAR(T3563)</f>
        <v>2015</v>
      </c>
      <c r="W3563" t="str">
        <f>IF(V3563=U3563, "Yes"," No")</f>
        <v>Yes</v>
      </c>
    </row>
    <row r="3564" spans="1:23" ht="57.6" x14ac:dyDescent="0.3">
      <c r="A3564">
        <v>3562</v>
      </c>
      <c r="B3564" s="1" t="s">
        <v>7213</v>
      </c>
      <c r="C3564" s="1" t="s">
        <v>7214</v>
      </c>
      <c r="D3564">
        <v>315</v>
      </c>
      <c r="E3564">
        <v>469</v>
      </c>
      <c r="F3564" t="s">
        <v>16</v>
      </c>
      <c r="G3564" t="s">
        <v>24</v>
      </c>
      <c r="H3564" t="s">
        <v>25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1086</v>
      </c>
      <c r="O3564" s="7">
        <f>(E3564/D3564)*100</f>
        <v>148.88888888888889</v>
      </c>
      <c r="P3564" s="5">
        <f>IFERROR((E3564/L3564),0)</f>
        <v>15.129032258064516</v>
      </c>
      <c r="Q3564" s="5" t="str">
        <f>LEFT(N3564,SEARCH("/", N3564)-1)</f>
        <v>theater</v>
      </c>
      <c r="R3564" s="5" t="str">
        <f>RIGHT(N3564,LEN(N3564)-SEARCH("/",N3564))</f>
        <v>plays</v>
      </c>
      <c r="S3564" s="11">
        <f>(((J3564/60)/60)/24)+DATE(1970,1,1)</f>
        <v>42433.761886574073</v>
      </c>
      <c r="T3564" s="11">
        <f>(((I3564/60)/60)/24)+DATE(1970,1,1)</f>
        <v>42442.916666666672</v>
      </c>
      <c r="U3564">
        <f>YEAR(S3564)</f>
        <v>2016</v>
      </c>
      <c r="V3564">
        <f>YEAR(T3564)</f>
        <v>2016</v>
      </c>
      <c r="W3564" t="str">
        <f>IF(V3564=U3564, "Yes"," No")</f>
        <v>Yes</v>
      </c>
    </row>
    <row r="3565" spans="1:23" ht="43.2" x14ac:dyDescent="0.3">
      <c r="A3565">
        <v>3563</v>
      </c>
      <c r="B3565" s="1" t="s">
        <v>7215</v>
      </c>
      <c r="C3565" s="1" t="s">
        <v>7216</v>
      </c>
      <c r="D3565">
        <v>500</v>
      </c>
      <c r="E3565">
        <v>527.45000000000005</v>
      </c>
      <c r="F3565" t="s">
        <v>16</v>
      </c>
      <c r="G3565" t="s">
        <v>24</v>
      </c>
      <c r="H3565" t="s">
        <v>25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1086</v>
      </c>
      <c r="O3565" s="7">
        <f>(E3565/D3565)*100</f>
        <v>105.49000000000002</v>
      </c>
      <c r="P3565" s="5">
        <f>IFERROR((E3565/L3565),0)</f>
        <v>21.098000000000003</v>
      </c>
      <c r="Q3565" s="5" t="str">
        <f>LEFT(N3565,SEARCH("/", N3565)-1)</f>
        <v>theater</v>
      </c>
      <c r="R3565" s="5" t="str">
        <f>RIGHT(N3565,LEN(N3565)-SEARCH("/",N3565))</f>
        <v>plays</v>
      </c>
      <c r="S3565" s="11">
        <f>(((J3565/60)/60)/24)+DATE(1970,1,1)</f>
        <v>42555.671944444446</v>
      </c>
      <c r="T3565" s="11">
        <f>(((I3565/60)/60)/24)+DATE(1970,1,1)</f>
        <v>42583.791666666672</v>
      </c>
      <c r="U3565">
        <f>YEAR(S3565)</f>
        <v>2016</v>
      </c>
      <c r="V3565">
        <f>YEAR(T3565)</f>
        <v>2016</v>
      </c>
      <c r="W3565" t="str">
        <f>IF(V3565=U3565, "Yes"," No")</f>
        <v>Yes</v>
      </c>
    </row>
    <row r="3566" spans="1:23" ht="28.8" x14ac:dyDescent="0.3">
      <c r="A3566">
        <v>3564</v>
      </c>
      <c r="B3566" s="1" t="s">
        <v>7217</v>
      </c>
      <c r="C3566" s="1" t="s">
        <v>7218</v>
      </c>
      <c r="D3566">
        <v>1000</v>
      </c>
      <c r="E3566">
        <v>1005</v>
      </c>
      <c r="F3566" t="s">
        <v>16</v>
      </c>
      <c r="G3566" t="s">
        <v>24</v>
      </c>
      <c r="H3566" t="s">
        <v>25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1086</v>
      </c>
      <c r="O3566" s="7">
        <f>(E3566/D3566)*100</f>
        <v>100.49999999999999</v>
      </c>
      <c r="P3566" s="5">
        <f>IFERROR((E3566/L3566),0)</f>
        <v>59.117647058823529</v>
      </c>
      <c r="Q3566" s="5" t="str">
        <f>LEFT(N3566,SEARCH("/", N3566)-1)</f>
        <v>theater</v>
      </c>
      <c r="R3566" s="5" t="str">
        <f>RIGHT(N3566,LEN(N3566)-SEARCH("/",N3566))</f>
        <v>plays</v>
      </c>
      <c r="S3566" s="11">
        <f>(((J3566/60)/60)/24)+DATE(1970,1,1)</f>
        <v>42236.623252314821</v>
      </c>
      <c r="T3566" s="11">
        <f>(((I3566/60)/60)/24)+DATE(1970,1,1)</f>
        <v>42282.666666666672</v>
      </c>
      <c r="U3566">
        <f>YEAR(S3566)</f>
        <v>2015</v>
      </c>
      <c r="V3566">
        <f>YEAR(T3566)</f>
        <v>2015</v>
      </c>
      <c r="W3566" t="str">
        <f>IF(V3566=U3566, "Yes"," No")</f>
        <v>Yes</v>
      </c>
    </row>
    <row r="3567" spans="1:23" ht="43.2" x14ac:dyDescent="0.3">
      <c r="A3567">
        <v>3565</v>
      </c>
      <c r="B3567" s="1" t="s">
        <v>7219</v>
      </c>
      <c r="C3567" s="1" t="s">
        <v>7220</v>
      </c>
      <c r="D3567">
        <v>900</v>
      </c>
      <c r="E3567">
        <v>1175</v>
      </c>
      <c r="F3567" t="s">
        <v>16</v>
      </c>
      <c r="G3567" t="s">
        <v>17</v>
      </c>
      <c r="H3567" t="s">
        <v>18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1086</v>
      </c>
      <c r="O3567" s="7">
        <f>(E3567/D3567)*100</f>
        <v>130.55555555555557</v>
      </c>
      <c r="P3567" s="5">
        <f>IFERROR((E3567/L3567),0)</f>
        <v>97.916666666666671</v>
      </c>
      <c r="Q3567" s="5" t="str">
        <f>LEFT(N3567,SEARCH("/", N3567)-1)</f>
        <v>theater</v>
      </c>
      <c r="R3567" s="5" t="str">
        <f>RIGHT(N3567,LEN(N3567)-SEARCH("/",N3567))</f>
        <v>plays</v>
      </c>
      <c r="S3567" s="11">
        <f>(((J3567/60)/60)/24)+DATE(1970,1,1)</f>
        <v>41974.743148148147</v>
      </c>
      <c r="T3567" s="11">
        <f>(((I3567/60)/60)/24)+DATE(1970,1,1)</f>
        <v>42004.743148148147</v>
      </c>
      <c r="U3567">
        <f>YEAR(S3567)</f>
        <v>2014</v>
      </c>
      <c r="V3567">
        <f>YEAR(T3567)</f>
        <v>2014</v>
      </c>
      <c r="W3567" t="str">
        <f>IF(V3567=U3567, "Yes"," No")</f>
        <v>Yes</v>
      </c>
    </row>
    <row r="3568" spans="1:23" ht="43.2" x14ac:dyDescent="0.3">
      <c r="A3568">
        <v>3566</v>
      </c>
      <c r="B3568" s="1" t="s">
        <v>7221</v>
      </c>
      <c r="C3568" s="1" t="s">
        <v>7222</v>
      </c>
      <c r="D3568">
        <v>2000</v>
      </c>
      <c r="E3568">
        <v>2095</v>
      </c>
      <c r="F3568" t="s">
        <v>16</v>
      </c>
      <c r="G3568" t="s">
        <v>24</v>
      </c>
      <c r="H3568" t="s">
        <v>25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1086</v>
      </c>
      <c r="O3568" s="7">
        <f>(E3568/D3568)*100</f>
        <v>104.75000000000001</v>
      </c>
      <c r="P3568" s="5">
        <f>IFERROR((E3568/L3568),0)</f>
        <v>55.131578947368418</v>
      </c>
      <c r="Q3568" s="5" t="str">
        <f>LEFT(N3568,SEARCH("/", N3568)-1)</f>
        <v>theater</v>
      </c>
      <c r="R3568" s="5" t="str">
        <f>RIGHT(N3568,LEN(N3568)-SEARCH("/",N3568))</f>
        <v>plays</v>
      </c>
      <c r="S3568" s="11">
        <f>(((J3568/60)/60)/24)+DATE(1970,1,1)</f>
        <v>41997.507905092592</v>
      </c>
      <c r="T3568" s="11">
        <f>(((I3568/60)/60)/24)+DATE(1970,1,1)</f>
        <v>42027.507905092592</v>
      </c>
      <c r="U3568">
        <f>YEAR(S3568)</f>
        <v>2014</v>
      </c>
      <c r="V3568">
        <f>YEAR(T3568)</f>
        <v>2015</v>
      </c>
      <c r="W3568" t="str">
        <f>IF(V3568=U3568, "Yes"," No")</f>
        <v xml:space="preserve"> No</v>
      </c>
    </row>
    <row r="3569" spans="1:23" ht="43.2" x14ac:dyDescent="0.3">
      <c r="A3569">
        <v>3567</v>
      </c>
      <c r="B3569" s="1" t="s">
        <v>7223</v>
      </c>
      <c r="C3569" s="1" t="s">
        <v>7224</v>
      </c>
      <c r="D3569">
        <v>1000</v>
      </c>
      <c r="E3569">
        <v>1088</v>
      </c>
      <c r="F3569" t="s">
        <v>16</v>
      </c>
      <c r="G3569" t="s">
        <v>24</v>
      </c>
      <c r="H3569" t="s">
        <v>25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1086</v>
      </c>
      <c r="O3569" s="7">
        <f>(E3569/D3569)*100</f>
        <v>108.80000000000001</v>
      </c>
      <c r="P3569" s="5">
        <f>IFERROR((E3569/L3569),0)</f>
        <v>26.536585365853657</v>
      </c>
      <c r="Q3569" s="5" t="str">
        <f>LEFT(N3569,SEARCH("/", N3569)-1)</f>
        <v>theater</v>
      </c>
      <c r="R3569" s="5" t="str">
        <f>RIGHT(N3569,LEN(N3569)-SEARCH("/",N3569))</f>
        <v>plays</v>
      </c>
      <c r="S3569" s="11">
        <f>(((J3569/60)/60)/24)+DATE(1970,1,1)</f>
        <v>42135.810694444444</v>
      </c>
      <c r="T3569" s="11">
        <f>(((I3569/60)/60)/24)+DATE(1970,1,1)</f>
        <v>42165.810694444444</v>
      </c>
      <c r="U3569">
        <f>YEAR(S3569)</f>
        <v>2015</v>
      </c>
      <c r="V3569">
        <f>YEAR(T3569)</f>
        <v>2015</v>
      </c>
      <c r="W3569" t="str">
        <f>IF(V3569=U3569, "Yes"," No")</f>
        <v>Yes</v>
      </c>
    </row>
    <row r="3570" spans="1:23" ht="43.2" x14ac:dyDescent="0.3">
      <c r="A3570">
        <v>3568</v>
      </c>
      <c r="B3570" s="1" t="s">
        <v>7225</v>
      </c>
      <c r="C3570" s="1" t="s">
        <v>7226</v>
      </c>
      <c r="D3570">
        <v>1000</v>
      </c>
      <c r="E3570">
        <v>1110</v>
      </c>
      <c r="F3570" t="s">
        <v>16</v>
      </c>
      <c r="G3570" t="s">
        <v>17</v>
      </c>
      <c r="H3570" t="s">
        <v>18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1086</v>
      </c>
      <c r="O3570" s="7">
        <f>(E3570/D3570)*100</f>
        <v>111.00000000000001</v>
      </c>
      <c r="P3570" s="5">
        <f>IFERROR((E3570/L3570),0)</f>
        <v>58.421052631578945</v>
      </c>
      <c r="Q3570" s="5" t="str">
        <f>LEFT(N3570,SEARCH("/", N3570)-1)</f>
        <v>theater</v>
      </c>
      <c r="R3570" s="5" t="str">
        <f>RIGHT(N3570,LEN(N3570)-SEARCH("/",N3570))</f>
        <v>plays</v>
      </c>
      <c r="S3570" s="11">
        <f>(((J3570/60)/60)/24)+DATE(1970,1,1)</f>
        <v>41869.740671296298</v>
      </c>
      <c r="T3570" s="11">
        <f>(((I3570/60)/60)/24)+DATE(1970,1,1)</f>
        <v>41899.740671296298</v>
      </c>
      <c r="U3570">
        <f>YEAR(S3570)</f>
        <v>2014</v>
      </c>
      <c r="V3570">
        <f>YEAR(T3570)</f>
        <v>2014</v>
      </c>
      <c r="W3570" t="str">
        <f>IF(V3570=U3570, "Yes"," No")</f>
        <v>Yes</v>
      </c>
    </row>
    <row r="3571" spans="1:23" ht="43.2" x14ac:dyDescent="0.3">
      <c r="A3571">
        <v>3569</v>
      </c>
      <c r="B3571" s="1" t="s">
        <v>7227</v>
      </c>
      <c r="C3571" s="1" t="s">
        <v>7228</v>
      </c>
      <c r="D3571">
        <v>5000</v>
      </c>
      <c r="E3571">
        <v>5024</v>
      </c>
      <c r="F3571" t="s">
        <v>16</v>
      </c>
      <c r="G3571" t="s">
        <v>17</v>
      </c>
      <c r="H3571" t="s">
        <v>18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1086</v>
      </c>
      <c r="O3571" s="7">
        <f>(E3571/D3571)*100</f>
        <v>100.47999999999999</v>
      </c>
      <c r="P3571" s="5">
        <f>IFERROR((E3571/L3571),0)</f>
        <v>122.53658536585365</v>
      </c>
      <c r="Q3571" s="5" t="str">
        <f>LEFT(N3571,SEARCH("/", N3571)-1)</f>
        <v>theater</v>
      </c>
      <c r="R3571" s="5" t="str">
        <f>RIGHT(N3571,LEN(N3571)-SEARCH("/",N3571))</f>
        <v>plays</v>
      </c>
      <c r="S3571" s="11">
        <f>(((J3571/60)/60)/24)+DATE(1970,1,1)</f>
        <v>41982.688611111109</v>
      </c>
      <c r="T3571" s="11">
        <f>(((I3571/60)/60)/24)+DATE(1970,1,1)</f>
        <v>42012.688611111109</v>
      </c>
      <c r="U3571">
        <f>YEAR(S3571)</f>
        <v>2014</v>
      </c>
      <c r="V3571">
        <f>YEAR(T3571)</f>
        <v>2015</v>
      </c>
      <c r="W3571" t="str">
        <f>IF(V3571=U3571, "Yes"," No")</f>
        <v xml:space="preserve"> No</v>
      </c>
    </row>
    <row r="3572" spans="1:23" ht="43.2" x14ac:dyDescent="0.3">
      <c r="A3572">
        <v>3570</v>
      </c>
      <c r="B3572" s="1" t="s">
        <v>7229</v>
      </c>
      <c r="C3572" s="1" t="s">
        <v>7230</v>
      </c>
      <c r="D3572">
        <v>2000</v>
      </c>
      <c r="E3572">
        <v>2287</v>
      </c>
      <c r="F3572" t="s">
        <v>16</v>
      </c>
      <c r="G3572" t="s">
        <v>17</v>
      </c>
      <c r="H3572" t="s">
        <v>18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1086</v>
      </c>
      <c r="O3572" s="7">
        <f>(E3572/D3572)*100</f>
        <v>114.35</v>
      </c>
      <c r="P3572" s="5">
        <f>IFERROR((E3572/L3572),0)</f>
        <v>87.961538461538467</v>
      </c>
      <c r="Q3572" s="5" t="str">
        <f>LEFT(N3572,SEARCH("/", N3572)-1)</f>
        <v>theater</v>
      </c>
      <c r="R3572" s="5" t="str">
        <f>RIGHT(N3572,LEN(N3572)-SEARCH("/",N3572))</f>
        <v>plays</v>
      </c>
      <c r="S3572" s="11">
        <f>(((J3572/60)/60)/24)+DATE(1970,1,1)</f>
        <v>41976.331979166673</v>
      </c>
      <c r="T3572" s="11">
        <f>(((I3572/60)/60)/24)+DATE(1970,1,1)</f>
        <v>42004.291666666672</v>
      </c>
      <c r="U3572">
        <f>YEAR(S3572)</f>
        <v>2014</v>
      </c>
      <c r="V3572">
        <f>YEAR(T3572)</f>
        <v>2014</v>
      </c>
      <c r="W3572" t="str">
        <f>IF(V3572=U3572, "Yes"," No")</f>
        <v>Yes</v>
      </c>
    </row>
    <row r="3573" spans="1:23" ht="43.2" x14ac:dyDescent="0.3">
      <c r="A3573">
        <v>3571</v>
      </c>
      <c r="B3573" s="1" t="s">
        <v>7231</v>
      </c>
      <c r="C3573" s="1" t="s">
        <v>7232</v>
      </c>
      <c r="D3573">
        <v>1500</v>
      </c>
      <c r="E3573">
        <v>1831</v>
      </c>
      <c r="F3573" t="s">
        <v>16</v>
      </c>
      <c r="G3573" t="s">
        <v>24</v>
      </c>
      <c r="H3573" t="s">
        <v>25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1086</v>
      </c>
      <c r="O3573" s="7">
        <f>(E3573/D3573)*100</f>
        <v>122.06666666666666</v>
      </c>
      <c r="P3573" s="5">
        <f>IFERROR((E3573/L3573),0)</f>
        <v>73.239999999999995</v>
      </c>
      <c r="Q3573" s="5" t="str">
        <f>LEFT(N3573,SEARCH("/", N3573)-1)</f>
        <v>theater</v>
      </c>
      <c r="R3573" s="5" t="str">
        <f>RIGHT(N3573,LEN(N3573)-SEARCH("/",N3573))</f>
        <v>plays</v>
      </c>
      <c r="S3573" s="11">
        <f>(((J3573/60)/60)/24)+DATE(1970,1,1)</f>
        <v>41912.858946759261</v>
      </c>
      <c r="T3573" s="11">
        <f>(((I3573/60)/60)/24)+DATE(1970,1,1)</f>
        <v>41942.858946759261</v>
      </c>
      <c r="U3573">
        <f>YEAR(S3573)</f>
        <v>2014</v>
      </c>
      <c r="V3573">
        <f>YEAR(T3573)</f>
        <v>2014</v>
      </c>
      <c r="W3573" t="str">
        <f>IF(V3573=U3573, "Yes"," No")</f>
        <v>Yes</v>
      </c>
    </row>
    <row r="3574" spans="1:23" ht="28.8" x14ac:dyDescent="0.3">
      <c r="A3574">
        <v>3572</v>
      </c>
      <c r="B3574" s="1" t="s">
        <v>7233</v>
      </c>
      <c r="C3574" s="1" t="s">
        <v>7234</v>
      </c>
      <c r="D3574">
        <v>500</v>
      </c>
      <c r="E3574">
        <v>500</v>
      </c>
      <c r="F3574" t="s">
        <v>16</v>
      </c>
      <c r="G3574" t="s">
        <v>24</v>
      </c>
      <c r="H3574" t="s">
        <v>25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1086</v>
      </c>
      <c r="O3574" s="7">
        <f>(E3574/D3574)*100</f>
        <v>100</v>
      </c>
      <c r="P3574" s="5">
        <f>IFERROR((E3574/L3574),0)</f>
        <v>55.555555555555557</v>
      </c>
      <c r="Q3574" s="5" t="str">
        <f>LEFT(N3574,SEARCH("/", N3574)-1)</f>
        <v>theater</v>
      </c>
      <c r="R3574" s="5" t="str">
        <f>RIGHT(N3574,LEN(N3574)-SEARCH("/",N3574))</f>
        <v>plays</v>
      </c>
      <c r="S3574" s="11">
        <f>(((J3574/60)/60)/24)+DATE(1970,1,1)</f>
        <v>42146.570393518516</v>
      </c>
      <c r="T3574" s="11">
        <f>(((I3574/60)/60)/24)+DATE(1970,1,1)</f>
        <v>42176.570393518516</v>
      </c>
      <c r="U3574">
        <f>YEAR(S3574)</f>
        <v>2015</v>
      </c>
      <c r="V3574">
        <f>YEAR(T3574)</f>
        <v>2015</v>
      </c>
      <c r="W3574" t="str">
        <f>IF(V3574=U3574, "Yes"," No")</f>
        <v>Yes</v>
      </c>
    </row>
    <row r="3575" spans="1:23" ht="43.2" x14ac:dyDescent="0.3">
      <c r="A3575">
        <v>3573</v>
      </c>
      <c r="B3575" s="1" t="s">
        <v>7235</v>
      </c>
      <c r="C3575" s="1" t="s">
        <v>7236</v>
      </c>
      <c r="D3575">
        <v>3000</v>
      </c>
      <c r="E3575">
        <v>3084</v>
      </c>
      <c r="F3575" t="s">
        <v>16</v>
      </c>
      <c r="G3575" t="s">
        <v>24</v>
      </c>
      <c r="H3575" t="s">
        <v>25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1086</v>
      </c>
      <c r="O3575" s="7">
        <f>(E3575/D3575)*100</f>
        <v>102.8</v>
      </c>
      <c r="P3575" s="5">
        <f>IFERROR((E3575/L3575),0)</f>
        <v>39.53846153846154</v>
      </c>
      <c r="Q3575" s="5" t="str">
        <f>LEFT(N3575,SEARCH("/", N3575)-1)</f>
        <v>theater</v>
      </c>
      <c r="R3575" s="5" t="str">
        <f>RIGHT(N3575,LEN(N3575)-SEARCH("/",N3575))</f>
        <v>plays</v>
      </c>
      <c r="S3575" s="11">
        <f>(((J3575/60)/60)/24)+DATE(1970,1,1)</f>
        <v>41921.375532407408</v>
      </c>
      <c r="T3575" s="11">
        <f>(((I3575/60)/60)/24)+DATE(1970,1,1)</f>
        <v>41951.417199074072</v>
      </c>
      <c r="U3575">
        <f>YEAR(S3575)</f>
        <v>2014</v>
      </c>
      <c r="V3575">
        <f>YEAR(T3575)</f>
        <v>2014</v>
      </c>
      <c r="W3575" t="str">
        <f>IF(V3575=U3575, "Yes"," No")</f>
        <v>Yes</v>
      </c>
    </row>
    <row r="3576" spans="1:23" ht="43.2" x14ac:dyDescent="0.3">
      <c r="A3576">
        <v>3574</v>
      </c>
      <c r="B3576" s="1" t="s">
        <v>7237</v>
      </c>
      <c r="C3576" s="1" t="s">
        <v>7238</v>
      </c>
      <c r="D3576">
        <v>5800</v>
      </c>
      <c r="E3576">
        <v>6155</v>
      </c>
      <c r="F3576" t="s">
        <v>16</v>
      </c>
      <c r="G3576" t="s">
        <v>17</v>
      </c>
      <c r="H3576" t="s">
        <v>18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1086</v>
      </c>
      <c r="O3576" s="7">
        <f>(E3576/D3576)*100</f>
        <v>106.12068965517241</v>
      </c>
      <c r="P3576" s="5">
        <f>IFERROR((E3576/L3576),0)</f>
        <v>136.77777777777777</v>
      </c>
      <c r="Q3576" s="5" t="str">
        <f>LEFT(N3576,SEARCH("/", N3576)-1)</f>
        <v>theater</v>
      </c>
      <c r="R3576" s="5" t="str">
        <f>RIGHT(N3576,LEN(N3576)-SEARCH("/",N3576))</f>
        <v>plays</v>
      </c>
      <c r="S3576" s="11">
        <f>(((J3576/60)/60)/24)+DATE(1970,1,1)</f>
        <v>41926.942685185182</v>
      </c>
      <c r="T3576" s="11">
        <f>(((I3576/60)/60)/24)+DATE(1970,1,1)</f>
        <v>41956.984351851846</v>
      </c>
      <c r="U3576">
        <f>YEAR(S3576)</f>
        <v>2014</v>
      </c>
      <c r="V3576">
        <f>YEAR(T3576)</f>
        <v>2014</v>
      </c>
      <c r="W3576" t="str">
        <f>IF(V3576=U3576, "Yes"," No")</f>
        <v>Yes</v>
      </c>
    </row>
    <row r="3577" spans="1:23" ht="43.2" x14ac:dyDescent="0.3">
      <c r="A3577">
        <v>3575</v>
      </c>
      <c r="B3577" s="1" t="s">
        <v>7239</v>
      </c>
      <c r="C3577" s="1" t="s">
        <v>7240</v>
      </c>
      <c r="D3577">
        <v>10000</v>
      </c>
      <c r="E3577">
        <v>10133</v>
      </c>
      <c r="F3577" t="s">
        <v>16</v>
      </c>
      <c r="G3577" t="s">
        <v>17</v>
      </c>
      <c r="H3577" t="s">
        <v>18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1086</v>
      </c>
      <c r="O3577" s="7">
        <f>(E3577/D3577)*100</f>
        <v>101.33000000000001</v>
      </c>
      <c r="P3577" s="5">
        <f>IFERROR((E3577/L3577),0)</f>
        <v>99.343137254901961</v>
      </c>
      <c r="Q3577" s="5" t="str">
        <f>LEFT(N3577,SEARCH("/", N3577)-1)</f>
        <v>theater</v>
      </c>
      <c r="R3577" s="5" t="str">
        <f>RIGHT(N3577,LEN(N3577)-SEARCH("/",N3577))</f>
        <v>plays</v>
      </c>
      <c r="S3577" s="11">
        <f>(((J3577/60)/60)/24)+DATE(1970,1,1)</f>
        <v>42561.783877314811</v>
      </c>
      <c r="T3577" s="11">
        <f>(((I3577/60)/60)/24)+DATE(1970,1,1)</f>
        <v>42593.165972222225</v>
      </c>
      <c r="U3577">
        <f>YEAR(S3577)</f>
        <v>2016</v>
      </c>
      <c r="V3577">
        <f>YEAR(T3577)</f>
        <v>2016</v>
      </c>
      <c r="W3577" t="str">
        <f>IF(V3577=U3577, "Yes"," No")</f>
        <v>Yes</v>
      </c>
    </row>
    <row r="3578" spans="1:23" ht="43.2" x14ac:dyDescent="0.3">
      <c r="A3578">
        <v>3576</v>
      </c>
      <c r="B3578" s="1" t="s">
        <v>7241</v>
      </c>
      <c r="C3578" s="1" t="s">
        <v>7242</v>
      </c>
      <c r="D3578">
        <v>100</v>
      </c>
      <c r="E3578">
        <v>100</v>
      </c>
      <c r="F3578" t="s">
        <v>16</v>
      </c>
      <c r="G3578" t="s">
        <v>17</v>
      </c>
      <c r="H3578" t="s">
        <v>18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1086</v>
      </c>
      <c r="O3578" s="7">
        <f>(E3578/D3578)*100</f>
        <v>100</v>
      </c>
      <c r="P3578" s="5">
        <f>IFERROR((E3578/L3578),0)</f>
        <v>20</v>
      </c>
      <c r="Q3578" s="5" t="str">
        <f>LEFT(N3578,SEARCH("/", N3578)-1)</f>
        <v>theater</v>
      </c>
      <c r="R3578" s="5" t="str">
        <f>RIGHT(N3578,LEN(N3578)-SEARCH("/",N3578))</f>
        <v>plays</v>
      </c>
      <c r="S3578" s="11">
        <f>(((J3578/60)/60)/24)+DATE(1970,1,1)</f>
        <v>42649.54923611111</v>
      </c>
      <c r="T3578" s="11">
        <f>(((I3578/60)/60)/24)+DATE(1970,1,1)</f>
        <v>42709.590902777782</v>
      </c>
      <c r="U3578">
        <f>YEAR(S3578)</f>
        <v>2016</v>
      </c>
      <c r="V3578">
        <f>YEAR(T3578)</f>
        <v>2016</v>
      </c>
      <c r="W3578" t="str">
        <f>IF(V3578=U3578, "Yes"," No")</f>
        <v>Yes</v>
      </c>
    </row>
    <row r="3579" spans="1:23" ht="43.2" x14ac:dyDescent="0.3">
      <c r="A3579">
        <v>3577</v>
      </c>
      <c r="B3579" s="1" t="s">
        <v>7243</v>
      </c>
      <c r="C3579" s="1" t="s">
        <v>7244</v>
      </c>
      <c r="D3579">
        <v>600</v>
      </c>
      <c r="E3579">
        <v>780</v>
      </c>
      <c r="F3579" t="s">
        <v>16</v>
      </c>
      <c r="G3579" t="s">
        <v>17</v>
      </c>
      <c r="H3579" t="s">
        <v>18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1086</v>
      </c>
      <c r="O3579" s="7">
        <f>(E3579/D3579)*100</f>
        <v>130</v>
      </c>
      <c r="P3579" s="5">
        <f>IFERROR((E3579/L3579),0)</f>
        <v>28.888888888888889</v>
      </c>
      <c r="Q3579" s="5" t="str">
        <f>LEFT(N3579,SEARCH("/", N3579)-1)</f>
        <v>theater</v>
      </c>
      <c r="R3579" s="5" t="str">
        <f>RIGHT(N3579,LEN(N3579)-SEARCH("/",N3579))</f>
        <v>plays</v>
      </c>
      <c r="S3579" s="11">
        <f>(((J3579/60)/60)/24)+DATE(1970,1,1)</f>
        <v>42093.786840277782</v>
      </c>
      <c r="T3579" s="11">
        <f>(((I3579/60)/60)/24)+DATE(1970,1,1)</f>
        <v>42120.26944444445</v>
      </c>
      <c r="U3579">
        <f>YEAR(S3579)</f>
        <v>2015</v>
      </c>
      <c r="V3579">
        <f>YEAR(T3579)</f>
        <v>2015</v>
      </c>
      <c r="W3579" t="str">
        <f>IF(V3579=U3579, "Yes"," No")</f>
        <v>Yes</v>
      </c>
    </row>
    <row r="3580" spans="1:23" ht="43.2" x14ac:dyDescent="0.3">
      <c r="A3580">
        <v>3578</v>
      </c>
      <c r="B3580" s="1" t="s">
        <v>7245</v>
      </c>
      <c r="C3580" s="1" t="s">
        <v>7246</v>
      </c>
      <c r="D3580">
        <v>1500</v>
      </c>
      <c r="E3580">
        <v>1500.2</v>
      </c>
      <c r="F3580" t="s">
        <v>16</v>
      </c>
      <c r="G3580" t="s">
        <v>24</v>
      </c>
      <c r="H3580" t="s">
        <v>25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1086</v>
      </c>
      <c r="O3580" s="7">
        <f>(E3580/D3580)*100</f>
        <v>100.01333333333334</v>
      </c>
      <c r="P3580" s="5">
        <f>IFERROR((E3580/L3580),0)</f>
        <v>40.545945945945945</v>
      </c>
      <c r="Q3580" s="5" t="str">
        <f>LEFT(N3580,SEARCH("/", N3580)-1)</f>
        <v>theater</v>
      </c>
      <c r="R3580" s="5" t="str">
        <f>RIGHT(N3580,LEN(N3580)-SEARCH("/",N3580))</f>
        <v>plays</v>
      </c>
      <c r="S3580" s="11">
        <f>(((J3580/60)/60)/24)+DATE(1970,1,1)</f>
        <v>42460.733530092592</v>
      </c>
      <c r="T3580" s="11">
        <f>(((I3580/60)/60)/24)+DATE(1970,1,1)</f>
        <v>42490.733530092592</v>
      </c>
      <c r="U3580">
        <f>YEAR(S3580)</f>
        <v>2016</v>
      </c>
      <c r="V3580">
        <f>YEAR(T3580)</f>
        <v>2016</v>
      </c>
      <c r="W3580" t="str">
        <f>IF(V3580=U3580, "Yes"," No")</f>
        <v>Yes</v>
      </c>
    </row>
    <row r="3581" spans="1:23" ht="43.2" x14ac:dyDescent="0.3">
      <c r="A3581">
        <v>3579</v>
      </c>
      <c r="B3581" s="1" t="s">
        <v>7247</v>
      </c>
      <c r="C3581" s="1" t="s">
        <v>7248</v>
      </c>
      <c r="D3581">
        <v>500</v>
      </c>
      <c r="E3581">
        <v>500</v>
      </c>
      <c r="F3581" t="s">
        <v>16</v>
      </c>
      <c r="G3581" t="s">
        <v>24</v>
      </c>
      <c r="H3581" t="s">
        <v>25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1086</v>
      </c>
      <c r="O3581" s="7">
        <f>(E3581/D3581)*100</f>
        <v>100</v>
      </c>
      <c r="P3581" s="5">
        <f>IFERROR((E3581/L3581),0)</f>
        <v>35.714285714285715</v>
      </c>
      <c r="Q3581" s="5" t="str">
        <f>LEFT(N3581,SEARCH("/", N3581)-1)</f>
        <v>theater</v>
      </c>
      <c r="R3581" s="5" t="str">
        <f>RIGHT(N3581,LEN(N3581)-SEARCH("/",N3581))</f>
        <v>plays</v>
      </c>
      <c r="S3581" s="11">
        <f>(((J3581/60)/60)/24)+DATE(1970,1,1)</f>
        <v>42430.762222222227</v>
      </c>
      <c r="T3581" s="11">
        <f>(((I3581/60)/60)/24)+DATE(1970,1,1)</f>
        <v>42460.720555555556</v>
      </c>
      <c r="U3581">
        <f>YEAR(S3581)</f>
        <v>2016</v>
      </c>
      <c r="V3581">
        <f>YEAR(T3581)</f>
        <v>2016</v>
      </c>
      <c r="W3581" t="str">
        <f>IF(V3581=U3581, "Yes"," No")</f>
        <v>Yes</v>
      </c>
    </row>
    <row r="3582" spans="1:23" ht="43.2" x14ac:dyDescent="0.3">
      <c r="A3582">
        <v>3580</v>
      </c>
      <c r="B3582" s="1" t="s">
        <v>7249</v>
      </c>
      <c r="C3582" s="1" t="s">
        <v>7250</v>
      </c>
      <c r="D3582">
        <v>900</v>
      </c>
      <c r="E3582">
        <v>1025</v>
      </c>
      <c r="F3582" t="s">
        <v>16</v>
      </c>
      <c r="G3582" t="s">
        <v>17</v>
      </c>
      <c r="H3582" t="s">
        <v>18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1086</v>
      </c>
      <c r="O3582" s="7">
        <f>(E3582/D3582)*100</f>
        <v>113.88888888888889</v>
      </c>
      <c r="P3582" s="5">
        <f>IFERROR((E3582/L3582),0)</f>
        <v>37.962962962962962</v>
      </c>
      <c r="Q3582" s="5" t="str">
        <f>LEFT(N3582,SEARCH("/", N3582)-1)</f>
        <v>theater</v>
      </c>
      <c r="R3582" s="5" t="str">
        <f>RIGHT(N3582,LEN(N3582)-SEARCH("/",N3582))</f>
        <v>plays</v>
      </c>
      <c r="S3582" s="11">
        <f>(((J3582/60)/60)/24)+DATE(1970,1,1)</f>
        <v>42026.176180555558</v>
      </c>
      <c r="T3582" s="11">
        <f>(((I3582/60)/60)/24)+DATE(1970,1,1)</f>
        <v>42064.207638888889</v>
      </c>
      <c r="U3582">
        <f>YEAR(S3582)</f>
        <v>2015</v>
      </c>
      <c r="V3582">
        <f>YEAR(T3582)</f>
        <v>2015</v>
      </c>
      <c r="W3582" t="str">
        <f>IF(V3582=U3582, "Yes"," No")</f>
        <v>Yes</v>
      </c>
    </row>
    <row r="3583" spans="1:23" ht="43.2" x14ac:dyDescent="0.3">
      <c r="A3583">
        <v>3581</v>
      </c>
      <c r="B3583" s="1" t="s">
        <v>7251</v>
      </c>
      <c r="C3583" s="1" t="s">
        <v>7252</v>
      </c>
      <c r="D3583">
        <v>1500</v>
      </c>
      <c r="E3583">
        <v>1500</v>
      </c>
      <c r="F3583" t="s">
        <v>16</v>
      </c>
      <c r="G3583" t="s">
        <v>24</v>
      </c>
      <c r="H3583" t="s">
        <v>25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1086</v>
      </c>
      <c r="O3583" s="7">
        <f>(E3583/D3583)*100</f>
        <v>100</v>
      </c>
      <c r="P3583" s="5">
        <f>IFERROR((E3583/L3583),0)</f>
        <v>33.333333333333336</v>
      </c>
      <c r="Q3583" s="5" t="str">
        <f>LEFT(N3583,SEARCH("/", N3583)-1)</f>
        <v>theater</v>
      </c>
      <c r="R3583" s="5" t="str">
        <f>RIGHT(N3583,LEN(N3583)-SEARCH("/",N3583))</f>
        <v>plays</v>
      </c>
      <c r="S3583" s="11">
        <f>(((J3583/60)/60)/24)+DATE(1970,1,1)</f>
        <v>41836.471180555556</v>
      </c>
      <c r="T3583" s="11">
        <f>(((I3583/60)/60)/24)+DATE(1970,1,1)</f>
        <v>41850.471180555556</v>
      </c>
      <c r="U3583">
        <f>YEAR(S3583)</f>
        <v>2014</v>
      </c>
      <c r="V3583">
        <f>YEAR(T3583)</f>
        <v>2014</v>
      </c>
      <c r="W3583" t="str">
        <f>IF(V3583=U3583, "Yes"," No")</f>
        <v>Yes</v>
      </c>
    </row>
    <row r="3584" spans="1:23" ht="43.2" x14ac:dyDescent="0.3">
      <c r="A3584">
        <v>3582</v>
      </c>
      <c r="B3584" s="1" t="s">
        <v>7253</v>
      </c>
      <c r="C3584" s="1" t="s">
        <v>7254</v>
      </c>
      <c r="D3584">
        <v>1000</v>
      </c>
      <c r="E3584">
        <v>2870</v>
      </c>
      <c r="F3584" t="s">
        <v>16</v>
      </c>
      <c r="G3584" t="s">
        <v>17</v>
      </c>
      <c r="H3584" t="s">
        <v>18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1086</v>
      </c>
      <c r="O3584" s="7">
        <f>(E3584/D3584)*100</f>
        <v>287</v>
      </c>
      <c r="P3584" s="5">
        <f>IFERROR((E3584/L3584),0)</f>
        <v>58.571428571428569</v>
      </c>
      <c r="Q3584" s="5" t="str">
        <f>LEFT(N3584,SEARCH("/", N3584)-1)</f>
        <v>theater</v>
      </c>
      <c r="R3584" s="5" t="str">
        <f>RIGHT(N3584,LEN(N3584)-SEARCH("/",N3584))</f>
        <v>plays</v>
      </c>
      <c r="S3584" s="11">
        <f>(((J3584/60)/60)/24)+DATE(1970,1,1)</f>
        <v>42451.095856481479</v>
      </c>
      <c r="T3584" s="11">
        <f>(((I3584/60)/60)/24)+DATE(1970,1,1)</f>
        <v>42465.095856481479</v>
      </c>
      <c r="U3584">
        <f>YEAR(S3584)</f>
        <v>2016</v>
      </c>
      <c r="V3584">
        <f>YEAR(T3584)</f>
        <v>2016</v>
      </c>
      <c r="W3584" t="str">
        <f>IF(V3584=U3584, "Yes"," No")</f>
        <v>Yes</v>
      </c>
    </row>
    <row r="3585" spans="1:23" ht="43.2" x14ac:dyDescent="0.3">
      <c r="A3585">
        <v>3583</v>
      </c>
      <c r="B3585" s="1" t="s">
        <v>7255</v>
      </c>
      <c r="C3585" s="1" t="s">
        <v>7256</v>
      </c>
      <c r="D3585">
        <v>3000</v>
      </c>
      <c r="E3585">
        <v>3255</v>
      </c>
      <c r="F3585" t="s">
        <v>16</v>
      </c>
      <c r="G3585" t="s">
        <v>17</v>
      </c>
      <c r="H3585" t="s">
        <v>18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1086</v>
      </c>
      <c r="O3585" s="7">
        <f>(E3585/D3585)*100</f>
        <v>108.5</v>
      </c>
      <c r="P3585" s="5">
        <f>IFERROR((E3585/L3585),0)</f>
        <v>135.625</v>
      </c>
      <c r="Q3585" s="5" t="str">
        <f>LEFT(N3585,SEARCH("/", N3585)-1)</f>
        <v>theater</v>
      </c>
      <c r="R3585" s="5" t="str">
        <f>RIGHT(N3585,LEN(N3585)-SEARCH("/",N3585))</f>
        <v>plays</v>
      </c>
      <c r="S3585" s="11">
        <f>(((J3585/60)/60)/24)+DATE(1970,1,1)</f>
        <v>42418.425983796296</v>
      </c>
      <c r="T3585" s="11">
        <f>(((I3585/60)/60)/24)+DATE(1970,1,1)</f>
        <v>42478.384317129632</v>
      </c>
      <c r="U3585">
        <f>YEAR(S3585)</f>
        <v>2016</v>
      </c>
      <c r="V3585">
        <f>YEAR(T3585)</f>
        <v>2016</v>
      </c>
      <c r="W3585" t="str">
        <f>IF(V3585=U3585, "Yes"," No")</f>
        <v>Yes</v>
      </c>
    </row>
    <row r="3586" spans="1:23" ht="86.4" x14ac:dyDescent="0.3">
      <c r="A3586">
        <v>3584</v>
      </c>
      <c r="B3586" s="1" t="s">
        <v>7257</v>
      </c>
      <c r="C3586" s="1" t="s">
        <v>7258</v>
      </c>
      <c r="D3586">
        <v>3000</v>
      </c>
      <c r="E3586">
        <v>3465</v>
      </c>
      <c r="F3586" t="s">
        <v>16</v>
      </c>
      <c r="G3586" t="s">
        <v>24</v>
      </c>
      <c r="H3586" t="s">
        <v>25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1086</v>
      </c>
      <c r="O3586" s="7">
        <f>(E3586/D3586)*100</f>
        <v>115.5</v>
      </c>
      <c r="P3586" s="5">
        <f>IFERROR((E3586/L3586),0)</f>
        <v>30.9375</v>
      </c>
      <c r="Q3586" s="5" t="str">
        <f>LEFT(N3586,SEARCH("/", N3586)-1)</f>
        <v>theater</v>
      </c>
      <c r="R3586" s="5" t="str">
        <f>RIGHT(N3586,LEN(N3586)-SEARCH("/",N3586))</f>
        <v>plays</v>
      </c>
      <c r="S3586" s="11">
        <f>(((J3586/60)/60)/24)+DATE(1970,1,1)</f>
        <v>42168.316481481481</v>
      </c>
      <c r="T3586" s="11">
        <f>(((I3586/60)/60)/24)+DATE(1970,1,1)</f>
        <v>42198.316481481481</v>
      </c>
      <c r="U3586">
        <f>YEAR(S3586)</f>
        <v>2015</v>
      </c>
      <c r="V3586">
        <f>YEAR(T3586)</f>
        <v>2015</v>
      </c>
      <c r="W3586" t="str">
        <f>IF(V3586=U3586, "Yes"," No")</f>
        <v>Yes</v>
      </c>
    </row>
    <row r="3587" spans="1:23" ht="43.2" x14ac:dyDescent="0.3">
      <c r="A3587">
        <v>3585</v>
      </c>
      <c r="B3587" s="1" t="s">
        <v>7259</v>
      </c>
      <c r="C3587" s="1" t="s">
        <v>7260</v>
      </c>
      <c r="D3587">
        <v>3400</v>
      </c>
      <c r="E3587">
        <v>4050</v>
      </c>
      <c r="F3587" t="s">
        <v>16</v>
      </c>
      <c r="G3587" t="s">
        <v>17</v>
      </c>
      <c r="H3587" t="s">
        <v>18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1086</v>
      </c>
      <c r="O3587" s="7">
        <f>(E3587/D3587)*100</f>
        <v>119.11764705882352</v>
      </c>
      <c r="P3587" s="5">
        <f>IFERROR((E3587/L3587),0)</f>
        <v>176.08695652173913</v>
      </c>
      <c r="Q3587" s="5" t="str">
        <f>LEFT(N3587,SEARCH("/", N3587)-1)</f>
        <v>theater</v>
      </c>
      <c r="R3587" s="5" t="str">
        <f>RIGHT(N3587,LEN(N3587)-SEARCH("/",N3587))</f>
        <v>plays</v>
      </c>
      <c r="S3587" s="11">
        <f>(((J3587/60)/60)/24)+DATE(1970,1,1)</f>
        <v>41964.716319444444</v>
      </c>
      <c r="T3587" s="11">
        <f>(((I3587/60)/60)/24)+DATE(1970,1,1)</f>
        <v>41994.716319444444</v>
      </c>
      <c r="U3587">
        <f>YEAR(S3587)</f>
        <v>2014</v>
      </c>
      <c r="V3587">
        <f>YEAR(T3587)</f>
        <v>2014</v>
      </c>
      <c r="W3587" t="str">
        <f>IF(V3587=U3587, "Yes"," No")</f>
        <v>Yes</v>
      </c>
    </row>
    <row r="3588" spans="1:23" ht="28.8" x14ac:dyDescent="0.3">
      <c r="A3588">
        <v>3586</v>
      </c>
      <c r="B3588" s="1" t="s">
        <v>7261</v>
      </c>
      <c r="C3588" s="1" t="s">
        <v>7262</v>
      </c>
      <c r="D3588">
        <v>7500</v>
      </c>
      <c r="E3588">
        <v>8207</v>
      </c>
      <c r="F3588" t="s">
        <v>16</v>
      </c>
      <c r="G3588" t="s">
        <v>17</v>
      </c>
      <c r="H3588" t="s">
        <v>18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1086</v>
      </c>
      <c r="O3588" s="7">
        <f>(E3588/D3588)*100</f>
        <v>109.42666666666668</v>
      </c>
      <c r="P3588" s="5">
        <f>IFERROR((E3588/L3588),0)</f>
        <v>151.9814814814815</v>
      </c>
      <c r="Q3588" s="5" t="str">
        <f>LEFT(N3588,SEARCH("/", N3588)-1)</f>
        <v>theater</v>
      </c>
      <c r="R3588" s="5" t="str">
        <f>RIGHT(N3588,LEN(N3588)-SEARCH("/",N3588))</f>
        <v>plays</v>
      </c>
      <c r="S3588" s="11">
        <f>(((J3588/60)/60)/24)+DATE(1970,1,1)</f>
        <v>42576.697569444441</v>
      </c>
      <c r="T3588" s="11">
        <f>(((I3588/60)/60)/24)+DATE(1970,1,1)</f>
        <v>42636.697569444441</v>
      </c>
      <c r="U3588">
        <f>YEAR(S3588)</f>
        <v>2016</v>
      </c>
      <c r="V3588">
        <f>YEAR(T3588)</f>
        <v>2016</v>
      </c>
      <c r="W3588" t="str">
        <f>IF(V3588=U3588, "Yes"," No")</f>
        <v>Yes</v>
      </c>
    </row>
    <row r="3589" spans="1:23" ht="43.2" x14ac:dyDescent="0.3">
      <c r="A3589">
        <v>3587</v>
      </c>
      <c r="B3589" s="1" t="s">
        <v>7263</v>
      </c>
      <c r="C3589" s="1" t="s">
        <v>7264</v>
      </c>
      <c r="D3589">
        <v>500</v>
      </c>
      <c r="E3589">
        <v>633</v>
      </c>
      <c r="F3589" t="s">
        <v>16</v>
      </c>
      <c r="G3589" t="s">
        <v>24</v>
      </c>
      <c r="H3589" t="s">
        <v>25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1086</v>
      </c>
      <c r="O3589" s="7">
        <f>(E3589/D3589)*100</f>
        <v>126.6</v>
      </c>
      <c r="P3589" s="5">
        <f>IFERROR((E3589/L3589),0)</f>
        <v>22.607142857142858</v>
      </c>
      <c r="Q3589" s="5" t="str">
        <f>LEFT(N3589,SEARCH("/", N3589)-1)</f>
        <v>theater</v>
      </c>
      <c r="R3589" s="5" t="str">
        <f>RIGHT(N3589,LEN(N3589)-SEARCH("/",N3589))</f>
        <v>plays</v>
      </c>
      <c r="S3589" s="11">
        <f>(((J3589/60)/60)/24)+DATE(1970,1,1)</f>
        <v>42503.539976851855</v>
      </c>
      <c r="T3589" s="11">
        <f>(((I3589/60)/60)/24)+DATE(1970,1,1)</f>
        <v>42548.791666666672</v>
      </c>
      <c r="U3589">
        <f>YEAR(S3589)</f>
        <v>2016</v>
      </c>
      <c r="V3589">
        <f>YEAR(T3589)</f>
        <v>2016</v>
      </c>
      <c r="W3589" t="str">
        <f>IF(V3589=U3589, "Yes"," No")</f>
        <v>Yes</v>
      </c>
    </row>
    <row r="3590" spans="1:23" ht="43.2" x14ac:dyDescent="0.3">
      <c r="A3590">
        <v>3588</v>
      </c>
      <c r="B3590" s="1" t="s">
        <v>7265</v>
      </c>
      <c r="C3590" s="1" t="s">
        <v>7266</v>
      </c>
      <c r="D3590">
        <v>200</v>
      </c>
      <c r="E3590">
        <v>201</v>
      </c>
      <c r="F3590" t="s">
        <v>16</v>
      </c>
      <c r="G3590" t="s">
        <v>24</v>
      </c>
      <c r="H3590" t="s">
        <v>25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1086</v>
      </c>
      <c r="O3590" s="7">
        <f>(E3590/D3590)*100</f>
        <v>100.49999999999999</v>
      </c>
      <c r="P3590" s="5">
        <f>IFERROR((E3590/L3590),0)</f>
        <v>18.272727272727273</v>
      </c>
      <c r="Q3590" s="5" t="str">
        <f>LEFT(N3590,SEARCH("/", N3590)-1)</f>
        <v>theater</v>
      </c>
      <c r="R3590" s="5" t="str">
        <f>RIGHT(N3590,LEN(N3590)-SEARCH("/",N3590))</f>
        <v>plays</v>
      </c>
      <c r="S3590" s="11">
        <f>(((J3590/60)/60)/24)+DATE(1970,1,1)</f>
        <v>42101.828819444447</v>
      </c>
      <c r="T3590" s="11">
        <f>(((I3590/60)/60)/24)+DATE(1970,1,1)</f>
        <v>42123.958333333328</v>
      </c>
      <c r="U3590">
        <f>YEAR(S3590)</f>
        <v>2015</v>
      </c>
      <c r="V3590">
        <f>YEAR(T3590)</f>
        <v>2015</v>
      </c>
      <c r="W3590" t="str">
        <f>IF(V3590=U3590, "Yes"," No")</f>
        <v>Yes</v>
      </c>
    </row>
    <row r="3591" spans="1:23" ht="43.2" x14ac:dyDescent="0.3">
      <c r="A3591">
        <v>3589</v>
      </c>
      <c r="B3591" s="1" t="s">
        <v>7267</v>
      </c>
      <c r="C3591" s="1" t="s">
        <v>7268</v>
      </c>
      <c r="D3591">
        <v>4000</v>
      </c>
      <c r="E3591">
        <v>5100</v>
      </c>
      <c r="F3591" t="s">
        <v>16</v>
      </c>
      <c r="G3591" t="s">
        <v>17</v>
      </c>
      <c r="H3591" t="s">
        <v>18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1086</v>
      </c>
      <c r="O3591" s="7">
        <f>(E3591/D3591)*100</f>
        <v>127.49999999999999</v>
      </c>
      <c r="P3591" s="5">
        <f>IFERROR((E3591/L3591),0)</f>
        <v>82.258064516129039</v>
      </c>
      <c r="Q3591" s="5" t="str">
        <f>LEFT(N3591,SEARCH("/", N3591)-1)</f>
        <v>theater</v>
      </c>
      <c r="R3591" s="5" t="str">
        <f>RIGHT(N3591,LEN(N3591)-SEARCH("/",N3591))</f>
        <v>plays</v>
      </c>
      <c r="S3591" s="11">
        <f>(((J3591/60)/60)/24)+DATE(1970,1,1)</f>
        <v>42125.647534722222</v>
      </c>
      <c r="T3591" s="11">
        <f>(((I3591/60)/60)/24)+DATE(1970,1,1)</f>
        <v>42150.647534722222</v>
      </c>
      <c r="U3591">
        <f>YEAR(S3591)</f>
        <v>2015</v>
      </c>
      <c r="V3591">
        <f>YEAR(T3591)</f>
        <v>2015</v>
      </c>
      <c r="W3591" t="str">
        <f>IF(V3591=U3591, "Yes"," No")</f>
        <v>Yes</v>
      </c>
    </row>
    <row r="3592" spans="1:23" ht="57.6" x14ac:dyDescent="0.3">
      <c r="A3592">
        <v>3590</v>
      </c>
      <c r="B3592" s="1" t="s">
        <v>7269</v>
      </c>
      <c r="C3592" s="1" t="s">
        <v>7270</v>
      </c>
      <c r="D3592">
        <v>5000</v>
      </c>
      <c r="E3592">
        <v>5003</v>
      </c>
      <c r="F3592" t="s">
        <v>16</v>
      </c>
      <c r="G3592" t="s">
        <v>24</v>
      </c>
      <c r="H3592" t="s">
        <v>25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1086</v>
      </c>
      <c r="O3592" s="7">
        <f>(E3592/D3592)*100</f>
        <v>100.05999999999999</v>
      </c>
      <c r="P3592" s="5">
        <f>IFERROR((E3592/L3592),0)</f>
        <v>68.534246575342465</v>
      </c>
      <c r="Q3592" s="5" t="str">
        <f>LEFT(N3592,SEARCH("/", N3592)-1)</f>
        <v>theater</v>
      </c>
      <c r="R3592" s="5" t="str">
        <f>RIGHT(N3592,LEN(N3592)-SEARCH("/",N3592))</f>
        <v>plays</v>
      </c>
      <c r="S3592" s="11">
        <f>(((J3592/60)/60)/24)+DATE(1970,1,1)</f>
        <v>41902.333726851852</v>
      </c>
      <c r="T3592" s="11">
        <f>(((I3592/60)/60)/24)+DATE(1970,1,1)</f>
        <v>41932.333726851852</v>
      </c>
      <c r="U3592">
        <f>YEAR(S3592)</f>
        <v>2014</v>
      </c>
      <c r="V3592">
        <f>YEAR(T3592)</f>
        <v>2014</v>
      </c>
      <c r="W3592" t="str">
        <f>IF(V3592=U3592, "Yes"," No")</f>
        <v>Yes</v>
      </c>
    </row>
    <row r="3593" spans="1:23" ht="43.2" x14ac:dyDescent="0.3">
      <c r="A3593">
        <v>3591</v>
      </c>
      <c r="B3593" s="1" t="s">
        <v>7271</v>
      </c>
      <c r="C3593" s="1" t="s">
        <v>7272</v>
      </c>
      <c r="D3593">
        <v>700</v>
      </c>
      <c r="E3593">
        <v>1225</v>
      </c>
      <c r="F3593" t="s">
        <v>16</v>
      </c>
      <c r="G3593" t="s">
        <v>17</v>
      </c>
      <c r="H3593" t="s">
        <v>18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1086</v>
      </c>
      <c r="O3593" s="7">
        <f>(E3593/D3593)*100</f>
        <v>175</v>
      </c>
      <c r="P3593" s="5">
        <f>IFERROR((E3593/L3593),0)</f>
        <v>68.055555555555557</v>
      </c>
      <c r="Q3593" s="5" t="str">
        <f>LEFT(N3593,SEARCH("/", N3593)-1)</f>
        <v>theater</v>
      </c>
      <c r="R3593" s="5" t="str">
        <f>RIGHT(N3593,LEN(N3593)-SEARCH("/",N3593))</f>
        <v>plays</v>
      </c>
      <c r="S3593" s="11">
        <f>(((J3593/60)/60)/24)+DATE(1970,1,1)</f>
        <v>42003.948425925926</v>
      </c>
      <c r="T3593" s="11">
        <f>(((I3593/60)/60)/24)+DATE(1970,1,1)</f>
        <v>42028.207638888889</v>
      </c>
      <c r="U3593">
        <f>YEAR(S3593)</f>
        <v>2014</v>
      </c>
      <c r="V3593">
        <f>YEAR(T3593)</f>
        <v>2015</v>
      </c>
      <c r="W3593" t="str">
        <f>IF(V3593=U3593, "Yes"," No")</f>
        <v xml:space="preserve"> No</v>
      </c>
    </row>
    <row r="3594" spans="1:23" ht="43.2" x14ac:dyDescent="0.3">
      <c r="A3594">
        <v>3592</v>
      </c>
      <c r="B3594" s="1" t="s">
        <v>7273</v>
      </c>
      <c r="C3594" s="1" t="s">
        <v>7274</v>
      </c>
      <c r="D3594">
        <v>2000</v>
      </c>
      <c r="E3594">
        <v>2545</v>
      </c>
      <c r="F3594" t="s">
        <v>16</v>
      </c>
      <c r="G3594" t="s">
        <v>17</v>
      </c>
      <c r="H3594" t="s">
        <v>18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1086</v>
      </c>
      <c r="O3594" s="7">
        <f>(E3594/D3594)*100</f>
        <v>127.25</v>
      </c>
      <c r="P3594" s="5">
        <f>IFERROR((E3594/L3594),0)</f>
        <v>72.714285714285708</v>
      </c>
      <c r="Q3594" s="5" t="str">
        <f>LEFT(N3594,SEARCH("/", N3594)-1)</f>
        <v>theater</v>
      </c>
      <c r="R3594" s="5" t="str">
        <f>RIGHT(N3594,LEN(N3594)-SEARCH("/",N3594))</f>
        <v>plays</v>
      </c>
      <c r="S3594" s="11">
        <f>(((J3594/60)/60)/24)+DATE(1970,1,1)</f>
        <v>41988.829942129625</v>
      </c>
      <c r="T3594" s="11">
        <f>(((I3594/60)/60)/24)+DATE(1970,1,1)</f>
        <v>42046.207638888889</v>
      </c>
      <c r="U3594">
        <f>YEAR(S3594)</f>
        <v>2014</v>
      </c>
      <c r="V3594">
        <f>YEAR(T3594)</f>
        <v>2015</v>
      </c>
      <c r="W3594" t="str">
        <f>IF(V3594=U3594, "Yes"," No")</f>
        <v xml:space="preserve"> No</v>
      </c>
    </row>
    <row r="3595" spans="1:23" ht="43.2" x14ac:dyDescent="0.3">
      <c r="A3595">
        <v>3593</v>
      </c>
      <c r="B3595" s="1" t="s">
        <v>7275</v>
      </c>
      <c r="C3595" s="1" t="s">
        <v>7276</v>
      </c>
      <c r="D3595">
        <v>3000</v>
      </c>
      <c r="E3595">
        <v>3319</v>
      </c>
      <c r="F3595" t="s">
        <v>16</v>
      </c>
      <c r="G3595" t="s">
        <v>17</v>
      </c>
      <c r="H3595" t="s">
        <v>18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1086</v>
      </c>
      <c r="O3595" s="7">
        <f>(E3595/D3595)*100</f>
        <v>110.63333333333334</v>
      </c>
      <c r="P3595" s="5">
        <f>IFERROR((E3595/L3595),0)</f>
        <v>77.186046511627907</v>
      </c>
      <c r="Q3595" s="5" t="str">
        <f>LEFT(N3595,SEARCH("/", N3595)-1)</f>
        <v>theater</v>
      </c>
      <c r="R3595" s="5" t="str">
        <f>RIGHT(N3595,LEN(N3595)-SEARCH("/",N3595))</f>
        <v>plays</v>
      </c>
      <c r="S3595" s="11">
        <f>(((J3595/60)/60)/24)+DATE(1970,1,1)</f>
        <v>41974.898599537039</v>
      </c>
      <c r="T3595" s="11">
        <f>(((I3595/60)/60)/24)+DATE(1970,1,1)</f>
        <v>42009.851388888885</v>
      </c>
      <c r="U3595">
        <f>YEAR(S3595)</f>
        <v>2014</v>
      </c>
      <c r="V3595">
        <f>YEAR(T3595)</f>
        <v>2015</v>
      </c>
      <c r="W3595" t="str">
        <f>IF(V3595=U3595, "Yes"," No")</f>
        <v xml:space="preserve"> No</v>
      </c>
    </row>
    <row r="3596" spans="1:23" ht="57.6" x14ac:dyDescent="0.3">
      <c r="A3596">
        <v>3594</v>
      </c>
      <c r="B3596" s="1" t="s">
        <v>7277</v>
      </c>
      <c r="C3596" s="1" t="s">
        <v>7278</v>
      </c>
      <c r="D3596">
        <v>1600</v>
      </c>
      <c r="E3596">
        <v>2015</v>
      </c>
      <c r="F3596" t="s">
        <v>16</v>
      </c>
      <c r="G3596" t="s">
        <v>17</v>
      </c>
      <c r="H3596" t="s">
        <v>18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1086</v>
      </c>
      <c r="O3596" s="7">
        <f>(E3596/D3596)*100</f>
        <v>125.93749999999999</v>
      </c>
      <c r="P3596" s="5">
        <f>IFERROR((E3596/L3596),0)</f>
        <v>55.972222222222221</v>
      </c>
      <c r="Q3596" s="5" t="str">
        <f>LEFT(N3596,SEARCH("/", N3596)-1)</f>
        <v>theater</v>
      </c>
      <c r="R3596" s="5" t="str">
        <f>RIGHT(N3596,LEN(N3596)-SEARCH("/",N3596))</f>
        <v>plays</v>
      </c>
      <c r="S3596" s="11">
        <f>(((J3596/60)/60)/24)+DATE(1970,1,1)</f>
        <v>42592.066921296297</v>
      </c>
      <c r="T3596" s="11">
        <f>(((I3596/60)/60)/24)+DATE(1970,1,1)</f>
        <v>42617.066921296297</v>
      </c>
      <c r="U3596">
        <f>YEAR(S3596)</f>
        <v>2016</v>
      </c>
      <c r="V3596">
        <f>YEAR(T3596)</f>
        <v>2016</v>
      </c>
      <c r="W3596" t="str">
        <f>IF(V3596=U3596, "Yes"," No")</f>
        <v>Yes</v>
      </c>
    </row>
    <row r="3597" spans="1:23" ht="28.8" x14ac:dyDescent="0.3">
      <c r="A3597">
        <v>3595</v>
      </c>
      <c r="B3597" s="1" t="s">
        <v>7279</v>
      </c>
      <c r="C3597" s="1" t="s">
        <v>7280</v>
      </c>
      <c r="D3597">
        <v>2600</v>
      </c>
      <c r="E3597">
        <v>3081</v>
      </c>
      <c r="F3597" t="s">
        <v>16</v>
      </c>
      <c r="G3597" t="s">
        <v>17</v>
      </c>
      <c r="H3597" t="s">
        <v>18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1086</v>
      </c>
      <c r="O3597" s="7">
        <f>(E3597/D3597)*100</f>
        <v>118.5</v>
      </c>
      <c r="P3597" s="5">
        <f>IFERROR((E3597/L3597),0)</f>
        <v>49.693548387096776</v>
      </c>
      <c r="Q3597" s="5" t="str">
        <f>LEFT(N3597,SEARCH("/", N3597)-1)</f>
        <v>theater</v>
      </c>
      <c r="R3597" s="5" t="str">
        <f>RIGHT(N3597,LEN(N3597)-SEARCH("/",N3597))</f>
        <v>plays</v>
      </c>
      <c r="S3597" s="11">
        <f>(((J3597/60)/60)/24)+DATE(1970,1,1)</f>
        <v>42050.008368055554</v>
      </c>
      <c r="T3597" s="11">
        <f>(((I3597/60)/60)/24)+DATE(1970,1,1)</f>
        <v>42076.290972222225</v>
      </c>
      <c r="U3597">
        <f>YEAR(S3597)</f>
        <v>2015</v>
      </c>
      <c r="V3597">
        <f>YEAR(T3597)</f>
        <v>2015</v>
      </c>
      <c r="W3597" t="str">
        <f>IF(V3597=U3597, "Yes"," No")</f>
        <v>Yes</v>
      </c>
    </row>
    <row r="3598" spans="1:23" ht="43.2" x14ac:dyDescent="0.3">
      <c r="A3598">
        <v>3596</v>
      </c>
      <c r="B3598" s="1" t="s">
        <v>7281</v>
      </c>
      <c r="C3598" s="1" t="s">
        <v>7282</v>
      </c>
      <c r="D3598">
        <v>1100</v>
      </c>
      <c r="E3598">
        <v>1185</v>
      </c>
      <c r="F3598" t="s">
        <v>16</v>
      </c>
      <c r="G3598" t="s">
        <v>159</v>
      </c>
      <c r="H3598" t="s">
        <v>160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1086</v>
      </c>
      <c r="O3598" s="7">
        <f>(E3598/D3598)*100</f>
        <v>107.72727272727273</v>
      </c>
      <c r="P3598" s="5">
        <f>IFERROR((E3598/L3598),0)</f>
        <v>79</v>
      </c>
      <c r="Q3598" s="5" t="str">
        <f>LEFT(N3598,SEARCH("/", N3598)-1)</f>
        <v>theater</v>
      </c>
      <c r="R3598" s="5" t="str">
        <f>RIGHT(N3598,LEN(N3598)-SEARCH("/",N3598))</f>
        <v>plays</v>
      </c>
      <c r="S3598" s="11">
        <f>(((J3598/60)/60)/24)+DATE(1970,1,1)</f>
        <v>41856.715069444443</v>
      </c>
      <c r="T3598" s="11">
        <f>(((I3598/60)/60)/24)+DATE(1970,1,1)</f>
        <v>41877.715069444443</v>
      </c>
      <c r="U3598">
        <f>YEAR(S3598)</f>
        <v>2014</v>
      </c>
      <c r="V3598">
        <f>YEAR(T3598)</f>
        <v>2014</v>
      </c>
      <c r="W3598" t="str">
        <f>IF(V3598=U3598, "Yes"," No")</f>
        <v>Yes</v>
      </c>
    </row>
    <row r="3599" spans="1:23" ht="43.2" x14ac:dyDescent="0.3">
      <c r="A3599">
        <v>3597</v>
      </c>
      <c r="B3599" s="1" t="s">
        <v>7283</v>
      </c>
      <c r="C3599" s="1" t="s">
        <v>7284</v>
      </c>
      <c r="D3599">
        <v>2500</v>
      </c>
      <c r="E3599">
        <v>2565</v>
      </c>
      <c r="F3599" t="s">
        <v>16</v>
      </c>
      <c r="G3599" t="s">
        <v>17</v>
      </c>
      <c r="H3599" t="s">
        <v>18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1086</v>
      </c>
      <c r="O3599" s="7">
        <f>(E3599/D3599)*100</f>
        <v>102.60000000000001</v>
      </c>
      <c r="P3599" s="5">
        <f>IFERROR((E3599/L3599),0)</f>
        <v>77.727272727272734</v>
      </c>
      <c r="Q3599" s="5" t="str">
        <f>LEFT(N3599,SEARCH("/", N3599)-1)</f>
        <v>theater</v>
      </c>
      <c r="R3599" s="5" t="str">
        <f>RIGHT(N3599,LEN(N3599)-SEARCH("/",N3599))</f>
        <v>plays</v>
      </c>
      <c r="S3599" s="11">
        <f>(((J3599/60)/60)/24)+DATE(1970,1,1)</f>
        <v>42417.585532407407</v>
      </c>
      <c r="T3599" s="11">
        <f>(((I3599/60)/60)/24)+DATE(1970,1,1)</f>
        <v>42432.249305555553</v>
      </c>
      <c r="U3599">
        <f>YEAR(S3599)</f>
        <v>2016</v>
      </c>
      <c r="V3599">
        <f>YEAR(T3599)</f>
        <v>2016</v>
      </c>
      <c r="W3599" t="str">
        <f>IF(V3599=U3599, "Yes"," No")</f>
        <v>Yes</v>
      </c>
    </row>
    <row r="3600" spans="1:23" ht="43.2" x14ac:dyDescent="0.3">
      <c r="A3600">
        <v>3598</v>
      </c>
      <c r="B3600" s="1" t="s">
        <v>7285</v>
      </c>
      <c r="C3600" s="1" t="s">
        <v>7286</v>
      </c>
      <c r="D3600">
        <v>1000</v>
      </c>
      <c r="E3600">
        <v>1101</v>
      </c>
      <c r="F3600" t="s">
        <v>16</v>
      </c>
      <c r="G3600" t="s">
        <v>17</v>
      </c>
      <c r="H3600" t="s">
        <v>18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1086</v>
      </c>
      <c r="O3600" s="7">
        <f>(E3600/D3600)*100</f>
        <v>110.1</v>
      </c>
      <c r="P3600" s="5">
        <f>IFERROR((E3600/L3600),0)</f>
        <v>40.777777777777779</v>
      </c>
      <c r="Q3600" s="5" t="str">
        <f>LEFT(N3600,SEARCH("/", N3600)-1)</f>
        <v>theater</v>
      </c>
      <c r="R3600" s="5" t="str">
        <f>RIGHT(N3600,LEN(N3600)-SEARCH("/",N3600))</f>
        <v>plays</v>
      </c>
      <c r="S3600" s="11">
        <f>(((J3600/60)/60)/24)+DATE(1970,1,1)</f>
        <v>41866.79886574074</v>
      </c>
      <c r="T3600" s="11">
        <f>(((I3600/60)/60)/24)+DATE(1970,1,1)</f>
        <v>41885.207638888889</v>
      </c>
      <c r="U3600">
        <f>YEAR(S3600)</f>
        <v>2014</v>
      </c>
      <c r="V3600">
        <f>YEAR(T3600)</f>
        <v>2014</v>
      </c>
      <c r="W3600" t="str">
        <f>IF(V3600=U3600, "Yes"," No")</f>
        <v>Yes</v>
      </c>
    </row>
    <row r="3601" spans="1:23" ht="43.2" x14ac:dyDescent="0.3">
      <c r="A3601">
        <v>3599</v>
      </c>
      <c r="B3601" s="1" t="s">
        <v>7287</v>
      </c>
      <c r="C3601" s="1" t="s">
        <v>7288</v>
      </c>
      <c r="D3601">
        <v>500</v>
      </c>
      <c r="E3601">
        <v>1010</v>
      </c>
      <c r="F3601" t="s">
        <v>16</v>
      </c>
      <c r="G3601" t="s">
        <v>17</v>
      </c>
      <c r="H3601" t="s">
        <v>18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1086</v>
      </c>
      <c r="O3601" s="7">
        <f>(E3601/D3601)*100</f>
        <v>202</v>
      </c>
      <c r="P3601" s="5">
        <f>IFERROR((E3601/L3601),0)</f>
        <v>59.411764705882355</v>
      </c>
      <c r="Q3601" s="5" t="str">
        <f>LEFT(N3601,SEARCH("/", N3601)-1)</f>
        <v>theater</v>
      </c>
      <c r="R3601" s="5" t="str">
        <f>RIGHT(N3601,LEN(N3601)-SEARCH("/",N3601))</f>
        <v>plays</v>
      </c>
      <c r="S3601" s="11">
        <f>(((J3601/60)/60)/24)+DATE(1970,1,1)</f>
        <v>42220.79487268519</v>
      </c>
      <c r="T3601" s="11">
        <f>(((I3601/60)/60)/24)+DATE(1970,1,1)</f>
        <v>42246</v>
      </c>
      <c r="U3601">
        <f>YEAR(S3601)</f>
        <v>2015</v>
      </c>
      <c r="V3601">
        <f>YEAR(T3601)</f>
        <v>2015</v>
      </c>
      <c r="W3601" t="str">
        <f>IF(V3601=U3601, "Yes"," No")</f>
        <v>Yes</v>
      </c>
    </row>
    <row r="3602" spans="1:23" ht="28.8" x14ac:dyDescent="0.3">
      <c r="A3602">
        <v>3600</v>
      </c>
      <c r="B3602" s="1" t="s">
        <v>7289</v>
      </c>
      <c r="C3602" s="1" t="s">
        <v>7290</v>
      </c>
      <c r="D3602">
        <v>10</v>
      </c>
      <c r="E3602">
        <v>13</v>
      </c>
      <c r="F3602" t="s">
        <v>16</v>
      </c>
      <c r="G3602" t="s">
        <v>17</v>
      </c>
      <c r="H3602" t="s">
        <v>18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1086</v>
      </c>
      <c r="O3602" s="7">
        <f>(E3602/D3602)*100</f>
        <v>130</v>
      </c>
      <c r="P3602" s="5">
        <f>IFERROR((E3602/L3602),0)</f>
        <v>3.25</v>
      </c>
      <c r="Q3602" s="5" t="str">
        <f>LEFT(N3602,SEARCH("/", N3602)-1)</f>
        <v>theater</v>
      </c>
      <c r="R3602" s="5" t="str">
        <f>RIGHT(N3602,LEN(N3602)-SEARCH("/",N3602))</f>
        <v>plays</v>
      </c>
      <c r="S3602" s="11">
        <f>(((J3602/60)/60)/24)+DATE(1970,1,1)</f>
        <v>42628.849120370374</v>
      </c>
      <c r="T3602" s="11">
        <f>(((I3602/60)/60)/24)+DATE(1970,1,1)</f>
        <v>42656.849120370374</v>
      </c>
      <c r="U3602">
        <f>YEAR(S3602)</f>
        <v>2016</v>
      </c>
      <c r="V3602">
        <f>YEAR(T3602)</f>
        <v>2016</v>
      </c>
      <c r="W3602" t="str">
        <f>IF(V3602=U3602, "Yes"," No")</f>
        <v>Yes</v>
      </c>
    </row>
    <row r="3603" spans="1:23" ht="43.2" x14ac:dyDescent="0.3">
      <c r="A3603">
        <v>3601</v>
      </c>
      <c r="B3603" s="1" t="s">
        <v>7291</v>
      </c>
      <c r="C3603" s="1" t="s">
        <v>7292</v>
      </c>
      <c r="D3603">
        <v>2000</v>
      </c>
      <c r="E3603">
        <v>2087</v>
      </c>
      <c r="F3603" t="s">
        <v>16</v>
      </c>
      <c r="G3603" t="s">
        <v>24</v>
      </c>
      <c r="H3603" t="s">
        <v>25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1086</v>
      </c>
      <c r="O3603" s="7">
        <f>(E3603/D3603)*100</f>
        <v>104.35000000000001</v>
      </c>
      <c r="P3603" s="5">
        <f>IFERROR((E3603/L3603),0)</f>
        <v>39.377358490566039</v>
      </c>
      <c r="Q3603" s="5" t="str">
        <f>LEFT(N3603,SEARCH("/", N3603)-1)</f>
        <v>theater</v>
      </c>
      <c r="R3603" s="5" t="str">
        <f>RIGHT(N3603,LEN(N3603)-SEARCH("/",N3603))</f>
        <v>plays</v>
      </c>
      <c r="S3603" s="11">
        <f>(((J3603/60)/60)/24)+DATE(1970,1,1)</f>
        <v>41990.99863425926</v>
      </c>
      <c r="T3603" s="11">
        <f>(((I3603/60)/60)/24)+DATE(1970,1,1)</f>
        <v>42020.99863425926</v>
      </c>
      <c r="U3603">
        <f>YEAR(S3603)</f>
        <v>2014</v>
      </c>
      <c r="V3603">
        <f>YEAR(T3603)</f>
        <v>2015</v>
      </c>
      <c r="W3603" t="str">
        <f>IF(V3603=U3603, "Yes"," No")</f>
        <v xml:space="preserve"> No</v>
      </c>
    </row>
    <row r="3604" spans="1:23" ht="57.6" x14ac:dyDescent="0.3">
      <c r="A3604">
        <v>3602</v>
      </c>
      <c r="B3604" s="1" t="s">
        <v>7293</v>
      </c>
      <c r="C3604" s="1" t="s">
        <v>7294</v>
      </c>
      <c r="D3604">
        <v>4000</v>
      </c>
      <c r="E3604">
        <v>4002</v>
      </c>
      <c r="F3604" t="s">
        <v>16</v>
      </c>
      <c r="G3604" t="s">
        <v>17</v>
      </c>
      <c r="H3604" t="s">
        <v>18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1086</v>
      </c>
      <c r="O3604" s="7">
        <f>(E3604/D3604)*100</f>
        <v>100.05</v>
      </c>
      <c r="P3604" s="5">
        <f>IFERROR((E3604/L3604),0)</f>
        <v>81.673469387755105</v>
      </c>
      <c r="Q3604" s="5" t="str">
        <f>LEFT(N3604,SEARCH("/", N3604)-1)</f>
        <v>theater</v>
      </c>
      <c r="R3604" s="5" t="str">
        <f>RIGHT(N3604,LEN(N3604)-SEARCH("/",N3604))</f>
        <v>plays</v>
      </c>
      <c r="S3604" s="11">
        <f>(((J3604/60)/60)/24)+DATE(1970,1,1)</f>
        <v>42447.894432870366</v>
      </c>
      <c r="T3604" s="11">
        <f>(((I3604/60)/60)/24)+DATE(1970,1,1)</f>
        <v>42507.894432870366</v>
      </c>
      <c r="U3604">
        <f>YEAR(S3604)</f>
        <v>2016</v>
      </c>
      <c r="V3604">
        <f>YEAR(T3604)</f>
        <v>2016</v>
      </c>
      <c r="W3604" t="str">
        <f>IF(V3604=U3604, "Yes"," No")</f>
        <v>Yes</v>
      </c>
    </row>
    <row r="3605" spans="1:23" ht="43.2" x14ac:dyDescent="0.3">
      <c r="A3605">
        <v>3603</v>
      </c>
      <c r="B3605" s="1" t="s">
        <v>7295</v>
      </c>
      <c r="C3605" s="1" t="s">
        <v>7296</v>
      </c>
      <c r="D3605">
        <v>1500</v>
      </c>
      <c r="E3605">
        <v>2560</v>
      </c>
      <c r="F3605" t="s">
        <v>16</v>
      </c>
      <c r="G3605" t="s">
        <v>17</v>
      </c>
      <c r="H3605" t="s">
        <v>18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1086</v>
      </c>
      <c r="O3605" s="7">
        <f>(E3605/D3605)*100</f>
        <v>170.66666666666669</v>
      </c>
      <c r="P3605" s="5">
        <f>IFERROR((E3605/L3605),0)</f>
        <v>44.912280701754383</v>
      </c>
      <c r="Q3605" s="5" t="str">
        <f>LEFT(N3605,SEARCH("/", N3605)-1)</f>
        <v>theater</v>
      </c>
      <c r="R3605" s="5" t="str">
        <f>RIGHT(N3605,LEN(N3605)-SEARCH("/",N3605))</f>
        <v>plays</v>
      </c>
      <c r="S3605" s="11">
        <f>(((J3605/60)/60)/24)+DATE(1970,1,1)</f>
        <v>42283.864351851851</v>
      </c>
      <c r="T3605" s="11">
        <f>(((I3605/60)/60)/24)+DATE(1970,1,1)</f>
        <v>42313.906018518523</v>
      </c>
      <c r="U3605">
        <f>YEAR(S3605)</f>
        <v>2015</v>
      </c>
      <c r="V3605">
        <f>YEAR(T3605)</f>
        <v>2015</v>
      </c>
      <c r="W3605" t="str">
        <f>IF(V3605=U3605, "Yes"," No")</f>
        <v>Yes</v>
      </c>
    </row>
    <row r="3606" spans="1:23" ht="43.2" x14ac:dyDescent="0.3">
      <c r="A3606">
        <v>3604</v>
      </c>
      <c r="B3606" s="1" t="s">
        <v>7297</v>
      </c>
      <c r="C3606" s="1" t="s">
        <v>7298</v>
      </c>
      <c r="D3606">
        <v>3000</v>
      </c>
      <c r="E3606">
        <v>3385</v>
      </c>
      <c r="F3606" t="s">
        <v>16</v>
      </c>
      <c r="G3606" t="s">
        <v>17</v>
      </c>
      <c r="H3606" t="s">
        <v>18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1086</v>
      </c>
      <c r="O3606" s="7">
        <f>(E3606/D3606)*100</f>
        <v>112.83333333333334</v>
      </c>
      <c r="P3606" s="5">
        <f>IFERROR((E3606/L3606),0)</f>
        <v>49.05797101449275</v>
      </c>
      <c r="Q3606" s="5" t="str">
        <f>LEFT(N3606,SEARCH("/", N3606)-1)</f>
        <v>theater</v>
      </c>
      <c r="R3606" s="5" t="str">
        <f>RIGHT(N3606,LEN(N3606)-SEARCH("/",N3606))</f>
        <v>plays</v>
      </c>
      <c r="S3606" s="11">
        <f>(((J3606/60)/60)/24)+DATE(1970,1,1)</f>
        <v>42483.015694444446</v>
      </c>
      <c r="T3606" s="11">
        <f>(((I3606/60)/60)/24)+DATE(1970,1,1)</f>
        <v>42489.290972222225</v>
      </c>
      <c r="U3606">
        <f>YEAR(S3606)</f>
        <v>2016</v>
      </c>
      <c r="V3606">
        <f>YEAR(T3606)</f>
        <v>2016</v>
      </c>
      <c r="W3606" t="str">
        <f>IF(V3606=U3606, "Yes"," No")</f>
        <v>Yes</v>
      </c>
    </row>
    <row r="3607" spans="1:23" ht="57.6" x14ac:dyDescent="0.3">
      <c r="A3607">
        <v>3605</v>
      </c>
      <c r="B3607" s="1" t="s">
        <v>7299</v>
      </c>
      <c r="C3607" s="1" t="s">
        <v>7300</v>
      </c>
      <c r="D3607">
        <v>250</v>
      </c>
      <c r="E3607">
        <v>460</v>
      </c>
      <c r="F3607" t="s">
        <v>16</v>
      </c>
      <c r="G3607" t="s">
        <v>24</v>
      </c>
      <c r="H3607" t="s">
        <v>25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1086</v>
      </c>
      <c r="O3607" s="7">
        <f>(E3607/D3607)*100</f>
        <v>184</v>
      </c>
      <c r="P3607" s="5">
        <f>IFERROR((E3607/L3607),0)</f>
        <v>30.666666666666668</v>
      </c>
      <c r="Q3607" s="5" t="str">
        <f>LEFT(N3607,SEARCH("/", N3607)-1)</f>
        <v>theater</v>
      </c>
      <c r="R3607" s="5" t="str">
        <f>RIGHT(N3607,LEN(N3607)-SEARCH("/",N3607))</f>
        <v>plays</v>
      </c>
      <c r="S3607" s="11">
        <f>(((J3607/60)/60)/24)+DATE(1970,1,1)</f>
        <v>42383.793124999997</v>
      </c>
      <c r="T3607" s="11">
        <f>(((I3607/60)/60)/24)+DATE(1970,1,1)</f>
        <v>42413.793124999997</v>
      </c>
      <c r="U3607">
        <f>YEAR(S3607)</f>
        <v>2016</v>
      </c>
      <c r="V3607">
        <f>YEAR(T3607)</f>
        <v>2016</v>
      </c>
      <c r="W3607" t="str">
        <f>IF(V3607=U3607, "Yes"," No")</f>
        <v>Yes</v>
      </c>
    </row>
    <row r="3608" spans="1:23" ht="43.2" x14ac:dyDescent="0.3">
      <c r="A3608">
        <v>3606</v>
      </c>
      <c r="B3608" s="1" t="s">
        <v>7301</v>
      </c>
      <c r="C3608" s="1" t="s">
        <v>7302</v>
      </c>
      <c r="D3608">
        <v>3000</v>
      </c>
      <c r="E3608">
        <v>3908</v>
      </c>
      <c r="F3608" t="s">
        <v>16</v>
      </c>
      <c r="G3608" t="s">
        <v>24</v>
      </c>
      <c r="H3608" t="s">
        <v>25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1086</v>
      </c>
      <c r="O3608" s="7">
        <f>(E3608/D3608)*100</f>
        <v>130.26666666666665</v>
      </c>
      <c r="P3608" s="5">
        <f>IFERROR((E3608/L3608),0)</f>
        <v>61.0625</v>
      </c>
      <c r="Q3608" s="5" t="str">
        <f>LEFT(N3608,SEARCH("/", N3608)-1)</f>
        <v>theater</v>
      </c>
      <c r="R3608" s="5" t="str">
        <f>RIGHT(N3608,LEN(N3608)-SEARCH("/",N3608))</f>
        <v>plays</v>
      </c>
      <c r="S3608" s="11">
        <f>(((J3608/60)/60)/24)+DATE(1970,1,1)</f>
        <v>42566.604826388888</v>
      </c>
      <c r="T3608" s="11">
        <f>(((I3608/60)/60)/24)+DATE(1970,1,1)</f>
        <v>42596.604826388888</v>
      </c>
      <c r="U3608">
        <f>YEAR(S3608)</f>
        <v>2016</v>
      </c>
      <c r="V3608">
        <f>YEAR(T3608)</f>
        <v>2016</v>
      </c>
      <c r="W3608" t="str">
        <f>IF(V3608=U3608, "Yes"," No")</f>
        <v>Yes</v>
      </c>
    </row>
    <row r="3609" spans="1:23" ht="28.8" x14ac:dyDescent="0.3">
      <c r="A3609">
        <v>3607</v>
      </c>
      <c r="B3609" s="1" t="s">
        <v>7303</v>
      </c>
      <c r="C3609" s="1" t="s">
        <v>7304</v>
      </c>
      <c r="D3609">
        <v>550</v>
      </c>
      <c r="E3609">
        <v>580</v>
      </c>
      <c r="F3609" t="s">
        <v>16</v>
      </c>
      <c r="G3609" t="s">
        <v>24</v>
      </c>
      <c r="H3609" t="s">
        <v>25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1086</v>
      </c>
      <c r="O3609" s="7">
        <f>(E3609/D3609)*100</f>
        <v>105.45454545454544</v>
      </c>
      <c r="P3609" s="5">
        <f>IFERROR((E3609/L3609),0)</f>
        <v>29</v>
      </c>
      <c r="Q3609" s="5" t="str">
        <f>LEFT(N3609,SEARCH("/", N3609)-1)</f>
        <v>theater</v>
      </c>
      <c r="R3609" s="5" t="str">
        <f>RIGHT(N3609,LEN(N3609)-SEARCH("/",N3609))</f>
        <v>plays</v>
      </c>
      <c r="S3609" s="11">
        <f>(((J3609/60)/60)/24)+DATE(1970,1,1)</f>
        <v>42338.963912037041</v>
      </c>
      <c r="T3609" s="11">
        <f>(((I3609/60)/60)/24)+DATE(1970,1,1)</f>
        <v>42353</v>
      </c>
      <c r="U3609">
        <f>YEAR(S3609)</f>
        <v>2015</v>
      </c>
      <c r="V3609">
        <f>YEAR(T3609)</f>
        <v>2015</v>
      </c>
      <c r="W3609" t="str">
        <f>IF(V3609=U3609, "Yes"," No")</f>
        <v>Yes</v>
      </c>
    </row>
    <row r="3610" spans="1:23" ht="43.2" x14ac:dyDescent="0.3">
      <c r="A3610">
        <v>3608</v>
      </c>
      <c r="B3610" s="1" t="s">
        <v>7305</v>
      </c>
      <c r="C3610" s="1" t="s">
        <v>7306</v>
      </c>
      <c r="D3610">
        <v>800</v>
      </c>
      <c r="E3610">
        <v>800</v>
      </c>
      <c r="F3610" t="s">
        <v>16</v>
      </c>
      <c r="G3610" t="s">
        <v>24</v>
      </c>
      <c r="H3610" t="s">
        <v>25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1086</v>
      </c>
      <c r="O3610" s="7">
        <f>(E3610/D3610)*100</f>
        <v>100</v>
      </c>
      <c r="P3610" s="5">
        <f>IFERROR((E3610/L3610),0)</f>
        <v>29.62962962962963</v>
      </c>
      <c r="Q3610" s="5" t="str">
        <f>LEFT(N3610,SEARCH("/", N3610)-1)</f>
        <v>theater</v>
      </c>
      <c r="R3610" s="5" t="str">
        <f>RIGHT(N3610,LEN(N3610)-SEARCH("/",N3610))</f>
        <v>plays</v>
      </c>
      <c r="S3610" s="11">
        <f>(((J3610/60)/60)/24)+DATE(1970,1,1)</f>
        <v>42506.709375000006</v>
      </c>
      <c r="T3610" s="11">
        <f>(((I3610/60)/60)/24)+DATE(1970,1,1)</f>
        <v>42538.583333333328</v>
      </c>
      <c r="U3610">
        <f>YEAR(S3610)</f>
        <v>2016</v>
      </c>
      <c r="V3610">
        <f>YEAR(T3610)</f>
        <v>2016</v>
      </c>
      <c r="W3610" t="str">
        <f>IF(V3610=U3610, "Yes"," No")</f>
        <v>Yes</v>
      </c>
    </row>
    <row r="3611" spans="1:23" ht="43.2" x14ac:dyDescent="0.3">
      <c r="A3611">
        <v>3609</v>
      </c>
      <c r="B3611" s="1" t="s">
        <v>7307</v>
      </c>
      <c r="C3611" s="1" t="s">
        <v>7308</v>
      </c>
      <c r="D3611">
        <v>1960</v>
      </c>
      <c r="E3611">
        <v>3005</v>
      </c>
      <c r="F3611" t="s">
        <v>16</v>
      </c>
      <c r="G3611" t="s">
        <v>24</v>
      </c>
      <c r="H3611" t="s">
        <v>25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1086</v>
      </c>
      <c r="O3611" s="7">
        <f>(E3611/D3611)*100</f>
        <v>153.31632653061226</v>
      </c>
      <c r="P3611" s="5">
        <f>IFERROR((E3611/L3611),0)</f>
        <v>143.0952380952381</v>
      </c>
      <c r="Q3611" s="5" t="str">
        <f>LEFT(N3611,SEARCH("/", N3611)-1)</f>
        <v>theater</v>
      </c>
      <c r="R3611" s="5" t="str">
        <f>RIGHT(N3611,LEN(N3611)-SEARCH("/",N3611))</f>
        <v>plays</v>
      </c>
      <c r="S3611" s="11">
        <f>(((J3611/60)/60)/24)+DATE(1970,1,1)</f>
        <v>42429.991724537031</v>
      </c>
      <c r="T3611" s="11">
        <f>(((I3611/60)/60)/24)+DATE(1970,1,1)</f>
        <v>42459.950057870374</v>
      </c>
      <c r="U3611">
        <f>YEAR(S3611)</f>
        <v>2016</v>
      </c>
      <c r="V3611">
        <f>YEAR(T3611)</f>
        <v>2016</v>
      </c>
      <c r="W3611" t="str">
        <f>IF(V3611=U3611, "Yes"," No")</f>
        <v>Yes</v>
      </c>
    </row>
    <row r="3612" spans="1:23" ht="43.2" x14ac:dyDescent="0.3">
      <c r="A3612">
        <v>3610</v>
      </c>
      <c r="B3612" s="1" t="s">
        <v>7309</v>
      </c>
      <c r="C3612" s="1" t="s">
        <v>7310</v>
      </c>
      <c r="D3612">
        <v>1000</v>
      </c>
      <c r="E3612">
        <v>1623</v>
      </c>
      <c r="F3612" t="s">
        <v>16</v>
      </c>
      <c r="G3612" t="s">
        <v>24</v>
      </c>
      <c r="H3612" t="s">
        <v>25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1086</v>
      </c>
      <c r="O3612" s="7">
        <f>(E3612/D3612)*100</f>
        <v>162.30000000000001</v>
      </c>
      <c r="P3612" s="5">
        <f>IFERROR((E3612/L3612),0)</f>
        <v>52.354838709677416</v>
      </c>
      <c r="Q3612" s="5" t="str">
        <f>LEFT(N3612,SEARCH("/", N3612)-1)</f>
        <v>theater</v>
      </c>
      <c r="R3612" s="5" t="str">
        <f>RIGHT(N3612,LEN(N3612)-SEARCH("/",N3612))</f>
        <v>plays</v>
      </c>
      <c r="S3612" s="11">
        <f>(((J3612/60)/60)/24)+DATE(1970,1,1)</f>
        <v>42203.432129629626</v>
      </c>
      <c r="T3612" s="11">
        <f>(((I3612/60)/60)/24)+DATE(1970,1,1)</f>
        <v>42233.432129629626</v>
      </c>
      <c r="U3612">
        <f>YEAR(S3612)</f>
        <v>2015</v>
      </c>
      <c r="V3612">
        <f>YEAR(T3612)</f>
        <v>2015</v>
      </c>
      <c r="W3612" t="str">
        <f>IF(V3612=U3612, "Yes"," No")</f>
        <v>Yes</v>
      </c>
    </row>
    <row r="3613" spans="1:23" ht="43.2" x14ac:dyDescent="0.3">
      <c r="A3613">
        <v>3611</v>
      </c>
      <c r="B3613" s="1" t="s">
        <v>7311</v>
      </c>
      <c r="C3613" s="1" t="s">
        <v>7312</v>
      </c>
      <c r="D3613">
        <v>2500</v>
      </c>
      <c r="E3613">
        <v>3400</v>
      </c>
      <c r="F3613" t="s">
        <v>16</v>
      </c>
      <c r="G3613" t="s">
        <v>24</v>
      </c>
      <c r="H3613" t="s">
        <v>25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1086</v>
      </c>
      <c r="O3613" s="7">
        <f>(E3613/D3613)*100</f>
        <v>136</v>
      </c>
      <c r="P3613" s="5">
        <f>IFERROR((E3613/L3613),0)</f>
        <v>66.666666666666671</v>
      </c>
      <c r="Q3613" s="5" t="str">
        <f>LEFT(N3613,SEARCH("/", N3613)-1)</f>
        <v>theater</v>
      </c>
      <c r="R3613" s="5" t="str">
        <f>RIGHT(N3613,LEN(N3613)-SEARCH("/",N3613))</f>
        <v>plays</v>
      </c>
      <c r="S3613" s="11">
        <f>(((J3613/60)/60)/24)+DATE(1970,1,1)</f>
        <v>42072.370381944449</v>
      </c>
      <c r="T3613" s="11">
        <f>(((I3613/60)/60)/24)+DATE(1970,1,1)</f>
        <v>42102.370381944449</v>
      </c>
      <c r="U3613">
        <f>YEAR(S3613)</f>
        <v>2015</v>
      </c>
      <c r="V3613">
        <f>YEAR(T3613)</f>
        <v>2015</v>
      </c>
      <c r="W3613" t="str">
        <f>IF(V3613=U3613, "Yes"," No")</f>
        <v>Yes</v>
      </c>
    </row>
    <row r="3614" spans="1:23" ht="43.2" x14ac:dyDescent="0.3">
      <c r="A3614">
        <v>3612</v>
      </c>
      <c r="B3614" s="1" t="s">
        <v>7313</v>
      </c>
      <c r="C3614" s="1" t="s">
        <v>7314</v>
      </c>
      <c r="D3614">
        <v>5000</v>
      </c>
      <c r="E3614">
        <v>7220</v>
      </c>
      <c r="F3614" t="s">
        <v>16</v>
      </c>
      <c r="G3614" t="s">
        <v>159</v>
      </c>
      <c r="H3614" t="s">
        <v>160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1086</v>
      </c>
      <c r="O3614" s="7">
        <f>(E3614/D3614)*100</f>
        <v>144.4</v>
      </c>
      <c r="P3614" s="5">
        <f>IFERROR((E3614/L3614),0)</f>
        <v>126.66666666666667</v>
      </c>
      <c r="Q3614" s="5" t="str">
        <f>LEFT(N3614,SEARCH("/", N3614)-1)</f>
        <v>theater</v>
      </c>
      <c r="R3614" s="5" t="str">
        <f>RIGHT(N3614,LEN(N3614)-SEARCH("/",N3614))</f>
        <v>plays</v>
      </c>
      <c r="S3614" s="11">
        <f>(((J3614/60)/60)/24)+DATE(1970,1,1)</f>
        <v>41789.726979166669</v>
      </c>
      <c r="T3614" s="11">
        <f>(((I3614/60)/60)/24)+DATE(1970,1,1)</f>
        <v>41799.726979166669</v>
      </c>
      <c r="U3614">
        <f>YEAR(S3614)</f>
        <v>2014</v>
      </c>
      <c r="V3614">
        <f>YEAR(T3614)</f>
        <v>2014</v>
      </c>
      <c r="W3614" t="str">
        <f>IF(V3614=U3614, "Yes"," No")</f>
        <v>Yes</v>
      </c>
    </row>
    <row r="3615" spans="1:23" ht="43.2" x14ac:dyDescent="0.3">
      <c r="A3615">
        <v>3613</v>
      </c>
      <c r="B3615" s="1" t="s">
        <v>7315</v>
      </c>
      <c r="C3615" s="1" t="s">
        <v>7316</v>
      </c>
      <c r="D3615">
        <v>1250</v>
      </c>
      <c r="E3615">
        <v>1250</v>
      </c>
      <c r="F3615" t="s">
        <v>16</v>
      </c>
      <c r="G3615" t="s">
        <v>17</v>
      </c>
      <c r="H3615" t="s">
        <v>18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1086</v>
      </c>
      <c r="O3615" s="7">
        <f>(E3615/D3615)*100</f>
        <v>100</v>
      </c>
      <c r="P3615" s="5">
        <f>IFERROR((E3615/L3615),0)</f>
        <v>62.5</v>
      </c>
      <c r="Q3615" s="5" t="str">
        <f>LEFT(N3615,SEARCH("/", N3615)-1)</f>
        <v>theater</v>
      </c>
      <c r="R3615" s="5" t="str">
        <f>RIGHT(N3615,LEN(N3615)-SEARCH("/",N3615))</f>
        <v>plays</v>
      </c>
      <c r="S3615" s="11">
        <f>(((J3615/60)/60)/24)+DATE(1970,1,1)</f>
        <v>41788.58997685185</v>
      </c>
      <c r="T3615" s="11">
        <f>(((I3615/60)/60)/24)+DATE(1970,1,1)</f>
        <v>41818.58997685185</v>
      </c>
      <c r="U3615">
        <f>YEAR(S3615)</f>
        <v>2014</v>
      </c>
      <c r="V3615">
        <f>YEAR(T3615)</f>
        <v>2014</v>
      </c>
      <c r="W3615" t="str">
        <f>IF(V3615=U3615, "Yes"," No")</f>
        <v>Yes</v>
      </c>
    </row>
    <row r="3616" spans="1:23" ht="43.2" x14ac:dyDescent="0.3">
      <c r="A3616">
        <v>3614</v>
      </c>
      <c r="B3616" s="1" t="s">
        <v>6969</v>
      </c>
      <c r="C3616" s="1" t="s">
        <v>7317</v>
      </c>
      <c r="D3616">
        <v>2500</v>
      </c>
      <c r="E3616">
        <v>2520</v>
      </c>
      <c r="F3616" t="s">
        <v>16</v>
      </c>
      <c r="G3616" t="s">
        <v>17</v>
      </c>
      <c r="H3616" t="s">
        <v>18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1086</v>
      </c>
      <c r="O3616" s="7">
        <f>(E3616/D3616)*100</f>
        <v>100.8</v>
      </c>
      <c r="P3616" s="5">
        <f>IFERROR((E3616/L3616),0)</f>
        <v>35.492957746478872</v>
      </c>
      <c r="Q3616" s="5" t="str">
        <f>LEFT(N3616,SEARCH("/", N3616)-1)</f>
        <v>theater</v>
      </c>
      <c r="R3616" s="5" t="str">
        <f>RIGHT(N3616,LEN(N3616)-SEARCH("/",N3616))</f>
        <v>plays</v>
      </c>
      <c r="S3616" s="11">
        <f>(((J3616/60)/60)/24)+DATE(1970,1,1)</f>
        <v>42144.041851851856</v>
      </c>
      <c r="T3616" s="11">
        <f>(((I3616/60)/60)/24)+DATE(1970,1,1)</f>
        <v>42174.041851851856</v>
      </c>
      <c r="U3616">
        <f>YEAR(S3616)</f>
        <v>2015</v>
      </c>
      <c r="V3616">
        <f>YEAR(T3616)</f>
        <v>2015</v>
      </c>
      <c r="W3616" t="str">
        <f>IF(V3616=U3616, "Yes"," No")</f>
        <v>Yes</v>
      </c>
    </row>
    <row r="3617" spans="1:23" ht="43.2" x14ac:dyDescent="0.3">
      <c r="A3617">
        <v>3615</v>
      </c>
      <c r="B3617" s="1" t="s">
        <v>7318</v>
      </c>
      <c r="C3617" s="1" t="s">
        <v>7319</v>
      </c>
      <c r="D3617">
        <v>2500</v>
      </c>
      <c r="E3617">
        <v>2670</v>
      </c>
      <c r="F3617" t="s">
        <v>16</v>
      </c>
      <c r="G3617" t="s">
        <v>24</v>
      </c>
      <c r="H3617" t="s">
        <v>25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1086</v>
      </c>
      <c r="O3617" s="7">
        <f>(E3617/D3617)*100</f>
        <v>106.80000000000001</v>
      </c>
      <c r="P3617" s="5">
        <f>IFERROR((E3617/L3617),0)</f>
        <v>37.083333333333336</v>
      </c>
      <c r="Q3617" s="5" t="str">
        <f>LEFT(N3617,SEARCH("/", N3617)-1)</f>
        <v>theater</v>
      </c>
      <c r="R3617" s="5" t="str">
        <f>RIGHT(N3617,LEN(N3617)-SEARCH("/",N3617))</f>
        <v>plays</v>
      </c>
      <c r="S3617" s="11">
        <f>(((J3617/60)/60)/24)+DATE(1970,1,1)</f>
        <v>42318.593703703707</v>
      </c>
      <c r="T3617" s="11">
        <f>(((I3617/60)/60)/24)+DATE(1970,1,1)</f>
        <v>42348.593703703707</v>
      </c>
      <c r="U3617">
        <f>YEAR(S3617)</f>
        <v>2015</v>
      </c>
      <c r="V3617">
        <f>YEAR(T3617)</f>
        <v>2015</v>
      </c>
      <c r="W3617" t="str">
        <f>IF(V3617=U3617, "Yes"," No")</f>
        <v>Yes</v>
      </c>
    </row>
    <row r="3618" spans="1:23" ht="43.2" x14ac:dyDescent="0.3">
      <c r="A3618">
        <v>3616</v>
      </c>
      <c r="B3618" s="1" t="s">
        <v>7320</v>
      </c>
      <c r="C3618" s="1" t="s">
        <v>7321</v>
      </c>
      <c r="D3618">
        <v>2500</v>
      </c>
      <c r="E3618">
        <v>3120</v>
      </c>
      <c r="F3618" t="s">
        <v>16</v>
      </c>
      <c r="G3618" t="s">
        <v>24</v>
      </c>
      <c r="H3618" t="s">
        <v>25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1086</v>
      </c>
      <c r="O3618" s="7">
        <f>(E3618/D3618)*100</f>
        <v>124.8</v>
      </c>
      <c r="P3618" s="5">
        <f>IFERROR((E3618/L3618),0)</f>
        <v>69.333333333333329</v>
      </c>
      <c r="Q3618" s="5" t="str">
        <f>LEFT(N3618,SEARCH("/", N3618)-1)</f>
        <v>theater</v>
      </c>
      <c r="R3618" s="5" t="str">
        <f>RIGHT(N3618,LEN(N3618)-SEARCH("/",N3618))</f>
        <v>plays</v>
      </c>
      <c r="S3618" s="11">
        <f>(((J3618/60)/60)/24)+DATE(1970,1,1)</f>
        <v>42052.949814814812</v>
      </c>
      <c r="T3618" s="11">
        <f>(((I3618/60)/60)/24)+DATE(1970,1,1)</f>
        <v>42082.908148148148</v>
      </c>
      <c r="U3618">
        <f>YEAR(S3618)</f>
        <v>2015</v>
      </c>
      <c r="V3618">
        <f>YEAR(T3618)</f>
        <v>2015</v>
      </c>
      <c r="W3618" t="str">
        <f>IF(V3618=U3618, "Yes"," No")</f>
        <v>Yes</v>
      </c>
    </row>
    <row r="3619" spans="1:23" ht="43.2" x14ac:dyDescent="0.3">
      <c r="A3619">
        <v>3617</v>
      </c>
      <c r="B3619" s="1" t="s">
        <v>7322</v>
      </c>
      <c r="C3619" s="1" t="s">
        <v>7323</v>
      </c>
      <c r="D3619">
        <v>740</v>
      </c>
      <c r="E3619">
        <v>880</v>
      </c>
      <c r="F3619" t="s">
        <v>16</v>
      </c>
      <c r="G3619" t="s">
        <v>24</v>
      </c>
      <c r="H3619" t="s">
        <v>25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1086</v>
      </c>
      <c r="O3619" s="7">
        <f>(E3619/D3619)*100</f>
        <v>118.91891891891892</v>
      </c>
      <c r="P3619" s="5">
        <f>IFERROR((E3619/L3619),0)</f>
        <v>17.254901960784313</v>
      </c>
      <c r="Q3619" s="5" t="str">
        <f>LEFT(N3619,SEARCH("/", N3619)-1)</f>
        <v>theater</v>
      </c>
      <c r="R3619" s="5" t="str">
        <f>RIGHT(N3619,LEN(N3619)-SEARCH("/",N3619))</f>
        <v>plays</v>
      </c>
      <c r="S3619" s="11">
        <f>(((J3619/60)/60)/24)+DATE(1970,1,1)</f>
        <v>42779.610289351855</v>
      </c>
      <c r="T3619" s="11">
        <f>(((I3619/60)/60)/24)+DATE(1970,1,1)</f>
        <v>42794</v>
      </c>
      <c r="U3619">
        <f>YEAR(S3619)</f>
        <v>2017</v>
      </c>
      <c r="V3619">
        <f>YEAR(T3619)</f>
        <v>2017</v>
      </c>
      <c r="W3619" t="str">
        <f>IF(V3619=U3619, "Yes"," No")</f>
        <v>Yes</v>
      </c>
    </row>
    <row r="3620" spans="1:23" ht="43.2" x14ac:dyDescent="0.3">
      <c r="A3620">
        <v>3618</v>
      </c>
      <c r="B3620" s="1" t="s">
        <v>7324</v>
      </c>
      <c r="C3620" s="1" t="s">
        <v>7325</v>
      </c>
      <c r="D3620">
        <v>2000</v>
      </c>
      <c r="E3620">
        <v>2020</v>
      </c>
      <c r="F3620" t="s">
        <v>16</v>
      </c>
      <c r="G3620" t="s">
        <v>24</v>
      </c>
      <c r="H3620" t="s">
        <v>25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1086</v>
      </c>
      <c r="O3620" s="7">
        <f>(E3620/D3620)*100</f>
        <v>101</v>
      </c>
      <c r="P3620" s="5">
        <f>IFERROR((E3620/L3620),0)</f>
        <v>36.071428571428569</v>
      </c>
      <c r="Q3620" s="5" t="str">
        <f>LEFT(N3620,SEARCH("/", N3620)-1)</f>
        <v>theater</v>
      </c>
      <c r="R3620" s="5" t="str">
        <f>RIGHT(N3620,LEN(N3620)-SEARCH("/",N3620))</f>
        <v>plays</v>
      </c>
      <c r="S3620" s="11">
        <f>(((J3620/60)/60)/24)+DATE(1970,1,1)</f>
        <v>42128.627893518518</v>
      </c>
      <c r="T3620" s="11">
        <f>(((I3620/60)/60)/24)+DATE(1970,1,1)</f>
        <v>42158.627893518518</v>
      </c>
      <c r="U3620">
        <f>YEAR(S3620)</f>
        <v>2015</v>
      </c>
      <c r="V3620">
        <f>YEAR(T3620)</f>
        <v>2015</v>
      </c>
      <c r="W3620" t="str">
        <f>IF(V3620=U3620, "Yes"," No")</f>
        <v>Yes</v>
      </c>
    </row>
    <row r="3621" spans="1:23" ht="43.2" x14ac:dyDescent="0.3">
      <c r="A3621">
        <v>3619</v>
      </c>
      <c r="B3621" s="1" t="s">
        <v>7326</v>
      </c>
      <c r="C3621" s="1" t="s">
        <v>7327</v>
      </c>
      <c r="D3621">
        <v>1000</v>
      </c>
      <c r="E3621">
        <v>1130</v>
      </c>
      <c r="F3621" t="s">
        <v>16</v>
      </c>
      <c r="G3621" t="s">
        <v>17</v>
      </c>
      <c r="H3621" t="s">
        <v>18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1086</v>
      </c>
      <c r="O3621" s="7">
        <f>(E3621/D3621)*100</f>
        <v>112.99999999999999</v>
      </c>
      <c r="P3621" s="5">
        <f>IFERROR((E3621/L3621),0)</f>
        <v>66.470588235294116</v>
      </c>
      <c r="Q3621" s="5" t="str">
        <f>LEFT(N3621,SEARCH("/", N3621)-1)</f>
        <v>theater</v>
      </c>
      <c r="R3621" s="5" t="str">
        <f>RIGHT(N3621,LEN(N3621)-SEARCH("/",N3621))</f>
        <v>plays</v>
      </c>
      <c r="S3621" s="11">
        <f>(((J3621/60)/60)/24)+DATE(1970,1,1)</f>
        <v>42661.132245370376</v>
      </c>
      <c r="T3621" s="11">
        <f>(((I3621/60)/60)/24)+DATE(1970,1,1)</f>
        <v>42693.916666666672</v>
      </c>
      <c r="U3621">
        <f>YEAR(S3621)</f>
        <v>2016</v>
      </c>
      <c r="V3621">
        <f>YEAR(T3621)</f>
        <v>2016</v>
      </c>
      <c r="W3621" t="str">
        <f>IF(V3621=U3621, "Yes"," No")</f>
        <v>Yes</v>
      </c>
    </row>
    <row r="3622" spans="1:23" ht="43.2" x14ac:dyDescent="0.3">
      <c r="A3622">
        <v>3620</v>
      </c>
      <c r="B3622" s="1" t="s">
        <v>7328</v>
      </c>
      <c r="C3622" s="1" t="s">
        <v>7329</v>
      </c>
      <c r="D3622">
        <v>10500</v>
      </c>
      <c r="E3622">
        <v>11045</v>
      </c>
      <c r="F3622" t="s">
        <v>16</v>
      </c>
      <c r="G3622" t="s">
        <v>17</v>
      </c>
      <c r="H3622" t="s">
        <v>18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1086</v>
      </c>
      <c r="O3622" s="7">
        <f>(E3622/D3622)*100</f>
        <v>105.19047619047619</v>
      </c>
      <c r="P3622" s="5">
        <f>IFERROR((E3622/L3622),0)</f>
        <v>56.065989847715734</v>
      </c>
      <c r="Q3622" s="5" t="str">
        <f>LEFT(N3622,SEARCH("/", N3622)-1)</f>
        <v>theater</v>
      </c>
      <c r="R3622" s="5" t="str">
        <f>RIGHT(N3622,LEN(N3622)-SEARCH("/",N3622))</f>
        <v>plays</v>
      </c>
      <c r="S3622" s="11">
        <f>(((J3622/60)/60)/24)+DATE(1970,1,1)</f>
        <v>42037.938206018516</v>
      </c>
      <c r="T3622" s="11">
        <f>(((I3622/60)/60)/24)+DATE(1970,1,1)</f>
        <v>42068.166666666672</v>
      </c>
      <c r="U3622">
        <f>YEAR(S3622)</f>
        <v>2015</v>
      </c>
      <c r="V3622">
        <f>YEAR(T3622)</f>
        <v>2015</v>
      </c>
      <c r="W3622" t="str">
        <f>IF(V3622=U3622, "Yes"," No")</f>
        <v>Yes</v>
      </c>
    </row>
    <row r="3623" spans="1:23" ht="43.2" x14ac:dyDescent="0.3">
      <c r="A3623">
        <v>3621</v>
      </c>
      <c r="B3623" s="1" t="s">
        <v>7330</v>
      </c>
      <c r="C3623" s="1" t="s">
        <v>7331</v>
      </c>
      <c r="D3623">
        <v>3000</v>
      </c>
      <c r="E3623">
        <v>3292</v>
      </c>
      <c r="F3623" t="s">
        <v>16</v>
      </c>
      <c r="G3623" t="s">
        <v>17</v>
      </c>
      <c r="H3623" t="s">
        <v>18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1086</v>
      </c>
      <c r="O3623" s="7">
        <f>(E3623/D3623)*100</f>
        <v>109.73333333333332</v>
      </c>
      <c r="P3623" s="5">
        <f>IFERROR((E3623/L3623),0)</f>
        <v>47.028571428571432</v>
      </c>
      <c r="Q3623" s="5" t="str">
        <f>LEFT(N3623,SEARCH("/", N3623)-1)</f>
        <v>theater</v>
      </c>
      <c r="R3623" s="5" t="str">
        <f>RIGHT(N3623,LEN(N3623)-SEARCH("/",N3623))</f>
        <v>plays</v>
      </c>
      <c r="S3623" s="11">
        <f>(((J3623/60)/60)/24)+DATE(1970,1,1)</f>
        <v>42619.935694444444</v>
      </c>
      <c r="T3623" s="11">
        <f>(((I3623/60)/60)/24)+DATE(1970,1,1)</f>
        <v>42643.875</v>
      </c>
      <c r="U3623">
        <f>YEAR(S3623)</f>
        <v>2016</v>
      </c>
      <c r="V3623">
        <f>YEAR(T3623)</f>
        <v>2016</v>
      </c>
      <c r="W3623" t="str">
        <f>IF(V3623=U3623, "Yes"," No")</f>
        <v>Yes</v>
      </c>
    </row>
    <row r="3624" spans="1:23" ht="28.8" x14ac:dyDescent="0.3">
      <c r="A3624">
        <v>3622</v>
      </c>
      <c r="B3624" s="1" t="s">
        <v>7332</v>
      </c>
      <c r="C3624" s="1" t="s">
        <v>7333</v>
      </c>
      <c r="D3624">
        <v>1000</v>
      </c>
      <c r="E3624">
        <v>1000.99</v>
      </c>
      <c r="F3624" t="s">
        <v>16</v>
      </c>
      <c r="G3624" t="s">
        <v>17</v>
      </c>
      <c r="H3624" t="s">
        <v>18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1086</v>
      </c>
      <c r="O3624" s="7">
        <f>(E3624/D3624)*100</f>
        <v>100.099</v>
      </c>
      <c r="P3624" s="5">
        <f>IFERROR((E3624/L3624),0)</f>
        <v>47.666190476190479</v>
      </c>
      <c r="Q3624" s="5" t="str">
        <f>LEFT(N3624,SEARCH("/", N3624)-1)</f>
        <v>theater</v>
      </c>
      <c r="R3624" s="5" t="str">
        <f>RIGHT(N3624,LEN(N3624)-SEARCH("/",N3624))</f>
        <v>plays</v>
      </c>
      <c r="S3624" s="11">
        <f>(((J3624/60)/60)/24)+DATE(1970,1,1)</f>
        <v>41877.221886574072</v>
      </c>
      <c r="T3624" s="11">
        <f>(((I3624/60)/60)/24)+DATE(1970,1,1)</f>
        <v>41910.140972222223</v>
      </c>
      <c r="U3624">
        <f>YEAR(S3624)</f>
        <v>2014</v>
      </c>
      <c r="V3624">
        <f>YEAR(T3624)</f>
        <v>2014</v>
      </c>
      <c r="W3624" t="str">
        <f>IF(V3624=U3624, "Yes"," No")</f>
        <v>Yes</v>
      </c>
    </row>
    <row r="3625" spans="1:23" ht="28.8" x14ac:dyDescent="0.3">
      <c r="A3625">
        <v>3623</v>
      </c>
      <c r="B3625" s="1" t="s">
        <v>7334</v>
      </c>
      <c r="C3625" s="1" t="s">
        <v>7335</v>
      </c>
      <c r="D3625">
        <v>2500</v>
      </c>
      <c r="E3625">
        <v>3000</v>
      </c>
      <c r="F3625" t="s">
        <v>16</v>
      </c>
      <c r="G3625" t="s">
        <v>17</v>
      </c>
      <c r="H3625" t="s">
        <v>18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1086</v>
      </c>
      <c r="O3625" s="7">
        <f>(E3625/D3625)*100</f>
        <v>120</v>
      </c>
      <c r="P3625" s="5">
        <f>IFERROR((E3625/L3625),0)</f>
        <v>88.235294117647058</v>
      </c>
      <c r="Q3625" s="5" t="str">
        <f>LEFT(N3625,SEARCH("/", N3625)-1)</f>
        <v>theater</v>
      </c>
      <c r="R3625" s="5" t="str">
        <f>RIGHT(N3625,LEN(N3625)-SEARCH("/",N3625))</f>
        <v>plays</v>
      </c>
      <c r="S3625" s="11">
        <f>(((J3625/60)/60)/24)+DATE(1970,1,1)</f>
        <v>41828.736921296295</v>
      </c>
      <c r="T3625" s="11">
        <f>(((I3625/60)/60)/24)+DATE(1970,1,1)</f>
        <v>41846.291666666664</v>
      </c>
      <c r="U3625">
        <f>YEAR(S3625)</f>
        <v>2014</v>
      </c>
      <c r="V3625">
        <f>YEAR(T3625)</f>
        <v>2014</v>
      </c>
      <c r="W3625" t="str">
        <f>IF(V3625=U3625, "Yes"," No")</f>
        <v>Yes</v>
      </c>
    </row>
    <row r="3626" spans="1:23" ht="72" x14ac:dyDescent="0.3">
      <c r="A3626">
        <v>3624</v>
      </c>
      <c r="B3626" s="1" t="s">
        <v>7336</v>
      </c>
      <c r="C3626" s="1" t="s">
        <v>7337</v>
      </c>
      <c r="D3626">
        <v>3000</v>
      </c>
      <c r="E3626">
        <v>3148</v>
      </c>
      <c r="F3626" t="s">
        <v>16</v>
      </c>
      <c r="G3626" t="s">
        <v>17</v>
      </c>
      <c r="H3626" t="s">
        <v>18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1086</v>
      </c>
      <c r="O3626" s="7">
        <f>(E3626/D3626)*100</f>
        <v>104.93333333333332</v>
      </c>
      <c r="P3626" s="5">
        <f>IFERROR((E3626/L3626),0)</f>
        <v>80.717948717948715</v>
      </c>
      <c r="Q3626" s="5" t="str">
        <f>LEFT(N3626,SEARCH("/", N3626)-1)</f>
        <v>theater</v>
      </c>
      <c r="R3626" s="5" t="str">
        <f>RIGHT(N3626,LEN(N3626)-SEARCH("/",N3626))</f>
        <v>plays</v>
      </c>
      <c r="S3626" s="11">
        <f>(((J3626/60)/60)/24)+DATE(1970,1,1)</f>
        <v>42545.774189814809</v>
      </c>
      <c r="T3626" s="11">
        <f>(((I3626/60)/60)/24)+DATE(1970,1,1)</f>
        <v>42605.774189814809</v>
      </c>
      <c r="U3626">
        <f>YEAR(S3626)</f>
        <v>2016</v>
      </c>
      <c r="V3626">
        <f>YEAR(T3626)</f>
        <v>2016</v>
      </c>
      <c r="W3626" t="str">
        <f>IF(V3626=U3626, "Yes"," No")</f>
        <v>Yes</v>
      </c>
    </row>
    <row r="3627" spans="1:23" ht="57.6" x14ac:dyDescent="0.3">
      <c r="A3627">
        <v>3625</v>
      </c>
      <c r="B3627" s="1" t="s">
        <v>7338</v>
      </c>
      <c r="C3627" s="1" t="s">
        <v>7339</v>
      </c>
      <c r="D3627">
        <v>3000</v>
      </c>
      <c r="E3627">
        <v>3080</v>
      </c>
      <c r="F3627" t="s">
        <v>16</v>
      </c>
      <c r="G3627" t="s">
        <v>24</v>
      </c>
      <c r="H3627" t="s">
        <v>25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1086</v>
      </c>
      <c r="O3627" s="7">
        <f>(E3627/D3627)*100</f>
        <v>102.66666666666666</v>
      </c>
      <c r="P3627" s="5">
        <f>IFERROR((E3627/L3627),0)</f>
        <v>39.487179487179489</v>
      </c>
      <c r="Q3627" s="5" t="str">
        <f>LEFT(N3627,SEARCH("/", N3627)-1)</f>
        <v>theater</v>
      </c>
      <c r="R3627" s="5" t="str">
        <f>RIGHT(N3627,LEN(N3627)-SEARCH("/",N3627))</f>
        <v>plays</v>
      </c>
      <c r="S3627" s="11">
        <f>(((J3627/60)/60)/24)+DATE(1970,1,1)</f>
        <v>42157.652511574073</v>
      </c>
      <c r="T3627" s="11">
        <f>(((I3627/60)/60)/24)+DATE(1970,1,1)</f>
        <v>42187.652511574073</v>
      </c>
      <c r="U3627">
        <f>YEAR(S3627)</f>
        <v>2015</v>
      </c>
      <c r="V3627">
        <f>YEAR(T3627)</f>
        <v>2015</v>
      </c>
      <c r="W3627" t="str">
        <f>IF(V3627=U3627, "Yes"," No")</f>
        <v>Yes</v>
      </c>
    </row>
    <row r="3628" spans="1:23" ht="43.2" x14ac:dyDescent="0.3">
      <c r="A3628">
        <v>3626</v>
      </c>
      <c r="B3628" s="1" t="s">
        <v>7340</v>
      </c>
      <c r="C3628" s="1" t="s">
        <v>7341</v>
      </c>
      <c r="D3628">
        <v>4000</v>
      </c>
      <c r="E3628">
        <v>4073</v>
      </c>
      <c r="F3628" t="s">
        <v>16</v>
      </c>
      <c r="G3628" t="s">
        <v>24</v>
      </c>
      <c r="H3628" t="s">
        <v>25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1086</v>
      </c>
      <c r="O3628" s="7">
        <f>(E3628/D3628)*100</f>
        <v>101.82500000000002</v>
      </c>
      <c r="P3628" s="5">
        <f>IFERROR((E3628/L3628),0)</f>
        <v>84.854166666666671</v>
      </c>
      <c r="Q3628" s="5" t="str">
        <f>LEFT(N3628,SEARCH("/", N3628)-1)</f>
        <v>theater</v>
      </c>
      <c r="R3628" s="5" t="str">
        <f>RIGHT(N3628,LEN(N3628)-SEARCH("/",N3628))</f>
        <v>plays</v>
      </c>
      <c r="S3628" s="11">
        <f>(((J3628/60)/60)/24)+DATE(1970,1,1)</f>
        <v>41846.667326388888</v>
      </c>
      <c r="T3628" s="11">
        <f>(((I3628/60)/60)/24)+DATE(1970,1,1)</f>
        <v>41867.667326388888</v>
      </c>
      <c r="U3628">
        <f>YEAR(S3628)</f>
        <v>2014</v>
      </c>
      <c r="V3628">
        <f>YEAR(T3628)</f>
        <v>2014</v>
      </c>
      <c r="W3628" t="str">
        <f>IF(V3628=U3628, "Yes"," No")</f>
        <v>Yes</v>
      </c>
    </row>
    <row r="3629" spans="1:23" ht="43.2" x14ac:dyDescent="0.3">
      <c r="A3629">
        <v>3627</v>
      </c>
      <c r="B3629" s="1" t="s">
        <v>7342</v>
      </c>
      <c r="C3629" s="1" t="s">
        <v>7343</v>
      </c>
      <c r="D3629">
        <v>2000</v>
      </c>
      <c r="E3629">
        <v>2000</v>
      </c>
      <c r="F3629" t="s">
        <v>16</v>
      </c>
      <c r="G3629" t="s">
        <v>17</v>
      </c>
      <c r="H3629" t="s">
        <v>18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1086</v>
      </c>
      <c r="O3629" s="7">
        <f>(E3629/D3629)*100</f>
        <v>100</v>
      </c>
      <c r="P3629" s="5">
        <f>IFERROR((E3629/L3629),0)</f>
        <v>68.965517241379317</v>
      </c>
      <c r="Q3629" s="5" t="str">
        <f>LEFT(N3629,SEARCH("/", N3629)-1)</f>
        <v>theater</v>
      </c>
      <c r="R3629" s="5" t="str">
        <f>RIGHT(N3629,LEN(N3629)-SEARCH("/",N3629))</f>
        <v>plays</v>
      </c>
      <c r="S3629" s="11">
        <f>(((J3629/60)/60)/24)+DATE(1970,1,1)</f>
        <v>42460.741747685184</v>
      </c>
      <c r="T3629" s="11">
        <f>(((I3629/60)/60)/24)+DATE(1970,1,1)</f>
        <v>42511.165972222225</v>
      </c>
      <c r="U3629">
        <f>YEAR(S3629)</f>
        <v>2016</v>
      </c>
      <c r="V3629">
        <f>YEAR(T3629)</f>
        <v>2016</v>
      </c>
      <c r="W3629" t="str">
        <f>IF(V3629=U3629, "Yes"," No")</f>
        <v>Yes</v>
      </c>
    </row>
    <row r="3630" spans="1:23" ht="43.2" x14ac:dyDescent="0.3">
      <c r="A3630">
        <v>3628</v>
      </c>
      <c r="B3630" s="1" t="s">
        <v>7344</v>
      </c>
      <c r="C3630" s="1" t="s">
        <v>7345</v>
      </c>
      <c r="D3630">
        <v>100000</v>
      </c>
      <c r="E3630">
        <v>0</v>
      </c>
      <c r="F3630" t="s">
        <v>357</v>
      </c>
      <c r="G3630" t="s">
        <v>17</v>
      </c>
      <c r="H3630" t="s">
        <v>18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5931</v>
      </c>
      <c r="O3630" s="7">
        <f>(E3630/D3630)*100</f>
        <v>0</v>
      </c>
      <c r="P3630" s="5">
        <f>IFERROR((E3630/L3630),0)</f>
        <v>0</v>
      </c>
      <c r="Q3630" s="5" t="str">
        <f>LEFT(N3630,SEARCH("/", N3630)-1)</f>
        <v>theater</v>
      </c>
      <c r="R3630" s="5" t="str">
        <f>RIGHT(N3630,LEN(N3630)-SEARCH("/",N3630))</f>
        <v>musical</v>
      </c>
      <c r="S3630" s="11">
        <f>(((J3630/60)/60)/24)+DATE(1970,1,1)</f>
        <v>42291.833287037036</v>
      </c>
      <c r="T3630" s="11">
        <f>(((I3630/60)/60)/24)+DATE(1970,1,1)</f>
        <v>42351.874953703707</v>
      </c>
      <c r="U3630">
        <f>YEAR(S3630)</f>
        <v>2015</v>
      </c>
      <c r="V3630">
        <f>YEAR(T3630)</f>
        <v>2015</v>
      </c>
      <c r="W3630" t="str">
        <f>IF(V3630=U3630, "Yes"," No")</f>
        <v>Yes</v>
      </c>
    </row>
    <row r="3631" spans="1:23" ht="57.6" x14ac:dyDescent="0.3">
      <c r="A3631">
        <v>3629</v>
      </c>
      <c r="B3631" s="1" t="s">
        <v>7346</v>
      </c>
      <c r="C3631" s="1" t="s">
        <v>7347</v>
      </c>
      <c r="D3631">
        <v>1000000</v>
      </c>
      <c r="E3631">
        <v>2</v>
      </c>
      <c r="F3631" t="s">
        <v>357</v>
      </c>
      <c r="G3631" t="s">
        <v>17</v>
      </c>
      <c r="H3631" t="s">
        <v>18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5931</v>
      </c>
      <c r="O3631" s="7">
        <f>(E3631/D3631)*100</f>
        <v>1.9999999999999998E-4</v>
      </c>
      <c r="P3631" s="5">
        <f>IFERROR((E3631/L3631),0)</f>
        <v>1</v>
      </c>
      <c r="Q3631" s="5" t="str">
        <f>LEFT(N3631,SEARCH("/", N3631)-1)</f>
        <v>theater</v>
      </c>
      <c r="R3631" s="5" t="str">
        <f>RIGHT(N3631,LEN(N3631)-SEARCH("/",N3631))</f>
        <v>musical</v>
      </c>
      <c r="S3631" s="11">
        <f>(((J3631/60)/60)/24)+DATE(1970,1,1)</f>
        <v>42437.094490740739</v>
      </c>
      <c r="T3631" s="11">
        <f>(((I3631/60)/60)/24)+DATE(1970,1,1)</f>
        <v>42495.708333333328</v>
      </c>
      <c r="U3631">
        <f>YEAR(S3631)</f>
        <v>2016</v>
      </c>
      <c r="V3631">
        <f>YEAR(T3631)</f>
        <v>2016</v>
      </c>
      <c r="W3631" t="str">
        <f>IF(V3631=U3631, "Yes"," No")</f>
        <v>Yes</v>
      </c>
    </row>
    <row r="3632" spans="1:23" ht="43.2" x14ac:dyDescent="0.3">
      <c r="A3632">
        <v>3630</v>
      </c>
      <c r="B3632" s="1" t="s">
        <v>7348</v>
      </c>
      <c r="C3632" s="1" t="s">
        <v>7349</v>
      </c>
      <c r="D3632">
        <v>3000</v>
      </c>
      <c r="E3632">
        <v>1</v>
      </c>
      <c r="F3632" t="s">
        <v>357</v>
      </c>
      <c r="G3632" t="s">
        <v>24</v>
      </c>
      <c r="H3632" t="s">
        <v>25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5931</v>
      </c>
      <c r="O3632" s="7">
        <f>(E3632/D3632)*100</f>
        <v>3.3333333333333333E-2</v>
      </c>
      <c r="P3632" s="5">
        <f>IFERROR((E3632/L3632),0)</f>
        <v>1</v>
      </c>
      <c r="Q3632" s="5" t="str">
        <f>LEFT(N3632,SEARCH("/", N3632)-1)</f>
        <v>theater</v>
      </c>
      <c r="R3632" s="5" t="str">
        <f>RIGHT(N3632,LEN(N3632)-SEARCH("/",N3632))</f>
        <v>musical</v>
      </c>
      <c r="S3632" s="11">
        <f>(((J3632/60)/60)/24)+DATE(1970,1,1)</f>
        <v>41942.84710648148</v>
      </c>
      <c r="T3632" s="11">
        <f>(((I3632/60)/60)/24)+DATE(1970,1,1)</f>
        <v>41972.888773148152</v>
      </c>
      <c r="U3632">
        <f>YEAR(S3632)</f>
        <v>2014</v>
      </c>
      <c r="V3632">
        <f>YEAR(T3632)</f>
        <v>2014</v>
      </c>
      <c r="W3632" t="str">
        <f>IF(V3632=U3632, "Yes"," No")</f>
        <v>Yes</v>
      </c>
    </row>
    <row r="3633" spans="1:23" ht="57.6" x14ac:dyDescent="0.3">
      <c r="A3633">
        <v>3631</v>
      </c>
      <c r="B3633" s="1" t="s">
        <v>7350</v>
      </c>
      <c r="C3633" s="1" t="s">
        <v>7351</v>
      </c>
      <c r="D3633">
        <v>17100</v>
      </c>
      <c r="E3633">
        <v>8725</v>
      </c>
      <c r="F3633" t="s">
        <v>357</v>
      </c>
      <c r="G3633" t="s">
        <v>17</v>
      </c>
      <c r="H3633" t="s">
        <v>18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5931</v>
      </c>
      <c r="O3633" s="7">
        <f>(E3633/D3633)*100</f>
        <v>51.023391812865491</v>
      </c>
      <c r="P3633" s="5">
        <f>IFERROR((E3633/L3633),0)</f>
        <v>147.88135593220338</v>
      </c>
      <c r="Q3633" s="5" t="str">
        <f>LEFT(N3633,SEARCH("/", N3633)-1)</f>
        <v>theater</v>
      </c>
      <c r="R3633" s="5" t="str">
        <f>RIGHT(N3633,LEN(N3633)-SEARCH("/",N3633))</f>
        <v>musical</v>
      </c>
      <c r="S3633" s="11">
        <f>(((J3633/60)/60)/24)+DATE(1970,1,1)</f>
        <v>41880.753437499996</v>
      </c>
      <c r="T3633" s="11">
        <f>(((I3633/60)/60)/24)+DATE(1970,1,1)</f>
        <v>41905.165972222225</v>
      </c>
      <c r="U3633">
        <f>YEAR(S3633)</f>
        <v>2014</v>
      </c>
      <c r="V3633">
        <f>YEAR(T3633)</f>
        <v>2014</v>
      </c>
      <c r="W3633" t="str">
        <f>IF(V3633=U3633, "Yes"," No")</f>
        <v>Yes</v>
      </c>
    </row>
    <row r="3634" spans="1:23" ht="43.2" x14ac:dyDescent="0.3">
      <c r="A3634">
        <v>3632</v>
      </c>
      <c r="B3634" s="1" t="s">
        <v>7352</v>
      </c>
      <c r="C3634" s="1" t="s">
        <v>7353</v>
      </c>
      <c r="D3634">
        <v>500</v>
      </c>
      <c r="E3634">
        <v>100</v>
      </c>
      <c r="F3634" t="s">
        <v>357</v>
      </c>
      <c r="G3634" t="s">
        <v>24</v>
      </c>
      <c r="H3634" t="s">
        <v>25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5931</v>
      </c>
      <c r="O3634" s="7">
        <f>(E3634/D3634)*100</f>
        <v>20</v>
      </c>
      <c r="P3634" s="5">
        <f>IFERROR((E3634/L3634),0)</f>
        <v>100</v>
      </c>
      <c r="Q3634" s="5" t="str">
        <f>LEFT(N3634,SEARCH("/", N3634)-1)</f>
        <v>theater</v>
      </c>
      <c r="R3634" s="5" t="str">
        <f>RIGHT(N3634,LEN(N3634)-SEARCH("/",N3634))</f>
        <v>musical</v>
      </c>
      <c r="S3634" s="11">
        <f>(((J3634/60)/60)/24)+DATE(1970,1,1)</f>
        <v>41946.936909722222</v>
      </c>
      <c r="T3634" s="11">
        <f>(((I3634/60)/60)/24)+DATE(1970,1,1)</f>
        <v>41966.936909722222</v>
      </c>
      <c r="U3634">
        <f>YEAR(S3634)</f>
        <v>2014</v>
      </c>
      <c r="V3634">
        <f>YEAR(T3634)</f>
        <v>2014</v>
      </c>
      <c r="W3634" t="str">
        <f>IF(V3634=U3634, "Yes"," No")</f>
        <v>Yes</v>
      </c>
    </row>
    <row r="3635" spans="1:23" ht="43.2" x14ac:dyDescent="0.3">
      <c r="A3635">
        <v>3633</v>
      </c>
      <c r="B3635" s="1" t="s">
        <v>7354</v>
      </c>
      <c r="C3635" s="1" t="s">
        <v>7355</v>
      </c>
      <c r="D3635">
        <v>5000</v>
      </c>
      <c r="E3635">
        <v>1762</v>
      </c>
      <c r="F3635" t="s">
        <v>357</v>
      </c>
      <c r="G3635" t="s">
        <v>17</v>
      </c>
      <c r="H3635" t="s">
        <v>18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5931</v>
      </c>
      <c r="O3635" s="7">
        <f>(E3635/D3635)*100</f>
        <v>35.24</v>
      </c>
      <c r="P3635" s="5">
        <f>IFERROR((E3635/L3635),0)</f>
        <v>56.838709677419352</v>
      </c>
      <c r="Q3635" s="5" t="str">
        <f>LEFT(N3635,SEARCH("/", N3635)-1)</f>
        <v>theater</v>
      </c>
      <c r="R3635" s="5" t="str">
        <f>RIGHT(N3635,LEN(N3635)-SEARCH("/",N3635))</f>
        <v>musical</v>
      </c>
      <c r="S3635" s="11">
        <f>(((J3635/60)/60)/24)+DATE(1970,1,1)</f>
        <v>42649.623460648145</v>
      </c>
      <c r="T3635" s="11">
        <f>(((I3635/60)/60)/24)+DATE(1970,1,1)</f>
        <v>42693.041666666672</v>
      </c>
      <c r="U3635">
        <f>YEAR(S3635)</f>
        <v>2016</v>
      </c>
      <c r="V3635">
        <f>YEAR(T3635)</f>
        <v>2016</v>
      </c>
      <c r="W3635" t="str">
        <f>IF(V3635=U3635, "Yes"," No")</f>
        <v>Yes</v>
      </c>
    </row>
    <row r="3636" spans="1:23" ht="43.2" x14ac:dyDescent="0.3">
      <c r="A3636">
        <v>3634</v>
      </c>
      <c r="B3636" s="1" t="s">
        <v>7356</v>
      </c>
      <c r="C3636" s="1" t="s">
        <v>7357</v>
      </c>
      <c r="D3636">
        <v>75000</v>
      </c>
      <c r="E3636">
        <v>3185</v>
      </c>
      <c r="F3636" t="s">
        <v>357</v>
      </c>
      <c r="G3636" t="s">
        <v>159</v>
      </c>
      <c r="H3636" t="s">
        <v>160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5931</v>
      </c>
      <c r="O3636" s="7">
        <f>(E3636/D3636)*100</f>
        <v>4.246666666666667</v>
      </c>
      <c r="P3636" s="5">
        <f>IFERROR((E3636/L3636),0)</f>
        <v>176.94444444444446</v>
      </c>
      <c r="Q3636" s="5" t="str">
        <f>LEFT(N3636,SEARCH("/", N3636)-1)</f>
        <v>theater</v>
      </c>
      <c r="R3636" s="5" t="str">
        <f>RIGHT(N3636,LEN(N3636)-SEARCH("/",N3636))</f>
        <v>musical</v>
      </c>
      <c r="S3636" s="11">
        <f>(((J3636/60)/60)/24)+DATE(1970,1,1)</f>
        <v>42701.166365740741</v>
      </c>
      <c r="T3636" s="11">
        <f>(((I3636/60)/60)/24)+DATE(1970,1,1)</f>
        <v>42749.165972222225</v>
      </c>
      <c r="U3636">
        <f>YEAR(S3636)</f>
        <v>2016</v>
      </c>
      <c r="V3636">
        <f>YEAR(T3636)</f>
        <v>2017</v>
      </c>
      <c r="W3636" t="str">
        <f>IF(V3636=U3636, "Yes"," No")</f>
        <v xml:space="preserve"> No</v>
      </c>
    </row>
    <row r="3637" spans="1:23" ht="28.8" x14ac:dyDescent="0.3">
      <c r="A3637">
        <v>3635</v>
      </c>
      <c r="B3637" s="1" t="s">
        <v>7358</v>
      </c>
      <c r="C3637" s="1" t="s">
        <v>7359</v>
      </c>
      <c r="D3637">
        <v>3500</v>
      </c>
      <c r="E3637">
        <v>1276</v>
      </c>
      <c r="F3637" t="s">
        <v>357</v>
      </c>
      <c r="G3637" t="s">
        <v>17</v>
      </c>
      <c r="H3637" t="s">
        <v>18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5931</v>
      </c>
      <c r="O3637" s="7">
        <f>(E3637/D3637)*100</f>
        <v>36.457142857142856</v>
      </c>
      <c r="P3637" s="5">
        <f>IFERROR((E3637/L3637),0)</f>
        <v>127.6</v>
      </c>
      <c r="Q3637" s="5" t="str">
        <f>LEFT(N3637,SEARCH("/", N3637)-1)</f>
        <v>theater</v>
      </c>
      <c r="R3637" s="5" t="str">
        <f>RIGHT(N3637,LEN(N3637)-SEARCH("/",N3637))</f>
        <v>musical</v>
      </c>
      <c r="S3637" s="11">
        <f>(((J3637/60)/60)/24)+DATE(1970,1,1)</f>
        <v>42450.88282407407</v>
      </c>
      <c r="T3637" s="11">
        <f>(((I3637/60)/60)/24)+DATE(1970,1,1)</f>
        <v>42480.88282407407</v>
      </c>
      <c r="U3637">
        <f>YEAR(S3637)</f>
        <v>2016</v>
      </c>
      <c r="V3637">
        <f>YEAR(T3637)</f>
        <v>2016</v>
      </c>
      <c r="W3637" t="str">
        <f>IF(V3637=U3637, "Yes"," No")</f>
        <v>Yes</v>
      </c>
    </row>
    <row r="3638" spans="1:23" ht="43.2" x14ac:dyDescent="0.3">
      <c r="A3638">
        <v>3636</v>
      </c>
      <c r="B3638" s="1" t="s">
        <v>7360</v>
      </c>
      <c r="C3638" s="1" t="s">
        <v>7361</v>
      </c>
      <c r="D3638">
        <v>150000</v>
      </c>
      <c r="E3638">
        <v>0</v>
      </c>
      <c r="F3638" t="s">
        <v>357</v>
      </c>
      <c r="G3638" t="s">
        <v>17</v>
      </c>
      <c r="H3638" t="s">
        <v>18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5931</v>
      </c>
      <c r="O3638" s="7">
        <f>(E3638/D3638)*100</f>
        <v>0</v>
      </c>
      <c r="P3638" s="5">
        <f>IFERROR((E3638/L3638),0)</f>
        <v>0</v>
      </c>
      <c r="Q3638" s="5" t="str">
        <f>LEFT(N3638,SEARCH("/", N3638)-1)</f>
        <v>theater</v>
      </c>
      <c r="R3638" s="5" t="str">
        <f>RIGHT(N3638,LEN(N3638)-SEARCH("/",N3638))</f>
        <v>musical</v>
      </c>
      <c r="S3638" s="11">
        <f>(((J3638/60)/60)/24)+DATE(1970,1,1)</f>
        <v>42226.694780092599</v>
      </c>
      <c r="T3638" s="11">
        <f>(((I3638/60)/60)/24)+DATE(1970,1,1)</f>
        <v>42261.694780092599</v>
      </c>
      <c r="U3638">
        <f>YEAR(S3638)</f>
        <v>2015</v>
      </c>
      <c r="V3638">
        <f>YEAR(T3638)</f>
        <v>2015</v>
      </c>
      <c r="W3638" t="str">
        <f>IF(V3638=U3638, "Yes"," No")</f>
        <v>Yes</v>
      </c>
    </row>
    <row r="3639" spans="1:23" ht="57.6" x14ac:dyDescent="0.3">
      <c r="A3639">
        <v>3637</v>
      </c>
      <c r="B3639" s="1" t="s">
        <v>7362</v>
      </c>
      <c r="C3639" s="1" t="s">
        <v>7363</v>
      </c>
      <c r="D3639">
        <v>3000</v>
      </c>
      <c r="E3639">
        <v>926</v>
      </c>
      <c r="F3639" t="s">
        <v>357</v>
      </c>
      <c r="G3639" t="s">
        <v>17</v>
      </c>
      <c r="H3639" t="s">
        <v>18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5931</v>
      </c>
      <c r="O3639" s="7">
        <f>(E3639/D3639)*100</f>
        <v>30.866666666666664</v>
      </c>
      <c r="P3639" s="5">
        <f>IFERROR((E3639/L3639),0)</f>
        <v>66.142857142857139</v>
      </c>
      <c r="Q3639" s="5" t="str">
        <f>LEFT(N3639,SEARCH("/", N3639)-1)</f>
        <v>theater</v>
      </c>
      <c r="R3639" s="5" t="str">
        <f>RIGHT(N3639,LEN(N3639)-SEARCH("/",N3639))</f>
        <v>musical</v>
      </c>
      <c r="S3639" s="11">
        <f>(((J3639/60)/60)/24)+DATE(1970,1,1)</f>
        <v>41975.700636574074</v>
      </c>
      <c r="T3639" s="11">
        <f>(((I3639/60)/60)/24)+DATE(1970,1,1)</f>
        <v>42005.700636574074</v>
      </c>
      <c r="U3639">
        <f>YEAR(S3639)</f>
        <v>2014</v>
      </c>
      <c r="V3639">
        <f>YEAR(T3639)</f>
        <v>2015</v>
      </c>
      <c r="W3639" t="str">
        <f>IF(V3639=U3639, "Yes"," No")</f>
        <v xml:space="preserve"> No</v>
      </c>
    </row>
    <row r="3640" spans="1:23" ht="28.8" x14ac:dyDescent="0.3">
      <c r="A3640">
        <v>3638</v>
      </c>
      <c r="B3640" s="1" t="s">
        <v>7364</v>
      </c>
      <c r="C3640" s="1" t="s">
        <v>7365</v>
      </c>
      <c r="D3640">
        <v>3300</v>
      </c>
      <c r="E3640">
        <v>216</v>
      </c>
      <c r="F3640" t="s">
        <v>357</v>
      </c>
      <c r="G3640" t="s">
        <v>159</v>
      </c>
      <c r="H3640" t="s">
        <v>160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5931</v>
      </c>
      <c r="O3640" s="7">
        <f>(E3640/D3640)*100</f>
        <v>6.5454545454545459</v>
      </c>
      <c r="P3640" s="5">
        <f>IFERROR((E3640/L3640),0)</f>
        <v>108</v>
      </c>
      <c r="Q3640" s="5" t="str">
        <f>LEFT(N3640,SEARCH("/", N3640)-1)</f>
        <v>theater</v>
      </c>
      <c r="R3640" s="5" t="str">
        <f>RIGHT(N3640,LEN(N3640)-SEARCH("/",N3640))</f>
        <v>musical</v>
      </c>
      <c r="S3640" s="11">
        <f>(((J3640/60)/60)/24)+DATE(1970,1,1)</f>
        <v>42053.672824074078</v>
      </c>
      <c r="T3640" s="11">
        <f>(((I3640/60)/60)/24)+DATE(1970,1,1)</f>
        <v>42113.631157407406</v>
      </c>
      <c r="U3640">
        <f>YEAR(S3640)</f>
        <v>2015</v>
      </c>
      <c r="V3640">
        <f>YEAR(T3640)</f>
        <v>2015</v>
      </c>
      <c r="W3640" t="str">
        <f>IF(V3640=U3640, "Yes"," No")</f>
        <v>Yes</v>
      </c>
    </row>
    <row r="3641" spans="1:23" ht="43.2" x14ac:dyDescent="0.3">
      <c r="A3641">
        <v>3639</v>
      </c>
      <c r="B3641" s="1" t="s">
        <v>7366</v>
      </c>
      <c r="C3641" s="1" t="s">
        <v>7367</v>
      </c>
      <c r="D3641">
        <v>25000</v>
      </c>
      <c r="E3641">
        <v>1</v>
      </c>
      <c r="F3641" t="s">
        <v>357</v>
      </c>
      <c r="G3641" t="s">
        <v>17</v>
      </c>
      <c r="H3641" t="s">
        <v>18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5931</v>
      </c>
      <c r="O3641" s="7">
        <f>(E3641/D3641)*100</f>
        <v>4.0000000000000001E-3</v>
      </c>
      <c r="P3641" s="5">
        <f>IFERROR((E3641/L3641),0)</f>
        <v>1</v>
      </c>
      <c r="Q3641" s="5" t="str">
        <f>LEFT(N3641,SEARCH("/", N3641)-1)</f>
        <v>theater</v>
      </c>
      <c r="R3641" s="5" t="str">
        <f>RIGHT(N3641,LEN(N3641)-SEARCH("/",N3641))</f>
        <v>musical</v>
      </c>
      <c r="S3641" s="11">
        <f>(((J3641/60)/60)/24)+DATE(1970,1,1)</f>
        <v>42590.677152777775</v>
      </c>
      <c r="T3641" s="11">
        <f>(((I3641/60)/60)/24)+DATE(1970,1,1)</f>
        <v>42650.632638888885</v>
      </c>
      <c r="U3641">
        <f>YEAR(S3641)</f>
        <v>2016</v>
      </c>
      <c r="V3641">
        <f>YEAR(T3641)</f>
        <v>2016</v>
      </c>
      <c r="W3641" t="str">
        <f>IF(V3641=U3641, "Yes"," No")</f>
        <v>Yes</v>
      </c>
    </row>
    <row r="3642" spans="1:23" ht="72" x14ac:dyDescent="0.3">
      <c r="A3642">
        <v>3640</v>
      </c>
      <c r="B3642" s="1" t="s">
        <v>7368</v>
      </c>
      <c r="C3642" s="1" t="s">
        <v>7369</v>
      </c>
      <c r="D3642">
        <v>1000</v>
      </c>
      <c r="E3642">
        <v>55</v>
      </c>
      <c r="F3642" t="s">
        <v>357</v>
      </c>
      <c r="G3642" t="s">
        <v>17</v>
      </c>
      <c r="H3642" t="s">
        <v>18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5931</v>
      </c>
      <c r="O3642" s="7">
        <f>(E3642/D3642)*100</f>
        <v>5.5</v>
      </c>
      <c r="P3642" s="5">
        <f>IFERROR((E3642/L3642),0)</f>
        <v>18.333333333333332</v>
      </c>
      <c r="Q3642" s="5" t="str">
        <f>LEFT(N3642,SEARCH("/", N3642)-1)</f>
        <v>theater</v>
      </c>
      <c r="R3642" s="5" t="str">
        <f>RIGHT(N3642,LEN(N3642)-SEARCH("/",N3642))</f>
        <v>musical</v>
      </c>
      <c r="S3642" s="11">
        <f>(((J3642/60)/60)/24)+DATE(1970,1,1)</f>
        <v>42104.781597222223</v>
      </c>
      <c r="T3642" s="11">
        <f>(((I3642/60)/60)/24)+DATE(1970,1,1)</f>
        <v>42134.781597222223</v>
      </c>
      <c r="U3642">
        <f>YEAR(S3642)</f>
        <v>2015</v>
      </c>
      <c r="V3642">
        <f>YEAR(T3642)</f>
        <v>2015</v>
      </c>
      <c r="W3642" t="str">
        <f>IF(V3642=U3642, "Yes"," No")</f>
        <v>Yes</v>
      </c>
    </row>
    <row r="3643" spans="1:23" ht="43.2" x14ac:dyDescent="0.3">
      <c r="A3643">
        <v>3641</v>
      </c>
      <c r="B3643" s="1" t="s">
        <v>7370</v>
      </c>
      <c r="C3643" s="1" t="s">
        <v>7371</v>
      </c>
      <c r="D3643">
        <v>3000</v>
      </c>
      <c r="E3643">
        <v>0</v>
      </c>
      <c r="F3643" t="s">
        <v>357</v>
      </c>
      <c r="G3643" t="s">
        <v>17</v>
      </c>
      <c r="H3643" t="s">
        <v>18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5931</v>
      </c>
      <c r="O3643" s="7">
        <f>(E3643/D3643)*100</f>
        <v>0</v>
      </c>
      <c r="P3643" s="5">
        <f>IFERROR((E3643/L3643),0)</f>
        <v>0</v>
      </c>
      <c r="Q3643" s="5" t="str">
        <f>LEFT(N3643,SEARCH("/", N3643)-1)</f>
        <v>theater</v>
      </c>
      <c r="R3643" s="5" t="str">
        <f>RIGHT(N3643,LEN(N3643)-SEARCH("/",N3643))</f>
        <v>musical</v>
      </c>
      <c r="S3643" s="11">
        <f>(((J3643/60)/60)/24)+DATE(1970,1,1)</f>
        <v>41899.627071759263</v>
      </c>
      <c r="T3643" s="11">
        <f>(((I3643/60)/60)/24)+DATE(1970,1,1)</f>
        <v>41917.208333333336</v>
      </c>
      <c r="U3643">
        <f>YEAR(S3643)</f>
        <v>2014</v>
      </c>
      <c r="V3643">
        <f>YEAR(T3643)</f>
        <v>2014</v>
      </c>
      <c r="W3643" t="str">
        <f>IF(V3643=U3643, "Yes"," No")</f>
        <v>Yes</v>
      </c>
    </row>
    <row r="3644" spans="1:23" ht="57.6" x14ac:dyDescent="0.3">
      <c r="A3644">
        <v>3642</v>
      </c>
      <c r="B3644" s="1" t="s">
        <v>7372</v>
      </c>
      <c r="C3644" s="1" t="s">
        <v>7373</v>
      </c>
      <c r="D3644">
        <v>700</v>
      </c>
      <c r="E3644">
        <v>15</v>
      </c>
      <c r="F3644" t="s">
        <v>357</v>
      </c>
      <c r="G3644" t="s">
        <v>502</v>
      </c>
      <c r="H3644" t="s">
        <v>55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5931</v>
      </c>
      <c r="O3644" s="7">
        <f>(E3644/D3644)*100</f>
        <v>2.1428571428571428</v>
      </c>
      <c r="P3644" s="5">
        <f>IFERROR((E3644/L3644),0)</f>
        <v>7.5</v>
      </c>
      <c r="Q3644" s="5" t="str">
        <f>LEFT(N3644,SEARCH("/", N3644)-1)</f>
        <v>theater</v>
      </c>
      <c r="R3644" s="5" t="str">
        <f>RIGHT(N3644,LEN(N3644)-SEARCH("/",N3644))</f>
        <v>musical</v>
      </c>
      <c r="S3644" s="11">
        <f>(((J3644/60)/60)/24)+DATE(1970,1,1)</f>
        <v>42297.816284722227</v>
      </c>
      <c r="T3644" s="11">
        <f>(((I3644/60)/60)/24)+DATE(1970,1,1)</f>
        <v>42338.708333333328</v>
      </c>
      <c r="U3644">
        <f>YEAR(S3644)</f>
        <v>2015</v>
      </c>
      <c r="V3644">
        <f>YEAR(T3644)</f>
        <v>2015</v>
      </c>
      <c r="W3644" t="str">
        <f>IF(V3644=U3644, "Yes"," No")</f>
        <v>Yes</v>
      </c>
    </row>
    <row r="3645" spans="1:23" ht="43.2" x14ac:dyDescent="0.3">
      <c r="A3645">
        <v>3643</v>
      </c>
      <c r="B3645" s="1" t="s">
        <v>7374</v>
      </c>
      <c r="C3645" s="1" t="s">
        <v>7375</v>
      </c>
      <c r="D3645">
        <v>25000</v>
      </c>
      <c r="E3645">
        <v>0</v>
      </c>
      <c r="F3645" t="s">
        <v>357</v>
      </c>
      <c r="G3645" t="s">
        <v>17</v>
      </c>
      <c r="H3645" t="s">
        <v>18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5931</v>
      </c>
      <c r="O3645" s="7">
        <f>(E3645/D3645)*100</f>
        <v>0</v>
      </c>
      <c r="P3645" s="5">
        <f>IFERROR((E3645/L3645),0)</f>
        <v>0</v>
      </c>
      <c r="Q3645" s="5" t="str">
        <f>LEFT(N3645,SEARCH("/", N3645)-1)</f>
        <v>theater</v>
      </c>
      <c r="R3645" s="5" t="str">
        <f>RIGHT(N3645,LEN(N3645)-SEARCH("/",N3645))</f>
        <v>musical</v>
      </c>
      <c r="S3645" s="11">
        <f>(((J3645/60)/60)/24)+DATE(1970,1,1)</f>
        <v>42285.143969907411</v>
      </c>
      <c r="T3645" s="11">
        <f>(((I3645/60)/60)/24)+DATE(1970,1,1)</f>
        <v>42325.185636574075</v>
      </c>
      <c r="U3645">
        <f>YEAR(S3645)</f>
        <v>2015</v>
      </c>
      <c r="V3645">
        <f>YEAR(T3645)</f>
        <v>2015</v>
      </c>
      <c r="W3645" t="str">
        <f>IF(V3645=U3645, "Yes"," No")</f>
        <v>Yes</v>
      </c>
    </row>
    <row r="3646" spans="1:23" ht="43.2" x14ac:dyDescent="0.3">
      <c r="A3646">
        <v>3644</v>
      </c>
      <c r="B3646" s="1" t="s">
        <v>7376</v>
      </c>
      <c r="C3646" s="1" t="s">
        <v>7377</v>
      </c>
      <c r="D3646">
        <v>5000</v>
      </c>
      <c r="E3646">
        <v>821</v>
      </c>
      <c r="F3646" t="s">
        <v>357</v>
      </c>
      <c r="G3646" t="s">
        <v>17</v>
      </c>
      <c r="H3646" t="s">
        <v>18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5931</v>
      </c>
      <c r="O3646" s="7">
        <f>(E3646/D3646)*100</f>
        <v>16.420000000000002</v>
      </c>
      <c r="P3646" s="5">
        <f>IFERROR((E3646/L3646),0)</f>
        <v>68.416666666666671</v>
      </c>
      <c r="Q3646" s="5" t="str">
        <f>LEFT(N3646,SEARCH("/", N3646)-1)</f>
        <v>theater</v>
      </c>
      <c r="R3646" s="5" t="str">
        <f>RIGHT(N3646,LEN(N3646)-SEARCH("/",N3646))</f>
        <v>musical</v>
      </c>
      <c r="S3646" s="11">
        <f>(((J3646/60)/60)/24)+DATE(1970,1,1)</f>
        <v>42409.241747685184</v>
      </c>
      <c r="T3646" s="11">
        <f>(((I3646/60)/60)/24)+DATE(1970,1,1)</f>
        <v>42437.207638888889</v>
      </c>
      <c r="U3646">
        <f>YEAR(S3646)</f>
        <v>2016</v>
      </c>
      <c r="V3646">
        <f>YEAR(T3646)</f>
        <v>2016</v>
      </c>
      <c r="W3646" t="str">
        <f>IF(V3646=U3646, "Yes"," No")</f>
        <v>Yes</v>
      </c>
    </row>
    <row r="3647" spans="1:23" ht="43.2" x14ac:dyDescent="0.3">
      <c r="A3647">
        <v>3645</v>
      </c>
      <c r="B3647" s="1" t="s">
        <v>7378</v>
      </c>
      <c r="C3647" s="1" t="s">
        <v>7379</v>
      </c>
      <c r="D3647">
        <v>1000</v>
      </c>
      <c r="E3647">
        <v>1</v>
      </c>
      <c r="F3647" t="s">
        <v>357</v>
      </c>
      <c r="G3647" t="s">
        <v>159</v>
      </c>
      <c r="H3647" t="s">
        <v>160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5931</v>
      </c>
      <c r="O3647" s="7">
        <f>(E3647/D3647)*100</f>
        <v>0.1</v>
      </c>
      <c r="P3647" s="5">
        <f>IFERROR((E3647/L3647),0)</f>
        <v>1</v>
      </c>
      <c r="Q3647" s="5" t="str">
        <f>LEFT(N3647,SEARCH("/", N3647)-1)</f>
        <v>theater</v>
      </c>
      <c r="R3647" s="5" t="str">
        <f>RIGHT(N3647,LEN(N3647)-SEARCH("/",N3647))</f>
        <v>musical</v>
      </c>
      <c r="S3647" s="11">
        <f>(((J3647/60)/60)/24)+DATE(1970,1,1)</f>
        <v>42665.970347222217</v>
      </c>
      <c r="T3647" s="11">
        <f>(((I3647/60)/60)/24)+DATE(1970,1,1)</f>
        <v>42696.012013888889</v>
      </c>
      <c r="U3647">
        <f>YEAR(S3647)</f>
        <v>2016</v>
      </c>
      <c r="V3647">
        <f>YEAR(T3647)</f>
        <v>2016</v>
      </c>
      <c r="W3647" t="str">
        <f>IF(V3647=U3647, "Yes"," No")</f>
        <v>Yes</v>
      </c>
    </row>
    <row r="3648" spans="1:23" ht="43.2" x14ac:dyDescent="0.3">
      <c r="A3648">
        <v>3646</v>
      </c>
      <c r="B3648" s="1" t="s">
        <v>7380</v>
      </c>
      <c r="C3648" s="1" t="s">
        <v>7381</v>
      </c>
      <c r="D3648">
        <v>10000</v>
      </c>
      <c r="E3648">
        <v>481</v>
      </c>
      <c r="F3648" t="s">
        <v>357</v>
      </c>
      <c r="G3648" t="s">
        <v>17</v>
      </c>
      <c r="H3648" t="s">
        <v>18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5931</v>
      </c>
      <c r="O3648" s="7">
        <f>(E3648/D3648)*100</f>
        <v>4.8099999999999996</v>
      </c>
      <c r="P3648" s="5">
        <f>IFERROR((E3648/L3648),0)</f>
        <v>60.125</v>
      </c>
      <c r="Q3648" s="5" t="str">
        <f>LEFT(N3648,SEARCH("/", N3648)-1)</f>
        <v>theater</v>
      </c>
      <c r="R3648" s="5" t="str">
        <f>RIGHT(N3648,LEN(N3648)-SEARCH("/",N3648))</f>
        <v>musical</v>
      </c>
      <c r="S3648" s="11">
        <f>(((J3648/60)/60)/24)+DATE(1970,1,1)</f>
        <v>42140.421319444446</v>
      </c>
      <c r="T3648" s="11">
        <f>(((I3648/60)/60)/24)+DATE(1970,1,1)</f>
        <v>42171.979166666672</v>
      </c>
      <c r="U3648">
        <f>YEAR(S3648)</f>
        <v>2015</v>
      </c>
      <c r="V3648">
        <f>YEAR(T3648)</f>
        <v>2015</v>
      </c>
      <c r="W3648" t="str">
        <f>IF(V3648=U3648, "Yes"," No")</f>
        <v>Yes</v>
      </c>
    </row>
    <row r="3649" spans="1:23" ht="43.2" x14ac:dyDescent="0.3">
      <c r="A3649">
        <v>3647</v>
      </c>
      <c r="B3649" s="1" t="s">
        <v>7382</v>
      </c>
      <c r="C3649" s="1" t="s">
        <v>7383</v>
      </c>
      <c r="D3649">
        <v>500</v>
      </c>
      <c r="E3649">
        <v>30</v>
      </c>
      <c r="F3649" t="s">
        <v>357</v>
      </c>
      <c r="G3649" t="s">
        <v>24</v>
      </c>
      <c r="H3649" t="s">
        <v>25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5931</v>
      </c>
      <c r="O3649" s="7">
        <f>(E3649/D3649)*100</f>
        <v>6</v>
      </c>
      <c r="P3649" s="5">
        <f>IFERROR((E3649/L3649),0)</f>
        <v>15</v>
      </c>
      <c r="Q3649" s="5" t="str">
        <f>LEFT(N3649,SEARCH("/", N3649)-1)</f>
        <v>theater</v>
      </c>
      <c r="R3649" s="5" t="str">
        <f>RIGHT(N3649,LEN(N3649)-SEARCH("/",N3649))</f>
        <v>musical</v>
      </c>
      <c r="S3649" s="11">
        <f>(((J3649/60)/60)/24)+DATE(1970,1,1)</f>
        <v>42598.749155092592</v>
      </c>
      <c r="T3649" s="11">
        <f>(((I3649/60)/60)/24)+DATE(1970,1,1)</f>
        <v>42643.749155092592</v>
      </c>
      <c r="U3649">
        <f>YEAR(S3649)</f>
        <v>2016</v>
      </c>
      <c r="V3649">
        <f>YEAR(T3649)</f>
        <v>2016</v>
      </c>
      <c r="W3649" t="str">
        <f>IF(V3649=U3649, "Yes"," No")</f>
        <v>Yes</v>
      </c>
    </row>
    <row r="3650" spans="1:23" ht="28.8" x14ac:dyDescent="0.3">
      <c r="A3650">
        <v>3648</v>
      </c>
      <c r="B3650" s="1" t="s">
        <v>7384</v>
      </c>
      <c r="C3650" s="1" t="s">
        <v>7385</v>
      </c>
      <c r="D3650">
        <v>40000</v>
      </c>
      <c r="E3650">
        <v>40153</v>
      </c>
      <c r="F3650" t="s">
        <v>16</v>
      </c>
      <c r="G3650" t="s">
        <v>17</v>
      </c>
      <c r="H3650" t="s">
        <v>18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1086</v>
      </c>
      <c r="O3650" s="7">
        <f>(E3650/D3650)*100</f>
        <v>100.38249999999999</v>
      </c>
      <c r="P3650" s="5">
        <f>IFERROR((E3650/L3650),0)</f>
        <v>550.04109589041093</v>
      </c>
      <c r="Q3650" s="5" t="str">
        <f>LEFT(N3650,SEARCH("/", N3650)-1)</f>
        <v>theater</v>
      </c>
      <c r="R3650" s="5" t="str">
        <f>RIGHT(N3650,LEN(N3650)-SEARCH("/",N3650))</f>
        <v>plays</v>
      </c>
      <c r="S3650" s="11">
        <f>(((J3650/60)/60)/24)+DATE(1970,1,1)</f>
        <v>41887.292187500003</v>
      </c>
      <c r="T3650" s="11">
        <f>(((I3650/60)/60)/24)+DATE(1970,1,1)</f>
        <v>41917.292187500003</v>
      </c>
      <c r="U3650">
        <f>YEAR(S3650)</f>
        <v>2014</v>
      </c>
      <c r="V3650">
        <f>YEAR(T3650)</f>
        <v>2014</v>
      </c>
      <c r="W3650" t="str">
        <f>IF(V3650=U3650, "Yes"," No")</f>
        <v>Yes</v>
      </c>
    </row>
    <row r="3651" spans="1:23" ht="43.2" x14ac:dyDescent="0.3">
      <c r="A3651">
        <v>3649</v>
      </c>
      <c r="B3651" s="1" t="s">
        <v>7386</v>
      </c>
      <c r="C3651" s="1" t="s">
        <v>7387</v>
      </c>
      <c r="D3651">
        <v>750</v>
      </c>
      <c r="E3651">
        <v>780</v>
      </c>
      <c r="F3651" t="s">
        <v>16</v>
      </c>
      <c r="G3651" t="s">
        <v>159</v>
      </c>
      <c r="H3651" t="s">
        <v>160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1086</v>
      </c>
      <c r="O3651" s="7">
        <f>(E3651/D3651)*100</f>
        <v>104</v>
      </c>
      <c r="P3651" s="5">
        <f>IFERROR((E3651/L3651),0)</f>
        <v>97.5</v>
      </c>
      <c r="Q3651" s="5" t="str">
        <f>LEFT(N3651,SEARCH("/", N3651)-1)</f>
        <v>theater</v>
      </c>
      <c r="R3651" s="5" t="str">
        <f>RIGHT(N3651,LEN(N3651)-SEARCH("/",N3651))</f>
        <v>plays</v>
      </c>
      <c r="S3651" s="11">
        <f>(((J3651/60)/60)/24)+DATE(1970,1,1)</f>
        <v>41780.712893518517</v>
      </c>
      <c r="T3651" s="11">
        <f>(((I3651/60)/60)/24)+DATE(1970,1,1)</f>
        <v>41806.712893518517</v>
      </c>
      <c r="U3651">
        <f>YEAR(S3651)</f>
        <v>2014</v>
      </c>
      <c r="V3651">
        <f>YEAR(T3651)</f>
        <v>2014</v>
      </c>
      <c r="W3651" t="str">
        <f>IF(V3651=U3651, "Yes"," No")</f>
        <v>Yes</v>
      </c>
    </row>
    <row r="3652" spans="1:23" ht="43.2" x14ac:dyDescent="0.3">
      <c r="A3652">
        <v>3650</v>
      </c>
      <c r="B3652" s="1" t="s">
        <v>7388</v>
      </c>
      <c r="C3652" s="1" t="s">
        <v>7389</v>
      </c>
      <c r="D3652">
        <v>500</v>
      </c>
      <c r="E3652">
        <v>500</v>
      </c>
      <c r="F3652" t="s">
        <v>16</v>
      </c>
      <c r="G3652" t="s">
        <v>24</v>
      </c>
      <c r="H3652" t="s">
        <v>25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1086</v>
      </c>
      <c r="O3652" s="7">
        <f>(E3652/D3652)*100</f>
        <v>100</v>
      </c>
      <c r="P3652" s="5">
        <f>IFERROR((E3652/L3652),0)</f>
        <v>29.411764705882351</v>
      </c>
      <c r="Q3652" s="5" t="str">
        <f>LEFT(N3652,SEARCH("/", N3652)-1)</f>
        <v>theater</v>
      </c>
      <c r="R3652" s="5" t="str">
        <f>RIGHT(N3652,LEN(N3652)-SEARCH("/",N3652))</f>
        <v>plays</v>
      </c>
      <c r="S3652" s="11">
        <f>(((J3652/60)/60)/24)+DATE(1970,1,1)</f>
        <v>42381.478981481487</v>
      </c>
      <c r="T3652" s="11">
        <f>(((I3652/60)/60)/24)+DATE(1970,1,1)</f>
        <v>42402.478981481487</v>
      </c>
      <c r="U3652">
        <f>YEAR(S3652)</f>
        <v>2016</v>
      </c>
      <c r="V3652">
        <f>YEAR(T3652)</f>
        <v>2016</v>
      </c>
      <c r="W3652" t="str">
        <f>IF(V3652=U3652, "Yes"," No")</f>
        <v>Yes</v>
      </c>
    </row>
    <row r="3653" spans="1:23" ht="43.2" x14ac:dyDescent="0.3">
      <c r="A3653">
        <v>3651</v>
      </c>
      <c r="B3653" s="1" t="s">
        <v>7390</v>
      </c>
      <c r="C3653" s="1" t="s">
        <v>7391</v>
      </c>
      <c r="D3653">
        <v>500</v>
      </c>
      <c r="E3653">
        <v>520</v>
      </c>
      <c r="F3653" t="s">
        <v>16</v>
      </c>
      <c r="G3653" t="s">
        <v>17</v>
      </c>
      <c r="H3653" t="s">
        <v>18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1086</v>
      </c>
      <c r="O3653" s="7">
        <f>(E3653/D3653)*100</f>
        <v>104</v>
      </c>
      <c r="P3653" s="5">
        <f>IFERROR((E3653/L3653),0)</f>
        <v>57.777777777777779</v>
      </c>
      <c r="Q3653" s="5" t="str">
        <f>LEFT(N3653,SEARCH("/", N3653)-1)</f>
        <v>theater</v>
      </c>
      <c r="R3653" s="5" t="str">
        <f>RIGHT(N3653,LEN(N3653)-SEARCH("/",N3653))</f>
        <v>plays</v>
      </c>
      <c r="S3653" s="11">
        <f>(((J3653/60)/60)/24)+DATE(1970,1,1)</f>
        <v>41828.646319444444</v>
      </c>
      <c r="T3653" s="11">
        <f>(((I3653/60)/60)/24)+DATE(1970,1,1)</f>
        <v>41861.665972222225</v>
      </c>
      <c r="U3653">
        <f>YEAR(S3653)</f>
        <v>2014</v>
      </c>
      <c r="V3653">
        <f>YEAR(T3653)</f>
        <v>2014</v>
      </c>
      <c r="W3653" t="str">
        <f>IF(V3653=U3653, "Yes"," No")</f>
        <v>Yes</v>
      </c>
    </row>
    <row r="3654" spans="1:23" ht="43.2" x14ac:dyDescent="0.3">
      <c r="A3654">
        <v>3652</v>
      </c>
      <c r="B3654" s="1" t="s">
        <v>5821</v>
      </c>
      <c r="C3654" s="1" t="s">
        <v>7392</v>
      </c>
      <c r="D3654">
        <v>300</v>
      </c>
      <c r="E3654">
        <v>752</v>
      </c>
      <c r="F3654" t="s">
        <v>16</v>
      </c>
      <c r="G3654" t="s">
        <v>159</v>
      </c>
      <c r="H3654" t="s">
        <v>160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1086</v>
      </c>
      <c r="O3654" s="7">
        <f>(E3654/D3654)*100</f>
        <v>250.66666666666669</v>
      </c>
      <c r="P3654" s="5">
        <f>IFERROR((E3654/L3654),0)</f>
        <v>44.235294117647058</v>
      </c>
      <c r="Q3654" s="5" t="str">
        <f>LEFT(N3654,SEARCH("/", N3654)-1)</f>
        <v>theater</v>
      </c>
      <c r="R3654" s="5" t="str">
        <f>RIGHT(N3654,LEN(N3654)-SEARCH("/",N3654))</f>
        <v>plays</v>
      </c>
      <c r="S3654" s="11">
        <f>(((J3654/60)/60)/24)+DATE(1970,1,1)</f>
        <v>42596.644699074073</v>
      </c>
      <c r="T3654" s="11">
        <f>(((I3654/60)/60)/24)+DATE(1970,1,1)</f>
        <v>42607.165972222225</v>
      </c>
      <c r="U3654">
        <f>YEAR(S3654)</f>
        <v>2016</v>
      </c>
      <c r="V3654">
        <f>YEAR(T3654)</f>
        <v>2016</v>
      </c>
      <c r="W3654" t="str">
        <f>IF(V3654=U3654, "Yes"," No")</f>
        <v>Yes</v>
      </c>
    </row>
    <row r="3655" spans="1:23" ht="43.2" x14ac:dyDescent="0.3">
      <c r="A3655">
        <v>3653</v>
      </c>
      <c r="B3655" s="1" t="s">
        <v>7393</v>
      </c>
      <c r="C3655" s="1" t="s">
        <v>7394</v>
      </c>
      <c r="D3655">
        <v>2000</v>
      </c>
      <c r="E3655">
        <v>2010</v>
      </c>
      <c r="F3655" t="s">
        <v>16</v>
      </c>
      <c r="G3655" t="s">
        <v>24</v>
      </c>
      <c r="H3655" t="s">
        <v>25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1086</v>
      </c>
      <c r="O3655" s="7">
        <f>(E3655/D3655)*100</f>
        <v>100.49999999999999</v>
      </c>
      <c r="P3655" s="5">
        <f>IFERROR((E3655/L3655),0)</f>
        <v>60.909090909090907</v>
      </c>
      <c r="Q3655" s="5" t="str">
        <f>LEFT(N3655,SEARCH("/", N3655)-1)</f>
        <v>theater</v>
      </c>
      <c r="R3655" s="5" t="str">
        <f>RIGHT(N3655,LEN(N3655)-SEARCH("/",N3655))</f>
        <v>plays</v>
      </c>
      <c r="S3655" s="11">
        <f>(((J3655/60)/60)/24)+DATE(1970,1,1)</f>
        <v>42191.363506944443</v>
      </c>
      <c r="T3655" s="11">
        <f>(((I3655/60)/60)/24)+DATE(1970,1,1)</f>
        <v>42221.363506944443</v>
      </c>
      <c r="U3655">
        <f>YEAR(S3655)</f>
        <v>2015</v>
      </c>
      <c r="V3655">
        <f>YEAR(T3655)</f>
        <v>2015</v>
      </c>
      <c r="W3655" t="str">
        <f>IF(V3655=U3655, "Yes"," No")</f>
        <v>Yes</v>
      </c>
    </row>
    <row r="3656" spans="1:23" ht="57.6" x14ac:dyDescent="0.3">
      <c r="A3656">
        <v>3654</v>
      </c>
      <c r="B3656" s="1" t="s">
        <v>7395</v>
      </c>
      <c r="C3656" s="1" t="s">
        <v>7396</v>
      </c>
      <c r="D3656">
        <v>1500</v>
      </c>
      <c r="E3656">
        <v>2616</v>
      </c>
      <c r="F3656" t="s">
        <v>16</v>
      </c>
      <c r="G3656" t="s">
        <v>24</v>
      </c>
      <c r="H3656" t="s">
        <v>25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1086</v>
      </c>
      <c r="O3656" s="7">
        <f>(E3656/D3656)*100</f>
        <v>174.4</v>
      </c>
      <c r="P3656" s="5">
        <f>IFERROR((E3656/L3656),0)</f>
        <v>68.84210526315789</v>
      </c>
      <c r="Q3656" s="5" t="str">
        <f>LEFT(N3656,SEARCH("/", N3656)-1)</f>
        <v>theater</v>
      </c>
      <c r="R3656" s="5" t="str">
        <f>RIGHT(N3656,LEN(N3656)-SEARCH("/",N3656))</f>
        <v>plays</v>
      </c>
      <c r="S3656" s="11">
        <f>(((J3656/60)/60)/24)+DATE(1970,1,1)</f>
        <v>42440.416504629626</v>
      </c>
      <c r="T3656" s="11">
        <f>(((I3656/60)/60)/24)+DATE(1970,1,1)</f>
        <v>42463.708333333328</v>
      </c>
      <c r="U3656">
        <f>YEAR(S3656)</f>
        <v>2016</v>
      </c>
      <c r="V3656">
        <f>YEAR(T3656)</f>
        <v>2016</v>
      </c>
      <c r="W3656" t="str">
        <f>IF(V3656=U3656, "Yes"," No")</f>
        <v>Yes</v>
      </c>
    </row>
    <row r="3657" spans="1:23" ht="57.6" x14ac:dyDescent="0.3">
      <c r="A3657">
        <v>3655</v>
      </c>
      <c r="B3657" s="1" t="s">
        <v>7397</v>
      </c>
      <c r="C3657" s="1" t="s">
        <v>7398</v>
      </c>
      <c r="D3657">
        <v>5000</v>
      </c>
      <c r="E3657">
        <v>5813</v>
      </c>
      <c r="F3657" t="s">
        <v>16</v>
      </c>
      <c r="G3657" t="s">
        <v>17</v>
      </c>
      <c r="H3657" t="s">
        <v>18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1086</v>
      </c>
      <c r="O3657" s="7">
        <f>(E3657/D3657)*100</f>
        <v>116.26</v>
      </c>
      <c r="P3657" s="5">
        <f>IFERROR((E3657/L3657),0)</f>
        <v>73.582278481012665</v>
      </c>
      <c r="Q3657" s="5" t="str">
        <f>LEFT(N3657,SEARCH("/", N3657)-1)</f>
        <v>theater</v>
      </c>
      <c r="R3657" s="5" t="str">
        <f>RIGHT(N3657,LEN(N3657)-SEARCH("/",N3657))</f>
        <v>plays</v>
      </c>
      <c r="S3657" s="11">
        <f>(((J3657/60)/60)/24)+DATE(1970,1,1)</f>
        <v>42173.803217592591</v>
      </c>
      <c r="T3657" s="11">
        <f>(((I3657/60)/60)/24)+DATE(1970,1,1)</f>
        <v>42203.290972222225</v>
      </c>
      <c r="U3657">
        <f>YEAR(S3657)</f>
        <v>2015</v>
      </c>
      <c r="V3657">
        <f>YEAR(T3657)</f>
        <v>2015</v>
      </c>
      <c r="W3657" t="str">
        <f>IF(V3657=U3657, "Yes"," No")</f>
        <v>Yes</v>
      </c>
    </row>
    <row r="3658" spans="1:23" ht="43.2" x14ac:dyDescent="0.3">
      <c r="A3658">
        <v>3656</v>
      </c>
      <c r="B3658" s="1" t="s">
        <v>7399</v>
      </c>
      <c r="C3658" s="1" t="s">
        <v>7400</v>
      </c>
      <c r="D3658">
        <v>5000</v>
      </c>
      <c r="E3658">
        <v>5291</v>
      </c>
      <c r="F3658" t="s">
        <v>16</v>
      </c>
      <c r="G3658" t="s">
        <v>2089</v>
      </c>
      <c r="H3658" t="s">
        <v>2090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1086</v>
      </c>
      <c r="O3658" s="7">
        <f>(E3658/D3658)*100</f>
        <v>105.82000000000001</v>
      </c>
      <c r="P3658" s="5">
        <f>IFERROR((E3658/L3658),0)</f>
        <v>115.02173913043478</v>
      </c>
      <c r="Q3658" s="5" t="str">
        <f>LEFT(N3658,SEARCH("/", N3658)-1)</f>
        <v>theater</v>
      </c>
      <c r="R3658" s="5" t="str">
        <f>RIGHT(N3658,LEN(N3658)-SEARCH("/",N3658))</f>
        <v>plays</v>
      </c>
      <c r="S3658" s="11">
        <f>(((J3658/60)/60)/24)+DATE(1970,1,1)</f>
        <v>42737.910138888896</v>
      </c>
      <c r="T3658" s="11">
        <f>(((I3658/60)/60)/24)+DATE(1970,1,1)</f>
        <v>42767.957638888889</v>
      </c>
      <c r="U3658">
        <f>YEAR(S3658)</f>
        <v>2017</v>
      </c>
      <c r="V3658">
        <f>YEAR(T3658)</f>
        <v>2017</v>
      </c>
      <c r="W3658" t="str">
        <f>IF(V3658=U3658, "Yes"," No")</f>
        <v>Yes</v>
      </c>
    </row>
    <row r="3659" spans="1:23" ht="57.6" x14ac:dyDescent="0.3">
      <c r="A3659">
        <v>3657</v>
      </c>
      <c r="B3659" s="1" t="s">
        <v>7401</v>
      </c>
      <c r="C3659" s="1" t="s">
        <v>7402</v>
      </c>
      <c r="D3659">
        <v>2000</v>
      </c>
      <c r="E3659">
        <v>2215</v>
      </c>
      <c r="F3659" t="s">
        <v>16</v>
      </c>
      <c r="G3659" t="s">
        <v>309</v>
      </c>
      <c r="H3659" t="s">
        <v>310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1086</v>
      </c>
      <c r="O3659" s="7">
        <f>(E3659/D3659)*100</f>
        <v>110.75</v>
      </c>
      <c r="P3659" s="5">
        <f>IFERROR((E3659/L3659),0)</f>
        <v>110.75</v>
      </c>
      <c r="Q3659" s="5" t="str">
        <f>LEFT(N3659,SEARCH("/", N3659)-1)</f>
        <v>theater</v>
      </c>
      <c r="R3659" s="5" t="str">
        <f>RIGHT(N3659,LEN(N3659)-SEARCH("/",N3659))</f>
        <v>plays</v>
      </c>
      <c r="S3659" s="11">
        <f>(((J3659/60)/60)/24)+DATE(1970,1,1)</f>
        <v>42499.629849537043</v>
      </c>
      <c r="T3659" s="11">
        <f>(((I3659/60)/60)/24)+DATE(1970,1,1)</f>
        <v>42522.904166666667</v>
      </c>
      <c r="U3659">
        <f>YEAR(S3659)</f>
        <v>2016</v>
      </c>
      <c r="V3659">
        <f>YEAR(T3659)</f>
        <v>2016</v>
      </c>
      <c r="W3659" t="str">
        <f>IF(V3659=U3659, "Yes"," No")</f>
        <v>Yes</v>
      </c>
    </row>
    <row r="3660" spans="1:23" ht="28.8" x14ac:dyDescent="0.3">
      <c r="A3660">
        <v>3658</v>
      </c>
      <c r="B3660" s="1" t="s">
        <v>7403</v>
      </c>
      <c r="C3660" s="1" t="s">
        <v>7404</v>
      </c>
      <c r="D3660">
        <v>1500</v>
      </c>
      <c r="E3660">
        <v>1510</v>
      </c>
      <c r="F3660" t="s">
        <v>16</v>
      </c>
      <c r="G3660" t="s">
        <v>17</v>
      </c>
      <c r="H3660" t="s">
        <v>18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1086</v>
      </c>
      <c r="O3660" s="7">
        <f>(E3660/D3660)*100</f>
        <v>100.66666666666666</v>
      </c>
      <c r="P3660" s="5">
        <f>IFERROR((E3660/L3660),0)</f>
        <v>75.5</v>
      </c>
      <c r="Q3660" s="5" t="str">
        <f>LEFT(N3660,SEARCH("/", N3660)-1)</f>
        <v>theater</v>
      </c>
      <c r="R3660" s="5" t="str">
        <f>RIGHT(N3660,LEN(N3660)-SEARCH("/",N3660))</f>
        <v>plays</v>
      </c>
      <c r="S3660" s="11">
        <f>(((J3660/60)/60)/24)+DATE(1970,1,1)</f>
        <v>41775.858564814815</v>
      </c>
      <c r="T3660" s="11">
        <f>(((I3660/60)/60)/24)+DATE(1970,1,1)</f>
        <v>41822.165972222225</v>
      </c>
      <c r="U3660">
        <f>YEAR(S3660)</f>
        <v>2014</v>
      </c>
      <c r="V3660">
        <f>YEAR(T3660)</f>
        <v>2014</v>
      </c>
      <c r="W3660" t="str">
        <f>IF(V3660=U3660, "Yes"," No")</f>
        <v>Yes</v>
      </c>
    </row>
    <row r="3661" spans="1:23" ht="43.2" x14ac:dyDescent="0.3">
      <c r="A3661">
        <v>3659</v>
      </c>
      <c r="B3661" s="1" t="s">
        <v>7405</v>
      </c>
      <c r="C3661" s="1" t="s">
        <v>7406</v>
      </c>
      <c r="D3661">
        <v>3000</v>
      </c>
      <c r="E3661">
        <v>3061</v>
      </c>
      <c r="F3661" t="s">
        <v>16</v>
      </c>
      <c r="G3661" t="s">
        <v>17</v>
      </c>
      <c r="H3661" t="s">
        <v>18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1086</v>
      </c>
      <c r="O3661" s="7">
        <f>(E3661/D3661)*100</f>
        <v>102.03333333333333</v>
      </c>
      <c r="P3661" s="5">
        <f>IFERROR((E3661/L3661),0)</f>
        <v>235.46153846153845</v>
      </c>
      <c r="Q3661" s="5" t="str">
        <f>LEFT(N3661,SEARCH("/", N3661)-1)</f>
        <v>theater</v>
      </c>
      <c r="R3661" s="5" t="str">
        <f>RIGHT(N3661,LEN(N3661)-SEARCH("/",N3661))</f>
        <v>plays</v>
      </c>
      <c r="S3661" s="11">
        <f>(((J3661/60)/60)/24)+DATE(1970,1,1)</f>
        <v>42055.277199074073</v>
      </c>
      <c r="T3661" s="11">
        <f>(((I3661/60)/60)/24)+DATE(1970,1,1)</f>
        <v>42082.610416666663</v>
      </c>
      <c r="U3661">
        <f>YEAR(S3661)</f>
        <v>2015</v>
      </c>
      <c r="V3661">
        <f>YEAR(T3661)</f>
        <v>2015</v>
      </c>
      <c r="W3661" t="str">
        <f>IF(V3661=U3661, "Yes"," No")</f>
        <v>Yes</v>
      </c>
    </row>
    <row r="3662" spans="1:23" ht="57.6" x14ac:dyDescent="0.3">
      <c r="A3662">
        <v>3660</v>
      </c>
      <c r="B3662" s="1" t="s">
        <v>7407</v>
      </c>
      <c r="C3662" s="1" t="s">
        <v>7408</v>
      </c>
      <c r="D3662">
        <v>250</v>
      </c>
      <c r="E3662">
        <v>250</v>
      </c>
      <c r="F3662" t="s">
        <v>16</v>
      </c>
      <c r="G3662" t="s">
        <v>24</v>
      </c>
      <c r="H3662" t="s">
        <v>25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1086</v>
      </c>
      <c r="O3662" s="7">
        <f>(E3662/D3662)*100</f>
        <v>100</v>
      </c>
      <c r="P3662" s="5">
        <f>IFERROR((E3662/L3662),0)</f>
        <v>11.363636363636363</v>
      </c>
      <c r="Q3662" s="5" t="str">
        <f>LEFT(N3662,SEARCH("/", N3662)-1)</f>
        <v>theater</v>
      </c>
      <c r="R3662" s="5" t="str">
        <f>RIGHT(N3662,LEN(N3662)-SEARCH("/",N3662))</f>
        <v>plays</v>
      </c>
      <c r="S3662" s="11">
        <f>(((J3662/60)/60)/24)+DATE(1970,1,1)</f>
        <v>41971.881076388891</v>
      </c>
      <c r="T3662" s="11">
        <f>(((I3662/60)/60)/24)+DATE(1970,1,1)</f>
        <v>41996.881076388891</v>
      </c>
      <c r="U3662">
        <f>YEAR(S3662)</f>
        <v>2014</v>
      </c>
      <c r="V3662">
        <f>YEAR(T3662)</f>
        <v>2014</v>
      </c>
      <c r="W3662" t="str">
        <f>IF(V3662=U3662, "Yes"," No")</f>
        <v>Yes</v>
      </c>
    </row>
    <row r="3663" spans="1:23" ht="43.2" x14ac:dyDescent="0.3">
      <c r="A3663">
        <v>3661</v>
      </c>
      <c r="B3663" s="1" t="s">
        <v>7409</v>
      </c>
      <c r="C3663" s="1" t="s">
        <v>7410</v>
      </c>
      <c r="D3663">
        <v>3000</v>
      </c>
      <c r="E3663">
        <v>3330</v>
      </c>
      <c r="F3663" t="s">
        <v>16</v>
      </c>
      <c r="G3663" t="s">
        <v>17</v>
      </c>
      <c r="H3663" t="s">
        <v>18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1086</v>
      </c>
      <c r="O3663" s="7">
        <f>(E3663/D3663)*100</f>
        <v>111.00000000000001</v>
      </c>
      <c r="P3663" s="5">
        <f>IFERROR((E3663/L3663),0)</f>
        <v>92.5</v>
      </c>
      <c r="Q3663" s="5" t="str">
        <f>LEFT(N3663,SEARCH("/", N3663)-1)</f>
        <v>theater</v>
      </c>
      <c r="R3663" s="5" t="str">
        <f>RIGHT(N3663,LEN(N3663)-SEARCH("/",N3663))</f>
        <v>plays</v>
      </c>
      <c r="S3663" s="11">
        <f>(((J3663/60)/60)/24)+DATE(1970,1,1)</f>
        <v>42447.896666666667</v>
      </c>
      <c r="T3663" s="11">
        <f>(((I3663/60)/60)/24)+DATE(1970,1,1)</f>
        <v>42470.166666666672</v>
      </c>
      <c r="U3663">
        <f>YEAR(S3663)</f>
        <v>2016</v>
      </c>
      <c r="V3663">
        <f>YEAR(T3663)</f>
        <v>2016</v>
      </c>
      <c r="W3663" t="str">
        <f>IF(V3663=U3663, "Yes"," No")</f>
        <v>Yes</v>
      </c>
    </row>
    <row r="3664" spans="1:23" ht="57.6" x14ac:dyDescent="0.3">
      <c r="A3664">
        <v>3662</v>
      </c>
      <c r="B3664" s="1" t="s">
        <v>7411</v>
      </c>
      <c r="C3664" s="1" t="s">
        <v>7412</v>
      </c>
      <c r="D3664">
        <v>8000</v>
      </c>
      <c r="E3664">
        <v>8114</v>
      </c>
      <c r="F3664" t="s">
        <v>16</v>
      </c>
      <c r="G3664" t="s">
        <v>159</v>
      </c>
      <c r="H3664" t="s">
        <v>160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1086</v>
      </c>
      <c r="O3664" s="7">
        <f>(E3664/D3664)*100</f>
        <v>101.42500000000001</v>
      </c>
      <c r="P3664" s="5">
        <f>IFERROR((E3664/L3664),0)</f>
        <v>202.85</v>
      </c>
      <c r="Q3664" s="5" t="str">
        <f>LEFT(N3664,SEARCH("/", N3664)-1)</f>
        <v>theater</v>
      </c>
      <c r="R3664" s="5" t="str">
        <f>RIGHT(N3664,LEN(N3664)-SEARCH("/",N3664))</f>
        <v>plays</v>
      </c>
      <c r="S3664" s="11">
        <f>(((J3664/60)/60)/24)+DATE(1970,1,1)</f>
        <v>42064.220069444447</v>
      </c>
      <c r="T3664" s="11">
        <f>(((I3664/60)/60)/24)+DATE(1970,1,1)</f>
        <v>42094.178402777776</v>
      </c>
      <c r="U3664">
        <f>YEAR(S3664)</f>
        <v>2015</v>
      </c>
      <c r="V3664">
        <f>YEAR(T3664)</f>
        <v>2015</v>
      </c>
      <c r="W3664" t="str">
        <f>IF(V3664=U3664, "Yes"," No")</f>
        <v>Yes</v>
      </c>
    </row>
    <row r="3665" spans="1:23" ht="43.2" x14ac:dyDescent="0.3">
      <c r="A3665">
        <v>3663</v>
      </c>
      <c r="B3665" s="1" t="s">
        <v>7413</v>
      </c>
      <c r="C3665" s="1" t="s">
        <v>7414</v>
      </c>
      <c r="D3665">
        <v>225</v>
      </c>
      <c r="E3665">
        <v>234</v>
      </c>
      <c r="F3665" t="s">
        <v>16</v>
      </c>
      <c r="G3665" t="s">
        <v>24</v>
      </c>
      <c r="H3665" t="s">
        <v>25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1086</v>
      </c>
      <c r="O3665" s="7">
        <f>(E3665/D3665)*100</f>
        <v>104</v>
      </c>
      <c r="P3665" s="5">
        <f>IFERROR((E3665/L3665),0)</f>
        <v>26</v>
      </c>
      <c r="Q3665" s="5" t="str">
        <f>LEFT(N3665,SEARCH("/", N3665)-1)</f>
        <v>theater</v>
      </c>
      <c r="R3665" s="5" t="str">
        <f>RIGHT(N3665,LEN(N3665)-SEARCH("/",N3665))</f>
        <v>plays</v>
      </c>
      <c r="S3665" s="11">
        <f>(((J3665/60)/60)/24)+DATE(1970,1,1)</f>
        <v>42665.451736111107</v>
      </c>
      <c r="T3665" s="11">
        <f>(((I3665/60)/60)/24)+DATE(1970,1,1)</f>
        <v>42725.493402777778</v>
      </c>
      <c r="U3665">
        <f>YEAR(S3665)</f>
        <v>2016</v>
      </c>
      <c r="V3665">
        <f>YEAR(T3665)</f>
        <v>2016</v>
      </c>
      <c r="W3665" t="str">
        <f>IF(V3665=U3665, "Yes"," No")</f>
        <v>Yes</v>
      </c>
    </row>
    <row r="3666" spans="1:23" ht="43.2" x14ac:dyDescent="0.3">
      <c r="A3666">
        <v>3664</v>
      </c>
      <c r="B3666" s="1" t="s">
        <v>7415</v>
      </c>
      <c r="C3666" s="1" t="s">
        <v>7416</v>
      </c>
      <c r="D3666">
        <v>800</v>
      </c>
      <c r="E3666">
        <v>875</v>
      </c>
      <c r="F3666" t="s">
        <v>16</v>
      </c>
      <c r="G3666" t="s">
        <v>17</v>
      </c>
      <c r="H3666" t="s">
        <v>18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1086</v>
      </c>
      <c r="O3666" s="7">
        <f>(E3666/D3666)*100</f>
        <v>109.375</v>
      </c>
      <c r="P3666" s="5">
        <f>IFERROR((E3666/L3666),0)</f>
        <v>46.05263157894737</v>
      </c>
      <c r="Q3666" s="5" t="str">
        <f>LEFT(N3666,SEARCH("/", N3666)-1)</f>
        <v>theater</v>
      </c>
      <c r="R3666" s="5" t="str">
        <f>RIGHT(N3666,LEN(N3666)-SEARCH("/",N3666))</f>
        <v>plays</v>
      </c>
      <c r="S3666" s="11">
        <f>(((J3666/60)/60)/24)+DATE(1970,1,1)</f>
        <v>42523.248715277776</v>
      </c>
      <c r="T3666" s="11">
        <f>(((I3666/60)/60)/24)+DATE(1970,1,1)</f>
        <v>42537.248715277776</v>
      </c>
      <c r="U3666">
        <f>YEAR(S3666)</f>
        <v>2016</v>
      </c>
      <c r="V3666">
        <f>YEAR(T3666)</f>
        <v>2016</v>
      </c>
      <c r="W3666" t="str">
        <f>IF(V3666=U3666, "Yes"," No")</f>
        <v>Yes</v>
      </c>
    </row>
    <row r="3667" spans="1:23" ht="43.2" x14ac:dyDescent="0.3">
      <c r="A3667">
        <v>3665</v>
      </c>
      <c r="B3667" s="1" t="s">
        <v>7417</v>
      </c>
      <c r="C3667" s="1" t="s">
        <v>7418</v>
      </c>
      <c r="D3667">
        <v>620</v>
      </c>
      <c r="E3667">
        <v>714</v>
      </c>
      <c r="F3667" t="s">
        <v>16</v>
      </c>
      <c r="G3667" t="s">
        <v>179</v>
      </c>
      <c r="H3667" t="s">
        <v>55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1086</v>
      </c>
      <c r="O3667" s="7">
        <f>(E3667/D3667)*100</f>
        <v>115.16129032258064</v>
      </c>
      <c r="P3667" s="5">
        <f>IFERROR((E3667/L3667),0)</f>
        <v>51</v>
      </c>
      <c r="Q3667" s="5" t="str">
        <f>LEFT(N3667,SEARCH("/", N3667)-1)</f>
        <v>theater</v>
      </c>
      <c r="R3667" s="5" t="str">
        <f>RIGHT(N3667,LEN(N3667)-SEARCH("/",N3667))</f>
        <v>plays</v>
      </c>
      <c r="S3667" s="11">
        <f>(((J3667/60)/60)/24)+DATE(1970,1,1)</f>
        <v>42294.808124999996</v>
      </c>
      <c r="T3667" s="11">
        <f>(((I3667/60)/60)/24)+DATE(1970,1,1)</f>
        <v>42305.829166666663</v>
      </c>
      <c r="U3667">
        <f>YEAR(S3667)</f>
        <v>2015</v>
      </c>
      <c r="V3667">
        <f>YEAR(T3667)</f>
        <v>2015</v>
      </c>
      <c r="W3667" t="str">
        <f>IF(V3667=U3667, "Yes"," No")</f>
        <v>Yes</v>
      </c>
    </row>
    <row r="3668" spans="1:23" ht="28.8" x14ac:dyDescent="0.3">
      <c r="A3668">
        <v>3666</v>
      </c>
      <c r="B3668" s="1" t="s">
        <v>7419</v>
      </c>
      <c r="C3668" s="1" t="s">
        <v>7420</v>
      </c>
      <c r="D3668">
        <v>1200</v>
      </c>
      <c r="E3668">
        <v>1200</v>
      </c>
      <c r="F3668" t="s">
        <v>16</v>
      </c>
      <c r="G3668" t="s">
        <v>17</v>
      </c>
      <c r="H3668" t="s">
        <v>18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1086</v>
      </c>
      <c r="O3668" s="7">
        <f>(E3668/D3668)*100</f>
        <v>100</v>
      </c>
      <c r="P3668" s="5">
        <f>IFERROR((E3668/L3668),0)</f>
        <v>31.578947368421051</v>
      </c>
      <c r="Q3668" s="5" t="str">
        <f>LEFT(N3668,SEARCH("/", N3668)-1)</f>
        <v>theater</v>
      </c>
      <c r="R3668" s="5" t="str">
        <f>RIGHT(N3668,LEN(N3668)-SEARCH("/",N3668))</f>
        <v>plays</v>
      </c>
      <c r="S3668" s="11">
        <f>(((J3668/60)/60)/24)+DATE(1970,1,1)</f>
        <v>41822.90488425926</v>
      </c>
      <c r="T3668" s="11">
        <f>(((I3668/60)/60)/24)+DATE(1970,1,1)</f>
        <v>41844.291666666664</v>
      </c>
      <c r="U3668">
        <f>YEAR(S3668)</f>
        <v>2014</v>
      </c>
      <c r="V3668">
        <f>YEAR(T3668)</f>
        <v>2014</v>
      </c>
      <c r="W3668" t="str">
        <f>IF(V3668=U3668, "Yes"," No")</f>
        <v>Yes</v>
      </c>
    </row>
    <row r="3669" spans="1:23" ht="43.2" x14ac:dyDescent="0.3">
      <c r="A3669">
        <v>3667</v>
      </c>
      <c r="B3669" s="1" t="s">
        <v>7421</v>
      </c>
      <c r="C3669" s="1" t="s">
        <v>7422</v>
      </c>
      <c r="D3669">
        <v>3000</v>
      </c>
      <c r="E3669">
        <v>3095.11</v>
      </c>
      <c r="F3669" t="s">
        <v>16</v>
      </c>
      <c r="G3669" t="s">
        <v>24</v>
      </c>
      <c r="H3669" t="s">
        <v>25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1086</v>
      </c>
      <c r="O3669" s="7">
        <f>(E3669/D3669)*100</f>
        <v>103.17033333333335</v>
      </c>
      <c r="P3669" s="5">
        <f>IFERROR((E3669/L3669),0)</f>
        <v>53.363965517241382</v>
      </c>
      <c r="Q3669" s="5" t="str">
        <f>LEFT(N3669,SEARCH("/", N3669)-1)</f>
        <v>theater</v>
      </c>
      <c r="R3669" s="5" t="str">
        <f>RIGHT(N3669,LEN(N3669)-SEARCH("/",N3669))</f>
        <v>plays</v>
      </c>
      <c r="S3669" s="11">
        <f>(((J3669/60)/60)/24)+DATE(1970,1,1)</f>
        <v>42173.970127314817</v>
      </c>
      <c r="T3669" s="11">
        <f>(((I3669/60)/60)/24)+DATE(1970,1,1)</f>
        <v>42203.970127314817</v>
      </c>
      <c r="U3669">
        <f>YEAR(S3669)</f>
        <v>2015</v>
      </c>
      <c r="V3669">
        <f>YEAR(T3669)</f>
        <v>2015</v>
      </c>
      <c r="W3669" t="str">
        <f>IF(V3669=U3669, "Yes"," No")</f>
        <v>Yes</v>
      </c>
    </row>
    <row r="3670" spans="1:23" ht="43.2" x14ac:dyDescent="0.3">
      <c r="A3670">
        <v>3668</v>
      </c>
      <c r="B3670" s="1" t="s">
        <v>7423</v>
      </c>
      <c r="C3670" s="1" t="s">
        <v>7424</v>
      </c>
      <c r="D3670">
        <v>1000</v>
      </c>
      <c r="E3670">
        <v>1035</v>
      </c>
      <c r="F3670" t="s">
        <v>16</v>
      </c>
      <c r="G3670" t="s">
        <v>17</v>
      </c>
      <c r="H3670" t="s">
        <v>18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1086</v>
      </c>
      <c r="O3670" s="7">
        <f>(E3670/D3670)*100</f>
        <v>103.49999999999999</v>
      </c>
      <c r="P3670" s="5">
        <f>IFERROR((E3670/L3670),0)</f>
        <v>36.964285714285715</v>
      </c>
      <c r="Q3670" s="5" t="str">
        <f>LEFT(N3670,SEARCH("/", N3670)-1)</f>
        <v>theater</v>
      </c>
      <c r="R3670" s="5" t="str">
        <f>RIGHT(N3670,LEN(N3670)-SEARCH("/",N3670))</f>
        <v>plays</v>
      </c>
      <c r="S3670" s="11">
        <f>(((J3670/60)/60)/24)+DATE(1970,1,1)</f>
        <v>42185.556157407409</v>
      </c>
      <c r="T3670" s="11">
        <f>(((I3670/60)/60)/24)+DATE(1970,1,1)</f>
        <v>42208.772916666669</v>
      </c>
      <c r="U3670">
        <f>YEAR(S3670)</f>
        <v>2015</v>
      </c>
      <c r="V3670">
        <f>YEAR(T3670)</f>
        <v>2015</v>
      </c>
      <c r="W3670" t="str">
        <f>IF(V3670=U3670, "Yes"," No")</f>
        <v>Yes</v>
      </c>
    </row>
    <row r="3671" spans="1:23" ht="43.2" x14ac:dyDescent="0.3">
      <c r="A3671">
        <v>3669</v>
      </c>
      <c r="B3671" s="1" t="s">
        <v>7425</v>
      </c>
      <c r="C3671" s="1" t="s">
        <v>7426</v>
      </c>
      <c r="D3671">
        <v>1000</v>
      </c>
      <c r="E3671">
        <v>1382</v>
      </c>
      <c r="F3671" t="s">
        <v>16</v>
      </c>
      <c r="G3671" t="s">
        <v>24</v>
      </c>
      <c r="H3671" t="s">
        <v>25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1086</v>
      </c>
      <c r="O3671" s="7">
        <f>(E3671/D3671)*100</f>
        <v>138.19999999999999</v>
      </c>
      <c r="P3671" s="5">
        <f>IFERROR((E3671/L3671),0)</f>
        <v>81.294117647058826</v>
      </c>
      <c r="Q3671" s="5" t="str">
        <f>LEFT(N3671,SEARCH("/", N3671)-1)</f>
        <v>theater</v>
      </c>
      <c r="R3671" s="5" t="str">
        <f>RIGHT(N3671,LEN(N3671)-SEARCH("/",N3671))</f>
        <v>plays</v>
      </c>
      <c r="S3671" s="11">
        <f>(((J3671/60)/60)/24)+DATE(1970,1,1)</f>
        <v>42136.675196759257</v>
      </c>
      <c r="T3671" s="11">
        <f>(((I3671/60)/60)/24)+DATE(1970,1,1)</f>
        <v>42166.675196759257</v>
      </c>
      <c r="U3671">
        <f>YEAR(S3671)</f>
        <v>2015</v>
      </c>
      <c r="V3671">
        <f>YEAR(T3671)</f>
        <v>2015</v>
      </c>
      <c r="W3671" t="str">
        <f>IF(V3671=U3671, "Yes"," No")</f>
        <v>Yes</v>
      </c>
    </row>
    <row r="3672" spans="1:23" ht="43.2" x14ac:dyDescent="0.3">
      <c r="A3672">
        <v>3670</v>
      </c>
      <c r="B3672" s="1" t="s">
        <v>7427</v>
      </c>
      <c r="C3672" s="1" t="s">
        <v>7428</v>
      </c>
      <c r="D3672">
        <v>220</v>
      </c>
      <c r="E3672">
        <v>241</v>
      </c>
      <c r="F3672" t="s">
        <v>16</v>
      </c>
      <c r="G3672" t="s">
        <v>24</v>
      </c>
      <c r="H3672" t="s">
        <v>25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1086</v>
      </c>
      <c r="O3672" s="7">
        <f>(E3672/D3672)*100</f>
        <v>109.54545454545455</v>
      </c>
      <c r="P3672" s="5">
        <f>IFERROR((E3672/L3672),0)</f>
        <v>20.083333333333332</v>
      </c>
      <c r="Q3672" s="5" t="str">
        <f>LEFT(N3672,SEARCH("/", N3672)-1)</f>
        <v>theater</v>
      </c>
      <c r="R3672" s="5" t="str">
        <f>RIGHT(N3672,LEN(N3672)-SEARCH("/",N3672))</f>
        <v>plays</v>
      </c>
      <c r="S3672" s="11">
        <f>(((J3672/60)/60)/24)+DATE(1970,1,1)</f>
        <v>42142.514016203699</v>
      </c>
      <c r="T3672" s="11">
        <f>(((I3672/60)/60)/24)+DATE(1970,1,1)</f>
        <v>42155.958333333328</v>
      </c>
      <c r="U3672">
        <f>YEAR(S3672)</f>
        <v>2015</v>
      </c>
      <c r="V3672">
        <f>YEAR(T3672)</f>
        <v>2015</v>
      </c>
      <c r="W3672" t="str">
        <f>IF(V3672=U3672, "Yes"," No")</f>
        <v>Yes</v>
      </c>
    </row>
    <row r="3673" spans="1:23" ht="43.2" x14ac:dyDescent="0.3">
      <c r="A3673">
        <v>3671</v>
      </c>
      <c r="B3673" s="1" t="s">
        <v>7429</v>
      </c>
      <c r="C3673" s="1" t="s">
        <v>7430</v>
      </c>
      <c r="D3673">
        <v>3500</v>
      </c>
      <c r="E3673">
        <v>3530</v>
      </c>
      <c r="F3673" t="s">
        <v>16</v>
      </c>
      <c r="G3673" t="s">
        <v>17</v>
      </c>
      <c r="H3673" t="s">
        <v>18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1086</v>
      </c>
      <c r="O3673" s="7">
        <f>(E3673/D3673)*100</f>
        <v>100.85714285714286</v>
      </c>
      <c r="P3673" s="5">
        <f>IFERROR((E3673/L3673),0)</f>
        <v>88.25</v>
      </c>
      <c r="Q3673" s="5" t="str">
        <f>LEFT(N3673,SEARCH("/", N3673)-1)</f>
        <v>theater</v>
      </c>
      <c r="R3673" s="5" t="str">
        <f>RIGHT(N3673,LEN(N3673)-SEARCH("/",N3673))</f>
        <v>plays</v>
      </c>
      <c r="S3673" s="11">
        <f>(((J3673/60)/60)/24)+DATE(1970,1,1)</f>
        <v>41820.62809027778</v>
      </c>
      <c r="T3673" s="11">
        <f>(((I3673/60)/60)/24)+DATE(1970,1,1)</f>
        <v>41841.165972222225</v>
      </c>
      <c r="U3673">
        <f>YEAR(S3673)</f>
        <v>2014</v>
      </c>
      <c r="V3673">
        <f>YEAR(T3673)</f>
        <v>2014</v>
      </c>
      <c r="W3673" t="str">
        <f>IF(V3673=U3673, "Yes"," No")</f>
        <v>Yes</v>
      </c>
    </row>
    <row r="3674" spans="1:23" ht="57.6" x14ac:dyDescent="0.3">
      <c r="A3674">
        <v>3672</v>
      </c>
      <c r="B3674" s="1" t="s">
        <v>7431</v>
      </c>
      <c r="C3674" s="1" t="s">
        <v>7432</v>
      </c>
      <c r="D3674">
        <v>3000</v>
      </c>
      <c r="E3674">
        <v>3046</v>
      </c>
      <c r="F3674" t="s">
        <v>16</v>
      </c>
      <c r="G3674" t="s">
        <v>24</v>
      </c>
      <c r="H3674" t="s">
        <v>25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1086</v>
      </c>
      <c r="O3674" s="7">
        <f>(E3674/D3674)*100</f>
        <v>101.53333333333335</v>
      </c>
      <c r="P3674" s="5">
        <f>IFERROR((E3674/L3674),0)</f>
        <v>53.438596491228068</v>
      </c>
      <c r="Q3674" s="5" t="str">
        <f>LEFT(N3674,SEARCH("/", N3674)-1)</f>
        <v>theater</v>
      </c>
      <c r="R3674" s="5" t="str">
        <f>RIGHT(N3674,LEN(N3674)-SEARCH("/",N3674))</f>
        <v>plays</v>
      </c>
      <c r="S3674" s="11">
        <f>(((J3674/60)/60)/24)+DATE(1970,1,1)</f>
        <v>41878.946574074071</v>
      </c>
      <c r="T3674" s="11">
        <f>(((I3674/60)/60)/24)+DATE(1970,1,1)</f>
        <v>41908.946574074071</v>
      </c>
      <c r="U3674">
        <f>YEAR(S3674)</f>
        <v>2014</v>
      </c>
      <c r="V3674">
        <f>YEAR(T3674)</f>
        <v>2014</v>
      </c>
      <c r="W3674" t="str">
        <f>IF(V3674=U3674, "Yes"," No")</f>
        <v>Yes</v>
      </c>
    </row>
    <row r="3675" spans="1:23" ht="43.2" x14ac:dyDescent="0.3">
      <c r="A3675">
        <v>3673</v>
      </c>
      <c r="B3675" s="1" t="s">
        <v>7433</v>
      </c>
      <c r="C3675" s="1" t="s">
        <v>7434</v>
      </c>
      <c r="D3675">
        <v>4000</v>
      </c>
      <c r="E3675">
        <v>4545</v>
      </c>
      <c r="F3675" t="s">
        <v>16</v>
      </c>
      <c r="G3675" t="s">
        <v>24</v>
      </c>
      <c r="H3675" t="s">
        <v>25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1086</v>
      </c>
      <c r="O3675" s="7">
        <f>(E3675/D3675)*100</f>
        <v>113.625</v>
      </c>
      <c r="P3675" s="5">
        <f>IFERROR((E3675/L3675),0)</f>
        <v>39.868421052631582</v>
      </c>
      <c r="Q3675" s="5" t="str">
        <f>LEFT(N3675,SEARCH("/", N3675)-1)</f>
        <v>theater</v>
      </c>
      <c r="R3675" s="5" t="str">
        <f>RIGHT(N3675,LEN(N3675)-SEARCH("/",N3675))</f>
        <v>plays</v>
      </c>
      <c r="S3675" s="11">
        <f>(((J3675/60)/60)/24)+DATE(1970,1,1)</f>
        <v>41914.295104166667</v>
      </c>
      <c r="T3675" s="11">
        <f>(((I3675/60)/60)/24)+DATE(1970,1,1)</f>
        <v>41948.536111111112</v>
      </c>
      <c r="U3675">
        <f>YEAR(S3675)</f>
        <v>2014</v>
      </c>
      <c r="V3675">
        <f>YEAR(T3675)</f>
        <v>2014</v>
      </c>
      <c r="W3675" t="str">
        <f>IF(V3675=U3675, "Yes"," No")</f>
        <v>Yes</v>
      </c>
    </row>
    <row r="3676" spans="1:23" ht="43.2" x14ac:dyDescent="0.3">
      <c r="A3676">
        <v>3674</v>
      </c>
      <c r="B3676" s="1" t="s">
        <v>7435</v>
      </c>
      <c r="C3676" s="1" t="s">
        <v>7436</v>
      </c>
      <c r="D3676">
        <v>4500</v>
      </c>
      <c r="E3676">
        <v>4500</v>
      </c>
      <c r="F3676" t="s">
        <v>16</v>
      </c>
      <c r="G3676" t="s">
        <v>502</v>
      </c>
      <c r="H3676" t="s">
        <v>55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1086</v>
      </c>
      <c r="O3676" s="7">
        <f>(E3676/D3676)*100</f>
        <v>100</v>
      </c>
      <c r="P3676" s="5">
        <f>IFERROR((E3676/L3676),0)</f>
        <v>145.16129032258064</v>
      </c>
      <c r="Q3676" s="5" t="str">
        <f>LEFT(N3676,SEARCH("/", N3676)-1)</f>
        <v>theater</v>
      </c>
      <c r="R3676" s="5" t="str">
        <f>RIGHT(N3676,LEN(N3676)-SEARCH("/",N3676))</f>
        <v>plays</v>
      </c>
      <c r="S3676" s="11">
        <f>(((J3676/60)/60)/24)+DATE(1970,1,1)</f>
        <v>42556.873020833329</v>
      </c>
      <c r="T3676" s="11">
        <f>(((I3676/60)/60)/24)+DATE(1970,1,1)</f>
        <v>42616.873020833329</v>
      </c>
      <c r="U3676">
        <f>YEAR(S3676)</f>
        <v>2016</v>
      </c>
      <c r="V3676">
        <f>YEAR(T3676)</f>
        <v>2016</v>
      </c>
      <c r="W3676" t="str">
        <f>IF(V3676=U3676, "Yes"," No")</f>
        <v>Yes</v>
      </c>
    </row>
    <row r="3677" spans="1:23" ht="43.2" x14ac:dyDescent="0.3">
      <c r="A3677">
        <v>3675</v>
      </c>
      <c r="B3677" s="1" t="s">
        <v>7437</v>
      </c>
      <c r="C3677" s="1" t="s">
        <v>7438</v>
      </c>
      <c r="D3677">
        <v>50</v>
      </c>
      <c r="E3677">
        <v>70</v>
      </c>
      <c r="F3677" t="s">
        <v>16</v>
      </c>
      <c r="G3677" t="s">
        <v>24</v>
      </c>
      <c r="H3677" t="s">
        <v>25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1086</v>
      </c>
      <c r="O3677" s="7">
        <f>(E3677/D3677)*100</f>
        <v>140</v>
      </c>
      <c r="P3677" s="5">
        <f>IFERROR((E3677/L3677),0)</f>
        <v>23.333333333333332</v>
      </c>
      <c r="Q3677" s="5" t="str">
        <f>LEFT(N3677,SEARCH("/", N3677)-1)</f>
        <v>theater</v>
      </c>
      <c r="R3677" s="5" t="str">
        <f>RIGHT(N3677,LEN(N3677)-SEARCH("/",N3677))</f>
        <v>plays</v>
      </c>
      <c r="S3677" s="11">
        <f>(((J3677/60)/60)/24)+DATE(1970,1,1)</f>
        <v>42493.597013888888</v>
      </c>
      <c r="T3677" s="11">
        <f>(((I3677/60)/60)/24)+DATE(1970,1,1)</f>
        <v>42505.958333333328</v>
      </c>
      <c r="U3677">
        <f>YEAR(S3677)</f>
        <v>2016</v>
      </c>
      <c r="V3677">
        <f>YEAR(T3677)</f>
        <v>2016</v>
      </c>
      <c r="W3677" t="str">
        <f>IF(V3677=U3677, "Yes"," No")</f>
        <v>Yes</v>
      </c>
    </row>
    <row r="3678" spans="1:23" ht="43.2" x14ac:dyDescent="0.3">
      <c r="A3678">
        <v>3676</v>
      </c>
      <c r="B3678" s="1" t="s">
        <v>7439</v>
      </c>
      <c r="C3678" s="1" t="s">
        <v>7440</v>
      </c>
      <c r="D3678">
        <v>800</v>
      </c>
      <c r="E3678">
        <v>1030</v>
      </c>
      <c r="F3678" t="s">
        <v>16</v>
      </c>
      <c r="G3678" t="s">
        <v>17</v>
      </c>
      <c r="H3678" t="s">
        <v>18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1086</v>
      </c>
      <c r="O3678" s="7">
        <f>(E3678/D3678)*100</f>
        <v>128.75</v>
      </c>
      <c r="P3678" s="5">
        <f>IFERROR((E3678/L3678),0)</f>
        <v>64.375</v>
      </c>
      <c r="Q3678" s="5" t="str">
        <f>LEFT(N3678,SEARCH("/", N3678)-1)</f>
        <v>theater</v>
      </c>
      <c r="R3678" s="5" t="str">
        <f>RIGHT(N3678,LEN(N3678)-SEARCH("/",N3678))</f>
        <v>plays</v>
      </c>
      <c r="S3678" s="11">
        <f>(((J3678/60)/60)/24)+DATE(1970,1,1)</f>
        <v>41876.815787037034</v>
      </c>
      <c r="T3678" s="11">
        <f>(((I3678/60)/60)/24)+DATE(1970,1,1)</f>
        <v>41894.815787037034</v>
      </c>
      <c r="U3678">
        <f>YEAR(S3678)</f>
        <v>2014</v>
      </c>
      <c r="V3678">
        <f>YEAR(T3678)</f>
        <v>2014</v>
      </c>
      <c r="W3678" t="str">
        <f>IF(V3678=U3678, "Yes"," No")</f>
        <v>Yes</v>
      </c>
    </row>
    <row r="3679" spans="1:23" ht="43.2" x14ac:dyDescent="0.3">
      <c r="A3679">
        <v>3677</v>
      </c>
      <c r="B3679" s="1" t="s">
        <v>7441</v>
      </c>
      <c r="C3679" s="1" t="s">
        <v>7442</v>
      </c>
      <c r="D3679">
        <v>12000</v>
      </c>
      <c r="E3679">
        <v>12348.5</v>
      </c>
      <c r="F3679" t="s">
        <v>16</v>
      </c>
      <c r="G3679" t="s">
        <v>17</v>
      </c>
      <c r="H3679" t="s">
        <v>18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1086</v>
      </c>
      <c r="O3679" s="7">
        <f>(E3679/D3679)*100</f>
        <v>102.90416666666667</v>
      </c>
      <c r="P3679" s="5">
        <f>IFERROR((E3679/L3679),0)</f>
        <v>62.052763819095475</v>
      </c>
      <c r="Q3679" s="5" t="str">
        <f>LEFT(N3679,SEARCH("/", N3679)-1)</f>
        <v>theater</v>
      </c>
      <c r="R3679" s="5" t="str">
        <f>RIGHT(N3679,LEN(N3679)-SEARCH("/",N3679))</f>
        <v>plays</v>
      </c>
      <c r="S3679" s="11">
        <f>(((J3679/60)/60)/24)+DATE(1970,1,1)</f>
        <v>41802.574282407404</v>
      </c>
      <c r="T3679" s="11">
        <f>(((I3679/60)/60)/24)+DATE(1970,1,1)</f>
        <v>41823.165972222225</v>
      </c>
      <c r="U3679">
        <f>YEAR(S3679)</f>
        <v>2014</v>
      </c>
      <c r="V3679">
        <f>YEAR(T3679)</f>
        <v>2014</v>
      </c>
      <c r="W3679" t="str">
        <f>IF(V3679=U3679, "Yes"," No")</f>
        <v>Yes</v>
      </c>
    </row>
    <row r="3680" spans="1:23" ht="43.2" x14ac:dyDescent="0.3">
      <c r="A3680">
        <v>3678</v>
      </c>
      <c r="B3680" s="1" t="s">
        <v>7443</v>
      </c>
      <c r="C3680" s="1" t="s">
        <v>7444</v>
      </c>
      <c r="D3680">
        <v>2000</v>
      </c>
      <c r="E3680">
        <v>2050</v>
      </c>
      <c r="F3680" t="s">
        <v>16</v>
      </c>
      <c r="G3680" t="s">
        <v>24</v>
      </c>
      <c r="H3680" t="s">
        <v>25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1086</v>
      </c>
      <c r="O3680" s="7">
        <f>(E3680/D3680)*100</f>
        <v>102.49999999999999</v>
      </c>
      <c r="P3680" s="5">
        <f>IFERROR((E3680/L3680),0)</f>
        <v>66.129032258064512</v>
      </c>
      <c r="Q3680" s="5" t="str">
        <f>LEFT(N3680,SEARCH("/", N3680)-1)</f>
        <v>theater</v>
      </c>
      <c r="R3680" s="5" t="str">
        <f>RIGHT(N3680,LEN(N3680)-SEARCH("/",N3680))</f>
        <v>plays</v>
      </c>
      <c r="S3680" s="11">
        <f>(((J3680/60)/60)/24)+DATE(1970,1,1)</f>
        <v>42120.531226851846</v>
      </c>
      <c r="T3680" s="11">
        <f>(((I3680/60)/60)/24)+DATE(1970,1,1)</f>
        <v>42155.531226851846</v>
      </c>
      <c r="U3680">
        <f>YEAR(S3680)</f>
        <v>2015</v>
      </c>
      <c r="V3680">
        <f>YEAR(T3680)</f>
        <v>2015</v>
      </c>
      <c r="W3680" t="str">
        <f>IF(V3680=U3680, "Yes"," No")</f>
        <v>Yes</v>
      </c>
    </row>
    <row r="3681" spans="1:23" ht="43.2" x14ac:dyDescent="0.3">
      <c r="A3681">
        <v>3679</v>
      </c>
      <c r="B3681" s="1" t="s">
        <v>7445</v>
      </c>
      <c r="C3681" s="1" t="s">
        <v>7446</v>
      </c>
      <c r="D3681">
        <v>2000</v>
      </c>
      <c r="E3681">
        <v>2202</v>
      </c>
      <c r="F3681" t="s">
        <v>16</v>
      </c>
      <c r="G3681" t="s">
        <v>17</v>
      </c>
      <c r="H3681" t="s">
        <v>18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1086</v>
      </c>
      <c r="O3681" s="7">
        <f>(E3681/D3681)*100</f>
        <v>110.1</v>
      </c>
      <c r="P3681" s="5">
        <f>IFERROR((E3681/L3681),0)</f>
        <v>73.400000000000006</v>
      </c>
      <c r="Q3681" s="5" t="str">
        <f>LEFT(N3681,SEARCH("/", N3681)-1)</f>
        <v>theater</v>
      </c>
      <c r="R3681" s="5" t="str">
        <f>RIGHT(N3681,LEN(N3681)-SEARCH("/",N3681))</f>
        <v>plays</v>
      </c>
      <c r="S3681" s="11">
        <f>(((J3681/60)/60)/24)+DATE(1970,1,1)</f>
        <v>41786.761354166665</v>
      </c>
      <c r="T3681" s="11">
        <f>(((I3681/60)/60)/24)+DATE(1970,1,1)</f>
        <v>41821.207638888889</v>
      </c>
      <c r="U3681">
        <f>YEAR(S3681)</f>
        <v>2014</v>
      </c>
      <c r="V3681">
        <f>YEAR(T3681)</f>
        <v>2014</v>
      </c>
      <c r="W3681" t="str">
        <f>IF(V3681=U3681, "Yes"," No")</f>
        <v>Yes</v>
      </c>
    </row>
    <row r="3682" spans="1:23" ht="43.2" x14ac:dyDescent="0.3">
      <c r="A3682">
        <v>3680</v>
      </c>
      <c r="B3682" s="1" t="s">
        <v>7447</v>
      </c>
      <c r="C3682" s="1" t="s">
        <v>7448</v>
      </c>
      <c r="D3682">
        <v>3000</v>
      </c>
      <c r="E3682">
        <v>3383</v>
      </c>
      <c r="F3682" t="s">
        <v>16</v>
      </c>
      <c r="G3682" t="s">
        <v>17</v>
      </c>
      <c r="H3682" t="s">
        <v>18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1086</v>
      </c>
      <c r="O3682" s="7">
        <f>(E3682/D3682)*100</f>
        <v>112.76666666666667</v>
      </c>
      <c r="P3682" s="5">
        <f>IFERROR((E3682/L3682),0)</f>
        <v>99.5</v>
      </c>
      <c r="Q3682" s="5" t="str">
        <f>LEFT(N3682,SEARCH("/", N3682)-1)</f>
        <v>theater</v>
      </c>
      <c r="R3682" s="5" t="str">
        <f>RIGHT(N3682,LEN(N3682)-SEARCH("/",N3682))</f>
        <v>plays</v>
      </c>
      <c r="S3682" s="11">
        <f>(((J3682/60)/60)/24)+DATE(1970,1,1)</f>
        <v>42627.454097222217</v>
      </c>
      <c r="T3682" s="11">
        <f>(((I3682/60)/60)/24)+DATE(1970,1,1)</f>
        <v>42648.454097222217</v>
      </c>
      <c r="U3682">
        <f>YEAR(S3682)</f>
        <v>2016</v>
      </c>
      <c r="V3682">
        <f>YEAR(T3682)</f>
        <v>2016</v>
      </c>
      <c r="W3682" t="str">
        <f>IF(V3682=U3682, "Yes"," No")</f>
        <v>Yes</v>
      </c>
    </row>
    <row r="3683" spans="1:23" ht="57.6" x14ac:dyDescent="0.3">
      <c r="A3683">
        <v>3681</v>
      </c>
      <c r="B3683" s="1" t="s">
        <v>7449</v>
      </c>
      <c r="C3683" s="1" t="s">
        <v>7450</v>
      </c>
      <c r="D3683">
        <v>1000</v>
      </c>
      <c r="E3683">
        <v>1119</v>
      </c>
      <c r="F3683" t="s">
        <v>16</v>
      </c>
      <c r="G3683" t="s">
        <v>17</v>
      </c>
      <c r="H3683" t="s">
        <v>18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1086</v>
      </c>
      <c r="O3683" s="7">
        <f>(E3683/D3683)*100</f>
        <v>111.9</v>
      </c>
      <c r="P3683" s="5">
        <f>IFERROR((E3683/L3683),0)</f>
        <v>62.166666666666664</v>
      </c>
      <c r="Q3683" s="5" t="str">
        <f>LEFT(N3683,SEARCH("/", N3683)-1)</f>
        <v>theater</v>
      </c>
      <c r="R3683" s="5" t="str">
        <f>RIGHT(N3683,LEN(N3683)-SEARCH("/",N3683))</f>
        <v>plays</v>
      </c>
      <c r="S3683" s="11">
        <f>(((J3683/60)/60)/24)+DATE(1970,1,1)</f>
        <v>42374.651504629626</v>
      </c>
      <c r="T3683" s="11">
        <f>(((I3683/60)/60)/24)+DATE(1970,1,1)</f>
        <v>42384.651504629626</v>
      </c>
      <c r="U3683">
        <f>YEAR(S3683)</f>
        <v>2016</v>
      </c>
      <c r="V3683">
        <f>YEAR(T3683)</f>
        <v>2016</v>
      </c>
      <c r="W3683" t="str">
        <f>IF(V3683=U3683, "Yes"," No")</f>
        <v>Yes</v>
      </c>
    </row>
    <row r="3684" spans="1:23" ht="43.2" x14ac:dyDescent="0.3">
      <c r="A3684">
        <v>3682</v>
      </c>
      <c r="B3684" s="1" t="s">
        <v>7451</v>
      </c>
      <c r="C3684" s="1" t="s">
        <v>7452</v>
      </c>
      <c r="D3684">
        <v>3000</v>
      </c>
      <c r="E3684">
        <v>4176</v>
      </c>
      <c r="F3684" t="s">
        <v>16</v>
      </c>
      <c r="G3684" t="s">
        <v>17</v>
      </c>
      <c r="H3684" t="s">
        <v>18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1086</v>
      </c>
      <c r="O3684" s="7">
        <f>(E3684/D3684)*100</f>
        <v>139.19999999999999</v>
      </c>
      <c r="P3684" s="5">
        <f>IFERROR((E3684/L3684),0)</f>
        <v>62.328358208955223</v>
      </c>
      <c r="Q3684" s="5" t="str">
        <f>LEFT(N3684,SEARCH("/", N3684)-1)</f>
        <v>theater</v>
      </c>
      <c r="R3684" s="5" t="str">
        <f>RIGHT(N3684,LEN(N3684)-SEARCH("/",N3684))</f>
        <v>plays</v>
      </c>
      <c r="S3684" s="11">
        <f>(((J3684/60)/60)/24)+DATE(1970,1,1)</f>
        <v>41772.685393518521</v>
      </c>
      <c r="T3684" s="11">
        <f>(((I3684/60)/60)/24)+DATE(1970,1,1)</f>
        <v>41806.290972222225</v>
      </c>
      <c r="U3684">
        <f>YEAR(S3684)</f>
        <v>2014</v>
      </c>
      <c r="V3684">
        <f>YEAR(T3684)</f>
        <v>2014</v>
      </c>
      <c r="W3684" t="str">
        <f>IF(V3684=U3684, "Yes"," No")</f>
        <v>Yes</v>
      </c>
    </row>
    <row r="3685" spans="1:23" ht="43.2" x14ac:dyDescent="0.3">
      <c r="A3685">
        <v>3683</v>
      </c>
      <c r="B3685" s="1" t="s">
        <v>7453</v>
      </c>
      <c r="C3685" s="1" t="s">
        <v>7454</v>
      </c>
      <c r="D3685">
        <v>3500</v>
      </c>
      <c r="E3685">
        <v>3880</v>
      </c>
      <c r="F3685" t="s">
        <v>16</v>
      </c>
      <c r="G3685" t="s">
        <v>17</v>
      </c>
      <c r="H3685" t="s">
        <v>18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1086</v>
      </c>
      <c r="O3685" s="7">
        <f>(E3685/D3685)*100</f>
        <v>110.85714285714286</v>
      </c>
      <c r="P3685" s="5">
        <f>IFERROR((E3685/L3685),0)</f>
        <v>58.787878787878789</v>
      </c>
      <c r="Q3685" s="5" t="str">
        <f>LEFT(N3685,SEARCH("/", N3685)-1)</f>
        <v>theater</v>
      </c>
      <c r="R3685" s="5" t="str">
        <f>RIGHT(N3685,LEN(N3685)-SEARCH("/",N3685))</f>
        <v>plays</v>
      </c>
      <c r="S3685" s="11">
        <f>(((J3685/60)/60)/24)+DATE(1970,1,1)</f>
        <v>42633.116851851853</v>
      </c>
      <c r="T3685" s="11">
        <f>(((I3685/60)/60)/24)+DATE(1970,1,1)</f>
        <v>42663.116851851853</v>
      </c>
      <c r="U3685">
        <f>YEAR(S3685)</f>
        <v>2016</v>
      </c>
      <c r="V3685">
        <f>YEAR(T3685)</f>
        <v>2016</v>
      </c>
      <c r="W3685" t="str">
        <f>IF(V3685=U3685, "Yes"," No")</f>
        <v>Yes</v>
      </c>
    </row>
    <row r="3686" spans="1:23" ht="43.2" x14ac:dyDescent="0.3">
      <c r="A3686">
        <v>3684</v>
      </c>
      <c r="B3686" s="1" t="s">
        <v>7455</v>
      </c>
      <c r="C3686" s="1" t="s">
        <v>7456</v>
      </c>
      <c r="D3686">
        <v>750</v>
      </c>
      <c r="E3686">
        <v>1043</v>
      </c>
      <c r="F3686" t="s">
        <v>16</v>
      </c>
      <c r="G3686" t="s">
        <v>17</v>
      </c>
      <c r="H3686" t="s">
        <v>18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1086</v>
      </c>
      <c r="O3686" s="7">
        <f>(E3686/D3686)*100</f>
        <v>139.06666666666666</v>
      </c>
      <c r="P3686" s="5">
        <f>IFERROR((E3686/L3686),0)</f>
        <v>45.347826086956523</v>
      </c>
      <c r="Q3686" s="5" t="str">
        <f>LEFT(N3686,SEARCH("/", N3686)-1)</f>
        <v>theater</v>
      </c>
      <c r="R3686" s="5" t="str">
        <f>RIGHT(N3686,LEN(N3686)-SEARCH("/",N3686))</f>
        <v>plays</v>
      </c>
      <c r="S3686" s="11">
        <f>(((J3686/60)/60)/24)+DATE(1970,1,1)</f>
        <v>42219.180393518516</v>
      </c>
      <c r="T3686" s="11">
        <f>(((I3686/60)/60)/24)+DATE(1970,1,1)</f>
        <v>42249.180393518516</v>
      </c>
      <c r="U3686">
        <f>YEAR(S3686)</f>
        <v>2015</v>
      </c>
      <c r="V3686">
        <f>YEAR(T3686)</f>
        <v>2015</v>
      </c>
      <c r="W3686" t="str">
        <f>IF(V3686=U3686, "Yes"," No")</f>
        <v>Yes</v>
      </c>
    </row>
    <row r="3687" spans="1:23" ht="43.2" x14ac:dyDescent="0.3">
      <c r="A3687">
        <v>3685</v>
      </c>
      <c r="B3687" s="1" t="s">
        <v>7457</v>
      </c>
      <c r="C3687" s="1" t="s">
        <v>7458</v>
      </c>
      <c r="D3687">
        <v>5000</v>
      </c>
      <c r="E3687">
        <v>5285</v>
      </c>
      <c r="F3687" t="s">
        <v>16</v>
      </c>
      <c r="G3687" t="s">
        <v>17</v>
      </c>
      <c r="H3687" t="s">
        <v>18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1086</v>
      </c>
      <c r="O3687" s="7">
        <f>(E3687/D3687)*100</f>
        <v>105.69999999999999</v>
      </c>
      <c r="P3687" s="5">
        <f>IFERROR((E3687/L3687),0)</f>
        <v>41.944444444444443</v>
      </c>
      <c r="Q3687" s="5" t="str">
        <f>LEFT(N3687,SEARCH("/", N3687)-1)</f>
        <v>theater</v>
      </c>
      <c r="R3687" s="5" t="str">
        <f>RIGHT(N3687,LEN(N3687)-SEARCH("/",N3687))</f>
        <v>plays</v>
      </c>
      <c r="S3687" s="11">
        <f>(((J3687/60)/60)/24)+DATE(1970,1,1)</f>
        <v>41753.593275462961</v>
      </c>
      <c r="T3687" s="11">
        <f>(((I3687/60)/60)/24)+DATE(1970,1,1)</f>
        <v>41778.875</v>
      </c>
      <c r="U3687">
        <f>YEAR(S3687)</f>
        <v>2014</v>
      </c>
      <c r="V3687">
        <f>YEAR(T3687)</f>
        <v>2014</v>
      </c>
      <c r="W3687" t="str">
        <f>IF(V3687=U3687, "Yes"," No")</f>
        <v>Yes</v>
      </c>
    </row>
    <row r="3688" spans="1:23" ht="43.2" x14ac:dyDescent="0.3">
      <c r="A3688">
        <v>3686</v>
      </c>
      <c r="B3688" s="1" t="s">
        <v>7459</v>
      </c>
      <c r="C3688" s="1" t="s">
        <v>7460</v>
      </c>
      <c r="D3688">
        <v>350</v>
      </c>
      <c r="E3688">
        <v>355</v>
      </c>
      <c r="F3688" t="s">
        <v>16</v>
      </c>
      <c r="G3688" t="s">
        <v>17</v>
      </c>
      <c r="H3688" t="s">
        <v>18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1086</v>
      </c>
      <c r="O3688" s="7">
        <f>(E3688/D3688)*100</f>
        <v>101.42857142857142</v>
      </c>
      <c r="P3688" s="5">
        <f>IFERROR((E3688/L3688),0)</f>
        <v>59.166666666666664</v>
      </c>
      <c r="Q3688" s="5" t="str">
        <f>LEFT(N3688,SEARCH("/", N3688)-1)</f>
        <v>theater</v>
      </c>
      <c r="R3688" s="5" t="str">
        <f>RIGHT(N3688,LEN(N3688)-SEARCH("/",N3688))</f>
        <v>plays</v>
      </c>
      <c r="S3688" s="11">
        <f>(((J3688/60)/60)/24)+DATE(1970,1,1)</f>
        <v>42230.662731481483</v>
      </c>
      <c r="T3688" s="11">
        <f>(((I3688/60)/60)/24)+DATE(1970,1,1)</f>
        <v>42245.165972222225</v>
      </c>
      <c r="U3688">
        <f>YEAR(S3688)</f>
        <v>2015</v>
      </c>
      <c r="V3688">
        <f>YEAR(T3688)</f>
        <v>2015</v>
      </c>
      <c r="W3688" t="str">
        <f>IF(V3688=U3688, "Yes"," No")</f>
        <v>Yes</v>
      </c>
    </row>
    <row r="3689" spans="1:23" ht="57.6" x14ac:dyDescent="0.3">
      <c r="A3689">
        <v>3687</v>
      </c>
      <c r="B3689" s="1" t="s">
        <v>7461</v>
      </c>
      <c r="C3689" s="1" t="s">
        <v>7462</v>
      </c>
      <c r="D3689">
        <v>5000</v>
      </c>
      <c r="E3689">
        <v>5012.25</v>
      </c>
      <c r="F3689" t="s">
        <v>16</v>
      </c>
      <c r="G3689" t="s">
        <v>17</v>
      </c>
      <c r="H3689" t="s">
        <v>18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1086</v>
      </c>
      <c r="O3689" s="7">
        <f>(E3689/D3689)*100</f>
        <v>100.245</v>
      </c>
      <c r="P3689" s="5">
        <f>IFERROR((E3689/L3689),0)</f>
        <v>200.49</v>
      </c>
      <c r="Q3689" s="5" t="str">
        <f>LEFT(N3689,SEARCH("/", N3689)-1)</f>
        <v>theater</v>
      </c>
      <c r="R3689" s="5" t="str">
        <f>RIGHT(N3689,LEN(N3689)-SEARCH("/",N3689))</f>
        <v>plays</v>
      </c>
      <c r="S3689" s="11">
        <f>(((J3689/60)/60)/24)+DATE(1970,1,1)</f>
        <v>41787.218229166669</v>
      </c>
      <c r="T3689" s="11">
        <f>(((I3689/60)/60)/24)+DATE(1970,1,1)</f>
        <v>41817.218229166669</v>
      </c>
      <c r="U3689">
        <f>YEAR(S3689)</f>
        <v>2014</v>
      </c>
      <c r="V3689">
        <f>YEAR(T3689)</f>
        <v>2014</v>
      </c>
      <c r="W3689" t="str">
        <f>IF(V3689=U3689, "Yes"," No")</f>
        <v>Yes</v>
      </c>
    </row>
    <row r="3690" spans="1:23" ht="43.2" x14ac:dyDescent="0.3">
      <c r="A3690">
        <v>3688</v>
      </c>
      <c r="B3690" s="1" t="s">
        <v>7463</v>
      </c>
      <c r="C3690" s="1" t="s">
        <v>7464</v>
      </c>
      <c r="D3690">
        <v>3000</v>
      </c>
      <c r="E3690">
        <v>3275</v>
      </c>
      <c r="F3690" t="s">
        <v>16</v>
      </c>
      <c r="G3690" t="s">
        <v>24</v>
      </c>
      <c r="H3690" t="s">
        <v>25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1086</v>
      </c>
      <c r="O3690" s="7">
        <f>(E3690/D3690)*100</f>
        <v>109.16666666666666</v>
      </c>
      <c r="P3690" s="5">
        <f>IFERROR((E3690/L3690),0)</f>
        <v>83.974358974358978</v>
      </c>
      <c r="Q3690" s="5" t="str">
        <f>LEFT(N3690,SEARCH("/", N3690)-1)</f>
        <v>theater</v>
      </c>
      <c r="R3690" s="5" t="str">
        <f>RIGHT(N3690,LEN(N3690)-SEARCH("/",N3690))</f>
        <v>plays</v>
      </c>
      <c r="S3690" s="11">
        <f>(((J3690/60)/60)/24)+DATE(1970,1,1)</f>
        <v>41829.787083333329</v>
      </c>
      <c r="T3690" s="11">
        <f>(((I3690/60)/60)/24)+DATE(1970,1,1)</f>
        <v>41859.787083333329</v>
      </c>
      <c r="U3690">
        <f>YEAR(S3690)</f>
        <v>2014</v>
      </c>
      <c r="V3690">
        <f>YEAR(T3690)</f>
        <v>2014</v>
      </c>
      <c r="W3690" t="str">
        <f>IF(V3690=U3690, "Yes"," No")</f>
        <v>Yes</v>
      </c>
    </row>
    <row r="3691" spans="1:23" ht="43.2" x14ac:dyDescent="0.3">
      <c r="A3691">
        <v>3689</v>
      </c>
      <c r="B3691" s="1" t="s">
        <v>7465</v>
      </c>
      <c r="C3691" s="1" t="s">
        <v>7466</v>
      </c>
      <c r="D3691">
        <v>3000</v>
      </c>
      <c r="E3691">
        <v>3550</v>
      </c>
      <c r="F3691" t="s">
        <v>16</v>
      </c>
      <c r="G3691" t="s">
        <v>17</v>
      </c>
      <c r="H3691" t="s">
        <v>18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1086</v>
      </c>
      <c r="O3691" s="7">
        <f>(E3691/D3691)*100</f>
        <v>118.33333333333333</v>
      </c>
      <c r="P3691" s="5">
        <f>IFERROR((E3691/L3691),0)</f>
        <v>57.258064516129032</v>
      </c>
      <c r="Q3691" s="5" t="str">
        <f>LEFT(N3691,SEARCH("/", N3691)-1)</f>
        <v>theater</v>
      </c>
      <c r="R3691" s="5" t="str">
        <f>RIGHT(N3691,LEN(N3691)-SEARCH("/",N3691))</f>
        <v>plays</v>
      </c>
      <c r="S3691" s="11">
        <f>(((J3691/60)/60)/24)+DATE(1970,1,1)</f>
        <v>42147.826840277776</v>
      </c>
      <c r="T3691" s="11">
        <f>(((I3691/60)/60)/24)+DATE(1970,1,1)</f>
        <v>42176.934027777781</v>
      </c>
      <c r="U3691">
        <f>YEAR(S3691)</f>
        <v>2015</v>
      </c>
      <c r="V3691">
        <f>YEAR(T3691)</f>
        <v>2015</v>
      </c>
      <c r="W3691" t="str">
        <f>IF(V3691=U3691, "Yes"," No")</f>
        <v>Yes</v>
      </c>
    </row>
    <row r="3692" spans="1:23" ht="43.2" x14ac:dyDescent="0.3">
      <c r="A3692">
        <v>3690</v>
      </c>
      <c r="B3692" s="1" t="s">
        <v>7467</v>
      </c>
      <c r="C3692" s="1" t="s">
        <v>7468</v>
      </c>
      <c r="D3692">
        <v>1500</v>
      </c>
      <c r="E3692">
        <v>1800</v>
      </c>
      <c r="F3692" t="s">
        <v>16</v>
      </c>
      <c r="G3692" t="s">
        <v>17</v>
      </c>
      <c r="H3692" t="s">
        <v>18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1086</v>
      </c>
      <c r="O3692" s="7">
        <f>(E3692/D3692)*100</f>
        <v>120</v>
      </c>
      <c r="P3692" s="5">
        <f>IFERROR((E3692/L3692),0)</f>
        <v>58.064516129032256</v>
      </c>
      <c r="Q3692" s="5" t="str">
        <f>LEFT(N3692,SEARCH("/", N3692)-1)</f>
        <v>theater</v>
      </c>
      <c r="R3692" s="5" t="str">
        <f>RIGHT(N3692,LEN(N3692)-SEARCH("/",N3692))</f>
        <v>plays</v>
      </c>
      <c r="S3692" s="11">
        <f>(((J3692/60)/60)/24)+DATE(1970,1,1)</f>
        <v>41940.598182870373</v>
      </c>
      <c r="T3692" s="11">
        <f>(((I3692/60)/60)/24)+DATE(1970,1,1)</f>
        <v>41970.639849537038</v>
      </c>
      <c r="U3692">
        <f>YEAR(S3692)</f>
        <v>2014</v>
      </c>
      <c r="V3692">
        <f>YEAR(T3692)</f>
        <v>2014</v>
      </c>
      <c r="W3692" t="str">
        <f>IF(V3692=U3692, "Yes"," No")</f>
        <v>Yes</v>
      </c>
    </row>
    <row r="3693" spans="1:23" ht="43.2" x14ac:dyDescent="0.3">
      <c r="A3693">
        <v>3691</v>
      </c>
      <c r="B3693" s="1" t="s">
        <v>7469</v>
      </c>
      <c r="C3693" s="1" t="s">
        <v>7470</v>
      </c>
      <c r="D3693">
        <v>40000</v>
      </c>
      <c r="E3693">
        <v>51184</v>
      </c>
      <c r="F3693" t="s">
        <v>16</v>
      </c>
      <c r="G3693" t="s">
        <v>17</v>
      </c>
      <c r="H3693" t="s">
        <v>18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1086</v>
      </c>
      <c r="O3693" s="7">
        <f>(E3693/D3693)*100</f>
        <v>127.96000000000001</v>
      </c>
      <c r="P3693" s="5">
        <f>IFERROR((E3693/L3693),0)</f>
        <v>186.80291970802921</v>
      </c>
      <c r="Q3693" s="5" t="str">
        <f>LEFT(N3693,SEARCH("/", N3693)-1)</f>
        <v>theater</v>
      </c>
      <c r="R3693" s="5" t="str">
        <f>RIGHT(N3693,LEN(N3693)-SEARCH("/",N3693))</f>
        <v>plays</v>
      </c>
      <c r="S3693" s="11">
        <f>(((J3693/60)/60)/24)+DATE(1970,1,1)</f>
        <v>42020.700567129628</v>
      </c>
      <c r="T3693" s="11">
        <f>(((I3693/60)/60)/24)+DATE(1970,1,1)</f>
        <v>42065.207638888889</v>
      </c>
      <c r="U3693">
        <f>YEAR(S3693)</f>
        <v>2015</v>
      </c>
      <c r="V3693">
        <f>YEAR(T3693)</f>
        <v>2015</v>
      </c>
      <c r="W3693" t="str">
        <f>IF(V3693=U3693, "Yes"," No")</f>
        <v>Yes</v>
      </c>
    </row>
    <row r="3694" spans="1:23" ht="28.8" x14ac:dyDescent="0.3">
      <c r="A3694">
        <v>3692</v>
      </c>
      <c r="B3694" s="1" t="s">
        <v>7471</v>
      </c>
      <c r="C3694" s="1" t="s">
        <v>7472</v>
      </c>
      <c r="D3694">
        <v>1000</v>
      </c>
      <c r="E3694">
        <v>1260</v>
      </c>
      <c r="F3694" t="s">
        <v>16</v>
      </c>
      <c r="G3694" t="s">
        <v>17</v>
      </c>
      <c r="H3694" t="s">
        <v>18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1086</v>
      </c>
      <c r="O3694" s="7">
        <f>(E3694/D3694)*100</f>
        <v>126</v>
      </c>
      <c r="P3694" s="5">
        <f>IFERROR((E3694/L3694),0)</f>
        <v>74.117647058823536</v>
      </c>
      <c r="Q3694" s="5" t="str">
        <f>LEFT(N3694,SEARCH("/", N3694)-1)</f>
        <v>theater</v>
      </c>
      <c r="R3694" s="5" t="str">
        <f>RIGHT(N3694,LEN(N3694)-SEARCH("/",N3694))</f>
        <v>plays</v>
      </c>
      <c r="S3694" s="11">
        <f>(((J3694/60)/60)/24)+DATE(1970,1,1)</f>
        <v>41891.96503472222</v>
      </c>
      <c r="T3694" s="11">
        <f>(((I3694/60)/60)/24)+DATE(1970,1,1)</f>
        <v>41901</v>
      </c>
      <c r="U3694">
        <f>YEAR(S3694)</f>
        <v>2014</v>
      </c>
      <c r="V3694">
        <f>YEAR(T3694)</f>
        <v>2014</v>
      </c>
      <c r="W3694" t="str">
        <f>IF(V3694=U3694, "Yes"," No")</f>
        <v>Yes</v>
      </c>
    </row>
    <row r="3695" spans="1:23" ht="43.2" x14ac:dyDescent="0.3">
      <c r="A3695">
        <v>3693</v>
      </c>
      <c r="B3695" s="1" t="s">
        <v>7473</v>
      </c>
      <c r="C3695" s="1" t="s">
        <v>7474</v>
      </c>
      <c r="D3695">
        <v>333</v>
      </c>
      <c r="E3695">
        <v>430</v>
      </c>
      <c r="F3695" t="s">
        <v>16</v>
      </c>
      <c r="G3695" t="s">
        <v>24</v>
      </c>
      <c r="H3695" t="s">
        <v>25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1086</v>
      </c>
      <c r="O3695" s="7">
        <f>(E3695/D3695)*100</f>
        <v>129.12912912912913</v>
      </c>
      <c r="P3695" s="5">
        <f>IFERROR((E3695/L3695),0)</f>
        <v>30.714285714285715</v>
      </c>
      <c r="Q3695" s="5" t="str">
        <f>LEFT(N3695,SEARCH("/", N3695)-1)</f>
        <v>theater</v>
      </c>
      <c r="R3695" s="5" t="str">
        <f>RIGHT(N3695,LEN(N3695)-SEARCH("/",N3695))</f>
        <v>plays</v>
      </c>
      <c r="S3695" s="11">
        <f>(((J3695/60)/60)/24)+DATE(1970,1,1)</f>
        <v>42309.191307870366</v>
      </c>
      <c r="T3695" s="11">
        <f>(((I3695/60)/60)/24)+DATE(1970,1,1)</f>
        <v>42338.9375</v>
      </c>
      <c r="U3695">
        <f>YEAR(S3695)</f>
        <v>2015</v>
      </c>
      <c r="V3695">
        <f>YEAR(T3695)</f>
        <v>2015</v>
      </c>
      <c r="W3695" t="str">
        <f>IF(V3695=U3695, "Yes"," No")</f>
        <v>Yes</v>
      </c>
    </row>
    <row r="3696" spans="1:23" ht="57.6" x14ac:dyDescent="0.3">
      <c r="A3696">
        <v>3694</v>
      </c>
      <c r="B3696" s="1" t="s">
        <v>7475</v>
      </c>
      <c r="C3696" s="1" t="s">
        <v>7476</v>
      </c>
      <c r="D3696">
        <v>3500</v>
      </c>
      <c r="E3696">
        <v>3760</v>
      </c>
      <c r="F3696" t="s">
        <v>16</v>
      </c>
      <c r="G3696" t="s">
        <v>17</v>
      </c>
      <c r="H3696" t="s">
        <v>18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1086</v>
      </c>
      <c r="O3696" s="7">
        <f>(E3696/D3696)*100</f>
        <v>107.42857142857143</v>
      </c>
      <c r="P3696" s="5">
        <f>IFERROR((E3696/L3696),0)</f>
        <v>62.666666666666664</v>
      </c>
      <c r="Q3696" s="5" t="str">
        <f>LEFT(N3696,SEARCH("/", N3696)-1)</f>
        <v>theater</v>
      </c>
      <c r="R3696" s="5" t="str">
        <f>RIGHT(N3696,LEN(N3696)-SEARCH("/",N3696))</f>
        <v>plays</v>
      </c>
      <c r="S3696" s="11">
        <f>(((J3696/60)/60)/24)+DATE(1970,1,1)</f>
        <v>42490.133877314816</v>
      </c>
      <c r="T3696" s="11">
        <f>(((I3696/60)/60)/24)+DATE(1970,1,1)</f>
        <v>42527.083333333328</v>
      </c>
      <c r="U3696">
        <f>YEAR(S3696)</f>
        <v>2016</v>
      </c>
      <c r="V3696">
        <f>YEAR(T3696)</f>
        <v>2016</v>
      </c>
      <c r="W3696" t="str">
        <f>IF(V3696=U3696, "Yes"," No")</f>
        <v>Yes</v>
      </c>
    </row>
    <row r="3697" spans="1:23" ht="57.6" x14ac:dyDescent="0.3">
      <c r="A3697">
        <v>3695</v>
      </c>
      <c r="B3697" s="1" t="s">
        <v>7477</v>
      </c>
      <c r="C3697" s="1" t="s">
        <v>7478</v>
      </c>
      <c r="D3697">
        <v>4000</v>
      </c>
      <c r="E3697">
        <v>4005</v>
      </c>
      <c r="F3697" t="s">
        <v>16</v>
      </c>
      <c r="G3697" t="s">
        <v>17</v>
      </c>
      <c r="H3697" t="s">
        <v>18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1086</v>
      </c>
      <c r="O3697" s="7">
        <f>(E3697/D3697)*100</f>
        <v>100.125</v>
      </c>
      <c r="P3697" s="5">
        <f>IFERROR((E3697/L3697),0)</f>
        <v>121.36363636363636</v>
      </c>
      <c r="Q3697" s="5" t="str">
        <f>LEFT(N3697,SEARCH("/", N3697)-1)</f>
        <v>theater</v>
      </c>
      <c r="R3697" s="5" t="str">
        <f>RIGHT(N3697,LEN(N3697)-SEARCH("/",N3697))</f>
        <v>plays</v>
      </c>
      <c r="S3697" s="11">
        <f>(((J3697/60)/60)/24)+DATE(1970,1,1)</f>
        <v>41995.870486111111</v>
      </c>
      <c r="T3697" s="11">
        <f>(((I3697/60)/60)/24)+DATE(1970,1,1)</f>
        <v>42015.870486111111</v>
      </c>
      <c r="U3697">
        <f>YEAR(S3697)</f>
        <v>2014</v>
      </c>
      <c r="V3697">
        <f>YEAR(T3697)</f>
        <v>2015</v>
      </c>
      <c r="W3697" t="str">
        <f>IF(V3697=U3697, "Yes"," No")</f>
        <v xml:space="preserve"> No</v>
      </c>
    </row>
    <row r="3698" spans="1:23" ht="43.2" x14ac:dyDescent="0.3">
      <c r="A3698">
        <v>3696</v>
      </c>
      <c r="B3698" s="1" t="s">
        <v>7479</v>
      </c>
      <c r="C3698" s="1" t="s">
        <v>7480</v>
      </c>
      <c r="D3698">
        <v>2000</v>
      </c>
      <c r="E3698">
        <v>3100</v>
      </c>
      <c r="F3698" t="s">
        <v>16</v>
      </c>
      <c r="G3698" t="s">
        <v>24</v>
      </c>
      <c r="H3698" t="s">
        <v>25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1086</v>
      </c>
      <c r="O3698" s="7">
        <f>(E3698/D3698)*100</f>
        <v>155</v>
      </c>
      <c r="P3698" s="5">
        <f>IFERROR((E3698/L3698),0)</f>
        <v>39.743589743589745</v>
      </c>
      <c r="Q3698" s="5" t="str">
        <f>LEFT(N3698,SEARCH("/", N3698)-1)</f>
        <v>theater</v>
      </c>
      <c r="R3698" s="5" t="str">
        <f>RIGHT(N3698,LEN(N3698)-SEARCH("/",N3698))</f>
        <v>plays</v>
      </c>
      <c r="S3698" s="11">
        <f>(((J3698/60)/60)/24)+DATE(1970,1,1)</f>
        <v>41988.617083333331</v>
      </c>
      <c r="T3698" s="11">
        <f>(((I3698/60)/60)/24)+DATE(1970,1,1)</f>
        <v>42048.617083333331</v>
      </c>
      <c r="U3698">
        <f>YEAR(S3698)</f>
        <v>2014</v>
      </c>
      <c r="V3698">
        <f>YEAR(T3698)</f>
        <v>2015</v>
      </c>
      <c r="W3698" t="str">
        <f>IF(V3698=U3698, "Yes"," No")</f>
        <v xml:space="preserve"> No</v>
      </c>
    </row>
    <row r="3699" spans="1:23" ht="43.2" x14ac:dyDescent="0.3">
      <c r="A3699">
        <v>3697</v>
      </c>
      <c r="B3699" s="1" t="s">
        <v>7481</v>
      </c>
      <c r="C3699" s="1" t="s">
        <v>7482</v>
      </c>
      <c r="D3699">
        <v>2000</v>
      </c>
      <c r="E3699">
        <v>2160</v>
      </c>
      <c r="F3699" t="s">
        <v>16</v>
      </c>
      <c r="G3699" t="s">
        <v>24</v>
      </c>
      <c r="H3699" t="s">
        <v>25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1086</v>
      </c>
      <c r="O3699" s="7">
        <f>(E3699/D3699)*100</f>
        <v>108</v>
      </c>
      <c r="P3699" s="5">
        <f>IFERROR((E3699/L3699),0)</f>
        <v>72</v>
      </c>
      <c r="Q3699" s="5" t="str">
        <f>LEFT(N3699,SEARCH("/", N3699)-1)</f>
        <v>theater</v>
      </c>
      <c r="R3699" s="5" t="str">
        <f>RIGHT(N3699,LEN(N3699)-SEARCH("/",N3699))</f>
        <v>plays</v>
      </c>
      <c r="S3699" s="11">
        <f>(((J3699/60)/60)/24)+DATE(1970,1,1)</f>
        <v>42479.465833333335</v>
      </c>
      <c r="T3699" s="11">
        <f>(((I3699/60)/60)/24)+DATE(1970,1,1)</f>
        <v>42500.465833333335</v>
      </c>
      <c r="U3699">
        <f>YEAR(S3699)</f>
        <v>2016</v>
      </c>
      <c r="V3699">
        <f>YEAR(T3699)</f>
        <v>2016</v>
      </c>
      <c r="W3699" t="str">
        <f>IF(V3699=U3699, "Yes"," No")</f>
        <v>Yes</v>
      </c>
    </row>
    <row r="3700" spans="1:23" ht="43.2" x14ac:dyDescent="0.3">
      <c r="A3700">
        <v>3698</v>
      </c>
      <c r="B3700" s="1" t="s">
        <v>7483</v>
      </c>
      <c r="C3700" s="1" t="s">
        <v>7484</v>
      </c>
      <c r="D3700">
        <v>5000</v>
      </c>
      <c r="E3700">
        <v>5526</v>
      </c>
      <c r="F3700" t="s">
        <v>16</v>
      </c>
      <c r="G3700" t="s">
        <v>17</v>
      </c>
      <c r="H3700" t="s">
        <v>18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1086</v>
      </c>
      <c r="O3700" s="7">
        <f>(E3700/D3700)*100</f>
        <v>110.52</v>
      </c>
      <c r="P3700" s="5">
        <f>IFERROR((E3700/L3700),0)</f>
        <v>40.632352941176471</v>
      </c>
      <c r="Q3700" s="5" t="str">
        <f>LEFT(N3700,SEARCH("/", N3700)-1)</f>
        <v>theater</v>
      </c>
      <c r="R3700" s="5" t="str">
        <f>RIGHT(N3700,LEN(N3700)-SEARCH("/",N3700))</f>
        <v>plays</v>
      </c>
      <c r="S3700" s="11">
        <f>(((J3700/60)/60)/24)+DATE(1970,1,1)</f>
        <v>42401.806562500002</v>
      </c>
      <c r="T3700" s="11">
        <f>(((I3700/60)/60)/24)+DATE(1970,1,1)</f>
        <v>42431.806562500002</v>
      </c>
      <c r="U3700">
        <f>YEAR(S3700)</f>
        <v>2016</v>
      </c>
      <c r="V3700">
        <f>YEAR(T3700)</f>
        <v>2016</v>
      </c>
      <c r="W3700" t="str">
        <f>IF(V3700=U3700, "Yes"," No")</f>
        <v>Yes</v>
      </c>
    </row>
    <row r="3701" spans="1:23" ht="57.6" x14ac:dyDescent="0.3">
      <c r="A3701">
        <v>3699</v>
      </c>
      <c r="B3701" s="1" t="s">
        <v>7485</v>
      </c>
      <c r="C3701" s="1" t="s">
        <v>7486</v>
      </c>
      <c r="D3701">
        <v>2500</v>
      </c>
      <c r="E3701">
        <v>2520</v>
      </c>
      <c r="F3701" t="s">
        <v>16</v>
      </c>
      <c r="G3701" t="s">
        <v>17</v>
      </c>
      <c r="H3701" t="s">
        <v>18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1086</v>
      </c>
      <c r="O3701" s="7">
        <f>(E3701/D3701)*100</f>
        <v>100.8</v>
      </c>
      <c r="P3701" s="5">
        <f>IFERROR((E3701/L3701),0)</f>
        <v>63</v>
      </c>
      <c r="Q3701" s="5" t="str">
        <f>LEFT(N3701,SEARCH("/", N3701)-1)</f>
        <v>theater</v>
      </c>
      <c r="R3701" s="5" t="str">
        <f>RIGHT(N3701,LEN(N3701)-SEARCH("/",N3701))</f>
        <v>plays</v>
      </c>
      <c r="S3701" s="11">
        <f>(((J3701/60)/60)/24)+DATE(1970,1,1)</f>
        <v>41897.602037037039</v>
      </c>
      <c r="T3701" s="11">
        <f>(((I3701/60)/60)/24)+DATE(1970,1,1)</f>
        <v>41927.602037037039</v>
      </c>
      <c r="U3701">
        <f>YEAR(S3701)</f>
        <v>2014</v>
      </c>
      <c r="V3701">
        <f>YEAR(T3701)</f>
        <v>2014</v>
      </c>
      <c r="W3701" t="str">
        <f>IF(V3701=U3701, "Yes"," No")</f>
        <v>Yes</v>
      </c>
    </row>
    <row r="3702" spans="1:23" ht="28.8" x14ac:dyDescent="0.3">
      <c r="A3702">
        <v>3700</v>
      </c>
      <c r="B3702" s="1" t="s">
        <v>7487</v>
      </c>
      <c r="C3702" s="1" t="s">
        <v>7488</v>
      </c>
      <c r="D3702">
        <v>500</v>
      </c>
      <c r="E3702">
        <v>606</v>
      </c>
      <c r="F3702" t="s">
        <v>16</v>
      </c>
      <c r="G3702" t="s">
        <v>17</v>
      </c>
      <c r="H3702" t="s">
        <v>18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1086</v>
      </c>
      <c r="O3702" s="7">
        <f>(E3702/D3702)*100</f>
        <v>121.2</v>
      </c>
      <c r="P3702" s="5">
        <f>IFERROR((E3702/L3702),0)</f>
        <v>33.666666666666664</v>
      </c>
      <c r="Q3702" s="5" t="str">
        <f>LEFT(N3702,SEARCH("/", N3702)-1)</f>
        <v>theater</v>
      </c>
      <c r="R3702" s="5" t="str">
        <f>RIGHT(N3702,LEN(N3702)-SEARCH("/",N3702))</f>
        <v>plays</v>
      </c>
      <c r="S3702" s="11">
        <f>(((J3702/60)/60)/24)+DATE(1970,1,1)</f>
        <v>41882.585648148146</v>
      </c>
      <c r="T3702" s="11">
        <f>(((I3702/60)/60)/24)+DATE(1970,1,1)</f>
        <v>41912.666666666664</v>
      </c>
      <c r="U3702">
        <f>YEAR(S3702)</f>
        <v>2014</v>
      </c>
      <c r="V3702">
        <f>YEAR(T3702)</f>
        <v>2014</v>
      </c>
      <c r="W3702" t="str">
        <f>IF(V3702=U3702, "Yes"," No")</f>
        <v>Yes</v>
      </c>
    </row>
    <row r="3703" spans="1:23" ht="43.2" x14ac:dyDescent="0.3">
      <c r="A3703">
        <v>3701</v>
      </c>
      <c r="B3703" s="1" t="s">
        <v>7489</v>
      </c>
      <c r="C3703" s="1" t="s">
        <v>7490</v>
      </c>
      <c r="D3703">
        <v>1500</v>
      </c>
      <c r="E3703">
        <v>1505</v>
      </c>
      <c r="F3703" t="s">
        <v>16</v>
      </c>
      <c r="G3703" t="s">
        <v>24</v>
      </c>
      <c r="H3703" t="s">
        <v>25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1086</v>
      </c>
      <c r="O3703" s="7">
        <f>(E3703/D3703)*100</f>
        <v>100.33333333333334</v>
      </c>
      <c r="P3703" s="5">
        <f>IFERROR((E3703/L3703),0)</f>
        <v>38.589743589743591</v>
      </c>
      <c r="Q3703" s="5" t="str">
        <f>LEFT(N3703,SEARCH("/", N3703)-1)</f>
        <v>theater</v>
      </c>
      <c r="R3703" s="5" t="str">
        <f>RIGHT(N3703,LEN(N3703)-SEARCH("/",N3703))</f>
        <v>plays</v>
      </c>
      <c r="S3703" s="11">
        <f>(((J3703/60)/60)/24)+DATE(1970,1,1)</f>
        <v>42129.541585648149</v>
      </c>
      <c r="T3703" s="11">
        <f>(((I3703/60)/60)/24)+DATE(1970,1,1)</f>
        <v>42159.541585648149</v>
      </c>
      <c r="U3703">
        <f>YEAR(S3703)</f>
        <v>2015</v>
      </c>
      <c r="V3703">
        <f>YEAR(T3703)</f>
        <v>2015</v>
      </c>
      <c r="W3703" t="str">
        <f>IF(V3703=U3703, "Yes"," No")</f>
        <v>Yes</v>
      </c>
    </row>
    <row r="3704" spans="1:23" ht="57.6" x14ac:dyDescent="0.3">
      <c r="A3704">
        <v>3702</v>
      </c>
      <c r="B3704" s="1" t="s">
        <v>7491</v>
      </c>
      <c r="C3704" s="1" t="s">
        <v>7492</v>
      </c>
      <c r="D3704">
        <v>3000</v>
      </c>
      <c r="E3704">
        <v>3275</v>
      </c>
      <c r="F3704" t="s">
        <v>16</v>
      </c>
      <c r="G3704" t="s">
        <v>24</v>
      </c>
      <c r="H3704" t="s">
        <v>25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1086</v>
      </c>
      <c r="O3704" s="7">
        <f>(E3704/D3704)*100</f>
        <v>109.16666666666666</v>
      </c>
      <c r="P3704" s="5">
        <f>IFERROR((E3704/L3704),0)</f>
        <v>155.95238095238096</v>
      </c>
      <c r="Q3704" s="5" t="str">
        <f>LEFT(N3704,SEARCH("/", N3704)-1)</f>
        <v>theater</v>
      </c>
      <c r="R3704" s="5" t="str">
        <f>RIGHT(N3704,LEN(N3704)-SEARCH("/",N3704))</f>
        <v>plays</v>
      </c>
      <c r="S3704" s="11">
        <f>(((J3704/60)/60)/24)+DATE(1970,1,1)</f>
        <v>42524.53800925926</v>
      </c>
      <c r="T3704" s="11">
        <f>(((I3704/60)/60)/24)+DATE(1970,1,1)</f>
        <v>42561.957638888889</v>
      </c>
      <c r="U3704">
        <f>YEAR(S3704)</f>
        <v>2016</v>
      </c>
      <c r="V3704">
        <f>YEAR(T3704)</f>
        <v>2016</v>
      </c>
      <c r="W3704" t="str">
        <f>IF(V3704=U3704, "Yes"," No")</f>
        <v>Yes</v>
      </c>
    </row>
    <row r="3705" spans="1:23" ht="43.2" x14ac:dyDescent="0.3">
      <c r="A3705">
        <v>3703</v>
      </c>
      <c r="B3705" s="1" t="s">
        <v>7493</v>
      </c>
      <c r="C3705" s="1" t="s">
        <v>7494</v>
      </c>
      <c r="D3705">
        <v>1050</v>
      </c>
      <c r="E3705">
        <v>1296</v>
      </c>
      <c r="F3705" t="s">
        <v>16</v>
      </c>
      <c r="G3705" t="s">
        <v>17</v>
      </c>
      <c r="H3705" t="s">
        <v>18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1086</v>
      </c>
      <c r="O3705" s="7">
        <f>(E3705/D3705)*100</f>
        <v>123.42857142857142</v>
      </c>
      <c r="P3705" s="5">
        <f>IFERROR((E3705/L3705),0)</f>
        <v>43.2</v>
      </c>
      <c r="Q3705" s="5" t="str">
        <f>LEFT(N3705,SEARCH("/", N3705)-1)</f>
        <v>theater</v>
      </c>
      <c r="R3705" s="5" t="str">
        <f>RIGHT(N3705,LEN(N3705)-SEARCH("/",N3705))</f>
        <v>plays</v>
      </c>
      <c r="S3705" s="11">
        <f>(((J3705/60)/60)/24)+DATE(1970,1,1)</f>
        <v>42556.504490740743</v>
      </c>
      <c r="T3705" s="11">
        <f>(((I3705/60)/60)/24)+DATE(1970,1,1)</f>
        <v>42595.290972222225</v>
      </c>
      <c r="U3705">
        <f>YEAR(S3705)</f>
        <v>2016</v>
      </c>
      <c r="V3705">
        <f>YEAR(T3705)</f>
        <v>2016</v>
      </c>
      <c r="W3705" t="str">
        <f>IF(V3705=U3705, "Yes"," No")</f>
        <v>Yes</v>
      </c>
    </row>
    <row r="3706" spans="1:23" ht="43.2" x14ac:dyDescent="0.3">
      <c r="A3706">
        <v>3704</v>
      </c>
      <c r="B3706" s="1" t="s">
        <v>7495</v>
      </c>
      <c r="C3706" s="1" t="s">
        <v>7496</v>
      </c>
      <c r="D3706">
        <v>300</v>
      </c>
      <c r="E3706">
        <v>409.01</v>
      </c>
      <c r="F3706" t="s">
        <v>16</v>
      </c>
      <c r="G3706" t="s">
        <v>24</v>
      </c>
      <c r="H3706" t="s">
        <v>25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1086</v>
      </c>
      <c r="O3706" s="7">
        <f>(E3706/D3706)*100</f>
        <v>136.33666666666667</v>
      </c>
      <c r="P3706" s="5">
        <f>IFERROR((E3706/L3706),0)</f>
        <v>15.148518518518518</v>
      </c>
      <c r="Q3706" s="5" t="str">
        <f>LEFT(N3706,SEARCH("/", N3706)-1)</f>
        <v>theater</v>
      </c>
      <c r="R3706" s="5" t="str">
        <f>RIGHT(N3706,LEN(N3706)-SEARCH("/",N3706))</f>
        <v>plays</v>
      </c>
      <c r="S3706" s="11">
        <f>(((J3706/60)/60)/24)+DATE(1970,1,1)</f>
        <v>42461.689745370371</v>
      </c>
      <c r="T3706" s="11">
        <f>(((I3706/60)/60)/24)+DATE(1970,1,1)</f>
        <v>42521.689745370371</v>
      </c>
      <c r="U3706">
        <f>YEAR(S3706)</f>
        <v>2016</v>
      </c>
      <c r="V3706">
        <f>YEAR(T3706)</f>
        <v>2016</v>
      </c>
      <c r="W3706" t="str">
        <f>IF(V3706=U3706, "Yes"," No")</f>
        <v>Yes</v>
      </c>
    </row>
    <row r="3707" spans="1:23" ht="43.2" x14ac:dyDescent="0.3">
      <c r="A3707">
        <v>3705</v>
      </c>
      <c r="B3707" s="1" t="s">
        <v>7497</v>
      </c>
      <c r="C3707" s="1" t="s">
        <v>7498</v>
      </c>
      <c r="D3707">
        <v>2827</v>
      </c>
      <c r="E3707">
        <v>2925</v>
      </c>
      <c r="F3707" t="s">
        <v>16</v>
      </c>
      <c r="G3707" t="s">
        <v>17</v>
      </c>
      <c r="H3707" t="s">
        <v>18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1086</v>
      </c>
      <c r="O3707" s="7">
        <f>(E3707/D3707)*100</f>
        <v>103.46657233816768</v>
      </c>
      <c r="P3707" s="5">
        <f>IFERROR((E3707/L3707),0)</f>
        <v>83.571428571428569</v>
      </c>
      <c r="Q3707" s="5" t="str">
        <f>LEFT(N3707,SEARCH("/", N3707)-1)</f>
        <v>theater</v>
      </c>
      <c r="R3707" s="5" t="str">
        <f>RIGHT(N3707,LEN(N3707)-SEARCH("/",N3707))</f>
        <v>plays</v>
      </c>
      <c r="S3707" s="11">
        <f>(((J3707/60)/60)/24)+DATE(1970,1,1)</f>
        <v>41792.542986111112</v>
      </c>
      <c r="T3707" s="11">
        <f>(((I3707/60)/60)/24)+DATE(1970,1,1)</f>
        <v>41813.75</v>
      </c>
      <c r="U3707">
        <f>YEAR(S3707)</f>
        <v>2014</v>
      </c>
      <c r="V3707">
        <f>YEAR(T3707)</f>
        <v>2014</v>
      </c>
      <c r="W3707" t="str">
        <f>IF(V3707=U3707, "Yes"," No")</f>
        <v>Yes</v>
      </c>
    </row>
    <row r="3708" spans="1:23" ht="43.2" x14ac:dyDescent="0.3">
      <c r="A3708">
        <v>3706</v>
      </c>
      <c r="B3708" s="1" t="s">
        <v>7499</v>
      </c>
      <c r="C3708" s="1" t="s">
        <v>7500</v>
      </c>
      <c r="D3708">
        <v>1500</v>
      </c>
      <c r="E3708">
        <v>1820</v>
      </c>
      <c r="F3708" t="s">
        <v>16</v>
      </c>
      <c r="G3708" t="s">
        <v>17</v>
      </c>
      <c r="H3708" t="s">
        <v>18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1086</v>
      </c>
      <c r="O3708" s="7">
        <f>(E3708/D3708)*100</f>
        <v>121.33333333333334</v>
      </c>
      <c r="P3708" s="5">
        <f>IFERROR((E3708/L3708),0)</f>
        <v>140</v>
      </c>
      <c r="Q3708" s="5" t="str">
        <f>LEFT(N3708,SEARCH("/", N3708)-1)</f>
        <v>theater</v>
      </c>
      <c r="R3708" s="5" t="str">
        <f>RIGHT(N3708,LEN(N3708)-SEARCH("/",N3708))</f>
        <v>plays</v>
      </c>
      <c r="S3708" s="11">
        <f>(((J3708/60)/60)/24)+DATE(1970,1,1)</f>
        <v>41879.913761574076</v>
      </c>
      <c r="T3708" s="11">
        <f>(((I3708/60)/60)/24)+DATE(1970,1,1)</f>
        <v>41894.913761574076</v>
      </c>
      <c r="U3708">
        <f>YEAR(S3708)</f>
        <v>2014</v>
      </c>
      <c r="V3708">
        <f>YEAR(T3708)</f>
        <v>2014</v>
      </c>
      <c r="W3708" t="str">
        <f>IF(V3708=U3708, "Yes"," No")</f>
        <v>Yes</v>
      </c>
    </row>
    <row r="3709" spans="1:23" ht="43.2" x14ac:dyDescent="0.3">
      <c r="A3709">
        <v>3707</v>
      </c>
      <c r="B3709" s="1" t="s">
        <v>7501</v>
      </c>
      <c r="C3709" s="1" t="s">
        <v>7502</v>
      </c>
      <c r="D3709">
        <v>1000</v>
      </c>
      <c r="E3709">
        <v>1860</v>
      </c>
      <c r="F3709" t="s">
        <v>16</v>
      </c>
      <c r="G3709" t="s">
        <v>17</v>
      </c>
      <c r="H3709" t="s">
        <v>18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1086</v>
      </c>
      <c r="O3709" s="7">
        <f>(E3709/D3709)*100</f>
        <v>186</v>
      </c>
      <c r="P3709" s="5">
        <f>IFERROR((E3709/L3709),0)</f>
        <v>80.869565217391298</v>
      </c>
      <c r="Q3709" s="5" t="str">
        <f>LEFT(N3709,SEARCH("/", N3709)-1)</f>
        <v>theater</v>
      </c>
      <c r="R3709" s="5" t="str">
        <f>RIGHT(N3709,LEN(N3709)-SEARCH("/",N3709))</f>
        <v>plays</v>
      </c>
      <c r="S3709" s="11">
        <f>(((J3709/60)/60)/24)+DATE(1970,1,1)</f>
        <v>42552.048356481479</v>
      </c>
      <c r="T3709" s="11">
        <f>(((I3709/60)/60)/24)+DATE(1970,1,1)</f>
        <v>42573.226388888885</v>
      </c>
      <c r="U3709">
        <f>YEAR(S3709)</f>
        <v>2016</v>
      </c>
      <c r="V3709">
        <f>YEAR(T3709)</f>
        <v>2016</v>
      </c>
      <c r="W3709" t="str">
        <f>IF(V3709=U3709, "Yes"," No")</f>
        <v>Yes</v>
      </c>
    </row>
    <row r="3710" spans="1:23" ht="57.6" x14ac:dyDescent="0.3">
      <c r="A3710">
        <v>3708</v>
      </c>
      <c r="B3710" s="1" t="s">
        <v>7503</v>
      </c>
      <c r="C3710" s="1" t="s">
        <v>7504</v>
      </c>
      <c r="D3710">
        <v>700</v>
      </c>
      <c r="E3710">
        <v>2100</v>
      </c>
      <c r="F3710" t="s">
        <v>16</v>
      </c>
      <c r="G3710" t="s">
        <v>17</v>
      </c>
      <c r="H3710" t="s">
        <v>18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1086</v>
      </c>
      <c r="O3710" s="7">
        <f>(E3710/D3710)*100</f>
        <v>300</v>
      </c>
      <c r="P3710" s="5">
        <f>IFERROR((E3710/L3710),0)</f>
        <v>53.846153846153847</v>
      </c>
      <c r="Q3710" s="5" t="str">
        <f>LEFT(N3710,SEARCH("/", N3710)-1)</f>
        <v>theater</v>
      </c>
      <c r="R3710" s="5" t="str">
        <f>RIGHT(N3710,LEN(N3710)-SEARCH("/",N3710))</f>
        <v>plays</v>
      </c>
      <c r="S3710" s="11">
        <f>(((J3710/60)/60)/24)+DATE(1970,1,1)</f>
        <v>41810.142199074071</v>
      </c>
      <c r="T3710" s="11">
        <f>(((I3710/60)/60)/24)+DATE(1970,1,1)</f>
        <v>41824.142199074071</v>
      </c>
      <c r="U3710">
        <f>YEAR(S3710)</f>
        <v>2014</v>
      </c>
      <c r="V3710">
        <f>YEAR(T3710)</f>
        <v>2014</v>
      </c>
      <c r="W3710" t="str">
        <f>IF(V3710=U3710, "Yes"," No")</f>
        <v>Yes</v>
      </c>
    </row>
    <row r="3711" spans="1:23" ht="43.2" x14ac:dyDescent="0.3">
      <c r="A3711">
        <v>3709</v>
      </c>
      <c r="B3711" s="1" t="s">
        <v>7505</v>
      </c>
      <c r="C3711" s="1" t="s">
        <v>7506</v>
      </c>
      <c r="D3711">
        <v>1000</v>
      </c>
      <c r="E3711">
        <v>1082.5</v>
      </c>
      <c r="F3711" t="s">
        <v>16</v>
      </c>
      <c r="G3711" t="s">
        <v>24</v>
      </c>
      <c r="H3711" t="s">
        <v>25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1086</v>
      </c>
      <c r="O3711" s="7">
        <f>(E3711/D3711)*100</f>
        <v>108.25</v>
      </c>
      <c r="P3711" s="5">
        <f>IFERROR((E3711/L3711),0)</f>
        <v>30.928571428571427</v>
      </c>
      <c r="Q3711" s="5" t="str">
        <f>LEFT(N3711,SEARCH("/", N3711)-1)</f>
        <v>theater</v>
      </c>
      <c r="R3711" s="5" t="str">
        <f>RIGHT(N3711,LEN(N3711)-SEARCH("/",N3711))</f>
        <v>plays</v>
      </c>
      <c r="S3711" s="11">
        <f>(((J3711/60)/60)/24)+DATE(1970,1,1)</f>
        <v>41785.707708333335</v>
      </c>
      <c r="T3711" s="11">
        <f>(((I3711/60)/60)/24)+DATE(1970,1,1)</f>
        <v>41815.707708333335</v>
      </c>
      <c r="U3711">
        <f>YEAR(S3711)</f>
        <v>2014</v>
      </c>
      <c r="V3711">
        <f>YEAR(T3711)</f>
        <v>2014</v>
      </c>
      <c r="W3711" t="str">
        <f>IF(V3711=U3711, "Yes"," No")</f>
        <v>Yes</v>
      </c>
    </row>
    <row r="3712" spans="1:23" ht="28.8" x14ac:dyDescent="0.3">
      <c r="A3712">
        <v>3710</v>
      </c>
      <c r="B3712" s="1" t="s">
        <v>7507</v>
      </c>
      <c r="C3712" s="1" t="s">
        <v>7508</v>
      </c>
      <c r="D3712">
        <v>1300</v>
      </c>
      <c r="E3712">
        <v>1835</v>
      </c>
      <c r="F3712" t="s">
        <v>16</v>
      </c>
      <c r="G3712" t="s">
        <v>17</v>
      </c>
      <c r="H3712" t="s">
        <v>18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1086</v>
      </c>
      <c r="O3712" s="7">
        <f>(E3712/D3712)*100</f>
        <v>141.15384615384616</v>
      </c>
      <c r="P3712" s="5">
        <f>IFERROR((E3712/L3712),0)</f>
        <v>67.962962962962962</v>
      </c>
      <c r="Q3712" s="5" t="str">
        <f>LEFT(N3712,SEARCH("/", N3712)-1)</f>
        <v>theater</v>
      </c>
      <c r="R3712" s="5" t="str">
        <f>RIGHT(N3712,LEN(N3712)-SEARCH("/",N3712))</f>
        <v>plays</v>
      </c>
      <c r="S3712" s="11">
        <f>(((J3712/60)/60)/24)+DATE(1970,1,1)</f>
        <v>42072.576249999998</v>
      </c>
      <c r="T3712" s="11">
        <f>(((I3712/60)/60)/24)+DATE(1970,1,1)</f>
        <v>42097.576249999998</v>
      </c>
      <c r="U3712">
        <f>YEAR(S3712)</f>
        <v>2015</v>
      </c>
      <c r="V3712">
        <f>YEAR(T3712)</f>
        <v>2015</v>
      </c>
      <c r="W3712" t="str">
        <f>IF(V3712=U3712, "Yes"," No")</f>
        <v>Yes</v>
      </c>
    </row>
    <row r="3713" spans="1:23" ht="28.8" x14ac:dyDescent="0.3">
      <c r="A3713">
        <v>3711</v>
      </c>
      <c r="B3713" s="1" t="s">
        <v>7509</v>
      </c>
      <c r="C3713" s="1" t="s">
        <v>7510</v>
      </c>
      <c r="D3713">
        <v>500</v>
      </c>
      <c r="E3713">
        <v>570</v>
      </c>
      <c r="F3713" t="s">
        <v>16</v>
      </c>
      <c r="G3713" t="s">
        <v>17</v>
      </c>
      <c r="H3713" t="s">
        <v>18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1086</v>
      </c>
      <c r="O3713" s="7">
        <f>(E3713/D3713)*100</f>
        <v>113.99999999999999</v>
      </c>
      <c r="P3713" s="5">
        <f>IFERROR((E3713/L3713),0)</f>
        <v>27.142857142857142</v>
      </c>
      <c r="Q3713" s="5" t="str">
        <f>LEFT(N3713,SEARCH("/", N3713)-1)</f>
        <v>theater</v>
      </c>
      <c r="R3713" s="5" t="str">
        <f>RIGHT(N3713,LEN(N3713)-SEARCH("/",N3713))</f>
        <v>plays</v>
      </c>
      <c r="S3713" s="11">
        <f>(((J3713/60)/60)/24)+DATE(1970,1,1)</f>
        <v>41779.724224537036</v>
      </c>
      <c r="T3713" s="11">
        <f>(((I3713/60)/60)/24)+DATE(1970,1,1)</f>
        <v>41805.666666666664</v>
      </c>
      <c r="U3713">
        <f>YEAR(S3713)</f>
        <v>2014</v>
      </c>
      <c r="V3713">
        <f>YEAR(T3713)</f>
        <v>2014</v>
      </c>
      <c r="W3713" t="str">
        <f>IF(V3713=U3713, "Yes"," No")</f>
        <v>Yes</v>
      </c>
    </row>
    <row r="3714" spans="1:23" ht="57.6" x14ac:dyDescent="0.3">
      <c r="A3714">
        <v>3712</v>
      </c>
      <c r="B3714" s="1" t="s">
        <v>7511</v>
      </c>
      <c r="C3714" s="1" t="s">
        <v>7512</v>
      </c>
      <c r="D3714">
        <v>7500</v>
      </c>
      <c r="E3714">
        <v>11530</v>
      </c>
      <c r="F3714" t="s">
        <v>16</v>
      </c>
      <c r="G3714" t="s">
        <v>17</v>
      </c>
      <c r="H3714" t="s">
        <v>18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1086</v>
      </c>
      <c r="O3714" s="7">
        <f>(E3714/D3714)*100</f>
        <v>153.73333333333335</v>
      </c>
      <c r="P3714" s="5">
        <f>IFERROR((E3714/L3714),0)</f>
        <v>110.86538461538461</v>
      </c>
      <c r="Q3714" s="5" t="str">
        <f>LEFT(N3714,SEARCH("/", N3714)-1)</f>
        <v>theater</v>
      </c>
      <c r="R3714" s="5" t="str">
        <f>RIGHT(N3714,LEN(N3714)-SEARCH("/",N3714))</f>
        <v>plays</v>
      </c>
      <c r="S3714" s="11">
        <f>(((J3714/60)/60)/24)+DATE(1970,1,1)</f>
        <v>42134.172071759262</v>
      </c>
      <c r="T3714" s="11">
        <f>(((I3714/60)/60)/24)+DATE(1970,1,1)</f>
        <v>42155.290972222225</v>
      </c>
      <c r="U3714">
        <f>YEAR(S3714)</f>
        <v>2015</v>
      </c>
      <c r="V3714">
        <f>YEAR(T3714)</f>
        <v>2015</v>
      </c>
      <c r="W3714" t="str">
        <f>IF(V3714=U3714, "Yes"," No")</f>
        <v>Yes</v>
      </c>
    </row>
    <row r="3715" spans="1:23" ht="43.2" x14ac:dyDescent="0.3">
      <c r="A3715">
        <v>3713</v>
      </c>
      <c r="B3715" s="1" t="s">
        <v>7513</v>
      </c>
      <c r="C3715" s="1" t="s">
        <v>7514</v>
      </c>
      <c r="D3715">
        <v>2000</v>
      </c>
      <c r="E3715">
        <v>2030</v>
      </c>
      <c r="F3715" t="s">
        <v>16</v>
      </c>
      <c r="G3715" t="s">
        <v>17</v>
      </c>
      <c r="H3715" t="s">
        <v>18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1086</v>
      </c>
      <c r="O3715" s="7">
        <f>(E3715/D3715)*100</f>
        <v>101.49999999999999</v>
      </c>
      <c r="P3715" s="5">
        <f>IFERROR((E3715/L3715),0)</f>
        <v>106.84210526315789</v>
      </c>
      <c r="Q3715" s="5" t="str">
        <f>LEFT(N3715,SEARCH("/", N3715)-1)</f>
        <v>theater</v>
      </c>
      <c r="R3715" s="5" t="str">
        <f>RIGHT(N3715,LEN(N3715)-SEARCH("/",N3715))</f>
        <v>plays</v>
      </c>
      <c r="S3715" s="11">
        <f>(((J3715/60)/60)/24)+DATE(1970,1,1)</f>
        <v>42505.738032407404</v>
      </c>
      <c r="T3715" s="11">
        <f>(((I3715/60)/60)/24)+DATE(1970,1,1)</f>
        <v>42525.738032407404</v>
      </c>
      <c r="U3715">
        <f>YEAR(S3715)</f>
        <v>2016</v>
      </c>
      <c r="V3715">
        <f>YEAR(T3715)</f>
        <v>2016</v>
      </c>
      <c r="W3715" t="str">
        <f>IF(V3715=U3715, "Yes"," No")</f>
        <v>Yes</v>
      </c>
    </row>
    <row r="3716" spans="1:23" ht="43.2" x14ac:dyDescent="0.3">
      <c r="A3716">
        <v>3714</v>
      </c>
      <c r="B3716" s="1" t="s">
        <v>7515</v>
      </c>
      <c r="C3716" s="1" t="s">
        <v>7516</v>
      </c>
      <c r="D3716">
        <v>10000</v>
      </c>
      <c r="E3716">
        <v>10235</v>
      </c>
      <c r="F3716" t="s">
        <v>16</v>
      </c>
      <c r="G3716" t="s">
        <v>17</v>
      </c>
      <c r="H3716" t="s">
        <v>18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1086</v>
      </c>
      <c r="O3716" s="7">
        <f>(E3716/D3716)*100</f>
        <v>102.35000000000001</v>
      </c>
      <c r="P3716" s="5">
        <f>IFERROR((E3716/L3716),0)</f>
        <v>105.51546391752578</v>
      </c>
      <c r="Q3716" s="5" t="str">
        <f>LEFT(N3716,SEARCH("/", N3716)-1)</f>
        <v>theater</v>
      </c>
      <c r="R3716" s="5" t="str">
        <f>RIGHT(N3716,LEN(N3716)-SEARCH("/",N3716))</f>
        <v>plays</v>
      </c>
      <c r="S3716" s="11">
        <f>(((J3716/60)/60)/24)+DATE(1970,1,1)</f>
        <v>42118.556331018524</v>
      </c>
      <c r="T3716" s="11">
        <f>(((I3716/60)/60)/24)+DATE(1970,1,1)</f>
        <v>42150.165972222225</v>
      </c>
      <c r="U3716">
        <f>YEAR(S3716)</f>
        <v>2015</v>
      </c>
      <c r="V3716">
        <f>YEAR(T3716)</f>
        <v>2015</v>
      </c>
      <c r="W3716" t="str">
        <f>IF(V3716=U3716, "Yes"," No")</f>
        <v>Yes</v>
      </c>
    </row>
    <row r="3717" spans="1:23" ht="43.2" x14ac:dyDescent="0.3">
      <c r="A3717">
        <v>3715</v>
      </c>
      <c r="B3717" s="1" t="s">
        <v>7517</v>
      </c>
      <c r="C3717" s="1" t="s">
        <v>7518</v>
      </c>
      <c r="D3717">
        <v>3500</v>
      </c>
      <c r="E3717">
        <v>3590</v>
      </c>
      <c r="F3717" t="s">
        <v>16</v>
      </c>
      <c r="G3717" t="s">
        <v>24</v>
      </c>
      <c r="H3717" t="s">
        <v>25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1086</v>
      </c>
      <c r="O3717" s="7">
        <f>(E3717/D3717)*100</f>
        <v>102.57142857142858</v>
      </c>
      <c r="P3717" s="5">
        <f>IFERROR((E3717/L3717),0)</f>
        <v>132.96296296296296</v>
      </c>
      <c r="Q3717" s="5" t="str">
        <f>LEFT(N3717,SEARCH("/", N3717)-1)</f>
        <v>theater</v>
      </c>
      <c r="R3717" s="5" t="str">
        <f>RIGHT(N3717,LEN(N3717)-SEARCH("/",N3717))</f>
        <v>plays</v>
      </c>
      <c r="S3717" s="11">
        <f>(((J3717/60)/60)/24)+DATE(1970,1,1)</f>
        <v>42036.995590277773</v>
      </c>
      <c r="T3717" s="11">
        <f>(((I3717/60)/60)/24)+DATE(1970,1,1)</f>
        <v>42094.536111111112</v>
      </c>
      <c r="U3717">
        <f>YEAR(S3717)</f>
        <v>2015</v>
      </c>
      <c r="V3717">
        <f>YEAR(T3717)</f>
        <v>2015</v>
      </c>
      <c r="W3717" t="str">
        <f>IF(V3717=U3717, "Yes"," No")</f>
        <v>Yes</v>
      </c>
    </row>
    <row r="3718" spans="1:23" ht="43.2" x14ac:dyDescent="0.3">
      <c r="A3718">
        <v>3716</v>
      </c>
      <c r="B3718" s="1" t="s">
        <v>7519</v>
      </c>
      <c r="C3718" s="1" t="s">
        <v>7520</v>
      </c>
      <c r="D3718">
        <v>800</v>
      </c>
      <c r="E3718">
        <v>1246</v>
      </c>
      <c r="F3718" t="s">
        <v>16</v>
      </c>
      <c r="G3718" t="s">
        <v>17</v>
      </c>
      <c r="H3718" t="s">
        <v>18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1086</v>
      </c>
      <c r="O3718" s="7">
        <f>(E3718/D3718)*100</f>
        <v>155.75</v>
      </c>
      <c r="P3718" s="5">
        <f>IFERROR((E3718/L3718),0)</f>
        <v>51.916666666666664</v>
      </c>
      <c r="Q3718" s="5" t="str">
        <f>LEFT(N3718,SEARCH("/", N3718)-1)</f>
        <v>theater</v>
      </c>
      <c r="R3718" s="5" t="str">
        <f>RIGHT(N3718,LEN(N3718)-SEARCH("/",N3718))</f>
        <v>plays</v>
      </c>
      <c r="S3718" s="11">
        <f>(((J3718/60)/60)/24)+DATE(1970,1,1)</f>
        <v>42360.887835648144</v>
      </c>
      <c r="T3718" s="11">
        <f>(((I3718/60)/60)/24)+DATE(1970,1,1)</f>
        <v>42390.887835648144</v>
      </c>
      <c r="U3718">
        <f>YEAR(S3718)</f>
        <v>2015</v>
      </c>
      <c r="V3718">
        <f>YEAR(T3718)</f>
        <v>2016</v>
      </c>
      <c r="W3718" t="str">
        <f>IF(V3718=U3718, "Yes"," No")</f>
        <v xml:space="preserve"> No</v>
      </c>
    </row>
    <row r="3719" spans="1:23" ht="43.2" x14ac:dyDescent="0.3">
      <c r="A3719">
        <v>3717</v>
      </c>
      <c r="B3719" s="1" t="s">
        <v>7521</v>
      </c>
      <c r="C3719" s="1" t="s">
        <v>7522</v>
      </c>
      <c r="D3719">
        <v>4000</v>
      </c>
      <c r="E3719">
        <v>4030</v>
      </c>
      <c r="F3719" t="s">
        <v>16</v>
      </c>
      <c r="G3719" t="s">
        <v>24</v>
      </c>
      <c r="H3719" t="s">
        <v>25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1086</v>
      </c>
      <c r="O3719" s="7">
        <f>(E3719/D3719)*100</f>
        <v>100.75</v>
      </c>
      <c r="P3719" s="5">
        <f>IFERROR((E3719/L3719),0)</f>
        <v>310</v>
      </c>
      <c r="Q3719" s="5" t="str">
        <f>LEFT(N3719,SEARCH("/", N3719)-1)</f>
        <v>theater</v>
      </c>
      <c r="R3719" s="5" t="str">
        <f>RIGHT(N3719,LEN(N3719)-SEARCH("/",N3719))</f>
        <v>plays</v>
      </c>
      <c r="S3719" s="11">
        <f>(((J3719/60)/60)/24)+DATE(1970,1,1)</f>
        <v>42102.866307870368</v>
      </c>
      <c r="T3719" s="11">
        <f>(((I3719/60)/60)/24)+DATE(1970,1,1)</f>
        <v>42133.866307870368</v>
      </c>
      <c r="U3719">
        <f>YEAR(S3719)</f>
        <v>2015</v>
      </c>
      <c r="V3719">
        <f>YEAR(T3719)</f>
        <v>2015</v>
      </c>
      <c r="W3719" t="str">
        <f>IF(V3719=U3719, "Yes"," No")</f>
        <v>Yes</v>
      </c>
    </row>
    <row r="3720" spans="1:23" ht="43.2" x14ac:dyDescent="0.3">
      <c r="A3720">
        <v>3718</v>
      </c>
      <c r="B3720" s="1" t="s">
        <v>7523</v>
      </c>
      <c r="C3720" s="1" t="s">
        <v>7524</v>
      </c>
      <c r="D3720">
        <v>500</v>
      </c>
      <c r="E3720">
        <v>1197</v>
      </c>
      <c r="F3720" t="s">
        <v>16</v>
      </c>
      <c r="G3720" t="s">
        <v>24</v>
      </c>
      <c r="H3720" t="s">
        <v>25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1086</v>
      </c>
      <c r="O3720" s="7">
        <f>(E3720/D3720)*100</f>
        <v>239.4</v>
      </c>
      <c r="P3720" s="5">
        <f>IFERROR((E3720/L3720),0)</f>
        <v>26.021739130434781</v>
      </c>
      <c r="Q3720" s="5" t="str">
        <f>LEFT(N3720,SEARCH("/", N3720)-1)</f>
        <v>theater</v>
      </c>
      <c r="R3720" s="5" t="str">
        <f>RIGHT(N3720,LEN(N3720)-SEARCH("/",N3720))</f>
        <v>plays</v>
      </c>
      <c r="S3720" s="11">
        <f>(((J3720/60)/60)/24)+DATE(1970,1,1)</f>
        <v>42032.716145833328</v>
      </c>
      <c r="T3720" s="11">
        <f>(((I3720/60)/60)/24)+DATE(1970,1,1)</f>
        <v>42062.716145833328</v>
      </c>
      <c r="U3720">
        <f>YEAR(S3720)</f>
        <v>2015</v>
      </c>
      <c r="V3720">
        <f>YEAR(T3720)</f>
        <v>2015</v>
      </c>
      <c r="W3720" t="str">
        <f>IF(V3720=U3720, "Yes"," No")</f>
        <v>Yes</v>
      </c>
    </row>
    <row r="3721" spans="1:23" ht="28.8" x14ac:dyDescent="0.3">
      <c r="A3721">
        <v>3719</v>
      </c>
      <c r="B3721" s="1" t="s">
        <v>7525</v>
      </c>
      <c r="C3721" s="1" t="s">
        <v>7526</v>
      </c>
      <c r="D3721">
        <v>200</v>
      </c>
      <c r="E3721">
        <v>420</v>
      </c>
      <c r="F3721" t="s">
        <v>16</v>
      </c>
      <c r="G3721" t="s">
        <v>24</v>
      </c>
      <c r="H3721" t="s">
        <v>25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1086</v>
      </c>
      <c r="O3721" s="7">
        <f>(E3721/D3721)*100</f>
        <v>210</v>
      </c>
      <c r="P3721" s="5">
        <f>IFERROR((E3721/L3721),0)</f>
        <v>105</v>
      </c>
      <c r="Q3721" s="5" t="str">
        <f>LEFT(N3721,SEARCH("/", N3721)-1)</f>
        <v>theater</v>
      </c>
      <c r="R3721" s="5" t="str">
        <f>RIGHT(N3721,LEN(N3721)-SEARCH("/",N3721))</f>
        <v>plays</v>
      </c>
      <c r="S3721" s="11">
        <f>(((J3721/60)/60)/24)+DATE(1970,1,1)</f>
        <v>42147.729930555557</v>
      </c>
      <c r="T3721" s="11">
        <f>(((I3721/60)/60)/24)+DATE(1970,1,1)</f>
        <v>42177.729930555557</v>
      </c>
      <c r="U3721">
        <f>YEAR(S3721)</f>
        <v>2015</v>
      </c>
      <c r="V3721">
        <f>YEAR(T3721)</f>
        <v>2015</v>
      </c>
      <c r="W3721" t="str">
        <f>IF(V3721=U3721, "Yes"," No")</f>
        <v>Yes</v>
      </c>
    </row>
    <row r="3722" spans="1:23" ht="28.8" x14ac:dyDescent="0.3">
      <c r="A3722">
        <v>3720</v>
      </c>
      <c r="B3722" s="1" t="s">
        <v>7527</v>
      </c>
      <c r="C3722" s="1" t="s">
        <v>7528</v>
      </c>
      <c r="D3722">
        <v>3300</v>
      </c>
      <c r="E3722">
        <v>3449</v>
      </c>
      <c r="F3722" t="s">
        <v>16</v>
      </c>
      <c r="G3722" t="s">
        <v>17</v>
      </c>
      <c r="H3722" t="s">
        <v>18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1086</v>
      </c>
      <c r="O3722" s="7">
        <f>(E3722/D3722)*100</f>
        <v>104.51515151515152</v>
      </c>
      <c r="P3722" s="5">
        <f>IFERROR((E3722/L3722),0)</f>
        <v>86.224999999999994</v>
      </c>
      <c r="Q3722" s="5" t="str">
        <f>LEFT(N3722,SEARCH("/", N3722)-1)</f>
        <v>theater</v>
      </c>
      <c r="R3722" s="5" t="str">
        <f>RIGHT(N3722,LEN(N3722)-SEARCH("/",N3722))</f>
        <v>plays</v>
      </c>
      <c r="S3722" s="11">
        <f>(((J3722/60)/60)/24)+DATE(1970,1,1)</f>
        <v>42165.993125000001</v>
      </c>
      <c r="T3722" s="11">
        <f>(((I3722/60)/60)/24)+DATE(1970,1,1)</f>
        <v>42187.993125000001</v>
      </c>
      <c r="U3722">
        <f>YEAR(S3722)</f>
        <v>2015</v>
      </c>
      <c r="V3722">
        <f>YEAR(T3722)</f>
        <v>2015</v>
      </c>
      <c r="W3722" t="str">
        <f>IF(V3722=U3722, "Yes"," No")</f>
        <v>Yes</v>
      </c>
    </row>
    <row r="3723" spans="1:23" ht="57.6" x14ac:dyDescent="0.3">
      <c r="A3723">
        <v>3721</v>
      </c>
      <c r="B3723" s="1" t="s">
        <v>7529</v>
      </c>
      <c r="C3723" s="1" t="s">
        <v>7530</v>
      </c>
      <c r="D3723">
        <v>5000</v>
      </c>
      <c r="E3723">
        <v>5040</v>
      </c>
      <c r="F3723" t="s">
        <v>16</v>
      </c>
      <c r="G3723" t="s">
        <v>17</v>
      </c>
      <c r="H3723" t="s">
        <v>18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1086</v>
      </c>
      <c r="O3723" s="7">
        <f>(E3723/D3723)*100</f>
        <v>100.8</v>
      </c>
      <c r="P3723" s="5">
        <f>IFERROR((E3723/L3723),0)</f>
        <v>114.54545454545455</v>
      </c>
      <c r="Q3723" s="5" t="str">
        <f>LEFT(N3723,SEARCH("/", N3723)-1)</f>
        <v>theater</v>
      </c>
      <c r="R3723" s="5" t="str">
        <f>RIGHT(N3723,LEN(N3723)-SEARCH("/",N3723))</f>
        <v>plays</v>
      </c>
      <c r="S3723" s="11">
        <f>(((J3723/60)/60)/24)+DATE(1970,1,1)</f>
        <v>41927.936157407406</v>
      </c>
      <c r="T3723" s="11">
        <f>(((I3723/60)/60)/24)+DATE(1970,1,1)</f>
        <v>41948.977824074071</v>
      </c>
      <c r="U3723">
        <f>YEAR(S3723)</f>
        <v>2014</v>
      </c>
      <c r="V3723">
        <f>YEAR(T3723)</f>
        <v>2014</v>
      </c>
      <c r="W3723" t="str">
        <f>IF(V3723=U3723, "Yes"," No")</f>
        <v>Yes</v>
      </c>
    </row>
    <row r="3724" spans="1:23" ht="57.6" x14ac:dyDescent="0.3">
      <c r="A3724">
        <v>3722</v>
      </c>
      <c r="B3724" s="1" t="s">
        <v>7531</v>
      </c>
      <c r="C3724" s="1" t="s">
        <v>7532</v>
      </c>
      <c r="D3724">
        <v>1500</v>
      </c>
      <c r="E3724">
        <v>1668</v>
      </c>
      <c r="F3724" t="s">
        <v>16</v>
      </c>
      <c r="G3724" t="s">
        <v>159</v>
      </c>
      <c r="H3724" t="s">
        <v>160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1086</v>
      </c>
      <c r="O3724" s="7">
        <f>(E3724/D3724)*100</f>
        <v>111.20000000000002</v>
      </c>
      <c r="P3724" s="5">
        <f>IFERROR((E3724/L3724),0)</f>
        <v>47.657142857142858</v>
      </c>
      <c r="Q3724" s="5" t="str">
        <f>LEFT(N3724,SEARCH("/", N3724)-1)</f>
        <v>theater</v>
      </c>
      <c r="R3724" s="5" t="str">
        <f>RIGHT(N3724,LEN(N3724)-SEARCH("/",N3724))</f>
        <v>plays</v>
      </c>
      <c r="S3724" s="11">
        <f>(((J3724/60)/60)/24)+DATE(1970,1,1)</f>
        <v>42381.671840277777</v>
      </c>
      <c r="T3724" s="11">
        <f>(((I3724/60)/60)/24)+DATE(1970,1,1)</f>
        <v>42411.957638888889</v>
      </c>
      <c r="U3724">
        <f>YEAR(S3724)</f>
        <v>2016</v>
      </c>
      <c r="V3724">
        <f>YEAR(T3724)</f>
        <v>2016</v>
      </c>
      <c r="W3724" t="str">
        <f>IF(V3724=U3724, "Yes"," No")</f>
        <v>Yes</v>
      </c>
    </row>
    <row r="3725" spans="1:23" ht="28.8" x14ac:dyDescent="0.3">
      <c r="A3725">
        <v>3723</v>
      </c>
      <c r="B3725" s="1" t="s">
        <v>7533</v>
      </c>
      <c r="C3725" s="1" t="s">
        <v>7534</v>
      </c>
      <c r="D3725">
        <v>4500</v>
      </c>
      <c r="E3725">
        <v>4592</v>
      </c>
      <c r="F3725" t="s">
        <v>16</v>
      </c>
      <c r="G3725" t="s">
        <v>24</v>
      </c>
      <c r="H3725" t="s">
        <v>25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1086</v>
      </c>
      <c r="O3725" s="7">
        <f>(E3725/D3725)*100</f>
        <v>102.04444444444445</v>
      </c>
      <c r="P3725" s="5">
        <f>IFERROR((E3725/L3725),0)</f>
        <v>72.888888888888886</v>
      </c>
      <c r="Q3725" s="5" t="str">
        <f>LEFT(N3725,SEARCH("/", N3725)-1)</f>
        <v>theater</v>
      </c>
      <c r="R3725" s="5" t="str">
        <f>RIGHT(N3725,LEN(N3725)-SEARCH("/",N3725))</f>
        <v>plays</v>
      </c>
      <c r="S3725" s="11">
        <f>(((J3725/60)/60)/24)+DATE(1970,1,1)</f>
        <v>41943.753032407411</v>
      </c>
      <c r="T3725" s="11">
        <f>(((I3725/60)/60)/24)+DATE(1970,1,1)</f>
        <v>41973.794699074075</v>
      </c>
      <c r="U3725">
        <f>YEAR(S3725)</f>
        <v>2014</v>
      </c>
      <c r="V3725">
        <f>YEAR(T3725)</f>
        <v>2014</v>
      </c>
      <c r="W3725" t="str">
        <f>IF(V3725=U3725, "Yes"," No")</f>
        <v>Yes</v>
      </c>
    </row>
    <row r="3726" spans="1:23" ht="43.2" x14ac:dyDescent="0.3">
      <c r="A3726">
        <v>3724</v>
      </c>
      <c r="B3726" s="1" t="s">
        <v>7535</v>
      </c>
      <c r="C3726" s="1" t="s">
        <v>7536</v>
      </c>
      <c r="D3726">
        <v>4300</v>
      </c>
      <c r="E3726">
        <v>4409.55</v>
      </c>
      <c r="F3726" t="s">
        <v>16</v>
      </c>
      <c r="G3726" t="s">
        <v>24</v>
      </c>
      <c r="H3726" t="s">
        <v>25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1086</v>
      </c>
      <c r="O3726" s="7">
        <f>(E3726/D3726)*100</f>
        <v>102.54767441860466</v>
      </c>
      <c r="P3726" s="5">
        <f>IFERROR((E3726/L3726),0)</f>
        <v>49.545505617977533</v>
      </c>
      <c r="Q3726" s="5" t="str">
        <f>LEFT(N3726,SEARCH("/", N3726)-1)</f>
        <v>theater</v>
      </c>
      <c r="R3726" s="5" t="str">
        <f>RIGHT(N3726,LEN(N3726)-SEARCH("/",N3726))</f>
        <v>plays</v>
      </c>
      <c r="S3726" s="11">
        <f>(((J3726/60)/60)/24)+DATE(1970,1,1)</f>
        <v>42465.491435185191</v>
      </c>
      <c r="T3726" s="11">
        <f>(((I3726/60)/60)/24)+DATE(1970,1,1)</f>
        <v>42494.958333333328</v>
      </c>
      <c r="U3726">
        <f>YEAR(S3726)</f>
        <v>2016</v>
      </c>
      <c r="V3726">
        <f>YEAR(T3726)</f>
        <v>2016</v>
      </c>
      <c r="W3726" t="str">
        <f>IF(V3726=U3726, "Yes"," No")</f>
        <v>Yes</v>
      </c>
    </row>
    <row r="3727" spans="1:23" ht="43.2" x14ac:dyDescent="0.3">
      <c r="A3727">
        <v>3725</v>
      </c>
      <c r="B3727" s="1" t="s">
        <v>7537</v>
      </c>
      <c r="C3727" s="1" t="s">
        <v>7538</v>
      </c>
      <c r="D3727">
        <v>300</v>
      </c>
      <c r="E3727">
        <v>381</v>
      </c>
      <c r="F3727" t="s">
        <v>16</v>
      </c>
      <c r="G3727" t="s">
        <v>24</v>
      </c>
      <c r="H3727" t="s">
        <v>25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1086</v>
      </c>
      <c r="O3727" s="7">
        <f>(E3727/D3727)*100</f>
        <v>127</v>
      </c>
      <c r="P3727" s="5">
        <f>IFERROR((E3727/L3727),0)</f>
        <v>25.4</v>
      </c>
      <c r="Q3727" s="5" t="str">
        <f>LEFT(N3727,SEARCH("/", N3727)-1)</f>
        <v>theater</v>
      </c>
      <c r="R3727" s="5" t="str">
        <f>RIGHT(N3727,LEN(N3727)-SEARCH("/",N3727))</f>
        <v>plays</v>
      </c>
      <c r="S3727" s="11">
        <f>(((J3727/60)/60)/24)+DATE(1970,1,1)</f>
        <v>42401.945219907408</v>
      </c>
      <c r="T3727" s="11">
        <f>(((I3727/60)/60)/24)+DATE(1970,1,1)</f>
        <v>42418.895833333328</v>
      </c>
      <c r="U3727">
        <f>YEAR(S3727)</f>
        <v>2016</v>
      </c>
      <c r="V3727">
        <f>YEAR(T3727)</f>
        <v>2016</v>
      </c>
      <c r="W3727" t="str">
        <f>IF(V3727=U3727, "Yes"," No")</f>
        <v>Yes</v>
      </c>
    </row>
    <row r="3728" spans="1:23" ht="43.2" x14ac:dyDescent="0.3">
      <c r="A3728">
        <v>3726</v>
      </c>
      <c r="B3728" s="1" t="s">
        <v>7539</v>
      </c>
      <c r="C3728" s="1" t="s">
        <v>7540</v>
      </c>
      <c r="D3728">
        <v>850</v>
      </c>
      <c r="E3728">
        <v>2879</v>
      </c>
      <c r="F3728" t="s">
        <v>16</v>
      </c>
      <c r="G3728" t="s">
        <v>17</v>
      </c>
      <c r="H3728" t="s">
        <v>18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1086</v>
      </c>
      <c r="O3728" s="7">
        <f>(E3728/D3728)*100</f>
        <v>338.70588235294122</v>
      </c>
      <c r="P3728" s="5">
        <f>IFERROR((E3728/L3728),0)</f>
        <v>62.586956521739133</v>
      </c>
      <c r="Q3728" s="5" t="str">
        <f>LEFT(N3728,SEARCH("/", N3728)-1)</f>
        <v>theater</v>
      </c>
      <c r="R3728" s="5" t="str">
        <f>RIGHT(N3728,LEN(N3728)-SEARCH("/",N3728))</f>
        <v>plays</v>
      </c>
      <c r="S3728" s="11">
        <f>(((J3728/60)/60)/24)+DATE(1970,1,1)</f>
        <v>42462.140868055561</v>
      </c>
      <c r="T3728" s="11">
        <f>(((I3728/60)/60)/24)+DATE(1970,1,1)</f>
        <v>42489.875</v>
      </c>
      <c r="U3728">
        <f>YEAR(S3728)</f>
        <v>2016</v>
      </c>
      <c r="V3728">
        <f>YEAR(T3728)</f>
        <v>2016</v>
      </c>
      <c r="W3728" t="str">
        <f>IF(V3728=U3728, "Yes"," No")</f>
        <v>Yes</v>
      </c>
    </row>
    <row r="3729" spans="1:23" ht="43.2" x14ac:dyDescent="0.3">
      <c r="A3729">
        <v>3727</v>
      </c>
      <c r="B3729" s="1" t="s">
        <v>7541</v>
      </c>
      <c r="C3729" s="1" t="s">
        <v>7542</v>
      </c>
      <c r="D3729">
        <v>2000</v>
      </c>
      <c r="E3729">
        <v>2015</v>
      </c>
      <c r="F3729" t="s">
        <v>16</v>
      </c>
      <c r="G3729" t="s">
        <v>17</v>
      </c>
      <c r="H3729" t="s">
        <v>18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1086</v>
      </c>
      <c r="O3729" s="7">
        <f>(E3729/D3729)*100</f>
        <v>100.75</v>
      </c>
      <c r="P3729" s="5">
        <f>IFERROR((E3729/L3729),0)</f>
        <v>61.060606060606062</v>
      </c>
      <c r="Q3729" s="5" t="str">
        <f>LEFT(N3729,SEARCH("/", N3729)-1)</f>
        <v>theater</v>
      </c>
      <c r="R3729" s="5" t="str">
        <f>RIGHT(N3729,LEN(N3729)-SEARCH("/",N3729))</f>
        <v>plays</v>
      </c>
      <c r="S3729" s="11">
        <f>(((J3729/60)/60)/24)+DATE(1970,1,1)</f>
        <v>42632.348310185189</v>
      </c>
      <c r="T3729" s="11">
        <f>(((I3729/60)/60)/24)+DATE(1970,1,1)</f>
        <v>42663.204861111109</v>
      </c>
      <c r="U3729">
        <f>YEAR(S3729)</f>
        <v>2016</v>
      </c>
      <c r="V3729">
        <f>YEAR(T3729)</f>
        <v>2016</v>
      </c>
      <c r="W3729" t="str">
        <f>IF(V3729=U3729, "Yes"," No")</f>
        <v>Yes</v>
      </c>
    </row>
    <row r="3730" spans="1:23" ht="43.2" x14ac:dyDescent="0.3">
      <c r="A3730">
        <v>3728</v>
      </c>
      <c r="B3730" s="1" t="s">
        <v>7543</v>
      </c>
      <c r="C3730" s="1" t="s">
        <v>7544</v>
      </c>
      <c r="D3730">
        <v>20000</v>
      </c>
      <c r="E3730">
        <v>1862</v>
      </c>
      <c r="F3730" t="s">
        <v>357</v>
      </c>
      <c r="G3730" t="s">
        <v>17</v>
      </c>
      <c r="H3730" t="s">
        <v>18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1086</v>
      </c>
      <c r="O3730" s="7">
        <f>(E3730/D3730)*100</f>
        <v>9.31</v>
      </c>
      <c r="P3730" s="5">
        <f>IFERROR((E3730/L3730),0)</f>
        <v>60.064516129032256</v>
      </c>
      <c r="Q3730" s="5" t="str">
        <f>LEFT(N3730,SEARCH("/", N3730)-1)</f>
        <v>theater</v>
      </c>
      <c r="R3730" s="5" t="str">
        <f>RIGHT(N3730,LEN(N3730)-SEARCH("/",N3730))</f>
        <v>plays</v>
      </c>
      <c r="S3730" s="11">
        <f>(((J3730/60)/60)/24)+DATE(1970,1,1)</f>
        <v>42205.171018518522</v>
      </c>
      <c r="T3730" s="11">
        <f>(((I3730/60)/60)/24)+DATE(1970,1,1)</f>
        <v>42235.171018518522</v>
      </c>
      <c r="U3730">
        <f>YEAR(S3730)</f>
        <v>2015</v>
      </c>
      <c r="V3730">
        <f>YEAR(T3730)</f>
        <v>2015</v>
      </c>
      <c r="W3730" t="str">
        <f>IF(V3730=U3730, "Yes"," No")</f>
        <v>Yes</v>
      </c>
    </row>
    <row r="3731" spans="1:23" ht="43.2" x14ac:dyDescent="0.3">
      <c r="A3731">
        <v>3729</v>
      </c>
      <c r="B3731" s="1" t="s">
        <v>7545</v>
      </c>
      <c r="C3731" s="1" t="s">
        <v>7546</v>
      </c>
      <c r="D3731">
        <v>5000</v>
      </c>
      <c r="E3731">
        <v>362</v>
      </c>
      <c r="F3731" t="s">
        <v>357</v>
      </c>
      <c r="G3731" t="s">
        <v>17</v>
      </c>
      <c r="H3731" t="s">
        <v>18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1086</v>
      </c>
      <c r="O3731" s="7">
        <f>(E3731/D3731)*100</f>
        <v>7.24</v>
      </c>
      <c r="P3731" s="5">
        <f>IFERROR((E3731/L3731),0)</f>
        <v>72.400000000000006</v>
      </c>
      <c r="Q3731" s="5" t="str">
        <f>LEFT(N3731,SEARCH("/", N3731)-1)</f>
        <v>theater</v>
      </c>
      <c r="R3731" s="5" t="str">
        <f>RIGHT(N3731,LEN(N3731)-SEARCH("/",N3731))</f>
        <v>plays</v>
      </c>
      <c r="S3731" s="11">
        <f>(((J3731/60)/60)/24)+DATE(1970,1,1)</f>
        <v>42041.205000000002</v>
      </c>
      <c r="T3731" s="11">
        <f>(((I3731/60)/60)/24)+DATE(1970,1,1)</f>
        <v>42086.16333333333</v>
      </c>
      <c r="U3731">
        <f>YEAR(S3731)</f>
        <v>2015</v>
      </c>
      <c r="V3731">
        <f>YEAR(T3731)</f>
        <v>2015</v>
      </c>
      <c r="W3731" t="str">
        <f>IF(V3731=U3731, "Yes"," No")</f>
        <v>Yes</v>
      </c>
    </row>
    <row r="3732" spans="1:23" ht="43.2" x14ac:dyDescent="0.3">
      <c r="A3732">
        <v>3730</v>
      </c>
      <c r="B3732" s="1" t="s">
        <v>7547</v>
      </c>
      <c r="C3732" s="1" t="s">
        <v>7548</v>
      </c>
      <c r="D3732">
        <v>1000</v>
      </c>
      <c r="E3732">
        <v>100</v>
      </c>
      <c r="F3732" t="s">
        <v>357</v>
      </c>
      <c r="G3732" t="s">
        <v>17</v>
      </c>
      <c r="H3732" t="s">
        <v>18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1086</v>
      </c>
      <c r="O3732" s="7">
        <f>(E3732/D3732)*100</f>
        <v>10</v>
      </c>
      <c r="P3732" s="5">
        <f>IFERROR((E3732/L3732),0)</f>
        <v>100</v>
      </c>
      <c r="Q3732" s="5" t="str">
        <f>LEFT(N3732,SEARCH("/", N3732)-1)</f>
        <v>theater</v>
      </c>
      <c r="R3732" s="5" t="str">
        <f>RIGHT(N3732,LEN(N3732)-SEARCH("/",N3732))</f>
        <v>plays</v>
      </c>
      <c r="S3732" s="11">
        <f>(((J3732/60)/60)/24)+DATE(1970,1,1)</f>
        <v>42203.677766203706</v>
      </c>
      <c r="T3732" s="11">
        <f>(((I3732/60)/60)/24)+DATE(1970,1,1)</f>
        <v>42233.677766203706</v>
      </c>
      <c r="U3732">
        <f>YEAR(S3732)</f>
        <v>2015</v>
      </c>
      <c r="V3732">
        <f>YEAR(T3732)</f>
        <v>2015</v>
      </c>
      <c r="W3732" t="str">
        <f>IF(V3732=U3732, "Yes"," No")</f>
        <v>Yes</v>
      </c>
    </row>
    <row r="3733" spans="1:23" ht="43.2" x14ac:dyDescent="0.3">
      <c r="A3733">
        <v>3731</v>
      </c>
      <c r="B3733" s="1" t="s">
        <v>7549</v>
      </c>
      <c r="C3733" s="1" t="s">
        <v>7550</v>
      </c>
      <c r="D3733">
        <v>5500</v>
      </c>
      <c r="E3733">
        <v>620</v>
      </c>
      <c r="F3733" t="s">
        <v>357</v>
      </c>
      <c r="G3733" t="s">
        <v>17</v>
      </c>
      <c r="H3733" t="s">
        <v>18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1086</v>
      </c>
      <c r="O3733" s="7">
        <f>(E3733/D3733)*100</f>
        <v>11.272727272727273</v>
      </c>
      <c r="P3733" s="5">
        <f>IFERROR((E3733/L3733),0)</f>
        <v>51.666666666666664</v>
      </c>
      <c r="Q3733" s="5" t="str">
        <f>LEFT(N3733,SEARCH("/", N3733)-1)</f>
        <v>theater</v>
      </c>
      <c r="R3733" s="5" t="str">
        <f>RIGHT(N3733,LEN(N3733)-SEARCH("/",N3733))</f>
        <v>plays</v>
      </c>
      <c r="S3733" s="11">
        <f>(((J3733/60)/60)/24)+DATE(1970,1,1)</f>
        <v>41983.752847222218</v>
      </c>
      <c r="T3733" s="11">
        <f>(((I3733/60)/60)/24)+DATE(1970,1,1)</f>
        <v>42014.140972222223</v>
      </c>
      <c r="U3733">
        <f>YEAR(S3733)</f>
        <v>2014</v>
      </c>
      <c r="V3733">
        <f>YEAR(T3733)</f>
        <v>2015</v>
      </c>
      <c r="W3733" t="str">
        <f>IF(V3733=U3733, "Yes"," No")</f>
        <v xml:space="preserve"> No</v>
      </c>
    </row>
    <row r="3734" spans="1:23" ht="43.2" x14ac:dyDescent="0.3">
      <c r="A3734">
        <v>3732</v>
      </c>
      <c r="B3734" s="1" t="s">
        <v>7551</v>
      </c>
      <c r="C3734" s="1" t="s">
        <v>7552</v>
      </c>
      <c r="D3734">
        <v>850</v>
      </c>
      <c r="E3734">
        <v>131</v>
      </c>
      <c r="F3734" t="s">
        <v>357</v>
      </c>
      <c r="G3734" t="s">
        <v>387</v>
      </c>
      <c r="H3734" t="s">
        <v>55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1086</v>
      </c>
      <c r="O3734" s="7">
        <f>(E3734/D3734)*100</f>
        <v>15.411764705882353</v>
      </c>
      <c r="P3734" s="5">
        <f>IFERROR((E3734/L3734),0)</f>
        <v>32.75</v>
      </c>
      <c r="Q3734" s="5" t="str">
        <f>LEFT(N3734,SEARCH("/", N3734)-1)</f>
        <v>theater</v>
      </c>
      <c r="R3734" s="5" t="str">
        <f>RIGHT(N3734,LEN(N3734)-SEARCH("/",N3734))</f>
        <v>plays</v>
      </c>
      <c r="S3734" s="11">
        <f>(((J3734/60)/60)/24)+DATE(1970,1,1)</f>
        <v>41968.677465277782</v>
      </c>
      <c r="T3734" s="11">
        <f>(((I3734/60)/60)/24)+DATE(1970,1,1)</f>
        <v>42028.5</v>
      </c>
      <c r="U3734">
        <f>YEAR(S3734)</f>
        <v>2014</v>
      </c>
      <c r="V3734">
        <f>YEAR(T3734)</f>
        <v>2015</v>
      </c>
      <c r="W3734" t="str">
        <f>IF(V3734=U3734, "Yes"," No")</f>
        <v xml:space="preserve"> No</v>
      </c>
    </row>
    <row r="3735" spans="1:23" ht="43.2" x14ac:dyDescent="0.3">
      <c r="A3735">
        <v>3733</v>
      </c>
      <c r="B3735" s="1" t="s">
        <v>7553</v>
      </c>
      <c r="C3735" s="1" t="s">
        <v>7554</v>
      </c>
      <c r="D3735">
        <v>1500</v>
      </c>
      <c r="E3735">
        <v>0</v>
      </c>
      <c r="F3735" t="s">
        <v>357</v>
      </c>
      <c r="G3735" t="s">
        <v>17</v>
      </c>
      <c r="H3735" t="s">
        <v>18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1086</v>
      </c>
      <c r="O3735" s="7">
        <f>(E3735/D3735)*100</f>
        <v>0</v>
      </c>
      <c r="P3735" s="5">
        <f>IFERROR((E3735/L3735),0)</f>
        <v>0</v>
      </c>
      <c r="Q3735" s="5" t="str">
        <f>LEFT(N3735,SEARCH("/", N3735)-1)</f>
        <v>theater</v>
      </c>
      <c r="R3735" s="5" t="str">
        <f>RIGHT(N3735,LEN(N3735)-SEARCH("/",N3735))</f>
        <v>plays</v>
      </c>
      <c r="S3735" s="11">
        <f>(((J3735/60)/60)/24)+DATE(1970,1,1)</f>
        <v>42103.024398148147</v>
      </c>
      <c r="T3735" s="11">
        <f>(((I3735/60)/60)/24)+DATE(1970,1,1)</f>
        <v>42112.9375</v>
      </c>
      <c r="U3735">
        <f>YEAR(S3735)</f>
        <v>2015</v>
      </c>
      <c r="V3735">
        <f>YEAR(T3735)</f>
        <v>2015</v>
      </c>
      <c r="W3735" t="str">
        <f>IF(V3735=U3735, "Yes"," No")</f>
        <v>Yes</v>
      </c>
    </row>
    <row r="3736" spans="1:23" ht="57.6" x14ac:dyDescent="0.3">
      <c r="A3736">
        <v>3734</v>
      </c>
      <c r="B3736" s="1" t="s">
        <v>7555</v>
      </c>
      <c r="C3736" s="1" t="s">
        <v>7556</v>
      </c>
      <c r="D3736">
        <v>1500</v>
      </c>
      <c r="E3736">
        <v>427</v>
      </c>
      <c r="F3736" t="s">
        <v>357</v>
      </c>
      <c r="G3736" t="s">
        <v>17</v>
      </c>
      <c r="H3736" t="s">
        <v>18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1086</v>
      </c>
      <c r="O3736" s="7">
        <f>(E3736/D3736)*100</f>
        <v>28.466666666666669</v>
      </c>
      <c r="P3736" s="5">
        <f>IFERROR((E3736/L3736),0)</f>
        <v>61</v>
      </c>
      <c r="Q3736" s="5" t="str">
        <f>LEFT(N3736,SEARCH("/", N3736)-1)</f>
        <v>theater</v>
      </c>
      <c r="R3736" s="5" t="str">
        <f>RIGHT(N3736,LEN(N3736)-SEARCH("/",N3736))</f>
        <v>plays</v>
      </c>
      <c r="S3736" s="11">
        <f>(((J3736/60)/60)/24)+DATE(1970,1,1)</f>
        <v>42089.901574074072</v>
      </c>
      <c r="T3736" s="11">
        <f>(((I3736/60)/60)/24)+DATE(1970,1,1)</f>
        <v>42149.901574074072</v>
      </c>
      <c r="U3736">
        <f>YEAR(S3736)</f>
        <v>2015</v>
      </c>
      <c r="V3736">
        <f>YEAR(T3736)</f>
        <v>2015</v>
      </c>
      <c r="W3736" t="str">
        <f>IF(V3736=U3736, "Yes"," No")</f>
        <v>Yes</v>
      </c>
    </row>
    <row r="3737" spans="1:23" ht="28.8" x14ac:dyDescent="0.3">
      <c r="A3737">
        <v>3735</v>
      </c>
      <c r="B3737" s="1" t="s">
        <v>7557</v>
      </c>
      <c r="C3737" s="1" t="s">
        <v>7558</v>
      </c>
      <c r="D3737">
        <v>150</v>
      </c>
      <c r="E3737">
        <v>20</v>
      </c>
      <c r="F3737" t="s">
        <v>357</v>
      </c>
      <c r="G3737" t="s">
        <v>24</v>
      </c>
      <c r="H3737" t="s">
        <v>25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1086</v>
      </c>
      <c r="O3737" s="7">
        <f>(E3737/D3737)*100</f>
        <v>13.333333333333334</v>
      </c>
      <c r="P3737" s="5">
        <f>IFERROR((E3737/L3737),0)</f>
        <v>10</v>
      </c>
      <c r="Q3737" s="5" t="str">
        <f>LEFT(N3737,SEARCH("/", N3737)-1)</f>
        <v>theater</v>
      </c>
      <c r="R3737" s="5" t="str">
        <f>RIGHT(N3737,LEN(N3737)-SEARCH("/",N3737))</f>
        <v>plays</v>
      </c>
      <c r="S3737" s="11">
        <f>(((J3737/60)/60)/24)+DATE(1970,1,1)</f>
        <v>42122.693159722221</v>
      </c>
      <c r="T3737" s="11">
        <f>(((I3737/60)/60)/24)+DATE(1970,1,1)</f>
        <v>42152.693159722221</v>
      </c>
      <c r="U3737">
        <f>YEAR(S3737)</f>
        <v>2015</v>
      </c>
      <c r="V3737">
        <f>YEAR(T3737)</f>
        <v>2015</v>
      </c>
      <c r="W3737" t="str">
        <f>IF(V3737=U3737, "Yes"," No")</f>
        <v>Yes</v>
      </c>
    </row>
    <row r="3738" spans="1:23" ht="43.2" x14ac:dyDescent="0.3">
      <c r="A3738">
        <v>3736</v>
      </c>
      <c r="B3738" s="1" t="s">
        <v>7559</v>
      </c>
      <c r="C3738" s="1" t="s">
        <v>7560</v>
      </c>
      <c r="D3738">
        <v>1500</v>
      </c>
      <c r="E3738">
        <v>10</v>
      </c>
      <c r="F3738" t="s">
        <v>357</v>
      </c>
      <c r="G3738" t="s">
        <v>24</v>
      </c>
      <c r="H3738" t="s">
        <v>25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1086</v>
      </c>
      <c r="O3738" s="7">
        <f>(E3738/D3738)*100</f>
        <v>0.66666666666666674</v>
      </c>
      <c r="P3738" s="5">
        <f>IFERROR((E3738/L3738),0)</f>
        <v>10</v>
      </c>
      <c r="Q3738" s="5" t="str">
        <f>LEFT(N3738,SEARCH("/", N3738)-1)</f>
        <v>theater</v>
      </c>
      <c r="R3738" s="5" t="str">
        <f>RIGHT(N3738,LEN(N3738)-SEARCH("/",N3738))</f>
        <v>plays</v>
      </c>
      <c r="S3738" s="11">
        <f>(((J3738/60)/60)/24)+DATE(1970,1,1)</f>
        <v>42048.711724537032</v>
      </c>
      <c r="T3738" s="11">
        <f>(((I3738/60)/60)/24)+DATE(1970,1,1)</f>
        <v>42086.75</v>
      </c>
      <c r="U3738">
        <f>YEAR(S3738)</f>
        <v>2015</v>
      </c>
      <c r="V3738">
        <f>YEAR(T3738)</f>
        <v>2015</v>
      </c>
      <c r="W3738" t="str">
        <f>IF(V3738=U3738, "Yes"," No")</f>
        <v>Yes</v>
      </c>
    </row>
    <row r="3739" spans="1:23" ht="43.2" x14ac:dyDescent="0.3">
      <c r="A3739">
        <v>3737</v>
      </c>
      <c r="B3739" s="1" t="s">
        <v>7561</v>
      </c>
      <c r="C3739" s="1" t="s">
        <v>7562</v>
      </c>
      <c r="D3739">
        <v>700</v>
      </c>
      <c r="E3739">
        <v>150</v>
      </c>
      <c r="F3739" t="s">
        <v>357</v>
      </c>
      <c r="G3739" t="s">
        <v>17</v>
      </c>
      <c r="H3739" t="s">
        <v>18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1086</v>
      </c>
      <c r="O3739" s="7">
        <f>(E3739/D3739)*100</f>
        <v>21.428571428571427</v>
      </c>
      <c r="P3739" s="5">
        <f>IFERROR((E3739/L3739),0)</f>
        <v>37.5</v>
      </c>
      <c r="Q3739" s="5" t="str">
        <f>LEFT(N3739,SEARCH("/", N3739)-1)</f>
        <v>theater</v>
      </c>
      <c r="R3739" s="5" t="str">
        <f>RIGHT(N3739,LEN(N3739)-SEARCH("/",N3739))</f>
        <v>plays</v>
      </c>
      <c r="S3739" s="11">
        <f>(((J3739/60)/60)/24)+DATE(1970,1,1)</f>
        <v>42297.691006944442</v>
      </c>
      <c r="T3739" s="11">
        <f>(((I3739/60)/60)/24)+DATE(1970,1,1)</f>
        <v>42320.290972222225</v>
      </c>
      <c r="U3739">
        <f>YEAR(S3739)</f>
        <v>2015</v>
      </c>
      <c r="V3739">
        <f>YEAR(T3739)</f>
        <v>2015</v>
      </c>
      <c r="W3739" t="str">
        <f>IF(V3739=U3739, "Yes"," No")</f>
        <v>Yes</v>
      </c>
    </row>
    <row r="3740" spans="1:23" ht="43.2" x14ac:dyDescent="0.3">
      <c r="A3740">
        <v>3738</v>
      </c>
      <c r="B3740" s="1" t="s">
        <v>7563</v>
      </c>
      <c r="C3740" s="1" t="s">
        <v>7564</v>
      </c>
      <c r="D3740">
        <v>1500</v>
      </c>
      <c r="E3740">
        <v>270</v>
      </c>
      <c r="F3740" t="s">
        <v>357</v>
      </c>
      <c r="G3740" t="s">
        <v>24</v>
      </c>
      <c r="H3740" t="s">
        <v>25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1086</v>
      </c>
      <c r="O3740" s="7">
        <f>(E3740/D3740)*100</f>
        <v>18</v>
      </c>
      <c r="P3740" s="5">
        <f>IFERROR((E3740/L3740),0)</f>
        <v>45</v>
      </c>
      <c r="Q3740" s="5" t="str">
        <f>LEFT(N3740,SEARCH("/", N3740)-1)</f>
        <v>theater</v>
      </c>
      <c r="R3740" s="5" t="str">
        <f>RIGHT(N3740,LEN(N3740)-SEARCH("/",N3740))</f>
        <v>plays</v>
      </c>
      <c r="S3740" s="11">
        <f>(((J3740/60)/60)/24)+DATE(1970,1,1)</f>
        <v>41813.938715277778</v>
      </c>
      <c r="T3740" s="11">
        <f>(((I3740/60)/60)/24)+DATE(1970,1,1)</f>
        <v>41835.916666666664</v>
      </c>
      <c r="U3740">
        <f>YEAR(S3740)</f>
        <v>2014</v>
      </c>
      <c r="V3740">
        <f>YEAR(T3740)</f>
        <v>2014</v>
      </c>
      <c r="W3740" t="str">
        <f>IF(V3740=U3740, "Yes"," No")</f>
        <v>Yes</v>
      </c>
    </row>
    <row r="3741" spans="1:23" ht="43.2" x14ac:dyDescent="0.3">
      <c r="A3741">
        <v>3739</v>
      </c>
      <c r="B3741" s="1" t="s">
        <v>7565</v>
      </c>
      <c r="C3741" s="1" t="s">
        <v>7566</v>
      </c>
      <c r="D3741">
        <v>4000</v>
      </c>
      <c r="E3741">
        <v>805</v>
      </c>
      <c r="F3741" t="s">
        <v>357</v>
      </c>
      <c r="G3741" t="s">
        <v>24</v>
      </c>
      <c r="H3741" t="s">
        <v>25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1086</v>
      </c>
      <c r="O3741" s="7">
        <f>(E3741/D3741)*100</f>
        <v>20.125</v>
      </c>
      <c r="P3741" s="5">
        <f>IFERROR((E3741/L3741),0)</f>
        <v>100.625</v>
      </c>
      <c r="Q3741" s="5" t="str">
        <f>LEFT(N3741,SEARCH("/", N3741)-1)</f>
        <v>theater</v>
      </c>
      <c r="R3741" s="5" t="str">
        <f>RIGHT(N3741,LEN(N3741)-SEARCH("/",N3741))</f>
        <v>plays</v>
      </c>
      <c r="S3741" s="11">
        <f>(((J3741/60)/60)/24)+DATE(1970,1,1)</f>
        <v>42548.449861111112</v>
      </c>
      <c r="T3741" s="11">
        <f>(((I3741/60)/60)/24)+DATE(1970,1,1)</f>
        <v>42568.449861111112</v>
      </c>
      <c r="U3741">
        <f>YEAR(S3741)</f>
        <v>2016</v>
      </c>
      <c r="V3741">
        <f>YEAR(T3741)</f>
        <v>2016</v>
      </c>
      <c r="W3741" t="str">
        <f>IF(V3741=U3741, "Yes"," No")</f>
        <v>Yes</v>
      </c>
    </row>
    <row r="3742" spans="1:23" ht="43.2" x14ac:dyDescent="0.3">
      <c r="A3742">
        <v>3740</v>
      </c>
      <c r="B3742" s="1" t="s">
        <v>7567</v>
      </c>
      <c r="C3742" s="1" t="s">
        <v>7568</v>
      </c>
      <c r="D3742">
        <v>2000</v>
      </c>
      <c r="E3742">
        <v>358</v>
      </c>
      <c r="F3742" t="s">
        <v>357</v>
      </c>
      <c r="G3742" t="s">
        <v>17</v>
      </c>
      <c r="H3742" t="s">
        <v>18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1086</v>
      </c>
      <c r="O3742" s="7">
        <f>(E3742/D3742)*100</f>
        <v>17.899999999999999</v>
      </c>
      <c r="P3742" s="5">
        <f>IFERROR((E3742/L3742),0)</f>
        <v>25.571428571428573</v>
      </c>
      <c r="Q3742" s="5" t="str">
        <f>LEFT(N3742,SEARCH("/", N3742)-1)</f>
        <v>theater</v>
      </c>
      <c r="R3742" s="5" t="str">
        <f>RIGHT(N3742,LEN(N3742)-SEARCH("/",N3742))</f>
        <v>plays</v>
      </c>
      <c r="S3742" s="11">
        <f>(((J3742/60)/60)/24)+DATE(1970,1,1)</f>
        <v>41833.089756944442</v>
      </c>
      <c r="T3742" s="11">
        <f>(((I3742/60)/60)/24)+DATE(1970,1,1)</f>
        <v>41863.079143518517</v>
      </c>
      <c r="U3742">
        <f>YEAR(S3742)</f>
        <v>2014</v>
      </c>
      <c r="V3742">
        <f>YEAR(T3742)</f>
        <v>2014</v>
      </c>
      <c r="W3742" t="str">
        <f>IF(V3742=U3742, "Yes"," No")</f>
        <v>Yes</v>
      </c>
    </row>
    <row r="3743" spans="1:23" ht="43.2" x14ac:dyDescent="0.3">
      <c r="A3743">
        <v>3741</v>
      </c>
      <c r="B3743" s="1" t="s">
        <v>7569</v>
      </c>
      <c r="C3743" s="1" t="s">
        <v>7570</v>
      </c>
      <c r="D3743">
        <v>20000</v>
      </c>
      <c r="E3743">
        <v>0</v>
      </c>
      <c r="F3743" t="s">
        <v>357</v>
      </c>
      <c r="G3743" t="s">
        <v>17</v>
      </c>
      <c r="H3743" t="s">
        <v>18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1086</v>
      </c>
      <c r="O3743" s="7">
        <f>(E3743/D3743)*100</f>
        <v>0</v>
      </c>
      <c r="P3743" s="5">
        <f>IFERROR((E3743/L3743),0)</f>
        <v>0</v>
      </c>
      <c r="Q3743" s="5" t="str">
        <f>LEFT(N3743,SEARCH("/", N3743)-1)</f>
        <v>theater</v>
      </c>
      <c r="R3743" s="5" t="str">
        <f>RIGHT(N3743,LEN(N3743)-SEARCH("/",N3743))</f>
        <v>plays</v>
      </c>
      <c r="S3743" s="11">
        <f>(((J3743/60)/60)/24)+DATE(1970,1,1)</f>
        <v>42325.920717592591</v>
      </c>
      <c r="T3743" s="11">
        <f>(((I3743/60)/60)/24)+DATE(1970,1,1)</f>
        <v>42355.920717592591</v>
      </c>
      <c r="U3743">
        <f>YEAR(S3743)</f>
        <v>2015</v>
      </c>
      <c r="V3743">
        <f>YEAR(T3743)</f>
        <v>2015</v>
      </c>
      <c r="W3743" t="str">
        <f>IF(V3743=U3743, "Yes"," No")</f>
        <v>Yes</v>
      </c>
    </row>
    <row r="3744" spans="1:23" ht="43.2" x14ac:dyDescent="0.3">
      <c r="A3744">
        <v>3742</v>
      </c>
      <c r="B3744" s="1" t="s">
        <v>7571</v>
      </c>
      <c r="C3744" s="1" t="s">
        <v>7572</v>
      </c>
      <c r="D3744">
        <v>5000</v>
      </c>
      <c r="E3744">
        <v>100</v>
      </c>
      <c r="F3744" t="s">
        <v>357</v>
      </c>
      <c r="G3744" t="s">
        <v>17</v>
      </c>
      <c r="H3744" t="s">
        <v>18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1086</v>
      </c>
      <c r="O3744" s="7">
        <f>(E3744/D3744)*100</f>
        <v>2</v>
      </c>
      <c r="P3744" s="5">
        <f>IFERROR((E3744/L3744),0)</f>
        <v>25</v>
      </c>
      <c r="Q3744" s="5" t="str">
        <f>LEFT(N3744,SEARCH("/", N3744)-1)</f>
        <v>theater</v>
      </c>
      <c r="R3744" s="5" t="str">
        <f>RIGHT(N3744,LEN(N3744)-SEARCH("/",N3744))</f>
        <v>plays</v>
      </c>
      <c r="S3744" s="11">
        <f>(((J3744/60)/60)/24)+DATE(1970,1,1)</f>
        <v>41858.214629629627</v>
      </c>
      <c r="T3744" s="11">
        <f>(((I3744/60)/60)/24)+DATE(1970,1,1)</f>
        <v>41888.214629629627</v>
      </c>
      <c r="U3744">
        <f>YEAR(S3744)</f>
        <v>2014</v>
      </c>
      <c r="V3744">
        <f>YEAR(T3744)</f>
        <v>2014</v>
      </c>
      <c r="W3744" t="str">
        <f>IF(V3744=U3744, "Yes"," No")</f>
        <v>Yes</v>
      </c>
    </row>
    <row r="3745" spans="1:23" ht="28.8" x14ac:dyDescent="0.3">
      <c r="A3745">
        <v>3743</v>
      </c>
      <c r="B3745" s="1" t="s">
        <v>7573</v>
      </c>
      <c r="C3745" s="1" t="s">
        <v>7574</v>
      </c>
      <c r="D3745">
        <v>2200</v>
      </c>
      <c r="E3745">
        <v>0</v>
      </c>
      <c r="F3745" t="s">
        <v>357</v>
      </c>
      <c r="G3745" t="s">
        <v>17</v>
      </c>
      <c r="H3745" t="s">
        <v>18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1086</v>
      </c>
      <c r="O3745" s="7">
        <f>(E3745/D3745)*100</f>
        <v>0</v>
      </c>
      <c r="P3745" s="5">
        <f>IFERROR((E3745/L3745),0)</f>
        <v>0</v>
      </c>
      <c r="Q3745" s="5" t="str">
        <f>LEFT(N3745,SEARCH("/", N3745)-1)</f>
        <v>theater</v>
      </c>
      <c r="R3745" s="5" t="str">
        <f>RIGHT(N3745,LEN(N3745)-SEARCH("/",N3745))</f>
        <v>plays</v>
      </c>
      <c r="S3745" s="11">
        <f>(((J3745/60)/60)/24)+DATE(1970,1,1)</f>
        <v>41793.710231481484</v>
      </c>
      <c r="T3745" s="11">
        <f>(((I3745/60)/60)/24)+DATE(1970,1,1)</f>
        <v>41823.710231481484</v>
      </c>
      <c r="U3745">
        <f>YEAR(S3745)</f>
        <v>2014</v>
      </c>
      <c r="V3745">
        <f>YEAR(T3745)</f>
        <v>2014</v>
      </c>
      <c r="W3745" t="str">
        <f>IF(V3745=U3745, "Yes"," No")</f>
        <v>Yes</v>
      </c>
    </row>
    <row r="3746" spans="1:23" ht="57.6" x14ac:dyDescent="0.3">
      <c r="A3746">
        <v>3744</v>
      </c>
      <c r="B3746" s="1" t="s">
        <v>7575</v>
      </c>
      <c r="C3746" s="1" t="s">
        <v>7576</v>
      </c>
      <c r="D3746">
        <v>1200</v>
      </c>
      <c r="E3746">
        <v>0</v>
      </c>
      <c r="F3746" t="s">
        <v>357</v>
      </c>
      <c r="G3746" t="s">
        <v>17</v>
      </c>
      <c r="H3746" t="s">
        <v>18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1086</v>
      </c>
      <c r="O3746" s="7">
        <f>(E3746/D3746)*100</f>
        <v>0</v>
      </c>
      <c r="P3746" s="5">
        <f>IFERROR((E3746/L3746),0)</f>
        <v>0</v>
      </c>
      <c r="Q3746" s="5" t="str">
        <f>LEFT(N3746,SEARCH("/", N3746)-1)</f>
        <v>theater</v>
      </c>
      <c r="R3746" s="5" t="str">
        <f>RIGHT(N3746,LEN(N3746)-SEARCH("/",N3746))</f>
        <v>plays</v>
      </c>
      <c r="S3746" s="11">
        <f>(((J3746/60)/60)/24)+DATE(1970,1,1)</f>
        <v>41793.814259259263</v>
      </c>
      <c r="T3746" s="11">
        <f>(((I3746/60)/60)/24)+DATE(1970,1,1)</f>
        <v>41825.165972222225</v>
      </c>
      <c r="U3746">
        <f>YEAR(S3746)</f>
        <v>2014</v>
      </c>
      <c r="V3746">
        <f>YEAR(T3746)</f>
        <v>2014</v>
      </c>
      <c r="W3746" t="str">
        <f>IF(V3746=U3746, "Yes"," No")</f>
        <v>Yes</v>
      </c>
    </row>
    <row r="3747" spans="1:23" ht="43.2" x14ac:dyDescent="0.3">
      <c r="A3747">
        <v>3745</v>
      </c>
      <c r="B3747" s="1" t="s">
        <v>7577</v>
      </c>
      <c r="C3747" s="1" t="s">
        <v>7578</v>
      </c>
      <c r="D3747">
        <v>100</v>
      </c>
      <c r="E3747">
        <v>10</v>
      </c>
      <c r="F3747" t="s">
        <v>357</v>
      </c>
      <c r="G3747" t="s">
        <v>17</v>
      </c>
      <c r="H3747" t="s">
        <v>18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1086</v>
      </c>
      <c r="O3747" s="7">
        <f>(E3747/D3747)*100</f>
        <v>10</v>
      </c>
      <c r="P3747" s="5">
        <f>IFERROR((E3747/L3747),0)</f>
        <v>10</v>
      </c>
      <c r="Q3747" s="5" t="str">
        <f>LEFT(N3747,SEARCH("/", N3747)-1)</f>
        <v>theater</v>
      </c>
      <c r="R3747" s="5" t="str">
        <f>RIGHT(N3747,LEN(N3747)-SEARCH("/",N3747))</f>
        <v>plays</v>
      </c>
      <c r="S3747" s="11">
        <f>(((J3747/60)/60)/24)+DATE(1970,1,1)</f>
        <v>41831.697939814818</v>
      </c>
      <c r="T3747" s="11">
        <f>(((I3747/60)/60)/24)+DATE(1970,1,1)</f>
        <v>41861.697939814818</v>
      </c>
      <c r="U3747">
        <f>YEAR(S3747)</f>
        <v>2014</v>
      </c>
      <c r="V3747">
        <f>YEAR(T3747)</f>
        <v>2014</v>
      </c>
      <c r="W3747" t="str">
        <f>IF(V3747=U3747, "Yes"," No")</f>
        <v>Yes</v>
      </c>
    </row>
    <row r="3748" spans="1:23" ht="28.8" x14ac:dyDescent="0.3">
      <c r="A3748">
        <v>3746</v>
      </c>
      <c r="B3748" s="1" t="s">
        <v>7579</v>
      </c>
      <c r="C3748" s="1" t="s">
        <v>7580</v>
      </c>
      <c r="D3748">
        <v>8500</v>
      </c>
      <c r="E3748">
        <v>202</v>
      </c>
      <c r="F3748" t="s">
        <v>357</v>
      </c>
      <c r="G3748" t="s">
        <v>17</v>
      </c>
      <c r="H3748" t="s">
        <v>18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1086</v>
      </c>
      <c r="O3748" s="7">
        <f>(E3748/D3748)*100</f>
        <v>2.3764705882352941</v>
      </c>
      <c r="P3748" s="5">
        <f>IFERROR((E3748/L3748),0)</f>
        <v>202</v>
      </c>
      <c r="Q3748" s="5" t="str">
        <f>LEFT(N3748,SEARCH("/", N3748)-1)</f>
        <v>theater</v>
      </c>
      <c r="R3748" s="5" t="str">
        <f>RIGHT(N3748,LEN(N3748)-SEARCH("/",N3748))</f>
        <v>plays</v>
      </c>
      <c r="S3748" s="11">
        <f>(((J3748/60)/60)/24)+DATE(1970,1,1)</f>
        <v>42621.389340277776</v>
      </c>
      <c r="T3748" s="11">
        <f>(((I3748/60)/60)/24)+DATE(1970,1,1)</f>
        <v>42651.389340277776</v>
      </c>
      <c r="U3748">
        <f>YEAR(S3748)</f>
        <v>2016</v>
      </c>
      <c r="V3748">
        <f>YEAR(T3748)</f>
        <v>2016</v>
      </c>
      <c r="W3748" t="str">
        <f>IF(V3748=U3748, "Yes"," No")</f>
        <v>Yes</v>
      </c>
    </row>
    <row r="3749" spans="1:23" ht="28.8" x14ac:dyDescent="0.3">
      <c r="A3749">
        <v>3747</v>
      </c>
      <c r="B3749" s="1" t="s">
        <v>7581</v>
      </c>
      <c r="C3749" s="1" t="s">
        <v>7582</v>
      </c>
      <c r="D3749">
        <v>2500</v>
      </c>
      <c r="E3749">
        <v>25</v>
      </c>
      <c r="F3749" t="s">
        <v>357</v>
      </c>
      <c r="G3749" t="s">
        <v>24</v>
      </c>
      <c r="H3749" t="s">
        <v>25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1086</v>
      </c>
      <c r="O3749" s="7">
        <f>(E3749/D3749)*100</f>
        <v>1</v>
      </c>
      <c r="P3749" s="5">
        <f>IFERROR((E3749/L3749),0)</f>
        <v>25</v>
      </c>
      <c r="Q3749" s="5" t="str">
        <f>LEFT(N3749,SEARCH("/", N3749)-1)</f>
        <v>theater</v>
      </c>
      <c r="R3749" s="5" t="str">
        <f>RIGHT(N3749,LEN(N3749)-SEARCH("/",N3749))</f>
        <v>plays</v>
      </c>
      <c r="S3749" s="11">
        <f>(((J3749/60)/60)/24)+DATE(1970,1,1)</f>
        <v>42164.299722222218</v>
      </c>
      <c r="T3749" s="11">
        <f>(((I3749/60)/60)/24)+DATE(1970,1,1)</f>
        <v>42190.957638888889</v>
      </c>
      <c r="U3749">
        <f>YEAR(S3749)</f>
        <v>2015</v>
      </c>
      <c r="V3749">
        <f>YEAR(T3749)</f>
        <v>2015</v>
      </c>
      <c r="W3749" t="str">
        <f>IF(V3749=U3749, "Yes"," No")</f>
        <v>Yes</v>
      </c>
    </row>
    <row r="3750" spans="1:23" ht="43.2" x14ac:dyDescent="0.3">
      <c r="A3750">
        <v>3748</v>
      </c>
      <c r="B3750" s="1" t="s">
        <v>7583</v>
      </c>
      <c r="C3750" s="1" t="s">
        <v>7584</v>
      </c>
      <c r="D3750">
        <v>5000</v>
      </c>
      <c r="E3750">
        <v>5176</v>
      </c>
      <c r="F3750" t="s">
        <v>16</v>
      </c>
      <c r="G3750" t="s">
        <v>17</v>
      </c>
      <c r="H3750" t="s">
        <v>18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5931</v>
      </c>
      <c r="O3750" s="7">
        <f>(E3750/D3750)*100</f>
        <v>103.52</v>
      </c>
      <c r="P3750" s="5">
        <f>IFERROR((E3750/L3750),0)</f>
        <v>99.538461538461533</v>
      </c>
      <c r="Q3750" s="5" t="str">
        <f>LEFT(N3750,SEARCH("/", N3750)-1)</f>
        <v>theater</v>
      </c>
      <c r="R3750" s="5" t="str">
        <f>RIGHT(N3750,LEN(N3750)-SEARCH("/",N3750))</f>
        <v>musical</v>
      </c>
      <c r="S3750" s="11">
        <f>(((J3750/60)/60)/24)+DATE(1970,1,1)</f>
        <v>42395.706435185188</v>
      </c>
      <c r="T3750" s="11">
        <f>(((I3750/60)/60)/24)+DATE(1970,1,1)</f>
        <v>42416.249305555553</v>
      </c>
      <c r="U3750">
        <f>YEAR(S3750)</f>
        <v>2016</v>
      </c>
      <c r="V3750">
        <f>YEAR(T3750)</f>
        <v>2016</v>
      </c>
      <c r="W3750" t="str">
        <f>IF(V3750=U3750, "Yes"," No")</f>
        <v>Yes</v>
      </c>
    </row>
    <row r="3751" spans="1:23" ht="43.2" x14ac:dyDescent="0.3">
      <c r="A3751">
        <v>3749</v>
      </c>
      <c r="B3751" s="1" t="s">
        <v>7585</v>
      </c>
      <c r="C3751" s="1" t="s">
        <v>7586</v>
      </c>
      <c r="D3751">
        <v>500</v>
      </c>
      <c r="E3751">
        <v>525</v>
      </c>
      <c r="F3751" t="s">
        <v>16</v>
      </c>
      <c r="G3751" t="s">
        <v>17</v>
      </c>
      <c r="H3751" t="s">
        <v>18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5931</v>
      </c>
      <c r="O3751" s="7">
        <f>(E3751/D3751)*100</f>
        <v>105</v>
      </c>
      <c r="P3751" s="5">
        <f>IFERROR((E3751/L3751),0)</f>
        <v>75</v>
      </c>
      <c r="Q3751" s="5" t="str">
        <f>LEFT(N3751,SEARCH("/", N3751)-1)</f>
        <v>theater</v>
      </c>
      <c r="R3751" s="5" t="str">
        <f>RIGHT(N3751,LEN(N3751)-SEARCH("/",N3751))</f>
        <v>musical</v>
      </c>
      <c r="S3751" s="11">
        <f>(((J3751/60)/60)/24)+DATE(1970,1,1)</f>
        <v>42458.127175925925</v>
      </c>
      <c r="T3751" s="11">
        <f>(((I3751/60)/60)/24)+DATE(1970,1,1)</f>
        <v>42489.165972222225</v>
      </c>
      <c r="U3751">
        <f>YEAR(S3751)</f>
        <v>2016</v>
      </c>
      <c r="V3751">
        <f>YEAR(T3751)</f>
        <v>2016</v>
      </c>
      <c r="W3751" t="str">
        <f>IF(V3751=U3751, "Yes"," No")</f>
        <v>Yes</v>
      </c>
    </row>
    <row r="3752" spans="1:23" ht="86.4" x14ac:dyDescent="0.3">
      <c r="A3752">
        <v>3750</v>
      </c>
      <c r="B3752" s="1" t="s">
        <v>7587</v>
      </c>
      <c r="C3752" s="1" t="s">
        <v>7588</v>
      </c>
      <c r="D3752">
        <v>6000</v>
      </c>
      <c r="E3752">
        <v>6027</v>
      </c>
      <c r="F3752" t="s">
        <v>16</v>
      </c>
      <c r="G3752" t="s">
        <v>17</v>
      </c>
      <c r="H3752" t="s">
        <v>18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5931</v>
      </c>
      <c r="O3752" s="7">
        <f>(E3752/D3752)*100</f>
        <v>100.44999999999999</v>
      </c>
      <c r="P3752" s="5">
        <f>IFERROR((E3752/L3752),0)</f>
        <v>215.25</v>
      </c>
      <c r="Q3752" s="5" t="str">
        <f>LEFT(N3752,SEARCH("/", N3752)-1)</f>
        <v>theater</v>
      </c>
      <c r="R3752" s="5" t="str">
        <f>RIGHT(N3752,LEN(N3752)-SEARCH("/",N3752))</f>
        <v>musical</v>
      </c>
      <c r="S3752" s="11">
        <f>(((J3752/60)/60)/24)+DATE(1970,1,1)</f>
        <v>42016.981574074074</v>
      </c>
      <c r="T3752" s="11">
        <f>(((I3752/60)/60)/24)+DATE(1970,1,1)</f>
        <v>42045.332638888889</v>
      </c>
      <c r="U3752">
        <f>YEAR(S3752)</f>
        <v>2015</v>
      </c>
      <c r="V3752">
        <f>YEAR(T3752)</f>
        <v>2015</v>
      </c>
      <c r="W3752" t="str">
        <f>IF(V3752=U3752, "Yes"," No")</f>
        <v>Yes</v>
      </c>
    </row>
    <row r="3753" spans="1:23" ht="43.2" x14ac:dyDescent="0.3">
      <c r="A3753">
        <v>3751</v>
      </c>
      <c r="B3753" s="1" t="s">
        <v>7589</v>
      </c>
      <c r="C3753" s="1" t="s">
        <v>7590</v>
      </c>
      <c r="D3753">
        <v>1000</v>
      </c>
      <c r="E3753">
        <v>1326</v>
      </c>
      <c r="F3753" t="s">
        <v>16</v>
      </c>
      <c r="G3753" t="s">
        <v>17</v>
      </c>
      <c r="H3753" t="s">
        <v>18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5931</v>
      </c>
      <c r="O3753" s="7">
        <f>(E3753/D3753)*100</f>
        <v>132.6</v>
      </c>
      <c r="P3753" s="5">
        <f>IFERROR((E3753/L3753),0)</f>
        <v>120.54545454545455</v>
      </c>
      <c r="Q3753" s="5" t="str">
        <f>LEFT(N3753,SEARCH("/", N3753)-1)</f>
        <v>theater</v>
      </c>
      <c r="R3753" s="5" t="str">
        <f>RIGHT(N3753,LEN(N3753)-SEARCH("/",N3753))</f>
        <v>musical</v>
      </c>
      <c r="S3753" s="11">
        <f>(((J3753/60)/60)/24)+DATE(1970,1,1)</f>
        <v>42403.035567129627</v>
      </c>
      <c r="T3753" s="11">
        <f>(((I3753/60)/60)/24)+DATE(1970,1,1)</f>
        <v>42462.993900462956</v>
      </c>
      <c r="U3753">
        <f>YEAR(S3753)</f>
        <v>2016</v>
      </c>
      <c r="V3753">
        <f>YEAR(T3753)</f>
        <v>2016</v>
      </c>
      <c r="W3753" t="str">
        <f>IF(V3753=U3753, "Yes"," No")</f>
        <v>Yes</v>
      </c>
    </row>
    <row r="3754" spans="1:23" ht="57.6" x14ac:dyDescent="0.3">
      <c r="A3754">
        <v>3752</v>
      </c>
      <c r="B3754" s="1" t="s">
        <v>7591</v>
      </c>
      <c r="C3754" s="1" t="s">
        <v>7592</v>
      </c>
      <c r="D3754">
        <v>500</v>
      </c>
      <c r="E3754">
        <v>565</v>
      </c>
      <c r="F3754" t="s">
        <v>16</v>
      </c>
      <c r="G3754" t="s">
        <v>24</v>
      </c>
      <c r="H3754" t="s">
        <v>25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5931</v>
      </c>
      <c r="O3754" s="7">
        <f>(E3754/D3754)*100</f>
        <v>112.99999999999999</v>
      </c>
      <c r="P3754" s="5">
        <f>IFERROR((E3754/L3754),0)</f>
        <v>37.666666666666664</v>
      </c>
      <c r="Q3754" s="5" t="str">
        <f>LEFT(N3754,SEARCH("/", N3754)-1)</f>
        <v>theater</v>
      </c>
      <c r="R3754" s="5" t="str">
        <f>RIGHT(N3754,LEN(N3754)-SEARCH("/",N3754))</f>
        <v>musical</v>
      </c>
      <c r="S3754" s="11">
        <f>(((J3754/60)/60)/24)+DATE(1970,1,1)</f>
        <v>42619.802488425921</v>
      </c>
      <c r="T3754" s="11">
        <f>(((I3754/60)/60)/24)+DATE(1970,1,1)</f>
        <v>42659.875</v>
      </c>
      <c r="U3754">
        <f>YEAR(S3754)</f>
        <v>2016</v>
      </c>
      <c r="V3754">
        <f>YEAR(T3754)</f>
        <v>2016</v>
      </c>
      <c r="W3754" t="str">
        <f>IF(V3754=U3754, "Yes"," No")</f>
        <v>Yes</v>
      </c>
    </row>
    <row r="3755" spans="1:23" ht="43.2" x14ac:dyDescent="0.3">
      <c r="A3755">
        <v>3753</v>
      </c>
      <c r="B3755" s="1" t="s">
        <v>7593</v>
      </c>
      <c r="C3755" s="1" t="s">
        <v>7594</v>
      </c>
      <c r="D3755">
        <v>5000</v>
      </c>
      <c r="E3755">
        <v>5167</v>
      </c>
      <c r="F3755" t="s">
        <v>16</v>
      </c>
      <c r="G3755" t="s">
        <v>17</v>
      </c>
      <c r="H3755" t="s">
        <v>18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5931</v>
      </c>
      <c r="O3755" s="7">
        <f>(E3755/D3755)*100</f>
        <v>103.34</v>
      </c>
      <c r="P3755" s="5">
        <f>IFERROR((E3755/L3755),0)</f>
        <v>172.23333333333332</v>
      </c>
      <c r="Q3755" s="5" t="str">
        <f>LEFT(N3755,SEARCH("/", N3755)-1)</f>
        <v>theater</v>
      </c>
      <c r="R3755" s="5" t="str">
        <f>RIGHT(N3755,LEN(N3755)-SEARCH("/",N3755))</f>
        <v>musical</v>
      </c>
      <c r="S3755" s="11">
        <f>(((J3755/60)/60)/24)+DATE(1970,1,1)</f>
        <v>42128.824074074073</v>
      </c>
      <c r="T3755" s="11">
        <f>(((I3755/60)/60)/24)+DATE(1970,1,1)</f>
        <v>42158</v>
      </c>
      <c r="U3755">
        <f>YEAR(S3755)</f>
        <v>2015</v>
      </c>
      <c r="V3755">
        <f>YEAR(T3755)</f>
        <v>2015</v>
      </c>
      <c r="W3755" t="str">
        <f>IF(V3755=U3755, "Yes"," No")</f>
        <v>Yes</v>
      </c>
    </row>
    <row r="3756" spans="1:23" ht="43.2" x14ac:dyDescent="0.3">
      <c r="A3756">
        <v>3754</v>
      </c>
      <c r="B3756" s="1" t="s">
        <v>7595</v>
      </c>
      <c r="C3756" s="1" t="s">
        <v>7596</v>
      </c>
      <c r="D3756">
        <v>2500</v>
      </c>
      <c r="E3756">
        <v>3000</v>
      </c>
      <c r="F3756" t="s">
        <v>16</v>
      </c>
      <c r="G3756" t="s">
        <v>17</v>
      </c>
      <c r="H3756" t="s">
        <v>18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5931</v>
      </c>
      <c r="O3756" s="7">
        <f>(E3756/D3756)*100</f>
        <v>120</v>
      </c>
      <c r="P3756" s="5">
        <f>IFERROR((E3756/L3756),0)</f>
        <v>111.11111111111111</v>
      </c>
      <c r="Q3756" s="5" t="str">
        <f>LEFT(N3756,SEARCH("/", N3756)-1)</f>
        <v>theater</v>
      </c>
      <c r="R3756" s="5" t="str">
        <f>RIGHT(N3756,LEN(N3756)-SEARCH("/",N3756))</f>
        <v>musical</v>
      </c>
      <c r="S3756" s="11">
        <f>(((J3756/60)/60)/24)+DATE(1970,1,1)</f>
        <v>41808.881215277775</v>
      </c>
      <c r="T3756" s="11">
        <f>(((I3756/60)/60)/24)+DATE(1970,1,1)</f>
        <v>41846.207638888889</v>
      </c>
      <c r="U3756">
        <f>YEAR(S3756)</f>
        <v>2014</v>
      </c>
      <c r="V3756">
        <f>YEAR(T3756)</f>
        <v>2014</v>
      </c>
      <c r="W3756" t="str">
        <f>IF(V3756=U3756, "Yes"," No")</f>
        <v>Yes</v>
      </c>
    </row>
    <row r="3757" spans="1:23" ht="43.2" x14ac:dyDescent="0.3">
      <c r="A3757">
        <v>3755</v>
      </c>
      <c r="B3757" s="1" t="s">
        <v>7597</v>
      </c>
      <c r="C3757" s="1" t="s">
        <v>7598</v>
      </c>
      <c r="D3757">
        <v>550</v>
      </c>
      <c r="E3757">
        <v>713</v>
      </c>
      <c r="F3757" t="s">
        <v>16</v>
      </c>
      <c r="G3757" t="s">
        <v>24</v>
      </c>
      <c r="H3757" t="s">
        <v>25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5931</v>
      </c>
      <c r="O3757" s="7">
        <f>(E3757/D3757)*100</f>
        <v>129.63636363636363</v>
      </c>
      <c r="P3757" s="5">
        <f>IFERROR((E3757/L3757),0)</f>
        <v>25.464285714285715</v>
      </c>
      <c r="Q3757" s="5" t="str">
        <f>LEFT(N3757,SEARCH("/", N3757)-1)</f>
        <v>theater</v>
      </c>
      <c r="R3757" s="5" t="str">
        <f>RIGHT(N3757,LEN(N3757)-SEARCH("/",N3757))</f>
        <v>musical</v>
      </c>
      <c r="S3757" s="11">
        <f>(((J3757/60)/60)/24)+DATE(1970,1,1)</f>
        <v>42445.866979166662</v>
      </c>
      <c r="T3757" s="11">
        <f>(((I3757/60)/60)/24)+DATE(1970,1,1)</f>
        <v>42475.866979166662</v>
      </c>
      <c r="U3757">
        <f>YEAR(S3757)</f>
        <v>2016</v>
      </c>
      <c r="V3757">
        <f>YEAR(T3757)</f>
        <v>2016</v>
      </c>
      <c r="W3757" t="str">
        <f>IF(V3757=U3757, "Yes"," No")</f>
        <v>Yes</v>
      </c>
    </row>
    <row r="3758" spans="1:23" ht="43.2" x14ac:dyDescent="0.3">
      <c r="A3758">
        <v>3756</v>
      </c>
      <c r="B3758" s="1" t="s">
        <v>7599</v>
      </c>
      <c r="C3758" s="1" t="s">
        <v>7600</v>
      </c>
      <c r="D3758">
        <v>4500</v>
      </c>
      <c r="E3758">
        <v>4550</v>
      </c>
      <c r="F3758" t="s">
        <v>16</v>
      </c>
      <c r="G3758" t="s">
        <v>17</v>
      </c>
      <c r="H3758" t="s">
        <v>18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5931</v>
      </c>
      <c r="O3758" s="7">
        <f>(E3758/D3758)*100</f>
        <v>101.11111111111111</v>
      </c>
      <c r="P3758" s="5">
        <f>IFERROR((E3758/L3758),0)</f>
        <v>267.64705882352939</v>
      </c>
      <c r="Q3758" s="5" t="str">
        <f>LEFT(N3758,SEARCH("/", N3758)-1)</f>
        <v>theater</v>
      </c>
      <c r="R3758" s="5" t="str">
        <f>RIGHT(N3758,LEN(N3758)-SEARCH("/",N3758))</f>
        <v>musical</v>
      </c>
      <c r="S3758" s="11">
        <f>(((J3758/60)/60)/24)+DATE(1970,1,1)</f>
        <v>41771.814791666664</v>
      </c>
      <c r="T3758" s="11">
        <f>(((I3758/60)/60)/24)+DATE(1970,1,1)</f>
        <v>41801.814791666664</v>
      </c>
      <c r="U3758">
        <f>YEAR(S3758)</f>
        <v>2014</v>
      </c>
      <c r="V3758">
        <f>YEAR(T3758)</f>
        <v>2014</v>
      </c>
      <c r="W3758" t="str">
        <f>IF(V3758=U3758, "Yes"," No")</f>
        <v>Yes</v>
      </c>
    </row>
    <row r="3759" spans="1:23" ht="43.2" x14ac:dyDescent="0.3">
      <c r="A3759">
        <v>3757</v>
      </c>
      <c r="B3759" s="1" t="s">
        <v>7601</v>
      </c>
      <c r="C3759" s="1" t="s">
        <v>7602</v>
      </c>
      <c r="D3759">
        <v>3500</v>
      </c>
      <c r="E3759">
        <v>3798</v>
      </c>
      <c r="F3759" t="s">
        <v>16</v>
      </c>
      <c r="G3759" t="s">
        <v>17</v>
      </c>
      <c r="H3759" t="s">
        <v>18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5931</v>
      </c>
      <c r="O3759" s="7">
        <f>(E3759/D3759)*100</f>
        <v>108.51428571428572</v>
      </c>
      <c r="P3759" s="5">
        <f>IFERROR((E3759/L3759),0)</f>
        <v>75.959999999999994</v>
      </c>
      <c r="Q3759" s="5" t="str">
        <f>LEFT(N3759,SEARCH("/", N3759)-1)</f>
        <v>theater</v>
      </c>
      <c r="R3759" s="5" t="str">
        <f>RIGHT(N3759,LEN(N3759)-SEARCH("/",N3759))</f>
        <v>musical</v>
      </c>
      <c r="S3759" s="11">
        <f>(((J3759/60)/60)/24)+DATE(1970,1,1)</f>
        <v>41954.850868055553</v>
      </c>
      <c r="T3759" s="11">
        <f>(((I3759/60)/60)/24)+DATE(1970,1,1)</f>
        <v>41974.850868055553</v>
      </c>
      <c r="U3759">
        <f>YEAR(S3759)</f>
        <v>2014</v>
      </c>
      <c r="V3759">
        <f>YEAR(T3759)</f>
        <v>2014</v>
      </c>
      <c r="W3759" t="str">
        <f>IF(V3759=U3759, "Yes"," No")</f>
        <v>Yes</v>
      </c>
    </row>
    <row r="3760" spans="1:23" ht="28.8" x14ac:dyDescent="0.3">
      <c r="A3760">
        <v>3758</v>
      </c>
      <c r="B3760" s="1" t="s">
        <v>7603</v>
      </c>
      <c r="C3760" s="1" t="s">
        <v>7604</v>
      </c>
      <c r="D3760">
        <v>1500</v>
      </c>
      <c r="E3760">
        <v>1535</v>
      </c>
      <c r="F3760" t="s">
        <v>16</v>
      </c>
      <c r="G3760" t="s">
        <v>17</v>
      </c>
      <c r="H3760" t="s">
        <v>18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5931</v>
      </c>
      <c r="O3760" s="7">
        <f>(E3760/D3760)*100</f>
        <v>102.33333333333334</v>
      </c>
      <c r="P3760" s="5">
        <f>IFERROR((E3760/L3760),0)</f>
        <v>59.03846153846154</v>
      </c>
      <c r="Q3760" s="5" t="str">
        <f>LEFT(N3760,SEARCH("/", N3760)-1)</f>
        <v>theater</v>
      </c>
      <c r="R3760" s="5" t="str">
        <f>RIGHT(N3760,LEN(N3760)-SEARCH("/",N3760))</f>
        <v>musical</v>
      </c>
      <c r="S3760" s="11">
        <f>(((J3760/60)/60)/24)+DATE(1970,1,1)</f>
        <v>41747.471504629626</v>
      </c>
      <c r="T3760" s="11">
        <f>(((I3760/60)/60)/24)+DATE(1970,1,1)</f>
        <v>41778.208333333336</v>
      </c>
      <c r="U3760">
        <f>YEAR(S3760)</f>
        <v>2014</v>
      </c>
      <c r="V3760">
        <f>YEAR(T3760)</f>
        <v>2014</v>
      </c>
      <c r="W3760" t="str">
        <f>IF(V3760=U3760, "Yes"," No")</f>
        <v>Yes</v>
      </c>
    </row>
    <row r="3761" spans="1:23" ht="28.8" x14ac:dyDescent="0.3">
      <c r="A3761">
        <v>3759</v>
      </c>
      <c r="B3761" s="1" t="s">
        <v>7605</v>
      </c>
      <c r="C3761" s="1" t="s">
        <v>7606</v>
      </c>
      <c r="D3761">
        <v>4000</v>
      </c>
      <c r="E3761">
        <v>4409.7700000000004</v>
      </c>
      <c r="F3761" t="s">
        <v>16</v>
      </c>
      <c r="G3761" t="s">
        <v>17</v>
      </c>
      <c r="H3761" t="s">
        <v>18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5931</v>
      </c>
      <c r="O3761" s="7">
        <f>(E3761/D3761)*100</f>
        <v>110.24425000000002</v>
      </c>
      <c r="P3761" s="5">
        <f>IFERROR((E3761/L3761),0)</f>
        <v>50.111022727272733</v>
      </c>
      <c r="Q3761" s="5" t="str">
        <f>LEFT(N3761,SEARCH("/", N3761)-1)</f>
        <v>theater</v>
      </c>
      <c r="R3761" s="5" t="str">
        <f>RIGHT(N3761,LEN(N3761)-SEARCH("/",N3761))</f>
        <v>musical</v>
      </c>
      <c r="S3761" s="11">
        <f>(((J3761/60)/60)/24)+DATE(1970,1,1)</f>
        <v>42182.108252314814</v>
      </c>
      <c r="T3761" s="11">
        <f>(((I3761/60)/60)/24)+DATE(1970,1,1)</f>
        <v>42242.108252314814</v>
      </c>
      <c r="U3761">
        <f>YEAR(S3761)</f>
        <v>2015</v>
      </c>
      <c r="V3761">
        <f>YEAR(T3761)</f>
        <v>2015</v>
      </c>
      <c r="W3761" t="str">
        <f>IF(V3761=U3761, "Yes"," No")</f>
        <v>Yes</v>
      </c>
    </row>
    <row r="3762" spans="1:23" ht="43.2" x14ac:dyDescent="0.3">
      <c r="A3762">
        <v>3760</v>
      </c>
      <c r="B3762" s="1" t="s">
        <v>7607</v>
      </c>
      <c r="C3762" s="1" t="s">
        <v>7608</v>
      </c>
      <c r="D3762">
        <v>5000</v>
      </c>
      <c r="E3762">
        <v>5050.7700000000004</v>
      </c>
      <c r="F3762" t="s">
        <v>16</v>
      </c>
      <c r="G3762" t="s">
        <v>17</v>
      </c>
      <c r="H3762" t="s">
        <v>18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5931</v>
      </c>
      <c r="O3762" s="7">
        <f>(E3762/D3762)*100</f>
        <v>101.0154</v>
      </c>
      <c r="P3762" s="5">
        <f>IFERROR((E3762/L3762),0)</f>
        <v>55.502967032967035</v>
      </c>
      <c r="Q3762" s="5" t="str">
        <f>LEFT(N3762,SEARCH("/", N3762)-1)</f>
        <v>theater</v>
      </c>
      <c r="R3762" s="5" t="str">
        <f>RIGHT(N3762,LEN(N3762)-SEARCH("/",N3762))</f>
        <v>musical</v>
      </c>
      <c r="S3762" s="11">
        <f>(((J3762/60)/60)/24)+DATE(1970,1,1)</f>
        <v>41739.525300925925</v>
      </c>
      <c r="T3762" s="11">
        <f>(((I3762/60)/60)/24)+DATE(1970,1,1)</f>
        <v>41764.525300925925</v>
      </c>
      <c r="U3762">
        <f>YEAR(S3762)</f>
        <v>2014</v>
      </c>
      <c r="V3762">
        <f>YEAR(T3762)</f>
        <v>2014</v>
      </c>
      <c r="W3762" t="str">
        <f>IF(V3762=U3762, "Yes"," No")</f>
        <v>Yes</v>
      </c>
    </row>
    <row r="3763" spans="1:23" ht="57.6" x14ac:dyDescent="0.3">
      <c r="A3763">
        <v>3761</v>
      </c>
      <c r="B3763" s="1" t="s">
        <v>7609</v>
      </c>
      <c r="C3763" s="1" t="s">
        <v>7610</v>
      </c>
      <c r="D3763">
        <v>500</v>
      </c>
      <c r="E3763">
        <v>500</v>
      </c>
      <c r="F3763" t="s">
        <v>16</v>
      </c>
      <c r="G3763" t="s">
        <v>24</v>
      </c>
      <c r="H3763" t="s">
        <v>25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5931</v>
      </c>
      <c r="O3763" s="7">
        <f>(E3763/D3763)*100</f>
        <v>100</v>
      </c>
      <c r="P3763" s="5">
        <f>IFERROR((E3763/L3763),0)</f>
        <v>166.66666666666666</v>
      </c>
      <c r="Q3763" s="5" t="str">
        <f>LEFT(N3763,SEARCH("/", N3763)-1)</f>
        <v>theater</v>
      </c>
      <c r="R3763" s="5" t="str">
        <f>RIGHT(N3763,LEN(N3763)-SEARCH("/",N3763))</f>
        <v>musical</v>
      </c>
      <c r="S3763" s="11">
        <f>(((J3763/60)/60)/24)+DATE(1970,1,1)</f>
        <v>42173.466863425929</v>
      </c>
      <c r="T3763" s="11">
        <f>(((I3763/60)/60)/24)+DATE(1970,1,1)</f>
        <v>42226.958333333328</v>
      </c>
      <c r="U3763">
        <f>YEAR(S3763)</f>
        <v>2015</v>
      </c>
      <c r="V3763">
        <f>YEAR(T3763)</f>
        <v>2015</v>
      </c>
      <c r="W3763" t="str">
        <f>IF(V3763=U3763, "Yes"," No")</f>
        <v>Yes</v>
      </c>
    </row>
    <row r="3764" spans="1:23" ht="43.2" x14ac:dyDescent="0.3">
      <c r="A3764">
        <v>3762</v>
      </c>
      <c r="B3764" s="1" t="s">
        <v>7611</v>
      </c>
      <c r="C3764" s="1" t="s">
        <v>7612</v>
      </c>
      <c r="D3764">
        <v>1250</v>
      </c>
      <c r="E3764">
        <v>1328</v>
      </c>
      <c r="F3764" t="s">
        <v>16</v>
      </c>
      <c r="G3764" t="s">
        <v>24</v>
      </c>
      <c r="H3764" t="s">
        <v>25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5931</v>
      </c>
      <c r="O3764" s="7">
        <f>(E3764/D3764)*100</f>
        <v>106.24</v>
      </c>
      <c r="P3764" s="5">
        <f>IFERROR((E3764/L3764),0)</f>
        <v>47.428571428571431</v>
      </c>
      <c r="Q3764" s="5" t="str">
        <f>LEFT(N3764,SEARCH("/", N3764)-1)</f>
        <v>theater</v>
      </c>
      <c r="R3764" s="5" t="str">
        <f>RIGHT(N3764,LEN(N3764)-SEARCH("/",N3764))</f>
        <v>musical</v>
      </c>
      <c r="S3764" s="11">
        <f>(((J3764/60)/60)/24)+DATE(1970,1,1)</f>
        <v>42193.813530092593</v>
      </c>
      <c r="T3764" s="11">
        <f>(((I3764/60)/60)/24)+DATE(1970,1,1)</f>
        <v>42218.813530092593</v>
      </c>
      <c r="U3764">
        <f>YEAR(S3764)</f>
        <v>2015</v>
      </c>
      <c r="V3764">
        <f>YEAR(T3764)</f>
        <v>2015</v>
      </c>
      <c r="W3764" t="str">
        <f>IF(V3764=U3764, "Yes"," No")</f>
        <v>Yes</v>
      </c>
    </row>
    <row r="3765" spans="1:23" ht="28.8" x14ac:dyDescent="0.3">
      <c r="A3765">
        <v>3763</v>
      </c>
      <c r="B3765" s="1" t="s">
        <v>7613</v>
      </c>
      <c r="C3765" s="1" t="s">
        <v>7614</v>
      </c>
      <c r="D3765">
        <v>5000</v>
      </c>
      <c r="E3765">
        <v>5000</v>
      </c>
      <c r="F3765" t="s">
        <v>16</v>
      </c>
      <c r="G3765" t="s">
        <v>17</v>
      </c>
      <c r="H3765" t="s">
        <v>18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5931</v>
      </c>
      <c r="O3765" s="7">
        <f>(E3765/D3765)*100</f>
        <v>100</v>
      </c>
      <c r="P3765" s="5">
        <f>IFERROR((E3765/L3765),0)</f>
        <v>64.935064935064929</v>
      </c>
      <c r="Q3765" s="5" t="str">
        <f>LEFT(N3765,SEARCH("/", N3765)-1)</f>
        <v>theater</v>
      </c>
      <c r="R3765" s="5" t="str">
        <f>RIGHT(N3765,LEN(N3765)-SEARCH("/",N3765))</f>
        <v>musical</v>
      </c>
      <c r="S3765" s="11">
        <f>(((J3765/60)/60)/24)+DATE(1970,1,1)</f>
        <v>42065.750300925924</v>
      </c>
      <c r="T3765" s="11">
        <f>(((I3765/60)/60)/24)+DATE(1970,1,1)</f>
        <v>42095.708634259259</v>
      </c>
      <c r="U3765">
        <f>YEAR(S3765)</f>
        <v>2015</v>
      </c>
      <c r="V3765">
        <f>YEAR(T3765)</f>
        <v>2015</v>
      </c>
      <c r="W3765" t="str">
        <f>IF(V3765=U3765, "Yes"," No")</f>
        <v>Yes</v>
      </c>
    </row>
    <row r="3766" spans="1:23" ht="43.2" x14ac:dyDescent="0.3">
      <c r="A3766">
        <v>3764</v>
      </c>
      <c r="B3766" s="1" t="s">
        <v>7615</v>
      </c>
      <c r="C3766" s="1" t="s">
        <v>7616</v>
      </c>
      <c r="D3766">
        <v>1500</v>
      </c>
      <c r="E3766">
        <v>1500</v>
      </c>
      <c r="F3766" t="s">
        <v>16</v>
      </c>
      <c r="G3766" t="s">
        <v>17</v>
      </c>
      <c r="H3766" t="s">
        <v>18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5931</v>
      </c>
      <c r="O3766" s="7">
        <f>(E3766/D3766)*100</f>
        <v>100</v>
      </c>
      <c r="P3766" s="5">
        <f>IFERROR((E3766/L3766),0)</f>
        <v>55.555555555555557</v>
      </c>
      <c r="Q3766" s="5" t="str">
        <f>LEFT(N3766,SEARCH("/", N3766)-1)</f>
        <v>theater</v>
      </c>
      <c r="R3766" s="5" t="str">
        <f>RIGHT(N3766,LEN(N3766)-SEARCH("/",N3766))</f>
        <v>musical</v>
      </c>
      <c r="S3766" s="11">
        <f>(((J3766/60)/60)/24)+DATE(1970,1,1)</f>
        <v>42499.842962962968</v>
      </c>
      <c r="T3766" s="11">
        <f>(((I3766/60)/60)/24)+DATE(1970,1,1)</f>
        <v>42519.024999999994</v>
      </c>
      <c r="U3766">
        <f>YEAR(S3766)</f>
        <v>2016</v>
      </c>
      <c r="V3766">
        <f>YEAR(T3766)</f>
        <v>2016</v>
      </c>
      <c r="W3766" t="str">
        <f>IF(V3766=U3766, "Yes"," No")</f>
        <v>Yes</v>
      </c>
    </row>
    <row r="3767" spans="1:23" ht="43.2" x14ac:dyDescent="0.3">
      <c r="A3767">
        <v>3765</v>
      </c>
      <c r="B3767" s="1" t="s">
        <v>7617</v>
      </c>
      <c r="C3767" s="1" t="s">
        <v>7618</v>
      </c>
      <c r="D3767">
        <v>7000</v>
      </c>
      <c r="E3767">
        <v>7942</v>
      </c>
      <c r="F3767" t="s">
        <v>16</v>
      </c>
      <c r="G3767" t="s">
        <v>17</v>
      </c>
      <c r="H3767" t="s">
        <v>18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5931</v>
      </c>
      <c r="O3767" s="7">
        <f>(E3767/D3767)*100</f>
        <v>113.45714285714286</v>
      </c>
      <c r="P3767" s="5">
        <f>IFERROR((E3767/L3767),0)</f>
        <v>74.224299065420567</v>
      </c>
      <c r="Q3767" s="5" t="str">
        <f>LEFT(N3767,SEARCH("/", N3767)-1)</f>
        <v>theater</v>
      </c>
      <c r="R3767" s="5" t="str">
        <f>RIGHT(N3767,LEN(N3767)-SEARCH("/",N3767))</f>
        <v>musical</v>
      </c>
      <c r="S3767" s="11">
        <f>(((J3767/60)/60)/24)+DATE(1970,1,1)</f>
        <v>41820.776412037041</v>
      </c>
      <c r="T3767" s="11">
        <f>(((I3767/60)/60)/24)+DATE(1970,1,1)</f>
        <v>41850.776412037041</v>
      </c>
      <c r="U3767">
        <f>YEAR(S3767)</f>
        <v>2014</v>
      </c>
      <c r="V3767">
        <f>YEAR(T3767)</f>
        <v>2014</v>
      </c>
      <c r="W3767" t="str">
        <f>IF(V3767=U3767, "Yes"," No")</f>
        <v>Yes</v>
      </c>
    </row>
    <row r="3768" spans="1:23" ht="43.2" x14ac:dyDescent="0.3">
      <c r="A3768">
        <v>3766</v>
      </c>
      <c r="B3768" s="1" t="s">
        <v>7619</v>
      </c>
      <c r="C3768" s="1" t="s">
        <v>7620</v>
      </c>
      <c r="D3768">
        <v>10000</v>
      </c>
      <c r="E3768">
        <v>10265.01</v>
      </c>
      <c r="F3768" t="s">
        <v>16</v>
      </c>
      <c r="G3768" t="s">
        <v>17</v>
      </c>
      <c r="H3768" t="s">
        <v>18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5931</v>
      </c>
      <c r="O3768" s="7">
        <f>(E3768/D3768)*100</f>
        <v>102.65010000000001</v>
      </c>
      <c r="P3768" s="5">
        <f>IFERROR((E3768/L3768),0)</f>
        <v>106.9271875</v>
      </c>
      <c r="Q3768" s="5" t="str">
        <f>LEFT(N3768,SEARCH("/", N3768)-1)</f>
        <v>theater</v>
      </c>
      <c r="R3768" s="5" t="str">
        <f>RIGHT(N3768,LEN(N3768)-SEARCH("/",N3768))</f>
        <v>musical</v>
      </c>
      <c r="S3768" s="11">
        <f>(((J3768/60)/60)/24)+DATE(1970,1,1)</f>
        <v>41788.167187500003</v>
      </c>
      <c r="T3768" s="11">
        <f>(((I3768/60)/60)/24)+DATE(1970,1,1)</f>
        <v>41823.167187500003</v>
      </c>
      <c r="U3768">
        <f>YEAR(S3768)</f>
        <v>2014</v>
      </c>
      <c r="V3768">
        <f>YEAR(T3768)</f>
        <v>2014</v>
      </c>
      <c r="W3768" t="str">
        <f>IF(V3768=U3768, "Yes"," No")</f>
        <v>Yes</v>
      </c>
    </row>
    <row r="3769" spans="1:23" ht="43.2" x14ac:dyDescent="0.3">
      <c r="A3769">
        <v>3767</v>
      </c>
      <c r="B3769" s="1" t="s">
        <v>7621</v>
      </c>
      <c r="C3769" s="1" t="s">
        <v>7622</v>
      </c>
      <c r="D3769">
        <v>2000</v>
      </c>
      <c r="E3769">
        <v>2335</v>
      </c>
      <c r="F3769" t="s">
        <v>16</v>
      </c>
      <c r="G3769" t="s">
        <v>17</v>
      </c>
      <c r="H3769" t="s">
        <v>18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5931</v>
      </c>
      <c r="O3769" s="7">
        <f>(E3769/D3769)*100</f>
        <v>116.75</v>
      </c>
      <c r="P3769" s="5">
        <f>IFERROR((E3769/L3769),0)</f>
        <v>41.696428571428569</v>
      </c>
      <c r="Q3769" s="5" t="str">
        <f>LEFT(N3769,SEARCH("/", N3769)-1)</f>
        <v>theater</v>
      </c>
      <c r="R3769" s="5" t="str">
        <f>RIGHT(N3769,LEN(N3769)-SEARCH("/",N3769))</f>
        <v>musical</v>
      </c>
      <c r="S3769" s="11">
        <f>(((J3769/60)/60)/24)+DATE(1970,1,1)</f>
        <v>42050.019641203704</v>
      </c>
      <c r="T3769" s="11">
        <f>(((I3769/60)/60)/24)+DATE(1970,1,1)</f>
        <v>42064.207638888889</v>
      </c>
      <c r="U3769">
        <f>YEAR(S3769)</f>
        <v>2015</v>
      </c>
      <c r="V3769">
        <f>YEAR(T3769)</f>
        <v>2015</v>
      </c>
      <c r="W3769" t="str">
        <f>IF(V3769=U3769, "Yes"," No")</f>
        <v>Yes</v>
      </c>
    </row>
    <row r="3770" spans="1:23" ht="43.2" x14ac:dyDescent="0.3">
      <c r="A3770">
        <v>3768</v>
      </c>
      <c r="B3770" s="1" t="s">
        <v>7623</v>
      </c>
      <c r="C3770" s="1" t="s">
        <v>7624</v>
      </c>
      <c r="D3770">
        <v>4000</v>
      </c>
      <c r="E3770">
        <v>4306.1099999999997</v>
      </c>
      <c r="F3770" t="s">
        <v>16</v>
      </c>
      <c r="G3770" t="s">
        <v>17</v>
      </c>
      <c r="H3770" t="s">
        <v>18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5931</v>
      </c>
      <c r="O3770" s="7">
        <f>(E3770/D3770)*100</f>
        <v>107.65274999999998</v>
      </c>
      <c r="P3770" s="5">
        <f>IFERROR((E3770/L3770),0)</f>
        <v>74.243275862068955</v>
      </c>
      <c r="Q3770" s="5" t="str">
        <f>LEFT(N3770,SEARCH("/", N3770)-1)</f>
        <v>theater</v>
      </c>
      <c r="R3770" s="5" t="str">
        <f>RIGHT(N3770,LEN(N3770)-SEARCH("/",N3770))</f>
        <v>musical</v>
      </c>
      <c r="S3770" s="11">
        <f>(((J3770/60)/60)/24)+DATE(1970,1,1)</f>
        <v>41772.727893518517</v>
      </c>
      <c r="T3770" s="11">
        <f>(((I3770/60)/60)/24)+DATE(1970,1,1)</f>
        <v>41802.727893518517</v>
      </c>
      <c r="U3770">
        <f>YEAR(S3770)</f>
        <v>2014</v>
      </c>
      <c r="V3770">
        <f>YEAR(T3770)</f>
        <v>2014</v>
      </c>
      <c r="W3770" t="str">
        <f>IF(V3770=U3770, "Yes"," No")</f>
        <v>Yes</v>
      </c>
    </row>
    <row r="3771" spans="1:23" ht="43.2" x14ac:dyDescent="0.3">
      <c r="A3771">
        <v>3769</v>
      </c>
      <c r="B3771" s="1" t="s">
        <v>7625</v>
      </c>
      <c r="C3771" s="1" t="s">
        <v>7626</v>
      </c>
      <c r="D3771">
        <v>1100</v>
      </c>
      <c r="E3771">
        <v>1100</v>
      </c>
      <c r="F3771" t="s">
        <v>16</v>
      </c>
      <c r="G3771" t="s">
        <v>17</v>
      </c>
      <c r="H3771" t="s">
        <v>18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5931</v>
      </c>
      <c r="O3771" s="7">
        <f>(E3771/D3771)*100</f>
        <v>100</v>
      </c>
      <c r="P3771" s="5">
        <f>IFERROR((E3771/L3771),0)</f>
        <v>73.333333333333329</v>
      </c>
      <c r="Q3771" s="5" t="str">
        <f>LEFT(N3771,SEARCH("/", N3771)-1)</f>
        <v>theater</v>
      </c>
      <c r="R3771" s="5" t="str">
        <f>RIGHT(N3771,LEN(N3771)-SEARCH("/",N3771))</f>
        <v>musical</v>
      </c>
      <c r="S3771" s="11">
        <f>(((J3771/60)/60)/24)+DATE(1970,1,1)</f>
        <v>42445.598136574074</v>
      </c>
      <c r="T3771" s="11">
        <f>(((I3771/60)/60)/24)+DATE(1970,1,1)</f>
        <v>42475.598136574074</v>
      </c>
      <c r="U3771">
        <f>YEAR(S3771)</f>
        <v>2016</v>
      </c>
      <c r="V3771">
        <f>YEAR(T3771)</f>
        <v>2016</v>
      </c>
      <c r="W3771" t="str">
        <f>IF(V3771=U3771, "Yes"," No")</f>
        <v>Yes</v>
      </c>
    </row>
    <row r="3772" spans="1:23" ht="43.2" x14ac:dyDescent="0.3">
      <c r="A3772">
        <v>3770</v>
      </c>
      <c r="B3772" s="1" t="s">
        <v>7627</v>
      </c>
      <c r="C3772" s="1" t="s">
        <v>7628</v>
      </c>
      <c r="D3772">
        <v>2000</v>
      </c>
      <c r="E3772">
        <v>2000</v>
      </c>
      <c r="F3772" t="s">
        <v>16</v>
      </c>
      <c r="G3772" t="s">
        <v>24</v>
      </c>
      <c r="H3772" t="s">
        <v>25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5931</v>
      </c>
      <c r="O3772" s="7">
        <f>(E3772/D3772)*100</f>
        <v>100</v>
      </c>
      <c r="P3772" s="5">
        <f>IFERROR((E3772/L3772),0)</f>
        <v>100</v>
      </c>
      <c r="Q3772" s="5" t="str">
        <f>LEFT(N3772,SEARCH("/", N3772)-1)</f>
        <v>theater</v>
      </c>
      <c r="R3772" s="5" t="str">
        <f>RIGHT(N3772,LEN(N3772)-SEARCH("/",N3772))</f>
        <v>musical</v>
      </c>
      <c r="S3772" s="11">
        <f>(((J3772/60)/60)/24)+DATE(1970,1,1)</f>
        <v>42138.930671296301</v>
      </c>
      <c r="T3772" s="11">
        <f>(((I3772/60)/60)/24)+DATE(1970,1,1)</f>
        <v>42168.930671296301</v>
      </c>
      <c r="U3772">
        <f>YEAR(S3772)</f>
        <v>2015</v>
      </c>
      <c r="V3772">
        <f>YEAR(T3772)</f>
        <v>2015</v>
      </c>
      <c r="W3772" t="str">
        <f>IF(V3772=U3772, "Yes"," No")</f>
        <v>Yes</v>
      </c>
    </row>
    <row r="3773" spans="1:23" ht="28.8" x14ac:dyDescent="0.3">
      <c r="A3773">
        <v>3771</v>
      </c>
      <c r="B3773" s="1" t="s">
        <v>7629</v>
      </c>
      <c r="C3773" s="1" t="s">
        <v>7630</v>
      </c>
      <c r="D3773">
        <v>1000</v>
      </c>
      <c r="E3773">
        <v>1460</v>
      </c>
      <c r="F3773" t="s">
        <v>16</v>
      </c>
      <c r="G3773" t="s">
        <v>17</v>
      </c>
      <c r="H3773" t="s">
        <v>18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5931</v>
      </c>
      <c r="O3773" s="7">
        <f>(E3773/D3773)*100</f>
        <v>146</v>
      </c>
      <c r="P3773" s="5">
        <f>IFERROR((E3773/L3773),0)</f>
        <v>38.421052631578945</v>
      </c>
      <c r="Q3773" s="5" t="str">
        <f>LEFT(N3773,SEARCH("/", N3773)-1)</f>
        <v>theater</v>
      </c>
      <c r="R3773" s="5" t="str">
        <f>RIGHT(N3773,LEN(N3773)-SEARCH("/",N3773))</f>
        <v>musical</v>
      </c>
      <c r="S3773" s="11">
        <f>(((J3773/60)/60)/24)+DATE(1970,1,1)</f>
        <v>42493.857083333336</v>
      </c>
      <c r="T3773" s="11">
        <f>(((I3773/60)/60)/24)+DATE(1970,1,1)</f>
        <v>42508</v>
      </c>
      <c r="U3773">
        <f>YEAR(S3773)</f>
        <v>2016</v>
      </c>
      <c r="V3773">
        <f>YEAR(T3773)</f>
        <v>2016</v>
      </c>
      <c r="W3773" t="str">
        <f>IF(V3773=U3773, "Yes"," No")</f>
        <v>Yes</v>
      </c>
    </row>
    <row r="3774" spans="1:23" ht="43.2" x14ac:dyDescent="0.3">
      <c r="A3774">
        <v>3772</v>
      </c>
      <c r="B3774" s="1" t="s">
        <v>7631</v>
      </c>
      <c r="C3774" s="1" t="s">
        <v>7632</v>
      </c>
      <c r="D3774">
        <v>5000</v>
      </c>
      <c r="E3774">
        <v>5510</v>
      </c>
      <c r="F3774" t="s">
        <v>16</v>
      </c>
      <c r="G3774" t="s">
        <v>17</v>
      </c>
      <c r="H3774" t="s">
        <v>18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5931</v>
      </c>
      <c r="O3774" s="7">
        <f>(E3774/D3774)*100</f>
        <v>110.2</v>
      </c>
      <c r="P3774" s="5">
        <f>IFERROR((E3774/L3774),0)</f>
        <v>166.96969696969697</v>
      </c>
      <c r="Q3774" s="5" t="str">
        <f>LEFT(N3774,SEARCH("/", N3774)-1)</f>
        <v>theater</v>
      </c>
      <c r="R3774" s="5" t="str">
        <f>RIGHT(N3774,LEN(N3774)-SEARCH("/",N3774))</f>
        <v>musical</v>
      </c>
      <c r="S3774" s="11">
        <f>(((J3774/60)/60)/24)+DATE(1970,1,1)</f>
        <v>42682.616967592592</v>
      </c>
      <c r="T3774" s="11">
        <f>(((I3774/60)/60)/24)+DATE(1970,1,1)</f>
        <v>42703.25</v>
      </c>
      <c r="U3774">
        <f>YEAR(S3774)</f>
        <v>2016</v>
      </c>
      <c r="V3774">
        <f>YEAR(T3774)</f>
        <v>2016</v>
      </c>
      <c r="W3774" t="str">
        <f>IF(V3774=U3774, "Yes"," No")</f>
        <v>Yes</v>
      </c>
    </row>
    <row r="3775" spans="1:23" ht="28.8" x14ac:dyDescent="0.3">
      <c r="A3775">
        <v>3773</v>
      </c>
      <c r="B3775" s="1" t="s">
        <v>7633</v>
      </c>
      <c r="C3775" s="1" t="s">
        <v>7634</v>
      </c>
      <c r="D3775">
        <v>5000</v>
      </c>
      <c r="E3775">
        <v>5410</v>
      </c>
      <c r="F3775" t="s">
        <v>16</v>
      </c>
      <c r="G3775" t="s">
        <v>17</v>
      </c>
      <c r="H3775" t="s">
        <v>18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5931</v>
      </c>
      <c r="O3775" s="7">
        <f>(E3775/D3775)*100</f>
        <v>108.2</v>
      </c>
      <c r="P3775" s="5">
        <f>IFERROR((E3775/L3775),0)</f>
        <v>94.912280701754383</v>
      </c>
      <c r="Q3775" s="5" t="str">
        <f>LEFT(N3775,SEARCH("/", N3775)-1)</f>
        <v>theater</v>
      </c>
      <c r="R3775" s="5" t="str">
        <f>RIGHT(N3775,LEN(N3775)-SEARCH("/",N3775))</f>
        <v>musical</v>
      </c>
      <c r="S3775" s="11">
        <f>(((J3775/60)/60)/24)+DATE(1970,1,1)</f>
        <v>42656.005173611105</v>
      </c>
      <c r="T3775" s="11">
        <f>(((I3775/60)/60)/24)+DATE(1970,1,1)</f>
        <v>42689.088888888888</v>
      </c>
      <c r="U3775">
        <f>YEAR(S3775)</f>
        <v>2016</v>
      </c>
      <c r="V3775">
        <f>YEAR(T3775)</f>
        <v>2016</v>
      </c>
      <c r="W3775" t="str">
        <f>IF(V3775=U3775, "Yes"," No")</f>
        <v>Yes</v>
      </c>
    </row>
    <row r="3776" spans="1:23" ht="57.6" x14ac:dyDescent="0.3">
      <c r="A3776">
        <v>3774</v>
      </c>
      <c r="B3776" s="1" t="s">
        <v>7635</v>
      </c>
      <c r="C3776" s="1" t="s">
        <v>7636</v>
      </c>
      <c r="D3776">
        <v>2500</v>
      </c>
      <c r="E3776">
        <v>2500</v>
      </c>
      <c r="F3776" t="s">
        <v>16</v>
      </c>
      <c r="G3776" t="s">
        <v>159</v>
      </c>
      <c r="H3776" t="s">
        <v>160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5931</v>
      </c>
      <c r="O3776" s="7">
        <f>(E3776/D3776)*100</f>
        <v>100</v>
      </c>
      <c r="P3776" s="5">
        <f>IFERROR((E3776/L3776),0)</f>
        <v>100</v>
      </c>
      <c r="Q3776" s="5" t="str">
        <f>LEFT(N3776,SEARCH("/", N3776)-1)</f>
        <v>theater</v>
      </c>
      <c r="R3776" s="5" t="str">
        <f>RIGHT(N3776,LEN(N3776)-SEARCH("/",N3776))</f>
        <v>musical</v>
      </c>
      <c r="S3776" s="11">
        <f>(((J3776/60)/60)/24)+DATE(1970,1,1)</f>
        <v>42087.792303240742</v>
      </c>
      <c r="T3776" s="11">
        <f>(((I3776/60)/60)/24)+DATE(1970,1,1)</f>
        <v>42103.792303240742</v>
      </c>
      <c r="U3776">
        <f>YEAR(S3776)</f>
        <v>2015</v>
      </c>
      <c r="V3776">
        <f>YEAR(T3776)</f>
        <v>2015</v>
      </c>
      <c r="W3776" t="str">
        <f>IF(V3776=U3776, "Yes"," No")</f>
        <v>Yes</v>
      </c>
    </row>
    <row r="3777" spans="1:23" ht="43.2" x14ac:dyDescent="0.3">
      <c r="A3777">
        <v>3775</v>
      </c>
      <c r="B3777" s="1" t="s">
        <v>7637</v>
      </c>
      <c r="C3777" s="1" t="s">
        <v>7638</v>
      </c>
      <c r="D3777">
        <v>2000</v>
      </c>
      <c r="E3777">
        <v>2005</v>
      </c>
      <c r="F3777" t="s">
        <v>16</v>
      </c>
      <c r="G3777" t="s">
        <v>17</v>
      </c>
      <c r="H3777" t="s">
        <v>18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5931</v>
      </c>
      <c r="O3777" s="7">
        <f>(E3777/D3777)*100</f>
        <v>100.25</v>
      </c>
      <c r="P3777" s="5">
        <f>IFERROR((E3777/L3777),0)</f>
        <v>143.21428571428572</v>
      </c>
      <c r="Q3777" s="5" t="str">
        <f>LEFT(N3777,SEARCH("/", N3777)-1)</f>
        <v>theater</v>
      </c>
      <c r="R3777" s="5" t="str">
        <f>RIGHT(N3777,LEN(N3777)-SEARCH("/",N3777))</f>
        <v>musical</v>
      </c>
      <c r="S3777" s="11">
        <f>(((J3777/60)/60)/24)+DATE(1970,1,1)</f>
        <v>42075.942627314813</v>
      </c>
      <c r="T3777" s="11">
        <f>(((I3777/60)/60)/24)+DATE(1970,1,1)</f>
        <v>42103.166666666672</v>
      </c>
      <c r="U3777">
        <f>YEAR(S3777)</f>
        <v>2015</v>
      </c>
      <c r="V3777">
        <f>YEAR(T3777)</f>
        <v>2015</v>
      </c>
      <c r="W3777" t="str">
        <f>IF(V3777=U3777, "Yes"," No")</f>
        <v>Yes</v>
      </c>
    </row>
    <row r="3778" spans="1:23" ht="57.6" x14ac:dyDescent="0.3">
      <c r="A3778">
        <v>3776</v>
      </c>
      <c r="B3778" s="1" t="s">
        <v>7639</v>
      </c>
      <c r="C3778" s="1" t="s">
        <v>7640</v>
      </c>
      <c r="D3778">
        <v>8000</v>
      </c>
      <c r="E3778">
        <v>8537</v>
      </c>
      <c r="F3778" t="s">
        <v>16</v>
      </c>
      <c r="G3778" t="s">
        <v>17</v>
      </c>
      <c r="H3778" t="s">
        <v>18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5931</v>
      </c>
      <c r="O3778" s="7">
        <f>(E3778/D3778)*100</f>
        <v>106.71250000000001</v>
      </c>
      <c r="P3778" s="5">
        <f>IFERROR((E3778/L3778),0)</f>
        <v>90.819148936170208</v>
      </c>
      <c r="Q3778" s="5" t="str">
        <f>LEFT(N3778,SEARCH("/", N3778)-1)</f>
        <v>theater</v>
      </c>
      <c r="R3778" s="5" t="str">
        <f>RIGHT(N3778,LEN(N3778)-SEARCH("/",N3778))</f>
        <v>musical</v>
      </c>
      <c r="S3778" s="11">
        <f>(((J3778/60)/60)/24)+DATE(1970,1,1)</f>
        <v>41814.367800925924</v>
      </c>
      <c r="T3778" s="11">
        <f>(((I3778/60)/60)/24)+DATE(1970,1,1)</f>
        <v>41852.041666666664</v>
      </c>
      <c r="U3778">
        <f>YEAR(S3778)</f>
        <v>2014</v>
      </c>
      <c r="V3778">
        <f>YEAR(T3778)</f>
        <v>2014</v>
      </c>
      <c r="W3778" t="str">
        <f>IF(V3778=U3778, "Yes"," No")</f>
        <v>Yes</v>
      </c>
    </row>
    <row r="3779" spans="1:23" ht="43.2" x14ac:dyDescent="0.3">
      <c r="A3779">
        <v>3777</v>
      </c>
      <c r="B3779" s="1" t="s">
        <v>7641</v>
      </c>
      <c r="C3779" s="1" t="s">
        <v>7642</v>
      </c>
      <c r="D3779">
        <v>2000</v>
      </c>
      <c r="E3779">
        <v>2864</v>
      </c>
      <c r="F3779" t="s">
        <v>16</v>
      </c>
      <c r="G3779" t="s">
        <v>17</v>
      </c>
      <c r="H3779" t="s">
        <v>18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5931</v>
      </c>
      <c r="O3779" s="7">
        <f>(E3779/D3779)*100</f>
        <v>143.19999999999999</v>
      </c>
      <c r="P3779" s="5">
        <f>IFERROR((E3779/L3779),0)</f>
        <v>48.542372881355931</v>
      </c>
      <c r="Q3779" s="5" t="str">
        <f>LEFT(N3779,SEARCH("/", N3779)-1)</f>
        <v>theater</v>
      </c>
      <c r="R3779" s="5" t="str">
        <f>RIGHT(N3779,LEN(N3779)-SEARCH("/",N3779))</f>
        <v>musical</v>
      </c>
      <c r="S3779" s="11">
        <f>(((J3779/60)/60)/24)+DATE(1970,1,1)</f>
        <v>41887.111354166671</v>
      </c>
      <c r="T3779" s="11">
        <f>(((I3779/60)/60)/24)+DATE(1970,1,1)</f>
        <v>41909.166666666664</v>
      </c>
      <c r="U3779">
        <f>YEAR(S3779)</f>
        <v>2014</v>
      </c>
      <c r="V3779">
        <f>YEAR(T3779)</f>
        <v>2014</v>
      </c>
      <c r="W3779" t="str">
        <f>IF(V3779=U3779, "Yes"," No")</f>
        <v>Yes</v>
      </c>
    </row>
    <row r="3780" spans="1:23" ht="28.8" x14ac:dyDescent="0.3">
      <c r="A3780">
        <v>3778</v>
      </c>
      <c r="B3780" s="1" t="s">
        <v>7643</v>
      </c>
      <c r="C3780" s="1" t="s">
        <v>7644</v>
      </c>
      <c r="D3780">
        <v>2400</v>
      </c>
      <c r="E3780">
        <v>2521</v>
      </c>
      <c r="F3780" t="s">
        <v>16</v>
      </c>
      <c r="G3780" t="s">
        <v>17</v>
      </c>
      <c r="H3780" t="s">
        <v>18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5931</v>
      </c>
      <c r="O3780" s="7">
        <f>(E3780/D3780)*100</f>
        <v>105.04166666666667</v>
      </c>
      <c r="P3780" s="5">
        <f>IFERROR((E3780/L3780),0)</f>
        <v>70.027777777777771</v>
      </c>
      <c r="Q3780" s="5" t="str">
        <f>LEFT(N3780,SEARCH("/", N3780)-1)</f>
        <v>theater</v>
      </c>
      <c r="R3780" s="5" t="str">
        <f>RIGHT(N3780,LEN(N3780)-SEARCH("/",N3780))</f>
        <v>musical</v>
      </c>
      <c r="S3780" s="11">
        <f>(((J3780/60)/60)/24)+DATE(1970,1,1)</f>
        <v>41989.819212962961</v>
      </c>
      <c r="T3780" s="11">
        <f>(((I3780/60)/60)/24)+DATE(1970,1,1)</f>
        <v>42049.819212962961</v>
      </c>
      <c r="U3780">
        <f>YEAR(S3780)</f>
        <v>2014</v>
      </c>
      <c r="V3780">
        <f>YEAR(T3780)</f>
        <v>2015</v>
      </c>
      <c r="W3780" t="str">
        <f>IF(V3780=U3780, "Yes"," No")</f>
        <v xml:space="preserve"> No</v>
      </c>
    </row>
    <row r="3781" spans="1:23" ht="28.8" x14ac:dyDescent="0.3">
      <c r="A3781">
        <v>3779</v>
      </c>
      <c r="B3781" s="1" t="s">
        <v>7645</v>
      </c>
      <c r="C3781" s="1" t="s">
        <v>7646</v>
      </c>
      <c r="D3781">
        <v>15000</v>
      </c>
      <c r="E3781">
        <v>15597</v>
      </c>
      <c r="F3781" t="s">
        <v>16</v>
      </c>
      <c r="G3781" t="s">
        <v>17</v>
      </c>
      <c r="H3781" t="s">
        <v>18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5931</v>
      </c>
      <c r="O3781" s="7">
        <f>(E3781/D3781)*100</f>
        <v>103.98</v>
      </c>
      <c r="P3781" s="5">
        <f>IFERROR((E3781/L3781),0)</f>
        <v>135.62608695652173</v>
      </c>
      <c r="Q3781" s="5" t="str">
        <f>LEFT(N3781,SEARCH("/", N3781)-1)</f>
        <v>theater</v>
      </c>
      <c r="R3781" s="5" t="str">
        <f>RIGHT(N3781,LEN(N3781)-SEARCH("/",N3781))</f>
        <v>musical</v>
      </c>
      <c r="S3781" s="11">
        <f>(((J3781/60)/60)/24)+DATE(1970,1,1)</f>
        <v>42425.735416666663</v>
      </c>
      <c r="T3781" s="11">
        <f>(((I3781/60)/60)/24)+DATE(1970,1,1)</f>
        <v>42455.693750000006</v>
      </c>
      <c r="U3781">
        <f>YEAR(S3781)</f>
        <v>2016</v>
      </c>
      <c r="V3781">
        <f>YEAR(T3781)</f>
        <v>2016</v>
      </c>
      <c r="W3781" t="str">
        <f>IF(V3781=U3781, "Yes"," No")</f>
        <v>Yes</v>
      </c>
    </row>
    <row r="3782" spans="1:23" ht="43.2" x14ac:dyDescent="0.3">
      <c r="A3782">
        <v>3780</v>
      </c>
      <c r="B3782" s="1" t="s">
        <v>7647</v>
      </c>
      <c r="C3782" s="1" t="s">
        <v>7648</v>
      </c>
      <c r="D3782">
        <v>2500</v>
      </c>
      <c r="E3782">
        <v>3000</v>
      </c>
      <c r="F3782" t="s">
        <v>16</v>
      </c>
      <c r="G3782" t="s">
        <v>17</v>
      </c>
      <c r="H3782" t="s">
        <v>18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5931</v>
      </c>
      <c r="O3782" s="7">
        <f>(E3782/D3782)*100</f>
        <v>120</v>
      </c>
      <c r="P3782" s="5">
        <f>IFERROR((E3782/L3782),0)</f>
        <v>100</v>
      </c>
      <c r="Q3782" s="5" t="str">
        <f>LEFT(N3782,SEARCH("/", N3782)-1)</f>
        <v>theater</v>
      </c>
      <c r="R3782" s="5" t="str">
        <f>RIGHT(N3782,LEN(N3782)-SEARCH("/",N3782))</f>
        <v>musical</v>
      </c>
      <c r="S3782" s="11">
        <f>(((J3782/60)/60)/24)+DATE(1970,1,1)</f>
        <v>42166.219733796301</v>
      </c>
      <c r="T3782" s="11">
        <f>(((I3782/60)/60)/24)+DATE(1970,1,1)</f>
        <v>42198.837499999994</v>
      </c>
      <c r="U3782">
        <f>YEAR(S3782)</f>
        <v>2015</v>
      </c>
      <c r="V3782">
        <f>YEAR(T3782)</f>
        <v>2015</v>
      </c>
      <c r="W3782" t="str">
        <f>IF(V3782=U3782, "Yes"," No")</f>
        <v>Yes</v>
      </c>
    </row>
    <row r="3783" spans="1:23" ht="57.6" x14ac:dyDescent="0.3">
      <c r="A3783">
        <v>3781</v>
      </c>
      <c r="B3783" s="1" t="s">
        <v>7649</v>
      </c>
      <c r="C3783" s="1" t="s">
        <v>7650</v>
      </c>
      <c r="D3783">
        <v>4500</v>
      </c>
      <c r="E3783">
        <v>4935</v>
      </c>
      <c r="F3783" t="s">
        <v>16</v>
      </c>
      <c r="G3783" t="s">
        <v>17</v>
      </c>
      <c r="H3783" t="s">
        <v>18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5931</v>
      </c>
      <c r="O3783" s="7">
        <f>(E3783/D3783)*100</f>
        <v>109.66666666666667</v>
      </c>
      <c r="P3783" s="5">
        <f>IFERROR((E3783/L3783),0)</f>
        <v>94.90384615384616</v>
      </c>
      <c r="Q3783" s="5" t="str">
        <f>LEFT(N3783,SEARCH("/", N3783)-1)</f>
        <v>theater</v>
      </c>
      <c r="R3783" s="5" t="str">
        <f>RIGHT(N3783,LEN(N3783)-SEARCH("/",N3783))</f>
        <v>musical</v>
      </c>
      <c r="S3783" s="11">
        <f>(((J3783/60)/60)/24)+DATE(1970,1,1)</f>
        <v>41865.882928240739</v>
      </c>
      <c r="T3783" s="11">
        <f>(((I3783/60)/60)/24)+DATE(1970,1,1)</f>
        <v>41890.882928240739</v>
      </c>
      <c r="U3783">
        <f>YEAR(S3783)</f>
        <v>2014</v>
      </c>
      <c r="V3783">
        <f>YEAR(T3783)</f>
        <v>2014</v>
      </c>
      <c r="W3783" t="str">
        <f>IF(V3783=U3783, "Yes"," No")</f>
        <v>Yes</v>
      </c>
    </row>
    <row r="3784" spans="1:23" ht="43.2" x14ac:dyDescent="0.3">
      <c r="A3784">
        <v>3782</v>
      </c>
      <c r="B3784" s="1" t="s">
        <v>7651</v>
      </c>
      <c r="C3784" s="1" t="s">
        <v>7652</v>
      </c>
      <c r="D3784">
        <v>2000</v>
      </c>
      <c r="E3784">
        <v>2035</v>
      </c>
      <c r="F3784" t="s">
        <v>16</v>
      </c>
      <c r="G3784" t="s">
        <v>24</v>
      </c>
      <c r="H3784" t="s">
        <v>25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5931</v>
      </c>
      <c r="O3784" s="7">
        <f>(E3784/D3784)*100</f>
        <v>101.75</v>
      </c>
      <c r="P3784" s="5">
        <f>IFERROR((E3784/L3784),0)</f>
        <v>75.370370370370367</v>
      </c>
      <c r="Q3784" s="5" t="str">
        <f>LEFT(N3784,SEARCH("/", N3784)-1)</f>
        <v>theater</v>
      </c>
      <c r="R3784" s="5" t="str">
        <f>RIGHT(N3784,LEN(N3784)-SEARCH("/",N3784))</f>
        <v>musical</v>
      </c>
      <c r="S3784" s="11">
        <f>(((J3784/60)/60)/24)+DATE(1970,1,1)</f>
        <v>42546.862233796302</v>
      </c>
      <c r="T3784" s="11">
        <f>(((I3784/60)/60)/24)+DATE(1970,1,1)</f>
        <v>42575.958333333328</v>
      </c>
      <c r="U3784">
        <f>YEAR(S3784)</f>
        <v>2016</v>
      </c>
      <c r="V3784">
        <f>YEAR(T3784)</f>
        <v>2016</v>
      </c>
      <c r="W3784" t="str">
        <f>IF(V3784=U3784, "Yes"," No")</f>
        <v>Yes</v>
      </c>
    </row>
    <row r="3785" spans="1:23" ht="43.2" x14ac:dyDescent="0.3">
      <c r="A3785">
        <v>3783</v>
      </c>
      <c r="B3785" s="1" t="s">
        <v>7653</v>
      </c>
      <c r="C3785" s="1" t="s">
        <v>7654</v>
      </c>
      <c r="D3785">
        <v>1200</v>
      </c>
      <c r="E3785">
        <v>1547</v>
      </c>
      <c r="F3785" t="s">
        <v>16</v>
      </c>
      <c r="G3785" t="s">
        <v>17</v>
      </c>
      <c r="H3785" t="s">
        <v>18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5931</v>
      </c>
      <c r="O3785" s="7">
        <f>(E3785/D3785)*100</f>
        <v>128.91666666666666</v>
      </c>
      <c r="P3785" s="5">
        <f>IFERROR((E3785/L3785),0)</f>
        <v>64.458333333333329</v>
      </c>
      <c r="Q3785" s="5" t="str">
        <f>LEFT(N3785,SEARCH("/", N3785)-1)</f>
        <v>theater</v>
      </c>
      <c r="R3785" s="5" t="str">
        <f>RIGHT(N3785,LEN(N3785)-SEARCH("/",N3785))</f>
        <v>musical</v>
      </c>
      <c r="S3785" s="11">
        <f>(((J3785/60)/60)/24)+DATE(1970,1,1)</f>
        <v>42420.140277777777</v>
      </c>
      <c r="T3785" s="11">
        <f>(((I3785/60)/60)/24)+DATE(1970,1,1)</f>
        <v>42444.666666666672</v>
      </c>
      <c r="U3785">
        <f>YEAR(S3785)</f>
        <v>2016</v>
      </c>
      <c r="V3785">
        <f>YEAR(T3785)</f>
        <v>2016</v>
      </c>
      <c r="W3785" t="str">
        <f>IF(V3785=U3785, "Yes"," No")</f>
        <v>Yes</v>
      </c>
    </row>
    <row r="3786" spans="1:23" ht="43.2" x14ac:dyDescent="0.3">
      <c r="A3786">
        <v>3784</v>
      </c>
      <c r="B3786" s="1" t="s">
        <v>7655</v>
      </c>
      <c r="C3786" s="1" t="s">
        <v>7656</v>
      </c>
      <c r="D3786">
        <v>1000</v>
      </c>
      <c r="E3786">
        <v>1150</v>
      </c>
      <c r="F3786" t="s">
        <v>16</v>
      </c>
      <c r="G3786" t="s">
        <v>159</v>
      </c>
      <c r="H3786" t="s">
        <v>160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5931</v>
      </c>
      <c r="O3786" s="7">
        <f>(E3786/D3786)*100</f>
        <v>114.99999999999999</v>
      </c>
      <c r="P3786" s="5">
        <f>IFERROR((E3786/L3786),0)</f>
        <v>115</v>
      </c>
      <c r="Q3786" s="5" t="str">
        <f>LEFT(N3786,SEARCH("/", N3786)-1)</f>
        <v>theater</v>
      </c>
      <c r="R3786" s="5" t="str">
        <f>RIGHT(N3786,LEN(N3786)-SEARCH("/",N3786))</f>
        <v>musical</v>
      </c>
      <c r="S3786" s="11">
        <f>(((J3786/60)/60)/24)+DATE(1970,1,1)</f>
        <v>42531.980694444443</v>
      </c>
      <c r="T3786" s="11">
        <f>(((I3786/60)/60)/24)+DATE(1970,1,1)</f>
        <v>42561.980694444443</v>
      </c>
      <c r="U3786">
        <f>YEAR(S3786)</f>
        <v>2016</v>
      </c>
      <c r="V3786">
        <f>YEAR(T3786)</f>
        <v>2016</v>
      </c>
      <c r="W3786" t="str">
        <f>IF(V3786=U3786, "Yes"," No")</f>
        <v>Yes</v>
      </c>
    </row>
    <row r="3787" spans="1:23" ht="43.2" x14ac:dyDescent="0.3">
      <c r="A3787">
        <v>3785</v>
      </c>
      <c r="B3787" s="1" t="s">
        <v>7657</v>
      </c>
      <c r="C3787" s="1" t="s">
        <v>7658</v>
      </c>
      <c r="D3787">
        <v>2000</v>
      </c>
      <c r="E3787">
        <v>3015</v>
      </c>
      <c r="F3787" t="s">
        <v>16</v>
      </c>
      <c r="G3787" t="s">
        <v>24</v>
      </c>
      <c r="H3787" t="s">
        <v>25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5931</v>
      </c>
      <c r="O3787" s="7">
        <f>(E3787/D3787)*100</f>
        <v>150.75</v>
      </c>
      <c r="P3787" s="5">
        <f>IFERROR((E3787/L3787),0)</f>
        <v>100.5</v>
      </c>
      <c r="Q3787" s="5" t="str">
        <f>LEFT(N3787,SEARCH("/", N3787)-1)</f>
        <v>theater</v>
      </c>
      <c r="R3787" s="5" t="str">
        <f>RIGHT(N3787,LEN(N3787)-SEARCH("/",N3787))</f>
        <v>musical</v>
      </c>
      <c r="S3787" s="11">
        <f>(((J3787/60)/60)/24)+DATE(1970,1,1)</f>
        <v>42548.63853009259</v>
      </c>
      <c r="T3787" s="11">
        <f>(((I3787/60)/60)/24)+DATE(1970,1,1)</f>
        <v>42584.418749999997</v>
      </c>
      <c r="U3787">
        <f>YEAR(S3787)</f>
        <v>2016</v>
      </c>
      <c r="V3787">
        <f>YEAR(T3787)</f>
        <v>2016</v>
      </c>
      <c r="W3787" t="str">
        <f>IF(V3787=U3787, "Yes"," No")</f>
        <v>Yes</v>
      </c>
    </row>
    <row r="3788" spans="1:23" ht="43.2" x14ac:dyDescent="0.3">
      <c r="A3788">
        <v>3786</v>
      </c>
      <c r="B3788" s="1" t="s">
        <v>7659</v>
      </c>
      <c r="C3788" s="1" t="s">
        <v>7660</v>
      </c>
      <c r="D3788">
        <v>6000</v>
      </c>
      <c r="E3788">
        <v>6658</v>
      </c>
      <c r="F3788" t="s">
        <v>16</v>
      </c>
      <c r="G3788" t="s">
        <v>17</v>
      </c>
      <c r="H3788" t="s">
        <v>18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5931</v>
      </c>
      <c r="O3788" s="7">
        <f>(E3788/D3788)*100</f>
        <v>110.96666666666665</v>
      </c>
      <c r="P3788" s="5">
        <f>IFERROR((E3788/L3788),0)</f>
        <v>93.774647887323937</v>
      </c>
      <c r="Q3788" s="5" t="str">
        <f>LEFT(N3788,SEARCH("/", N3788)-1)</f>
        <v>theater</v>
      </c>
      <c r="R3788" s="5" t="str">
        <f>RIGHT(N3788,LEN(N3788)-SEARCH("/",N3788))</f>
        <v>musical</v>
      </c>
      <c r="S3788" s="11">
        <f>(((J3788/60)/60)/24)+DATE(1970,1,1)</f>
        <v>42487.037905092591</v>
      </c>
      <c r="T3788" s="11">
        <f>(((I3788/60)/60)/24)+DATE(1970,1,1)</f>
        <v>42517.037905092591</v>
      </c>
      <c r="U3788">
        <f>YEAR(S3788)</f>
        <v>2016</v>
      </c>
      <c r="V3788">
        <f>YEAR(T3788)</f>
        <v>2016</v>
      </c>
      <c r="W3788" t="str">
        <f>IF(V3788=U3788, "Yes"," No")</f>
        <v>Yes</v>
      </c>
    </row>
    <row r="3789" spans="1:23" ht="43.2" x14ac:dyDescent="0.3">
      <c r="A3789">
        <v>3787</v>
      </c>
      <c r="B3789" s="1" t="s">
        <v>7661</v>
      </c>
      <c r="C3789" s="1" t="s">
        <v>7662</v>
      </c>
      <c r="D3789">
        <v>350</v>
      </c>
      <c r="E3789">
        <v>351</v>
      </c>
      <c r="F3789" t="s">
        <v>16</v>
      </c>
      <c r="G3789" t="s">
        <v>17</v>
      </c>
      <c r="H3789" t="s">
        <v>18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5931</v>
      </c>
      <c r="O3789" s="7">
        <f>(E3789/D3789)*100</f>
        <v>100.28571428571429</v>
      </c>
      <c r="P3789" s="5">
        <f>IFERROR((E3789/L3789),0)</f>
        <v>35.1</v>
      </c>
      <c r="Q3789" s="5" t="str">
        <f>LEFT(N3789,SEARCH("/", N3789)-1)</f>
        <v>theater</v>
      </c>
      <c r="R3789" s="5" t="str">
        <f>RIGHT(N3789,LEN(N3789)-SEARCH("/",N3789))</f>
        <v>musical</v>
      </c>
      <c r="S3789" s="11">
        <f>(((J3789/60)/60)/24)+DATE(1970,1,1)</f>
        <v>42167.534791666665</v>
      </c>
      <c r="T3789" s="11">
        <f>(((I3789/60)/60)/24)+DATE(1970,1,1)</f>
        <v>42196.165972222225</v>
      </c>
      <c r="U3789">
        <f>YEAR(S3789)</f>
        <v>2015</v>
      </c>
      <c r="V3789">
        <f>YEAR(T3789)</f>
        <v>2015</v>
      </c>
      <c r="W3789" t="str">
        <f>IF(V3789=U3789, "Yes"," No")</f>
        <v>Yes</v>
      </c>
    </row>
    <row r="3790" spans="1:23" ht="72" x14ac:dyDescent="0.3">
      <c r="A3790">
        <v>3788</v>
      </c>
      <c r="B3790" s="1" t="s">
        <v>7663</v>
      </c>
      <c r="C3790" s="1" t="s">
        <v>7664</v>
      </c>
      <c r="D3790">
        <v>75000</v>
      </c>
      <c r="E3790">
        <v>500</v>
      </c>
      <c r="F3790" t="s">
        <v>357</v>
      </c>
      <c r="G3790" t="s">
        <v>17</v>
      </c>
      <c r="H3790" t="s">
        <v>18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5931</v>
      </c>
      <c r="O3790" s="7">
        <f>(E3790/D3790)*100</f>
        <v>0.66666666666666674</v>
      </c>
      <c r="P3790" s="5">
        <f>IFERROR((E3790/L3790),0)</f>
        <v>500</v>
      </c>
      <c r="Q3790" s="5" t="str">
        <f>LEFT(N3790,SEARCH("/", N3790)-1)</f>
        <v>theater</v>
      </c>
      <c r="R3790" s="5" t="str">
        <f>RIGHT(N3790,LEN(N3790)-SEARCH("/",N3790))</f>
        <v>musical</v>
      </c>
      <c r="S3790" s="11">
        <f>(((J3790/60)/60)/24)+DATE(1970,1,1)</f>
        <v>42333.695821759262</v>
      </c>
      <c r="T3790" s="11">
        <f>(((I3790/60)/60)/24)+DATE(1970,1,1)</f>
        <v>42361.679166666669</v>
      </c>
      <c r="U3790">
        <f>YEAR(S3790)</f>
        <v>2015</v>
      </c>
      <c r="V3790">
        <f>YEAR(T3790)</f>
        <v>2015</v>
      </c>
      <c r="W3790" t="str">
        <f>IF(V3790=U3790, "Yes"," No")</f>
        <v>Yes</v>
      </c>
    </row>
    <row r="3791" spans="1:23" ht="43.2" x14ac:dyDescent="0.3">
      <c r="A3791">
        <v>3789</v>
      </c>
      <c r="B3791" s="1" t="s">
        <v>7665</v>
      </c>
      <c r="C3791" s="1" t="s">
        <v>7666</v>
      </c>
      <c r="D3791">
        <v>3550</v>
      </c>
      <c r="E3791">
        <v>116</v>
      </c>
      <c r="F3791" t="s">
        <v>357</v>
      </c>
      <c r="G3791" t="s">
        <v>24</v>
      </c>
      <c r="H3791" t="s">
        <v>25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5931</v>
      </c>
      <c r="O3791" s="7">
        <f>(E3791/D3791)*100</f>
        <v>3.267605633802817</v>
      </c>
      <c r="P3791" s="5">
        <f>IFERROR((E3791/L3791),0)</f>
        <v>29</v>
      </c>
      <c r="Q3791" s="5" t="str">
        <f>LEFT(N3791,SEARCH("/", N3791)-1)</f>
        <v>theater</v>
      </c>
      <c r="R3791" s="5" t="str">
        <f>RIGHT(N3791,LEN(N3791)-SEARCH("/",N3791))</f>
        <v>musical</v>
      </c>
      <c r="S3791" s="11">
        <f>(((J3791/60)/60)/24)+DATE(1970,1,1)</f>
        <v>42138.798819444448</v>
      </c>
      <c r="T3791" s="11">
        <f>(((I3791/60)/60)/24)+DATE(1970,1,1)</f>
        <v>42170.798819444448</v>
      </c>
      <c r="U3791">
        <f>YEAR(S3791)</f>
        <v>2015</v>
      </c>
      <c r="V3791">
        <f>YEAR(T3791)</f>
        <v>2015</v>
      </c>
      <c r="W3791" t="str">
        <f>IF(V3791=U3791, "Yes"," No")</f>
        <v>Yes</v>
      </c>
    </row>
    <row r="3792" spans="1:23" ht="43.2" x14ac:dyDescent="0.3">
      <c r="A3792">
        <v>3790</v>
      </c>
      <c r="B3792" s="1" t="s">
        <v>7667</v>
      </c>
      <c r="C3792" s="1" t="s">
        <v>7668</v>
      </c>
      <c r="D3792">
        <v>15000</v>
      </c>
      <c r="E3792">
        <v>0</v>
      </c>
      <c r="F3792" t="s">
        <v>357</v>
      </c>
      <c r="G3792" t="s">
        <v>17</v>
      </c>
      <c r="H3792" t="s">
        <v>18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5931</v>
      </c>
      <c r="O3792" s="7">
        <f>(E3792/D3792)*100</f>
        <v>0</v>
      </c>
      <c r="P3792" s="5">
        <f>IFERROR((E3792/L3792),0)</f>
        <v>0</v>
      </c>
      <c r="Q3792" s="5" t="str">
        <f>LEFT(N3792,SEARCH("/", N3792)-1)</f>
        <v>theater</v>
      </c>
      <c r="R3792" s="5" t="str">
        <f>RIGHT(N3792,LEN(N3792)-SEARCH("/",N3792))</f>
        <v>musical</v>
      </c>
      <c r="S3792" s="11">
        <f>(((J3792/60)/60)/24)+DATE(1970,1,1)</f>
        <v>42666.666932870372</v>
      </c>
      <c r="T3792" s="11">
        <f>(((I3792/60)/60)/24)+DATE(1970,1,1)</f>
        <v>42696.708599537036</v>
      </c>
      <c r="U3792">
        <f>YEAR(S3792)</f>
        <v>2016</v>
      </c>
      <c r="V3792">
        <f>YEAR(T3792)</f>
        <v>2016</v>
      </c>
      <c r="W3792" t="str">
        <f>IF(V3792=U3792, "Yes"," No")</f>
        <v>Yes</v>
      </c>
    </row>
    <row r="3793" spans="1:23" ht="28.8" x14ac:dyDescent="0.3">
      <c r="A3793">
        <v>3791</v>
      </c>
      <c r="B3793" s="1" t="s">
        <v>7669</v>
      </c>
      <c r="C3793" s="1" t="s">
        <v>7670</v>
      </c>
      <c r="D3793">
        <v>1500</v>
      </c>
      <c r="E3793">
        <v>0</v>
      </c>
      <c r="F3793" t="s">
        <v>357</v>
      </c>
      <c r="G3793" t="s">
        <v>17</v>
      </c>
      <c r="H3793" t="s">
        <v>18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5931</v>
      </c>
      <c r="O3793" s="7">
        <f>(E3793/D3793)*100</f>
        <v>0</v>
      </c>
      <c r="P3793" s="5">
        <f>IFERROR((E3793/L3793),0)</f>
        <v>0</v>
      </c>
      <c r="Q3793" s="5" t="str">
        <f>LEFT(N3793,SEARCH("/", N3793)-1)</f>
        <v>theater</v>
      </c>
      <c r="R3793" s="5" t="str">
        <f>RIGHT(N3793,LEN(N3793)-SEARCH("/",N3793))</f>
        <v>musical</v>
      </c>
      <c r="S3793" s="11">
        <f>(((J3793/60)/60)/24)+DATE(1970,1,1)</f>
        <v>41766.692037037035</v>
      </c>
      <c r="T3793" s="11">
        <f>(((I3793/60)/60)/24)+DATE(1970,1,1)</f>
        <v>41826.692037037035</v>
      </c>
      <c r="U3793">
        <f>YEAR(S3793)</f>
        <v>2014</v>
      </c>
      <c r="V3793">
        <f>YEAR(T3793)</f>
        <v>2014</v>
      </c>
      <c r="W3793" t="str">
        <f>IF(V3793=U3793, "Yes"," No")</f>
        <v>Yes</v>
      </c>
    </row>
    <row r="3794" spans="1:23" ht="28.8" x14ac:dyDescent="0.3">
      <c r="A3794">
        <v>3792</v>
      </c>
      <c r="B3794" s="1" t="s">
        <v>7671</v>
      </c>
      <c r="C3794" s="1" t="s">
        <v>7672</v>
      </c>
      <c r="D3794">
        <v>12500</v>
      </c>
      <c r="E3794">
        <v>35</v>
      </c>
      <c r="F3794" t="s">
        <v>357</v>
      </c>
      <c r="G3794" t="s">
        <v>17</v>
      </c>
      <c r="H3794" t="s">
        <v>18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5931</v>
      </c>
      <c r="O3794" s="7">
        <f>(E3794/D3794)*100</f>
        <v>0.27999999999999997</v>
      </c>
      <c r="P3794" s="5">
        <f>IFERROR((E3794/L3794),0)</f>
        <v>17.5</v>
      </c>
      <c r="Q3794" s="5" t="str">
        <f>LEFT(N3794,SEARCH("/", N3794)-1)</f>
        <v>theater</v>
      </c>
      <c r="R3794" s="5" t="str">
        <f>RIGHT(N3794,LEN(N3794)-SEARCH("/",N3794))</f>
        <v>musical</v>
      </c>
      <c r="S3794" s="11">
        <f>(((J3794/60)/60)/24)+DATE(1970,1,1)</f>
        <v>42170.447013888886</v>
      </c>
      <c r="T3794" s="11">
        <f>(((I3794/60)/60)/24)+DATE(1970,1,1)</f>
        <v>42200.447013888886</v>
      </c>
      <c r="U3794">
        <f>YEAR(S3794)</f>
        <v>2015</v>
      </c>
      <c r="V3794">
        <f>YEAR(T3794)</f>
        <v>2015</v>
      </c>
      <c r="W3794" t="str">
        <f>IF(V3794=U3794, "Yes"," No")</f>
        <v>Yes</v>
      </c>
    </row>
    <row r="3795" spans="1:23" ht="43.2" x14ac:dyDescent="0.3">
      <c r="A3795">
        <v>3793</v>
      </c>
      <c r="B3795" s="1" t="s">
        <v>7673</v>
      </c>
      <c r="C3795" s="1" t="s">
        <v>7674</v>
      </c>
      <c r="D3795">
        <v>7000</v>
      </c>
      <c r="E3795">
        <v>4176</v>
      </c>
      <c r="F3795" t="s">
        <v>357</v>
      </c>
      <c r="G3795" t="s">
        <v>17</v>
      </c>
      <c r="H3795" t="s">
        <v>18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5931</v>
      </c>
      <c r="O3795" s="7">
        <f>(E3795/D3795)*100</f>
        <v>59.657142857142851</v>
      </c>
      <c r="P3795" s="5">
        <f>IFERROR((E3795/L3795),0)</f>
        <v>174</v>
      </c>
      <c r="Q3795" s="5" t="str">
        <f>LEFT(N3795,SEARCH("/", N3795)-1)</f>
        <v>theater</v>
      </c>
      <c r="R3795" s="5" t="str">
        <f>RIGHT(N3795,LEN(N3795)-SEARCH("/",N3795))</f>
        <v>musical</v>
      </c>
      <c r="S3795" s="11">
        <f>(((J3795/60)/60)/24)+DATE(1970,1,1)</f>
        <v>41968.938993055555</v>
      </c>
      <c r="T3795" s="11">
        <f>(((I3795/60)/60)/24)+DATE(1970,1,1)</f>
        <v>41989.938993055555</v>
      </c>
      <c r="U3795">
        <f>YEAR(S3795)</f>
        <v>2014</v>
      </c>
      <c r="V3795">
        <f>YEAR(T3795)</f>
        <v>2014</v>
      </c>
      <c r="W3795" t="str">
        <f>IF(V3795=U3795, "Yes"," No")</f>
        <v>Yes</v>
      </c>
    </row>
    <row r="3796" spans="1:23" ht="43.2" x14ac:dyDescent="0.3">
      <c r="A3796">
        <v>3794</v>
      </c>
      <c r="B3796" s="1" t="s">
        <v>7675</v>
      </c>
      <c r="C3796" s="1" t="s">
        <v>7676</v>
      </c>
      <c r="D3796">
        <v>5000</v>
      </c>
      <c r="E3796">
        <v>50</v>
      </c>
      <c r="F3796" t="s">
        <v>357</v>
      </c>
      <c r="G3796" t="s">
        <v>24</v>
      </c>
      <c r="H3796" t="s">
        <v>25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5931</v>
      </c>
      <c r="O3796" s="7">
        <f>(E3796/D3796)*100</f>
        <v>1</v>
      </c>
      <c r="P3796" s="5">
        <f>IFERROR((E3796/L3796),0)</f>
        <v>50</v>
      </c>
      <c r="Q3796" s="5" t="str">
        <f>LEFT(N3796,SEARCH("/", N3796)-1)</f>
        <v>theater</v>
      </c>
      <c r="R3796" s="5" t="str">
        <f>RIGHT(N3796,LEN(N3796)-SEARCH("/",N3796))</f>
        <v>musical</v>
      </c>
      <c r="S3796" s="11">
        <f>(((J3796/60)/60)/24)+DATE(1970,1,1)</f>
        <v>42132.58048611111</v>
      </c>
      <c r="T3796" s="11">
        <f>(((I3796/60)/60)/24)+DATE(1970,1,1)</f>
        <v>42162.58048611111</v>
      </c>
      <c r="U3796">
        <f>YEAR(S3796)</f>
        <v>2015</v>
      </c>
      <c r="V3796">
        <f>YEAR(T3796)</f>
        <v>2015</v>
      </c>
      <c r="W3796" t="str">
        <f>IF(V3796=U3796, "Yes"," No")</f>
        <v>Yes</v>
      </c>
    </row>
    <row r="3797" spans="1:23" ht="43.2" x14ac:dyDescent="0.3">
      <c r="A3797">
        <v>3795</v>
      </c>
      <c r="B3797" s="1" t="s">
        <v>7677</v>
      </c>
      <c r="C3797" s="1" t="s">
        <v>7678</v>
      </c>
      <c r="D3797">
        <v>600</v>
      </c>
      <c r="E3797">
        <v>10</v>
      </c>
      <c r="F3797" t="s">
        <v>357</v>
      </c>
      <c r="G3797" t="s">
        <v>24</v>
      </c>
      <c r="H3797" t="s">
        <v>25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5931</v>
      </c>
      <c r="O3797" s="7">
        <f>(E3797/D3797)*100</f>
        <v>1.6666666666666667</v>
      </c>
      <c r="P3797" s="5">
        <f>IFERROR((E3797/L3797),0)</f>
        <v>5</v>
      </c>
      <c r="Q3797" s="5" t="str">
        <f>LEFT(N3797,SEARCH("/", N3797)-1)</f>
        <v>theater</v>
      </c>
      <c r="R3797" s="5" t="str">
        <f>RIGHT(N3797,LEN(N3797)-SEARCH("/",N3797))</f>
        <v>musical</v>
      </c>
      <c r="S3797" s="11">
        <f>(((J3797/60)/60)/24)+DATE(1970,1,1)</f>
        <v>42201.436226851853</v>
      </c>
      <c r="T3797" s="11">
        <f>(((I3797/60)/60)/24)+DATE(1970,1,1)</f>
        <v>42244.9375</v>
      </c>
      <c r="U3797">
        <f>YEAR(S3797)</f>
        <v>2015</v>
      </c>
      <c r="V3797">
        <f>YEAR(T3797)</f>
        <v>2015</v>
      </c>
      <c r="W3797" t="str">
        <f>IF(V3797=U3797, "Yes"," No")</f>
        <v>Yes</v>
      </c>
    </row>
    <row r="3798" spans="1:23" ht="43.2" x14ac:dyDescent="0.3">
      <c r="A3798">
        <v>3796</v>
      </c>
      <c r="B3798" s="1" t="s">
        <v>7679</v>
      </c>
      <c r="C3798" s="1" t="s">
        <v>7680</v>
      </c>
      <c r="D3798">
        <v>22500</v>
      </c>
      <c r="E3798">
        <v>1</v>
      </c>
      <c r="F3798" t="s">
        <v>357</v>
      </c>
      <c r="G3798" t="s">
        <v>17</v>
      </c>
      <c r="H3798" t="s">
        <v>18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5931</v>
      </c>
      <c r="O3798" s="7">
        <f>(E3798/D3798)*100</f>
        <v>4.4444444444444444E-3</v>
      </c>
      <c r="P3798" s="5">
        <f>IFERROR((E3798/L3798),0)</f>
        <v>1</v>
      </c>
      <c r="Q3798" s="5" t="str">
        <f>LEFT(N3798,SEARCH("/", N3798)-1)</f>
        <v>theater</v>
      </c>
      <c r="R3798" s="5" t="str">
        <f>RIGHT(N3798,LEN(N3798)-SEARCH("/",N3798))</f>
        <v>musical</v>
      </c>
      <c r="S3798" s="11">
        <f>(((J3798/60)/60)/24)+DATE(1970,1,1)</f>
        <v>42689.029583333337</v>
      </c>
      <c r="T3798" s="11">
        <f>(((I3798/60)/60)/24)+DATE(1970,1,1)</f>
        <v>42749.029583333337</v>
      </c>
      <c r="U3798">
        <f>YEAR(S3798)</f>
        <v>2016</v>
      </c>
      <c r="V3798">
        <f>YEAR(T3798)</f>
        <v>2017</v>
      </c>
      <c r="W3798" t="str">
        <f>IF(V3798=U3798, "Yes"," No")</f>
        <v xml:space="preserve"> No</v>
      </c>
    </row>
    <row r="3799" spans="1:23" ht="57.6" x14ac:dyDescent="0.3">
      <c r="A3799">
        <v>3797</v>
      </c>
      <c r="B3799" s="1" t="s">
        <v>7681</v>
      </c>
      <c r="C3799" s="1" t="s">
        <v>7682</v>
      </c>
      <c r="D3799">
        <v>6000</v>
      </c>
      <c r="E3799">
        <v>5380</v>
      </c>
      <c r="F3799" t="s">
        <v>357</v>
      </c>
      <c r="G3799" t="s">
        <v>17</v>
      </c>
      <c r="H3799" t="s">
        <v>18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5931</v>
      </c>
      <c r="O3799" s="7">
        <f>(E3799/D3799)*100</f>
        <v>89.666666666666657</v>
      </c>
      <c r="P3799" s="5">
        <f>IFERROR((E3799/L3799),0)</f>
        <v>145.40540540540542</v>
      </c>
      <c r="Q3799" s="5" t="str">
        <f>LEFT(N3799,SEARCH("/", N3799)-1)</f>
        <v>theater</v>
      </c>
      <c r="R3799" s="5" t="str">
        <f>RIGHT(N3799,LEN(N3799)-SEARCH("/",N3799))</f>
        <v>musical</v>
      </c>
      <c r="S3799" s="11">
        <f>(((J3799/60)/60)/24)+DATE(1970,1,1)</f>
        <v>42084.881539351853</v>
      </c>
      <c r="T3799" s="11">
        <f>(((I3799/60)/60)/24)+DATE(1970,1,1)</f>
        <v>42114.881539351853</v>
      </c>
      <c r="U3799">
        <f>YEAR(S3799)</f>
        <v>2015</v>
      </c>
      <c r="V3799">
        <f>YEAR(T3799)</f>
        <v>2015</v>
      </c>
      <c r="W3799" t="str">
        <f>IF(V3799=U3799, "Yes"," No")</f>
        <v>Yes</v>
      </c>
    </row>
    <row r="3800" spans="1:23" ht="43.2" x14ac:dyDescent="0.3">
      <c r="A3800">
        <v>3798</v>
      </c>
      <c r="B3800" s="1" t="s">
        <v>7683</v>
      </c>
      <c r="C3800" s="1" t="s">
        <v>7684</v>
      </c>
      <c r="D3800">
        <v>70000</v>
      </c>
      <c r="E3800">
        <v>1025</v>
      </c>
      <c r="F3800" t="s">
        <v>357</v>
      </c>
      <c r="G3800" t="s">
        <v>17</v>
      </c>
      <c r="H3800" t="s">
        <v>18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5931</v>
      </c>
      <c r="O3800" s="7">
        <f>(E3800/D3800)*100</f>
        <v>1.4642857142857144</v>
      </c>
      <c r="P3800" s="5">
        <f>IFERROR((E3800/L3800),0)</f>
        <v>205</v>
      </c>
      <c r="Q3800" s="5" t="str">
        <f>LEFT(N3800,SEARCH("/", N3800)-1)</f>
        <v>theater</v>
      </c>
      <c r="R3800" s="5" t="str">
        <f>RIGHT(N3800,LEN(N3800)-SEARCH("/",N3800))</f>
        <v>musical</v>
      </c>
      <c r="S3800" s="11">
        <f>(((J3800/60)/60)/24)+DATE(1970,1,1)</f>
        <v>41831.722777777781</v>
      </c>
      <c r="T3800" s="11">
        <f>(((I3800/60)/60)/24)+DATE(1970,1,1)</f>
        <v>41861.722777777781</v>
      </c>
      <c r="U3800">
        <f>YEAR(S3800)</f>
        <v>2014</v>
      </c>
      <c r="V3800">
        <f>YEAR(T3800)</f>
        <v>2014</v>
      </c>
      <c r="W3800" t="str">
        <f>IF(V3800=U3800, "Yes"," No")</f>
        <v>Yes</v>
      </c>
    </row>
    <row r="3801" spans="1:23" ht="43.2" x14ac:dyDescent="0.3">
      <c r="A3801">
        <v>3799</v>
      </c>
      <c r="B3801" s="1" t="s">
        <v>7685</v>
      </c>
      <c r="C3801" s="1" t="s">
        <v>7686</v>
      </c>
      <c r="D3801">
        <v>10000</v>
      </c>
      <c r="E3801">
        <v>402</v>
      </c>
      <c r="F3801" t="s">
        <v>357</v>
      </c>
      <c r="G3801" t="s">
        <v>17</v>
      </c>
      <c r="H3801" t="s">
        <v>18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5931</v>
      </c>
      <c r="O3801" s="7">
        <f>(E3801/D3801)*100</f>
        <v>4.0199999999999996</v>
      </c>
      <c r="P3801" s="5">
        <f>IFERROR((E3801/L3801),0)</f>
        <v>100.5</v>
      </c>
      <c r="Q3801" s="5" t="str">
        <f>LEFT(N3801,SEARCH("/", N3801)-1)</f>
        <v>theater</v>
      </c>
      <c r="R3801" s="5" t="str">
        <f>RIGHT(N3801,LEN(N3801)-SEARCH("/",N3801))</f>
        <v>musical</v>
      </c>
      <c r="S3801" s="11">
        <f>(((J3801/60)/60)/24)+DATE(1970,1,1)</f>
        <v>42410.93105324074</v>
      </c>
      <c r="T3801" s="11">
        <f>(((I3801/60)/60)/24)+DATE(1970,1,1)</f>
        <v>42440.93105324074</v>
      </c>
      <c r="U3801">
        <f>YEAR(S3801)</f>
        <v>2016</v>
      </c>
      <c r="V3801">
        <f>YEAR(T3801)</f>
        <v>2016</v>
      </c>
      <c r="W3801" t="str">
        <f>IF(V3801=U3801, "Yes"," No")</f>
        <v>Yes</v>
      </c>
    </row>
    <row r="3802" spans="1:23" ht="43.2" x14ac:dyDescent="0.3">
      <c r="A3802">
        <v>3800</v>
      </c>
      <c r="B3802" s="1" t="s">
        <v>7687</v>
      </c>
      <c r="C3802" s="1" t="s">
        <v>7688</v>
      </c>
      <c r="D3802">
        <v>22000</v>
      </c>
      <c r="E3802">
        <v>881</v>
      </c>
      <c r="F3802" t="s">
        <v>357</v>
      </c>
      <c r="G3802" t="s">
        <v>17</v>
      </c>
      <c r="H3802" t="s">
        <v>18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5931</v>
      </c>
      <c r="O3802" s="7">
        <f>(E3802/D3802)*100</f>
        <v>4.004545454545454</v>
      </c>
      <c r="P3802" s="5">
        <f>IFERROR((E3802/L3802),0)</f>
        <v>55.0625</v>
      </c>
      <c r="Q3802" s="5" t="str">
        <f>LEFT(N3802,SEARCH("/", N3802)-1)</f>
        <v>theater</v>
      </c>
      <c r="R3802" s="5" t="str">
        <f>RIGHT(N3802,LEN(N3802)-SEARCH("/",N3802))</f>
        <v>musical</v>
      </c>
      <c r="S3802" s="11">
        <f>(((J3802/60)/60)/24)+DATE(1970,1,1)</f>
        <v>41982.737071759257</v>
      </c>
      <c r="T3802" s="11">
        <f>(((I3802/60)/60)/24)+DATE(1970,1,1)</f>
        <v>42015.207638888889</v>
      </c>
      <c r="U3802">
        <f>YEAR(S3802)</f>
        <v>2014</v>
      </c>
      <c r="V3802">
        <f>YEAR(T3802)</f>
        <v>2015</v>
      </c>
      <c r="W3802" t="str">
        <f>IF(V3802=U3802, "Yes"," No")</f>
        <v xml:space="preserve"> No</v>
      </c>
    </row>
    <row r="3803" spans="1:23" ht="43.2" x14ac:dyDescent="0.3">
      <c r="A3803">
        <v>3801</v>
      </c>
      <c r="B3803" s="1" t="s">
        <v>7689</v>
      </c>
      <c r="C3803" s="1" t="s">
        <v>7690</v>
      </c>
      <c r="D3803">
        <v>5000</v>
      </c>
      <c r="E3803">
        <v>426</v>
      </c>
      <c r="F3803" t="s">
        <v>357</v>
      </c>
      <c r="G3803" t="s">
        <v>17</v>
      </c>
      <c r="H3803" t="s">
        <v>18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5931</v>
      </c>
      <c r="O3803" s="7">
        <f>(E3803/D3803)*100</f>
        <v>8.52</v>
      </c>
      <c r="P3803" s="5">
        <f>IFERROR((E3803/L3803),0)</f>
        <v>47.333333333333336</v>
      </c>
      <c r="Q3803" s="5" t="str">
        <f>LEFT(N3803,SEARCH("/", N3803)-1)</f>
        <v>theater</v>
      </c>
      <c r="R3803" s="5" t="str">
        <f>RIGHT(N3803,LEN(N3803)-SEARCH("/",N3803))</f>
        <v>musical</v>
      </c>
      <c r="S3803" s="11">
        <f>(((J3803/60)/60)/24)+DATE(1970,1,1)</f>
        <v>41975.676111111112</v>
      </c>
      <c r="T3803" s="11">
        <f>(((I3803/60)/60)/24)+DATE(1970,1,1)</f>
        <v>42006.676111111112</v>
      </c>
      <c r="U3803">
        <f>YEAR(S3803)</f>
        <v>2014</v>
      </c>
      <c r="V3803">
        <f>YEAR(T3803)</f>
        <v>2015</v>
      </c>
      <c r="W3803" t="str">
        <f>IF(V3803=U3803, "Yes"," No")</f>
        <v xml:space="preserve"> No</v>
      </c>
    </row>
    <row r="3804" spans="1:23" ht="43.2" x14ac:dyDescent="0.3">
      <c r="A3804">
        <v>3802</v>
      </c>
      <c r="B3804" s="1" t="s">
        <v>7691</v>
      </c>
      <c r="C3804" s="1" t="s">
        <v>7692</v>
      </c>
      <c r="D3804">
        <v>3000</v>
      </c>
      <c r="E3804">
        <v>0</v>
      </c>
      <c r="F3804" t="s">
        <v>357</v>
      </c>
      <c r="G3804" t="s">
        <v>17</v>
      </c>
      <c r="H3804" t="s">
        <v>18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5931</v>
      </c>
      <c r="O3804" s="7">
        <f>(E3804/D3804)*100</f>
        <v>0</v>
      </c>
      <c r="P3804" s="5">
        <f>IFERROR((E3804/L3804),0)</f>
        <v>0</v>
      </c>
      <c r="Q3804" s="5" t="str">
        <f>LEFT(N3804,SEARCH("/", N3804)-1)</f>
        <v>theater</v>
      </c>
      <c r="R3804" s="5" t="str">
        <f>RIGHT(N3804,LEN(N3804)-SEARCH("/",N3804))</f>
        <v>musical</v>
      </c>
      <c r="S3804" s="11">
        <f>(((J3804/60)/60)/24)+DATE(1970,1,1)</f>
        <v>42269.126226851848</v>
      </c>
      <c r="T3804" s="11">
        <f>(((I3804/60)/60)/24)+DATE(1970,1,1)</f>
        <v>42299.126226851848</v>
      </c>
      <c r="U3804">
        <f>YEAR(S3804)</f>
        <v>2015</v>
      </c>
      <c r="V3804">
        <f>YEAR(T3804)</f>
        <v>2015</v>
      </c>
      <c r="W3804" t="str">
        <f>IF(V3804=U3804, "Yes"," No")</f>
        <v>Yes</v>
      </c>
    </row>
    <row r="3805" spans="1:23" ht="28.8" x14ac:dyDescent="0.3">
      <c r="A3805">
        <v>3803</v>
      </c>
      <c r="B3805" s="1" t="s">
        <v>7693</v>
      </c>
      <c r="C3805" s="1" t="s">
        <v>7694</v>
      </c>
      <c r="D3805">
        <v>12000</v>
      </c>
      <c r="E3805">
        <v>2358</v>
      </c>
      <c r="F3805" t="s">
        <v>357</v>
      </c>
      <c r="G3805" t="s">
        <v>17</v>
      </c>
      <c r="H3805" t="s">
        <v>18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5931</v>
      </c>
      <c r="O3805" s="7">
        <f>(E3805/D3805)*100</f>
        <v>19.650000000000002</v>
      </c>
      <c r="P3805" s="5">
        <f>IFERROR((E3805/L3805),0)</f>
        <v>58.95</v>
      </c>
      <c r="Q3805" s="5" t="str">
        <f>LEFT(N3805,SEARCH("/", N3805)-1)</f>
        <v>theater</v>
      </c>
      <c r="R3805" s="5" t="str">
        <f>RIGHT(N3805,LEN(N3805)-SEARCH("/",N3805))</f>
        <v>musical</v>
      </c>
      <c r="S3805" s="11">
        <f>(((J3805/60)/60)/24)+DATE(1970,1,1)</f>
        <v>42403.971851851849</v>
      </c>
      <c r="T3805" s="11">
        <f>(((I3805/60)/60)/24)+DATE(1970,1,1)</f>
        <v>42433.971851851849</v>
      </c>
      <c r="U3805">
        <f>YEAR(S3805)</f>
        <v>2016</v>
      </c>
      <c r="V3805">
        <f>YEAR(T3805)</f>
        <v>2016</v>
      </c>
      <c r="W3805" t="str">
        <f>IF(V3805=U3805, "Yes"," No")</f>
        <v>Yes</v>
      </c>
    </row>
    <row r="3806" spans="1:23" ht="43.2" x14ac:dyDescent="0.3">
      <c r="A3806">
        <v>3804</v>
      </c>
      <c r="B3806" s="1" t="s">
        <v>7695</v>
      </c>
      <c r="C3806" s="1" t="s">
        <v>7696</v>
      </c>
      <c r="D3806">
        <v>8000</v>
      </c>
      <c r="E3806">
        <v>0</v>
      </c>
      <c r="F3806" t="s">
        <v>357</v>
      </c>
      <c r="G3806" t="s">
        <v>17</v>
      </c>
      <c r="H3806" t="s">
        <v>18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5931</v>
      </c>
      <c r="O3806" s="7">
        <f>(E3806/D3806)*100</f>
        <v>0</v>
      </c>
      <c r="P3806" s="5">
        <f>IFERROR((E3806/L3806),0)</f>
        <v>0</v>
      </c>
      <c r="Q3806" s="5" t="str">
        <f>LEFT(N3806,SEARCH("/", N3806)-1)</f>
        <v>theater</v>
      </c>
      <c r="R3806" s="5" t="str">
        <f>RIGHT(N3806,LEN(N3806)-SEARCH("/",N3806))</f>
        <v>musical</v>
      </c>
      <c r="S3806" s="11">
        <f>(((J3806/60)/60)/24)+DATE(1970,1,1)</f>
        <v>42527.00953703704</v>
      </c>
      <c r="T3806" s="11">
        <f>(((I3806/60)/60)/24)+DATE(1970,1,1)</f>
        <v>42582.291666666672</v>
      </c>
      <c r="U3806">
        <f>YEAR(S3806)</f>
        <v>2016</v>
      </c>
      <c r="V3806">
        <f>YEAR(T3806)</f>
        <v>2016</v>
      </c>
      <c r="W3806" t="str">
        <f>IF(V3806=U3806, "Yes"," No")</f>
        <v>Yes</v>
      </c>
    </row>
    <row r="3807" spans="1:23" ht="43.2" x14ac:dyDescent="0.3">
      <c r="A3807">
        <v>3805</v>
      </c>
      <c r="B3807" s="1" t="s">
        <v>7697</v>
      </c>
      <c r="C3807" s="1" t="s">
        <v>7698</v>
      </c>
      <c r="D3807">
        <v>150000</v>
      </c>
      <c r="E3807">
        <v>3</v>
      </c>
      <c r="F3807" t="s">
        <v>357</v>
      </c>
      <c r="G3807" t="s">
        <v>17</v>
      </c>
      <c r="H3807" t="s">
        <v>18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5931</v>
      </c>
      <c r="O3807" s="7">
        <f>(E3807/D3807)*100</f>
        <v>2E-3</v>
      </c>
      <c r="P3807" s="5">
        <f>IFERROR((E3807/L3807),0)</f>
        <v>1.5</v>
      </c>
      <c r="Q3807" s="5" t="str">
        <f>LEFT(N3807,SEARCH("/", N3807)-1)</f>
        <v>theater</v>
      </c>
      <c r="R3807" s="5" t="str">
        <f>RIGHT(N3807,LEN(N3807)-SEARCH("/",N3807))</f>
        <v>musical</v>
      </c>
      <c r="S3807" s="11">
        <f>(((J3807/60)/60)/24)+DATE(1970,1,1)</f>
        <v>41849.887037037035</v>
      </c>
      <c r="T3807" s="11">
        <f>(((I3807/60)/60)/24)+DATE(1970,1,1)</f>
        <v>41909.887037037035</v>
      </c>
      <c r="U3807">
        <f>YEAR(S3807)</f>
        <v>2014</v>
      </c>
      <c r="V3807">
        <f>YEAR(T3807)</f>
        <v>2014</v>
      </c>
      <c r="W3807" t="str">
        <f>IF(V3807=U3807, "Yes"," No")</f>
        <v>Yes</v>
      </c>
    </row>
    <row r="3808" spans="1:23" ht="57.6" x14ac:dyDescent="0.3">
      <c r="A3808">
        <v>3806</v>
      </c>
      <c r="B3808" s="1" t="s">
        <v>7699</v>
      </c>
      <c r="C3808" s="1" t="s">
        <v>7700</v>
      </c>
      <c r="D3808">
        <v>7500</v>
      </c>
      <c r="E3808">
        <v>5</v>
      </c>
      <c r="F3808" t="s">
        <v>357</v>
      </c>
      <c r="G3808" t="s">
        <v>50</v>
      </c>
      <c r="H3808" t="s">
        <v>51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5931</v>
      </c>
      <c r="O3808" s="7">
        <f>(E3808/D3808)*100</f>
        <v>6.6666666666666666E-2</v>
      </c>
      <c r="P3808" s="5">
        <f>IFERROR((E3808/L3808),0)</f>
        <v>5</v>
      </c>
      <c r="Q3808" s="5" t="str">
        <f>LEFT(N3808,SEARCH("/", N3808)-1)</f>
        <v>theater</v>
      </c>
      <c r="R3808" s="5" t="str">
        <f>RIGHT(N3808,LEN(N3808)-SEARCH("/",N3808))</f>
        <v>musical</v>
      </c>
      <c r="S3808" s="11">
        <f>(((J3808/60)/60)/24)+DATE(1970,1,1)</f>
        <v>41799.259039351848</v>
      </c>
      <c r="T3808" s="11">
        <f>(((I3808/60)/60)/24)+DATE(1970,1,1)</f>
        <v>41819.259039351848</v>
      </c>
      <c r="U3808">
        <f>YEAR(S3808)</f>
        <v>2014</v>
      </c>
      <c r="V3808">
        <f>YEAR(T3808)</f>
        <v>2014</v>
      </c>
      <c r="W3808" t="str">
        <f>IF(V3808=U3808, "Yes"," No")</f>
        <v>Yes</v>
      </c>
    </row>
    <row r="3809" spans="1:23" ht="43.2" x14ac:dyDescent="0.3">
      <c r="A3809">
        <v>3807</v>
      </c>
      <c r="B3809" s="1" t="s">
        <v>7701</v>
      </c>
      <c r="C3809" s="1" t="s">
        <v>7702</v>
      </c>
      <c r="D3809">
        <v>1500</v>
      </c>
      <c r="E3809">
        <v>455</v>
      </c>
      <c r="F3809" t="s">
        <v>357</v>
      </c>
      <c r="G3809" t="s">
        <v>17</v>
      </c>
      <c r="H3809" t="s">
        <v>18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5931</v>
      </c>
      <c r="O3809" s="7">
        <f>(E3809/D3809)*100</f>
        <v>30.333333333333336</v>
      </c>
      <c r="P3809" s="5">
        <f>IFERROR((E3809/L3809),0)</f>
        <v>50.555555555555557</v>
      </c>
      <c r="Q3809" s="5" t="str">
        <f>LEFT(N3809,SEARCH("/", N3809)-1)</f>
        <v>theater</v>
      </c>
      <c r="R3809" s="5" t="str">
        <f>RIGHT(N3809,LEN(N3809)-SEARCH("/",N3809))</f>
        <v>musical</v>
      </c>
      <c r="S3809" s="11">
        <f>(((J3809/60)/60)/24)+DATE(1970,1,1)</f>
        <v>42090.909016203703</v>
      </c>
      <c r="T3809" s="11">
        <f>(((I3809/60)/60)/24)+DATE(1970,1,1)</f>
        <v>42097.909016203703</v>
      </c>
      <c r="U3809">
        <f>YEAR(S3809)</f>
        <v>2015</v>
      </c>
      <c r="V3809">
        <f>YEAR(T3809)</f>
        <v>2015</v>
      </c>
      <c r="W3809" t="str">
        <f>IF(V3809=U3809, "Yes"," No")</f>
        <v>Yes</v>
      </c>
    </row>
    <row r="3810" spans="1:23" ht="43.2" x14ac:dyDescent="0.3">
      <c r="A3810">
        <v>3808</v>
      </c>
      <c r="B3810" s="1" t="s">
        <v>7703</v>
      </c>
      <c r="C3810" s="1" t="s">
        <v>7704</v>
      </c>
      <c r="D3810">
        <v>1000</v>
      </c>
      <c r="E3810">
        <v>1000</v>
      </c>
      <c r="F3810" t="s">
        <v>16</v>
      </c>
      <c r="G3810" t="s">
        <v>24</v>
      </c>
      <c r="H3810" t="s">
        <v>25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1086</v>
      </c>
      <c r="O3810" s="7">
        <f>(E3810/D3810)*100</f>
        <v>100</v>
      </c>
      <c r="P3810" s="5">
        <f>IFERROR((E3810/L3810),0)</f>
        <v>41.666666666666664</v>
      </c>
      <c r="Q3810" s="5" t="str">
        <f>LEFT(N3810,SEARCH("/", N3810)-1)</f>
        <v>theater</v>
      </c>
      <c r="R3810" s="5" t="str">
        <f>RIGHT(N3810,LEN(N3810)-SEARCH("/",N3810))</f>
        <v>plays</v>
      </c>
      <c r="S3810" s="11">
        <f>(((J3810/60)/60)/24)+DATE(1970,1,1)</f>
        <v>42059.453923611116</v>
      </c>
      <c r="T3810" s="11">
        <f>(((I3810/60)/60)/24)+DATE(1970,1,1)</f>
        <v>42119.412256944444</v>
      </c>
      <c r="U3810">
        <f>YEAR(S3810)</f>
        <v>2015</v>
      </c>
      <c r="V3810">
        <f>YEAR(T3810)</f>
        <v>2015</v>
      </c>
      <c r="W3810" t="str">
        <f>IF(V3810=U3810, "Yes"," No")</f>
        <v>Yes</v>
      </c>
    </row>
    <row r="3811" spans="1:23" ht="57.6" x14ac:dyDescent="0.3">
      <c r="A3811">
        <v>3809</v>
      </c>
      <c r="B3811" s="1" t="s">
        <v>7705</v>
      </c>
      <c r="C3811" s="1" t="s">
        <v>7706</v>
      </c>
      <c r="D3811">
        <v>2000</v>
      </c>
      <c r="E3811">
        <v>2025</v>
      </c>
      <c r="F3811" t="s">
        <v>16</v>
      </c>
      <c r="G3811" t="s">
        <v>24</v>
      </c>
      <c r="H3811" t="s">
        <v>25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1086</v>
      </c>
      <c r="O3811" s="7">
        <f>(E3811/D3811)*100</f>
        <v>101.25</v>
      </c>
      <c r="P3811" s="5">
        <f>IFERROR((E3811/L3811),0)</f>
        <v>53.289473684210527</v>
      </c>
      <c r="Q3811" s="5" t="str">
        <f>LEFT(N3811,SEARCH("/", N3811)-1)</f>
        <v>theater</v>
      </c>
      <c r="R3811" s="5" t="str">
        <f>RIGHT(N3811,LEN(N3811)-SEARCH("/",N3811))</f>
        <v>plays</v>
      </c>
      <c r="S3811" s="11">
        <f>(((J3811/60)/60)/24)+DATE(1970,1,1)</f>
        <v>41800.526701388888</v>
      </c>
      <c r="T3811" s="11">
        <f>(((I3811/60)/60)/24)+DATE(1970,1,1)</f>
        <v>41850.958333333336</v>
      </c>
      <c r="U3811">
        <f>YEAR(S3811)</f>
        <v>2014</v>
      </c>
      <c r="V3811">
        <f>YEAR(T3811)</f>
        <v>2014</v>
      </c>
      <c r="W3811" t="str">
        <f>IF(V3811=U3811, "Yes"," No")</f>
        <v>Yes</v>
      </c>
    </row>
    <row r="3812" spans="1:23" ht="43.2" x14ac:dyDescent="0.3">
      <c r="A3812">
        <v>3810</v>
      </c>
      <c r="B3812" s="1" t="s">
        <v>7707</v>
      </c>
      <c r="C3812" s="1" t="s">
        <v>7708</v>
      </c>
      <c r="D3812">
        <v>1500</v>
      </c>
      <c r="E3812">
        <v>1826</v>
      </c>
      <c r="F3812" t="s">
        <v>16</v>
      </c>
      <c r="G3812" t="s">
        <v>17</v>
      </c>
      <c r="H3812" t="s">
        <v>18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1086</v>
      </c>
      <c r="O3812" s="7">
        <f>(E3812/D3812)*100</f>
        <v>121.73333333333333</v>
      </c>
      <c r="P3812" s="5">
        <f>IFERROR((E3812/L3812),0)</f>
        <v>70.230769230769226</v>
      </c>
      <c r="Q3812" s="5" t="str">
        <f>LEFT(N3812,SEARCH("/", N3812)-1)</f>
        <v>theater</v>
      </c>
      <c r="R3812" s="5" t="str">
        <f>RIGHT(N3812,LEN(N3812)-SEARCH("/",N3812))</f>
        <v>plays</v>
      </c>
      <c r="S3812" s="11">
        <f>(((J3812/60)/60)/24)+DATE(1970,1,1)</f>
        <v>42054.849050925928</v>
      </c>
      <c r="T3812" s="11">
        <f>(((I3812/60)/60)/24)+DATE(1970,1,1)</f>
        <v>42084.807384259257</v>
      </c>
      <c r="U3812">
        <f>YEAR(S3812)</f>
        <v>2015</v>
      </c>
      <c r="V3812">
        <f>YEAR(T3812)</f>
        <v>2015</v>
      </c>
      <c r="W3812" t="str">
        <f>IF(V3812=U3812, "Yes"," No")</f>
        <v>Yes</v>
      </c>
    </row>
    <row r="3813" spans="1:23" ht="43.2" x14ac:dyDescent="0.3">
      <c r="A3813">
        <v>3811</v>
      </c>
      <c r="B3813" s="1" t="s">
        <v>7709</v>
      </c>
      <c r="C3813" s="1" t="s">
        <v>7710</v>
      </c>
      <c r="D3813">
        <v>250</v>
      </c>
      <c r="E3813">
        <v>825</v>
      </c>
      <c r="F3813" t="s">
        <v>16</v>
      </c>
      <c r="G3813" t="s">
        <v>24</v>
      </c>
      <c r="H3813" t="s">
        <v>25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1086</v>
      </c>
      <c r="O3813" s="7">
        <f>(E3813/D3813)*100</f>
        <v>330</v>
      </c>
      <c r="P3813" s="5">
        <f>IFERROR((E3813/L3813),0)</f>
        <v>43.421052631578945</v>
      </c>
      <c r="Q3813" s="5" t="str">
        <f>LEFT(N3813,SEARCH("/", N3813)-1)</f>
        <v>theater</v>
      </c>
      <c r="R3813" s="5" t="str">
        <f>RIGHT(N3813,LEN(N3813)-SEARCH("/",N3813))</f>
        <v>plays</v>
      </c>
      <c r="S3813" s="11">
        <f>(((J3813/60)/60)/24)+DATE(1970,1,1)</f>
        <v>42487.62700231481</v>
      </c>
      <c r="T3813" s="11">
        <f>(((I3813/60)/60)/24)+DATE(1970,1,1)</f>
        <v>42521.458333333328</v>
      </c>
      <c r="U3813">
        <f>YEAR(S3813)</f>
        <v>2016</v>
      </c>
      <c r="V3813">
        <f>YEAR(T3813)</f>
        <v>2016</v>
      </c>
      <c r="W3813" t="str">
        <f>IF(V3813=U3813, "Yes"," No")</f>
        <v>Yes</v>
      </c>
    </row>
    <row r="3814" spans="1:23" ht="43.2" x14ac:dyDescent="0.3">
      <c r="A3814">
        <v>3812</v>
      </c>
      <c r="B3814" s="1" t="s">
        <v>7711</v>
      </c>
      <c r="C3814" s="1" t="s">
        <v>7712</v>
      </c>
      <c r="D3814">
        <v>2000</v>
      </c>
      <c r="E3814">
        <v>2191</v>
      </c>
      <c r="F3814" t="s">
        <v>16</v>
      </c>
      <c r="G3814" t="s">
        <v>159</v>
      </c>
      <c r="H3814" t="s">
        <v>160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1086</v>
      </c>
      <c r="O3814" s="7">
        <f>(E3814/D3814)*100</f>
        <v>109.55</v>
      </c>
      <c r="P3814" s="5">
        <f>IFERROR((E3814/L3814),0)</f>
        <v>199.18181818181819</v>
      </c>
      <c r="Q3814" s="5" t="str">
        <f>LEFT(N3814,SEARCH("/", N3814)-1)</f>
        <v>theater</v>
      </c>
      <c r="R3814" s="5" t="str">
        <f>RIGHT(N3814,LEN(N3814)-SEARCH("/",N3814))</f>
        <v>plays</v>
      </c>
      <c r="S3814" s="11">
        <f>(((J3814/60)/60)/24)+DATE(1970,1,1)</f>
        <v>42109.751250000001</v>
      </c>
      <c r="T3814" s="11">
        <f>(((I3814/60)/60)/24)+DATE(1970,1,1)</f>
        <v>42156.165972222225</v>
      </c>
      <c r="U3814">
        <f>YEAR(S3814)</f>
        <v>2015</v>
      </c>
      <c r="V3814">
        <f>YEAR(T3814)</f>
        <v>2015</v>
      </c>
      <c r="W3814" t="str">
        <f>IF(V3814=U3814, "Yes"," No")</f>
        <v>Yes</v>
      </c>
    </row>
    <row r="3815" spans="1:23" ht="43.2" x14ac:dyDescent="0.3">
      <c r="A3815">
        <v>3813</v>
      </c>
      <c r="B3815" s="1" t="s">
        <v>7713</v>
      </c>
      <c r="C3815" s="1" t="s">
        <v>7714</v>
      </c>
      <c r="D3815">
        <v>2100</v>
      </c>
      <c r="E3815">
        <v>2119.9899999999998</v>
      </c>
      <c r="F3815" t="s">
        <v>16</v>
      </c>
      <c r="G3815" t="s">
        <v>17</v>
      </c>
      <c r="H3815" t="s">
        <v>18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1086</v>
      </c>
      <c r="O3815" s="7">
        <f>(E3815/D3815)*100</f>
        <v>100.95190476190474</v>
      </c>
      <c r="P3815" s="5">
        <f>IFERROR((E3815/L3815),0)</f>
        <v>78.518148148148143</v>
      </c>
      <c r="Q3815" s="5" t="str">
        <f>LEFT(N3815,SEARCH("/", N3815)-1)</f>
        <v>theater</v>
      </c>
      <c r="R3815" s="5" t="str">
        <f>RIGHT(N3815,LEN(N3815)-SEARCH("/",N3815))</f>
        <v>plays</v>
      </c>
      <c r="S3815" s="11">
        <f>(((J3815/60)/60)/24)+DATE(1970,1,1)</f>
        <v>42497.275706018518</v>
      </c>
      <c r="T3815" s="11">
        <f>(((I3815/60)/60)/24)+DATE(1970,1,1)</f>
        <v>42535.904861111107</v>
      </c>
      <c r="U3815">
        <f>YEAR(S3815)</f>
        <v>2016</v>
      </c>
      <c r="V3815">
        <f>YEAR(T3815)</f>
        <v>2016</v>
      </c>
      <c r="W3815" t="str">
        <f>IF(V3815=U3815, "Yes"," No")</f>
        <v>Yes</v>
      </c>
    </row>
    <row r="3816" spans="1:23" ht="43.2" x14ac:dyDescent="0.3">
      <c r="A3816">
        <v>3814</v>
      </c>
      <c r="B3816" s="1" t="s">
        <v>7715</v>
      </c>
      <c r="C3816" s="1" t="s">
        <v>7716</v>
      </c>
      <c r="D3816">
        <v>1500</v>
      </c>
      <c r="E3816">
        <v>2102</v>
      </c>
      <c r="F3816" t="s">
        <v>16</v>
      </c>
      <c r="G3816" t="s">
        <v>17</v>
      </c>
      <c r="H3816" t="s">
        <v>18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1086</v>
      </c>
      <c r="O3816" s="7">
        <f>(E3816/D3816)*100</f>
        <v>140.13333333333333</v>
      </c>
      <c r="P3816" s="5">
        <f>IFERROR((E3816/L3816),0)</f>
        <v>61.823529411764703</v>
      </c>
      <c r="Q3816" s="5" t="str">
        <f>LEFT(N3816,SEARCH("/", N3816)-1)</f>
        <v>theater</v>
      </c>
      <c r="R3816" s="5" t="str">
        <f>RIGHT(N3816,LEN(N3816)-SEARCH("/",N3816))</f>
        <v>plays</v>
      </c>
      <c r="S3816" s="11">
        <f>(((J3816/60)/60)/24)+DATE(1970,1,1)</f>
        <v>42058.904074074075</v>
      </c>
      <c r="T3816" s="11">
        <f>(((I3816/60)/60)/24)+DATE(1970,1,1)</f>
        <v>42095.165972222225</v>
      </c>
      <c r="U3816">
        <f>YEAR(S3816)</f>
        <v>2015</v>
      </c>
      <c r="V3816">
        <f>YEAR(T3816)</f>
        <v>2015</v>
      </c>
      <c r="W3816" t="str">
        <f>IF(V3816=U3816, "Yes"," No")</f>
        <v>Yes</v>
      </c>
    </row>
    <row r="3817" spans="1:23" ht="28.8" x14ac:dyDescent="0.3">
      <c r="A3817">
        <v>3815</v>
      </c>
      <c r="B3817" s="1" t="s">
        <v>7717</v>
      </c>
      <c r="C3817" s="1" t="s">
        <v>7718</v>
      </c>
      <c r="D3817">
        <v>1000</v>
      </c>
      <c r="E3817">
        <v>1000.01</v>
      </c>
      <c r="F3817" t="s">
        <v>16</v>
      </c>
      <c r="G3817" t="s">
        <v>24</v>
      </c>
      <c r="H3817" t="s">
        <v>25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1086</v>
      </c>
      <c r="O3817" s="7">
        <f>(E3817/D3817)*100</f>
        <v>100.001</v>
      </c>
      <c r="P3817" s="5">
        <f>IFERROR((E3817/L3817),0)</f>
        <v>50.000500000000002</v>
      </c>
      <c r="Q3817" s="5" t="str">
        <f>LEFT(N3817,SEARCH("/", N3817)-1)</f>
        <v>theater</v>
      </c>
      <c r="R3817" s="5" t="str">
        <f>RIGHT(N3817,LEN(N3817)-SEARCH("/",N3817))</f>
        <v>plays</v>
      </c>
      <c r="S3817" s="11">
        <f>(((J3817/60)/60)/24)+DATE(1970,1,1)</f>
        <v>42207.259918981479</v>
      </c>
      <c r="T3817" s="11">
        <f>(((I3817/60)/60)/24)+DATE(1970,1,1)</f>
        <v>42236.958333333328</v>
      </c>
      <c r="U3817">
        <f>YEAR(S3817)</f>
        <v>2015</v>
      </c>
      <c r="V3817">
        <f>YEAR(T3817)</f>
        <v>2015</v>
      </c>
      <c r="W3817" t="str">
        <f>IF(V3817=U3817, "Yes"," No")</f>
        <v>Yes</v>
      </c>
    </row>
    <row r="3818" spans="1:23" ht="57.6" x14ac:dyDescent="0.3">
      <c r="A3818">
        <v>3816</v>
      </c>
      <c r="B3818" s="1" t="s">
        <v>7719</v>
      </c>
      <c r="C3818" s="1" t="s">
        <v>7720</v>
      </c>
      <c r="D3818">
        <v>1500</v>
      </c>
      <c r="E3818">
        <v>1788.57</v>
      </c>
      <c r="F3818" t="s">
        <v>16</v>
      </c>
      <c r="G3818" t="s">
        <v>17</v>
      </c>
      <c r="H3818" t="s">
        <v>18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1086</v>
      </c>
      <c r="O3818" s="7">
        <f>(E3818/D3818)*100</f>
        <v>119.238</v>
      </c>
      <c r="P3818" s="5">
        <f>IFERROR((E3818/L3818),0)</f>
        <v>48.339729729729726</v>
      </c>
      <c r="Q3818" s="5" t="str">
        <f>LEFT(N3818,SEARCH("/", N3818)-1)</f>
        <v>theater</v>
      </c>
      <c r="R3818" s="5" t="str">
        <f>RIGHT(N3818,LEN(N3818)-SEARCH("/",N3818))</f>
        <v>plays</v>
      </c>
      <c r="S3818" s="11">
        <f>(((J3818/60)/60)/24)+DATE(1970,1,1)</f>
        <v>41807.690081018518</v>
      </c>
      <c r="T3818" s="11">
        <f>(((I3818/60)/60)/24)+DATE(1970,1,1)</f>
        <v>41837.690081018518</v>
      </c>
      <c r="U3818">
        <f>YEAR(S3818)</f>
        <v>2014</v>
      </c>
      <c r="V3818">
        <f>YEAR(T3818)</f>
        <v>2014</v>
      </c>
      <c r="W3818" t="str">
        <f>IF(V3818=U3818, "Yes"," No")</f>
        <v>Yes</v>
      </c>
    </row>
    <row r="3819" spans="1:23" ht="43.2" x14ac:dyDescent="0.3">
      <c r="A3819">
        <v>3817</v>
      </c>
      <c r="B3819" s="1" t="s">
        <v>7721</v>
      </c>
      <c r="C3819" s="1" t="s">
        <v>7722</v>
      </c>
      <c r="D3819">
        <v>2000</v>
      </c>
      <c r="E3819">
        <v>2145</v>
      </c>
      <c r="F3819" t="s">
        <v>16</v>
      </c>
      <c r="G3819" t="s">
        <v>17</v>
      </c>
      <c r="H3819" t="s">
        <v>18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1086</v>
      </c>
      <c r="O3819" s="7">
        <f>(E3819/D3819)*100</f>
        <v>107.25</v>
      </c>
      <c r="P3819" s="5">
        <f>IFERROR((E3819/L3819),0)</f>
        <v>107.25</v>
      </c>
      <c r="Q3819" s="5" t="str">
        <f>LEFT(N3819,SEARCH("/", N3819)-1)</f>
        <v>theater</v>
      </c>
      <c r="R3819" s="5" t="str">
        <f>RIGHT(N3819,LEN(N3819)-SEARCH("/",N3819))</f>
        <v>plays</v>
      </c>
      <c r="S3819" s="11">
        <f>(((J3819/60)/60)/24)+DATE(1970,1,1)</f>
        <v>42284.69694444444</v>
      </c>
      <c r="T3819" s="11">
        <f>(((I3819/60)/60)/24)+DATE(1970,1,1)</f>
        <v>42301.165972222225</v>
      </c>
      <c r="U3819">
        <f>YEAR(S3819)</f>
        <v>2015</v>
      </c>
      <c r="V3819">
        <f>YEAR(T3819)</f>
        <v>2015</v>
      </c>
      <c r="W3819" t="str">
        <f>IF(V3819=U3819, "Yes"," No")</f>
        <v>Yes</v>
      </c>
    </row>
    <row r="3820" spans="1:23" ht="43.2" x14ac:dyDescent="0.3">
      <c r="A3820">
        <v>3818</v>
      </c>
      <c r="B3820" s="1" t="s">
        <v>7723</v>
      </c>
      <c r="C3820" s="1" t="s">
        <v>7724</v>
      </c>
      <c r="D3820">
        <v>250</v>
      </c>
      <c r="E3820">
        <v>570</v>
      </c>
      <c r="F3820" t="s">
        <v>16</v>
      </c>
      <c r="G3820" t="s">
        <v>17</v>
      </c>
      <c r="H3820" t="s">
        <v>18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1086</v>
      </c>
      <c r="O3820" s="7">
        <f>(E3820/D3820)*100</f>
        <v>227.99999999999997</v>
      </c>
      <c r="P3820" s="5">
        <f>IFERROR((E3820/L3820),0)</f>
        <v>57</v>
      </c>
      <c r="Q3820" s="5" t="str">
        <f>LEFT(N3820,SEARCH("/", N3820)-1)</f>
        <v>theater</v>
      </c>
      <c r="R3820" s="5" t="str">
        <f>RIGHT(N3820,LEN(N3820)-SEARCH("/",N3820))</f>
        <v>plays</v>
      </c>
      <c r="S3820" s="11">
        <f>(((J3820/60)/60)/24)+DATE(1970,1,1)</f>
        <v>42045.84238425926</v>
      </c>
      <c r="T3820" s="11">
        <f>(((I3820/60)/60)/24)+DATE(1970,1,1)</f>
        <v>42075.800717592589</v>
      </c>
      <c r="U3820">
        <f>YEAR(S3820)</f>
        <v>2015</v>
      </c>
      <c r="V3820">
        <f>YEAR(T3820)</f>
        <v>2015</v>
      </c>
      <c r="W3820" t="str">
        <f>IF(V3820=U3820, "Yes"," No")</f>
        <v>Yes</v>
      </c>
    </row>
    <row r="3821" spans="1:23" ht="43.2" x14ac:dyDescent="0.3">
      <c r="A3821">
        <v>3819</v>
      </c>
      <c r="B3821" s="1" t="s">
        <v>7725</v>
      </c>
      <c r="C3821" s="1" t="s">
        <v>7502</v>
      </c>
      <c r="D3821">
        <v>1000</v>
      </c>
      <c r="E3821">
        <v>1064</v>
      </c>
      <c r="F3821" t="s">
        <v>16</v>
      </c>
      <c r="G3821" t="s">
        <v>17</v>
      </c>
      <c r="H3821" t="s">
        <v>18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1086</v>
      </c>
      <c r="O3821" s="7">
        <f>(E3821/D3821)*100</f>
        <v>106.4</v>
      </c>
      <c r="P3821" s="5">
        <f>IFERROR((E3821/L3821),0)</f>
        <v>40.92307692307692</v>
      </c>
      <c r="Q3821" s="5" t="str">
        <f>LEFT(N3821,SEARCH("/", N3821)-1)</f>
        <v>theater</v>
      </c>
      <c r="R3821" s="5" t="str">
        <f>RIGHT(N3821,LEN(N3821)-SEARCH("/",N3821))</f>
        <v>plays</v>
      </c>
      <c r="S3821" s="11">
        <f>(((J3821/60)/60)/24)+DATE(1970,1,1)</f>
        <v>42184.209537037037</v>
      </c>
      <c r="T3821" s="11">
        <f>(((I3821/60)/60)/24)+DATE(1970,1,1)</f>
        <v>42202.876388888893</v>
      </c>
      <c r="U3821">
        <f>YEAR(S3821)</f>
        <v>2015</v>
      </c>
      <c r="V3821">
        <f>YEAR(T3821)</f>
        <v>2015</v>
      </c>
      <c r="W3821" t="str">
        <f>IF(V3821=U3821, "Yes"," No")</f>
        <v>Yes</v>
      </c>
    </row>
    <row r="3822" spans="1:23" ht="43.2" x14ac:dyDescent="0.3">
      <c r="A3822">
        <v>3820</v>
      </c>
      <c r="B3822" s="1" t="s">
        <v>7726</v>
      </c>
      <c r="C3822" s="1" t="s">
        <v>7727</v>
      </c>
      <c r="D3822">
        <v>300</v>
      </c>
      <c r="E3822">
        <v>430</v>
      </c>
      <c r="F3822" t="s">
        <v>16</v>
      </c>
      <c r="G3822" t="s">
        <v>24</v>
      </c>
      <c r="H3822" t="s">
        <v>25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1086</v>
      </c>
      <c r="O3822" s="7">
        <f>(E3822/D3822)*100</f>
        <v>143.33333333333334</v>
      </c>
      <c r="P3822" s="5">
        <f>IFERROR((E3822/L3822),0)</f>
        <v>21.5</v>
      </c>
      <c r="Q3822" s="5" t="str">
        <f>LEFT(N3822,SEARCH("/", N3822)-1)</f>
        <v>theater</v>
      </c>
      <c r="R3822" s="5" t="str">
        <f>RIGHT(N3822,LEN(N3822)-SEARCH("/",N3822))</f>
        <v>plays</v>
      </c>
      <c r="S3822" s="11">
        <f>(((J3822/60)/60)/24)+DATE(1970,1,1)</f>
        <v>42160.651817129634</v>
      </c>
      <c r="T3822" s="11">
        <f>(((I3822/60)/60)/24)+DATE(1970,1,1)</f>
        <v>42190.651817129634</v>
      </c>
      <c r="U3822">
        <f>YEAR(S3822)</f>
        <v>2015</v>
      </c>
      <c r="V3822">
        <f>YEAR(T3822)</f>
        <v>2015</v>
      </c>
      <c r="W3822" t="str">
        <f>IF(V3822=U3822, "Yes"," No")</f>
        <v>Yes</v>
      </c>
    </row>
    <row r="3823" spans="1:23" ht="43.2" x14ac:dyDescent="0.3">
      <c r="A3823">
        <v>3821</v>
      </c>
      <c r="B3823" s="1" t="s">
        <v>7728</v>
      </c>
      <c r="C3823" s="1" t="s">
        <v>7729</v>
      </c>
      <c r="D3823">
        <v>3500</v>
      </c>
      <c r="E3823">
        <v>3659</v>
      </c>
      <c r="F3823" t="s">
        <v>16</v>
      </c>
      <c r="G3823" t="s">
        <v>17</v>
      </c>
      <c r="H3823" t="s">
        <v>18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1086</v>
      </c>
      <c r="O3823" s="7">
        <f>(E3823/D3823)*100</f>
        <v>104.54285714285714</v>
      </c>
      <c r="P3823" s="5">
        <f>IFERROR((E3823/L3823),0)</f>
        <v>79.543478260869563</v>
      </c>
      <c r="Q3823" s="5" t="str">
        <f>LEFT(N3823,SEARCH("/", N3823)-1)</f>
        <v>theater</v>
      </c>
      <c r="R3823" s="5" t="str">
        <f>RIGHT(N3823,LEN(N3823)-SEARCH("/",N3823))</f>
        <v>plays</v>
      </c>
      <c r="S3823" s="11">
        <f>(((J3823/60)/60)/24)+DATE(1970,1,1)</f>
        <v>42341.180636574078</v>
      </c>
      <c r="T3823" s="11">
        <f>(((I3823/60)/60)/24)+DATE(1970,1,1)</f>
        <v>42373.180636574078</v>
      </c>
      <c r="U3823">
        <f>YEAR(S3823)</f>
        <v>2015</v>
      </c>
      <c r="V3823">
        <f>YEAR(T3823)</f>
        <v>2016</v>
      </c>
      <c r="W3823" t="str">
        <f>IF(V3823=U3823, "Yes"," No")</f>
        <v xml:space="preserve"> No</v>
      </c>
    </row>
    <row r="3824" spans="1:23" ht="57.6" x14ac:dyDescent="0.3">
      <c r="A3824">
        <v>3822</v>
      </c>
      <c r="B3824" s="1" t="s">
        <v>7730</v>
      </c>
      <c r="C3824" s="1" t="s">
        <v>7731</v>
      </c>
      <c r="D3824">
        <v>5000</v>
      </c>
      <c r="E3824">
        <v>5501</v>
      </c>
      <c r="F3824" t="s">
        <v>16</v>
      </c>
      <c r="G3824" t="s">
        <v>502</v>
      </c>
      <c r="H3824" t="s">
        <v>55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1086</v>
      </c>
      <c r="O3824" s="7">
        <f>(E3824/D3824)*100</f>
        <v>110.02000000000001</v>
      </c>
      <c r="P3824" s="5">
        <f>IFERROR((E3824/L3824),0)</f>
        <v>72.381578947368425</v>
      </c>
      <c r="Q3824" s="5" t="str">
        <f>LEFT(N3824,SEARCH("/", N3824)-1)</f>
        <v>theater</v>
      </c>
      <c r="R3824" s="5" t="str">
        <f>RIGHT(N3824,LEN(N3824)-SEARCH("/",N3824))</f>
        <v>plays</v>
      </c>
      <c r="S3824" s="11">
        <f>(((J3824/60)/60)/24)+DATE(1970,1,1)</f>
        <v>42329.838159722218</v>
      </c>
      <c r="T3824" s="11">
        <f>(((I3824/60)/60)/24)+DATE(1970,1,1)</f>
        <v>42388.957638888889</v>
      </c>
      <c r="U3824">
        <f>YEAR(S3824)</f>
        <v>2015</v>
      </c>
      <c r="V3824">
        <f>YEAR(T3824)</f>
        <v>2016</v>
      </c>
      <c r="W3824" t="str">
        <f>IF(V3824=U3824, "Yes"," No")</f>
        <v xml:space="preserve"> No</v>
      </c>
    </row>
    <row r="3825" spans="1:23" ht="43.2" x14ac:dyDescent="0.3">
      <c r="A3825">
        <v>3823</v>
      </c>
      <c r="B3825" s="1" t="s">
        <v>7732</v>
      </c>
      <c r="C3825" s="1" t="s">
        <v>7733</v>
      </c>
      <c r="D3825">
        <v>2500</v>
      </c>
      <c r="E3825">
        <v>2650</v>
      </c>
      <c r="F3825" t="s">
        <v>16</v>
      </c>
      <c r="G3825" t="s">
        <v>17</v>
      </c>
      <c r="H3825" t="s">
        <v>18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1086</v>
      </c>
      <c r="O3825" s="7">
        <f>(E3825/D3825)*100</f>
        <v>106</v>
      </c>
      <c r="P3825" s="5">
        <f>IFERROR((E3825/L3825),0)</f>
        <v>64.634146341463421</v>
      </c>
      <c r="Q3825" s="5" t="str">
        <f>LEFT(N3825,SEARCH("/", N3825)-1)</f>
        <v>theater</v>
      </c>
      <c r="R3825" s="5" t="str">
        <f>RIGHT(N3825,LEN(N3825)-SEARCH("/",N3825))</f>
        <v>plays</v>
      </c>
      <c r="S3825" s="11">
        <f>(((J3825/60)/60)/24)+DATE(1970,1,1)</f>
        <v>42170.910231481481</v>
      </c>
      <c r="T3825" s="11">
        <f>(((I3825/60)/60)/24)+DATE(1970,1,1)</f>
        <v>42205.165972222225</v>
      </c>
      <c r="U3825">
        <f>YEAR(S3825)</f>
        <v>2015</v>
      </c>
      <c r="V3825">
        <f>YEAR(T3825)</f>
        <v>2015</v>
      </c>
      <c r="W3825" t="str">
        <f>IF(V3825=U3825, "Yes"," No")</f>
        <v>Yes</v>
      </c>
    </row>
    <row r="3826" spans="1:23" ht="43.2" x14ac:dyDescent="0.3">
      <c r="A3826">
        <v>3824</v>
      </c>
      <c r="B3826" s="1" t="s">
        <v>7734</v>
      </c>
      <c r="C3826" s="1" t="s">
        <v>7735</v>
      </c>
      <c r="D3826">
        <v>250</v>
      </c>
      <c r="E3826">
        <v>270</v>
      </c>
      <c r="F3826" t="s">
        <v>16</v>
      </c>
      <c r="G3826" t="s">
        <v>24</v>
      </c>
      <c r="H3826" t="s">
        <v>25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1086</v>
      </c>
      <c r="O3826" s="7">
        <f>(E3826/D3826)*100</f>
        <v>108</v>
      </c>
      <c r="P3826" s="5">
        <f>IFERROR((E3826/L3826),0)</f>
        <v>38.571428571428569</v>
      </c>
      <c r="Q3826" s="5" t="str">
        <f>LEFT(N3826,SEARCH("/", N3826)-1)</f>
        <v>theater</v>
      </c>
      <c r="R3826" s="5" t="str">
        <f>RIGHT(N3826,LEN(N3826)-SEARCH("/",N3826))</f>
        <v>plays</v>
      </c>
      <c r="S3826" s="11">
        <f>(((J3826/60)/60)/24)+DATE(1970,1,1)</f>
        <v>42571.626192129625</v>
      </c>
      <c r="T3826" s="11">
        <f>(((I3826/60)/60)/24)+DATE(1970,1,1)</f>
        <v>42583.570138888885</v>
      </c>
      <c r="U3826">
        <f>YEAR(S3826)</f>
        <v>2016</v>
      </c>
      <c r="V3826">
        <f>YEAR(T3826)</f>
        <v>2016</v>
      </c>
      <c r="W3826" t="str">
        <f>IF(V3826=U3826, "Yes"," No")</f>
        <v>Yes</v>
      </c>
    </row>
    <row r="3827" spans="1:23" ht="43.2" x14ac:dyDescent="0.3">
      <c r="A3827">
        <v>3825</v>
      </c>
      <c r="B3827" s="1" t="s">
        <v>7736</v>
      </c>
      <c r="C3827" s="1" t="s">
        <v>7737</v>
      </c>
      <c r="D3827">
        <v>5000</v>
      </c>
      <c r="E3827">
        <v>5271</v>
      </c>
      <c r="F3827" t="s">
        <v>16</v>
      </c>
      <c r="G3827" t="s">
        <v>17</v>
      </c>
      <c r="H3827" t="s">
        <v>18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1086</v>
      </c>
      <c r="O3827" s="7">
        <f>(E3827/D3827)*100</f>
        <v>105.42</v>
      </c>
      <c r="P3827" s="5">
        <f>IFERROR((E3827/L3827),0)</f>
        <v>107.57142857142857</v>
      </c>
      <c r="Q3827" s="5" t="str">
        <f>LEFT(N3827,SEARCH("/", N3827)-1)</f>
        <v>theater</v>
      </c>
      <c r="R3827" s="5" t="str">
        <f>RIGHT(N3827,LEN(N3827)-SEARCH("/",N3827))</f>
        <v>plays</v>
      </c>
      <c r="S3827" s="11">
        <f>(((J3827/60)/60)/24)+DATE(1970,1,1)</f>
        <v>42151.069606481484</v>
      </c>
      <c r="T3827" s="11">
        <f>(((I3827/60)/60)/24)+DATE(1970,1,1)</f>
        <v>42172.069606481484</v>
      </c>
      <c r="U3827">
        <f>YEAR(S3827)</f>
        <v>2015</v>
      </c>
      <c r="V3827">
        <f>YEAR(T3827)</f>
        <v>2015</v>
      </c>
      <c r="W3827" t="str">
        <f>IF(V3827=U3827, "Yes"," No")</f>
        <v>Yes</v>
      </c>
    </row>
    <row r="3828" spans="1:23" ht="43.2" x14ac:dyDescent="0.3">
      <c r="A3828">
        <v>3826</v>
      </c>
      <c r="B3828" s="1" t="s">
        <v>7738</v>
      </c>
      <c r="C3828" s="1" t="s">
        <v>7739</v>
      </c>
      <c r="D3828">
        <v>600</v>
      </c>
      <c r="E3828">
        <v>715</v>
      </c>
      <c r="F3828" t="s">
        <v>16</v>
      </c>
      <c r="G3828" t="s">
        <v>24</v>
      </c>
      <c r="H3828" t="s">
        <v>25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1086</v>
      </c>
      <c r="O3828" s="7">
        <f>(E3828/D3828)*100</f>
        <v>119.16666666666667</v>
      </c>
      <c r="P3828" s="5">
        <f>IFERROR((E3828/L3828),0)</f>
        <v>27.5</v>
      </c>
      <c r="Q3828" s="5" t="str">
        <f>LEFT(N3828,SEARCH("/", N3828)-1)</f>
        <v>theater</v>
      </c>
      <c r="R3828" s="5" t="str">
        <f>RIGHT(N3828,LEN(N3828)-SEARCH("/",N3828))</f>
        <v>plays</v>
      </c>
      <c r="S3828" s="11">
        <f>(((J3828/60)/60)/24)+DATE(1970,1,1)</f>
        <v>42101.423541666663</v>
      </c>
      <c r="T3828" s="11">
        <f>(((I3828/60)/60)/24)+DATE(1970,1,1)</f>
        <v>42131.423541666663</v>
      </c>
      <c r="U3828">
        <f>YEAR(S3828)</f>
        <v>2015</v>
      </c>
      <c r="V3828">
        <f>YEAR(T3828)</f>
        <v>2015</v>
      </c>
      <c r="W3828" t="str">
        <f>IF(V3828=U3828, "Yes"," No")</f>
        <v>Yes</v>
      </c>
    </row>
    <row r="3829" spans="1:23" ht="57.6" x14ac:dyDescent="0.3">
      <c r="A3829">
        <v>3827</v>
      </c>
      <c r="B3829" s="1" t="s">
        <v>7740</v>
      </c>
      <c r="C3829" s="1" t="s">
        <v>7741</v>
      </c>
      <c r="D3829">
        <v>3000</v>
      </c>
      <c r="E3829">
        <v>4580</v>
      </c>
      <c r="F3829" t="s">
        <v>16</v>
      </c>
      <c r="G3829" t="s">
        <v>24</v>
      </c>
      <c r="H3829" t="s">
        <v>25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1086</v>
      </c>
      <c r="O3829" s="7">
        <f>(E3829/D3829)*100</f>
        <v>152.66666666666666</v>
      </c>
      <c r="P3829" s="5">
        <f>IFERROR((E3829/L3829),0)</f>
        <v>70.461538461538467</v>
      </c>
      <c r="Q3829" s="5" t="str">
        <f>LEFT(N3829,SEARCH("/", N3829)-1)</f>
        <v>theater</v>
      </c>
      <c r="R3829" s="5" t="str">
        <f>RIGHT(N3829,LEN(N3829)-SEARCH("/",N3829))</f>
        <v>plays</v>
      </c>
      <c r="S3829" s="11">
        <f>(((J3829/60)/60)/24)+DATE(1970,1,1)</f>
        <v>42034.928252314814</v>
      </c>
      <c r="T3829" s="11">
        <f>(((I3829/60)/60)/24)+DATE(1970,1,1)</f>
        <v>42090</v>
      </c>
      <c r="U3829">
        <f>YEAR(S3829)</f>
        <v>2015</v>
      </c>
      <c r="V3829">
        <f>YEAR(T3829)</f>
        <v>2015</v>
      </c>
      <c r="W3829" t="str">
        <f>IF(V3829=U3829, "Yes"," No")</f>
        <v>Yes</v>
      </c>
    </row>
    <row r="3830" spans="1:23" ht="43.2" x14ac:dyDescent="0.3">
      <c r="A3830">
        <v>3828</v>
      </c>
      <c r="B3830" s="1" t="s">
        <v>7742</v>
      </c>
      <c r="C3830" s="1" t="s">
        <v>7743</v>
      </c>
      <c r="D3830">
        <v>5000</v>
      </c>
      <c r="E3830">
        <v>5000</v>
      </c>
      <c r="F3830" t="s">
        <v>16</v>
      </c>
      <c r="G3830" t="s">
        <v>17</v>
      </c>
      <c r="H3830" t="s">
        <v>18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1086</v>
      </c>
      <c r="O3830" s="7">
        <f>(E3830/D3830)*100</f>
        <v>100</v>
      </c>
      <c r="P3830" s="5">
        <f>IFERROR((E3830/L3830),0)</f>
        <v>178.57142857142858</v>
      </c>
      <c r="Q3830" s="5" t="str">
        <f>LEFT(N3830,SEARCH("/", N3830)-1)</f>
        <v>theater</v>
      </c>
      <c r="R3830" s="5" t="str">
        <f>RIGHT(N3830,LEN(N3830)-SEARCH("/",N3830))</f>
        <v>plays</v>
      </c>
      <c r="S3830" s="11">
        <f>(((J3830/60)/60)/24)+DATE(1970,1,1)</f>
        <v>41944.527627314819</v>
      </c>
      <c r="T3830" s="11">
        <f>(((I3830/60)/60)/24)+DATE(1970,1,1)</f>
        <v>42004.569293981483</v>
      </c>
      <c r="U3830">
        <f>YEAR(S3830)</f>
        <v>2014</v>
      </c>
      <c r="V3830">
        <f>YEAR(T3830)</f>
        <v>2014</v>
      </c>
      <c r="W3830" t="str">
        <f>IF(V3830=U3830, "Yes"," No")</f>
        <v>Yes</v>
      </c>
    </row>
    <row r="3831" spans="1:23" ht="43.2" x14ac:dyDescent="0.3">
      <c r="A3831">
        <v>3829</v>
      </c>
      <c r="B3831" s="1" t="s">
        <v>7744</v>
      </c>
      <c r="C3831" s="1" t="s">
        <v>7745</v>
      </c>
      <c r="D3831">
        <v>500</v>
      </c>
      <c r="E3831">
        <v>501</v>
      </c>
      <c r="F3831" t="s">
        <v>16</v>
      </c>
      <c r="G3831" t="s">
        <v>17</v>
      </c>
      <c r="H3831" t="s">
        <v>18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1086</v>
      </c>
      <c r="O3831" s="7">
        <f>(E3831/D3831)*100</f>
        <v>100.2</v>
      </c>
      <c r="P3831" s="5">
        <f>IFERROR((E3831/L3831),0)</f>
        <v>62.625</v>
      </c>
      <c r="Q3831" s="5" t="str">
        <f>LEFT(N3831,SEARCH("/", N3831)-1)</f>
        <v>theater</v>
      </c>
      <c r="R3831" s="5" t="str">
        <f>RIGHT(N3831,LEN(N3831)-SEARCH("/",N3831))</f>
        <v>plays</v>
      </c>
      <c r="S3831" s="11">
        <f>(((J3831/60)/60)/24)+DATE(1970,1,1)</f>
        <v>42593.865405092598</v>
      </c>
      <c r="T3831" s="11">
        <f>(((I3831/60)/60)/24)+DATE(1970,1,1)</f>
        <v>42613.865405092598</v>
      </c>
      <c r="U3831">
        <f>YEAR(S3831)</f>
        <v>2016</v>
      </c>
      <c r="V3831">
        <f>YEAR(T3831)</f>
        <v>2016</v>
      </c>
      <c r="W3831" t="str">
        <f>IF(V3831=U3831, "Yes"," No")</f>
        <v>Yes</v>
      </c>
    </row>
    <row r="3832" spans="1:23" ht="43.2" x14ac:dyDescent="0.3">
      <c r="A3832">
        <v>3830</v>
      </c>
      <c r="B3832" s="1" t="s">
        <v>7746</v>
      </c>
      <c r="C3832" s="1" t="s">
        <v>7747</v>
      </c>
      <c r="D3832">
        <v>100</v>
      </c>
      <c r="E3832">
        <v>225</v>
      </c>
      <c r="F3832" t="s">
        <v>16</v>
      </c>
      <c r="G3832" t="s">
        <v>17</v>
      </c>
      <c r="H3832" t="s">
        <v>18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1086</v>
      </c>
      <c r="O3832" s="7">
        <f>(E3832/D3832)*100</f>
        <v>225</v>
      </c>
      <c r="P3832" s="5">
        <f>IFERROR((E3832/L3832),0)</f>
        <v>75</v>
      </c>
      <c r="Q3832" s="5" t="str">
        <f>LEFT(N3832,SEARCH("/", N3832)-1)</f>
        <v>theater</v>
      </c>
      <c r="R3832" s="5" t="str">
        <f>RIGHT(N3832,LEN(N3832)-SEARCH("/",N3832))</f>
        <v>plays</v>
      </c>
      <c r="S3832" s="11">
        <f>(((J3832/60)/60)/24)+DATE(1970,1,1)</f>
        <v>42503.740868055553</v>
      </c>
      <c r="T3832" s="11">
        <f>(((I3832/60)/60)/24)+DATE(1970,1,1)</f>
        <v>42517.740868055553</v>
      </c>
      <c r="U3832">
        <f>YEAR(S3832)</f>
        <v>2016</v>
      </c>
      <c r="V3832">
        <f>YEAR(T3832)</f>
        <v>2016</v>
      </c>
      <c r="W3832" t="str">
        <f>IF(V3832=U3832, "Yes"," No")</f>
        <v>Yes</v>
      </c>
    </row>
    <row r="3833" spans="1:23" ht="57.6" x14ac:dyDescent="0.3">
      <c r="A3833">
        <v>3831</v>
      </c>
      <c r="B3833" s="1" t="s">
        <v>7748</v>
      </c>
      <c r="C3833" s="1" t="s">
        <v>7749</v>
      </c>
      <c r="D3833">
        <v>500</v>
      </c>
      <c r="E3833">
        <v>530.11</v>
      </c>
      <c r="F3833" t="s">
        <v>16</v>
      </c>
      <c r="G3833" t="s">
        <v>17</v>
      </c>
      <c r="H3833" t="s">
        <v>18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1086</v>
      </c>
      <c r="O3833" s="7">
        <f>(E3833/D3833)*100</f>
        <v>106.02199999999999</v>
      </c>
      <c r="P3833" s="5">
        <f>IFERROR((E3833/L3833),0)</f>
        <v>58.901111111111113</v>
      </c>
      <c r="Q3833" s="5" t="str">
        <f>LEFT(N3833,SEARCH("/", N3833)-1)</f>
        <v>theater</v>
      </c>
      <c r="R3833" s="5" t="str">
        <f>RIGHT(N3833,LEN(N3833)-SEARCH("/",N3833))</f>
        <v>plays</v>
      </c>
      <c r="S3833" s="11">
        <f>(((J3833/60)/60)/24)+DATE(1970,1,1)</f>
        <v>41927.848900462966</v>
      </c>
      <c r="T3833" s="11">
        <f>(((I3833/60)/60)/24)+DATE(1970,1,1)</f>
        <v>41948.890567129631</v>
      </c>
      <c r="U3833">
        <f>YEAR(S3833)</f>
        <v>2014</v>
      </c>
      <c r="V3833">
        <f>YEAR(T3833)</f>
        <v>2014</v>
      </c>
      <c r="W3833" t="str">
        <f>IF(V3833=U3833, "Yes"," No")</f>
        <v>Yes</v>
      </c>
    </row>
    <row r="3834" spans="1:23" ht="43.2" x14ac:dyDescent="0.3">
      <c r="A3834">
        <v>3832</v>
      </c>
      <c r="B3834" s="1" t="s">
        <v>7750</v>
      </c>
      <c r="C3834" s="1" t="s">
        <v>7751</v>
      </c>
      <c r="D3834">
        <v>1200</v>
      </c>
      <c r="E3834">
        <v>1256</v>
      </c>
      <c r="F3834" t="s">
        <v>16</v>
      </c>
      <c r="G3834" t="s">
        <v>17</v>
      </c>
      <c r="H3834" t="s">
        <v>18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1086</v>
      </c>
      <c r="O3834" s="7">
        <f>(E3834/D3834)*100</f>
        <v>104.66666666666666</v>
      </c>
      <c r="P3834" s="5">
        <f>IFERROR((E3834/L3834),0)</f>
        <v>139.55555555555554</v>
      </c>
      <c r="Q3834" s="5" t="str">
        <f>LEFT(N3834,SEARCH("/", N3834)-1)</f>
        <v>theater</v>
      </c>
      <c r="R3834" s="5" t="str">
        <f>RIGHT(N3834,LEN(N3834)-SEARCH("/",N3834))</f>
        <v>plays</v>
      </c>
      <c r="S3834" s="11">
        <f>(((J3834/60)/60)/24)+DATE(1970,1,1)</f>
        <v>42375.114988425921</v>
      </c>
      <c r="T3834" s="11">
        <f>(((I3834/60)/60)/24)+DATE(1970,1,1)</f>
        <v>42420.114988425921</v>
      </c>
      <c r="U3834">
        <f>YEAR(S3834)</f>
        <v>2016</v>
      </c>
      <c r="V3834">
        <f>YEAR(T3834)</f>
        <v>2016</v>
      </c>
      <c r="W3834" t="str">
        <f>IF(V3834=U3834, "Yes"," No")</f>
        <v>Yes</v>
      </c>
    </row>
    <row r="3835" spans="1:23" ht="57.6" x14ac:dyDescent="0.3">
      <c r="A3835">
        <v>3833</v>
      </c>
      <c r="B3835" s="1" t="s">
        <v>7752</v>
      </c>
      <c r="C3835" s="1" t="s">
        <v>7753</v>
      </c>
      <c r="D3835">
        <v>1200</v>
      </c>
      <c r="E3835">
        <v>1400</v>
      </c>
      <c r="F3835" t="s">
        <v>16</v>
      </c>
      <c r="G3835" t="s">
        <v>159</v>
      </c>
      <c r="H3835" t="s">
        <v>160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1086</v>
      </c>
      <c r="O3835" s="7">
        <f>(E3835/D3835)*100</f>
        <v>116.66666666666667</v>
      </c>
      <c r="P3835" s="5">
        <f>IFERROR((E3835/L3835),0)</f>
        <v>70</v>
      </c>
      <c r="Q3835" s="5" t="str">
        <f>LEFT(N3835,SEARCH("/", N3835)-1)</f>
        <v>theater</v>
      </c>
      <c r="R3835" s="5" t="str">
        <f>RIGHT(N3835,LEN(N3835)-SEARCH("/",N3835))</f>
        <v>plays</v>
      </c>
      <c r="S3835" s="11">
        <f>(((J3835/60)/60)/24)+DATE(1970,1,1)</f>
        <v>41963.872361111105</v>
      </c>
      <c r="T3835" s="11">
        <f>(((I3835/60)/60)/24)+DATE(1970,1,1)</f>
        <v>41974.797916666663</v>
      </c>
      <c r="U3835">
        <f>YEAR(S3835)</f>
        <v>2014</v>
      </c>
      <c r="V3835">
        <f>YEAR(T3835)</f>
        <v>2014</v>
      </c>
      <c r="W3835" t="str">
        <f>IF(V3835=U3835, "Yes"," No")</f>
        <v>Yes</v>
      </c>
    </row>
    <row r="3836" spans="1:23" ht="43.2" x14ac:dyDescent="0.3">
      <c r="A3836">
        <v>3834</v>
      </c>
      <c r="B3836" s="1" t="s">
        <v>7754</v>
      </c>
      <c r="C3836" s="1" t="s">
        <v>7755</v>
      </c>
      <c r="D3836">
        <v>3000</v>
      </c>
      <c r="E3836">
        <v>3271</v>
      </c>
      <c r="F3836" t="s">
        <v>16</v>
      </c>
      <c r="G3836" t="s">
        <v>24</v>
      </c>
      <c r="H3836" t="s">
        <v>25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1086</v>
      </c>
      <c r="O3836" s="7">
        <f>(E3836/D3836)*100</f>
        <v>109.03333333333333</v>
      </c>
      <c r="P3836" s="5">
        <f>IFERROR((E3836/L3836),0)</f>
        <v>57.385964912280699</v>
      </c>
      <c r="Q3836" s="5" t="str">
        <f>LEFT(N3836,SEARCH("/", N3836)-1)</f>
        <v>theater</v>
      </c>
      <c r="R3836" s="5" t="str">
        <f>RIGHT(N3836,LEN(N3836)-SEARCH("/",N3836))</f>
        <v>plays</v>
      </c>
      <c r="S3836" s="11">
        <f>(((J3836/60)/60)/24)+DATE(1970,1,1)</f>
        <v>42143.445219907408</v>
      </c>
      <c r="T3836" s="11">
        <f>(((I3836/60)/60)/24)+DATE(1970,1,1)</f>
        <v>42173.445219907408</v>
      </c>
      <c r="U3836">
        <f>YEAR(S3836)</f>
        <v>2015</v>
      </c>
      <c r="V3836">
        <f>YEAR(T3836)</f>
        <v>2015</v>
      </c>
      <c r="W3836" t="str">
        <f>IF(V3836=U3836, "Yes"," No")</f>
        <v>Yes</v>
      </c>
    </row>
    <row r="3837" spans="1:23" ht="43.2" x14ac:dyDescent="0.3">
      <c r="A3837">
        <v>3835</v>
      </c>
      <c r="B3837" s="1" t="s">
        <v>7756</v>
      </c>
      <c r="C3837" s="1" t="s">
        <v>7757</v>
      </c>
      <c r="D3837">
        <v>200</v>
      </c>
      <c r="E3837">
        <v>320</v>
      </c>
      <c r="F3837" t="s">
        <v>16</v>
      </c>
      <c r="G3837" t="s">
        <v>24</v>
      </c>
      <c r="H3837" t="s">
        <v>25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1086</v>
      </c>
      <c r="O3837" s="7">
        <f>(E3837/D3837)*100</f>
        <v>160</v>
      </c>
      <c r="P3837" s="5">
        <f>IFERROR((E3837/L3837),0)</f>
        <v>40</v>
      </c>
      <c r="Q3837" s="5" t="str">
        <f>LEFT(N3837,SEARCH("/", N3837)-1)</f>
        <v>theater</v>
      </c>
      <c r="R3837" s="5" t="str">
        <f>RIGHT(N3837,LEN(N3837)-SEARCH("/",N3837))</f>
        <v>plays</v>
      </c>
      <c r="S3837" s="11">
        <f>(((J3837/60)/60)/24)+DATE(1970,1,1)</f>
        <v>42460.94222222222</v>
      </c>
      <c r="T3837" s="11">
        <f>(((I3837/60)/60)/24)+DATE(1970,1,1)</f>
        <v>42481.94222222222</v>
      </c>
      <c r="U3837">
        <f>YEAR(S3837)</f>
        <v>2016</v>
      </c>
      <c r="V3837">
        <f>YEAR(T3837)</f>
        <v>2016</v>
      </c>
      <c r="W3837" t="str">
        <f>IF(V3837=U3837, "Yes"," No")</f>
        <v>Yes</v>
      </c>
    </row>
    <row r="3838" spans="1:23" ht="43.2" x14ac:dyDescent="0.3">
      <c r="A3838">
        <v>3836</v>
      </c>
      <c r="B3838" s="1" t="s">
        <v>7758</v>
      </c>
      <c r="C3838" s="1" t="s">
        <v>7759</v>
      </c>
      <c r="D3838">
        <v>800</v>
      </c>
      <c r="E3838">
        <v>900</v>
      </c>
      <c r="F3838" t="s">
        <v>16</v>
      </c>
      <c r="G3838" t="s">
        <v>17</v>
      </c>
      <c r="H3838" t="s">
        <v>18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1086</v>
      </c>
      <c r="O3838" s="7">
        <f>(E3838/D3838)*100</f>
        <v>112.5</v>
      </c>
      <c r="P3838" s="5">
        <f>IFERROR((E3838/L3838),0)</f>
        <v>64.285714285714292</v>
      </c>
      <c r="Q3838" s="5" t="str">
        <f>LEFT(N3838,SEARCH("/", N3838)-1)</f>
        <v>theater</v>
      </c>
      <c r="R3838" s="5" t="str">
        <f>RIGHT(N3838,LEN(N3838)-SEARCH("/",N3838))</f>
        <v>plays</v>
      </c>
      <c r="S3838" s="11">
        <f>(((J3838/60)/60)/24)+DATE(1970,1,1)</f>
        <v>42553.926527777774</v>
      </c>
      <c r="T3838" s="11">
        <f>(((I3838/60)/60)/24)+DATE(1970,1,1)</f>
        <v>42585.172916666663</v>
      </c>
      <c r="U3838">
        <f>YEAR(S3838)</f>
        <v>2016</v>
      </c>
      <c r="V3838">
        <f>YEAR(T3838)</f>
        <v>2016</v>
      </c>
      <c r="W3838" t="str">
        <f>IF(V3838=U3838, "Yes"," No")</f>
        <v>Yes</v>
      </c>
    </row>
    <row r="3839" spans="1:23" ht="28.8" x14ac:dyDescent="0.3">
      <c r="A3839">
        <v>3837</v>
      </c>
      <c r="B3839" s="1" t="s">
        <v>7760</v>
      </c>
      <c r="C3839" s="1" t="s">
        <v>7761</v>
      </c>
      <c r="D3839">
        <v>2000</v>
      </c>
      <c r="E3839">
        <v>2042</v>
      </c>
      <c r="F3839" t="s">
        <v>16</v>
      </c>
      <c r="G3839" t="s">
        <v>24</v>
      </c>
      <c r="H3839" t="s">
        <v>25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1086</v>
      </c>
      <c r="O3839" s="7">
        <f>(E3839/D3839)*100</f>
        <v>102.1</v>
      </c>
      <c r="P3839" s="5">
        <f>IFERROR((E3839/L3839),0)</f>
        <v>120.11764705882354</v>
      </c>
      <c r="Q3839" s="5" t="str">
        <f>LEFT(N3839,SEARCH("/", N3839)-1)</f>
        <v>theater</v>
      </c>
      <c r="R3839" s="5" t="str">
        <f>RIGHT(N3839,LEN(N3839)-SEARCH("/",N3839))</f>
        <v>plays</v>
      </c>
      <c r="S3839" s="11">
        <f>(((J3839/60)/60)/24)+DATE(1970,1,1)</f>
        <v>42152.765717592592</v>
      </c>
      <c r="T3839" s="11">
        <f>(((I3839/60)/60)/24)+DATE(1970,1,1)</f>
        <v>42188.765717592592</v>
      </c>
      <c r="U3839">
        <f>YEAR(S3839)</f>
        <v>2015</v>
      </c>
      <c r="V3839">
        <f>YEAR(T3839)</f>
        <v>2015</v>
      </c>
      <c r="W3839" t="str">
        <f>IF(V3839=U3839, "Yes"," No")</f>
        <v>Yes</v>
      </c>
    </row>
    <row r="3840" spans="1:23" ht="57.6" x14ac:dyDescent="0.3">
      <c r="A3840">
        <v>3838</v>
      </c>
      <c r="B3840" s="1" t="s">
        <v>7762</v>
      </c>
      <c r="C3840" s="1" t="s">
        <v>7763</v>
      </c>
      <c r="D3840">
        <v>100000</v>
      </c>
      <c r="E3840">
        <v>100824</v>
      </c>
      <c r="F3840" t="s">
        <v>16</v>
      </c>
      <c r="G3840" t="s">
        <v>476</v>
      </c>
      <c r="H3840" t="s">
        <v>477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1086</v>
      </c>
      <c r="O3840" s="7">
        <f>(E3840/D3840)*100</f>
        <v>100.824</v>
      </c>
      <c r="P3840" s="5">
        <f>IFERROR((E3840/L3840),0)</f>
        <v>1008.24</v>
      </c>
      <c r="Q3840" s="5" t="str">
        <f>LEFT(N3840,SEARCH("/", N3840)-1)</f>
        <v>theater</v>
      </c>
      <c r="R3840" s="5" t="str">
        <f>RIGHT(N3840,LEN(N3840)-SEARCH("/",N3840))</f>
        <v>plays</v>
      </c>
      <c r="S3840" s="11">
        <f>(((J3840/60)/60)/24)+DATE(1970,1,1)</f>
        <v>42116.710752314815</v>
      </c>
      <c r="T3840" s="11">
        <f>(((I3840/60)/60)/24)+DATE(1970,1,1)</f>
        <v>42146.710752314815</v>
      </c>
      <c r="U3840">
        <f>YEAR(S3840)</f>
        <v>2015</v>
      </c>
      <c r="V3840">
        <f>YEAR(T3840)</f>
        <v>2015</v>
      </c>
      <c r="W3840" t="str">
        <f>IF(V3840=U3840, "Yes"," No")</f>
        <v>Yes</v>
      </c>
    </row>
    <row r="3841" spans="1:23" ht="43.2" x14ac:dyDescent="0.3">
      <c r="A3841">
        <v>3839</v>
      </c>
      <c r="B3841" s="1" t="s">
        <v>7764</v>
      </c>
      <c r="C3841" s="1" t="s">
        <v>7765</v>
      </c>
      <c r="D3841">
        <v>2000</v>
      </c>
      <c r="E3841">
        <v>2025</v>
      </c>
      <c r="F3841" t="s">
        <v>16</v>
      </c>
      <c r="G3841" t="s">
        <v>17</v>
      </c>
      <c r="H3841" t="s">
        <v>18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1086</v>
      </c>
      <c r="O3841" s="7">
        <f>(E3841/D3841)*100</f>
        <v>101.25</v>
      </c>
      <c r="P3841" s="5">
        <f>IFERROR((E3841/L3841),0)</f>
        <v>63.28125</v>
      </c>
      <c r="Q3841" s="5" t="str">
        <f>LEFT(N3841,SEARCH("/", N3841)-1)</f>
        <v>theater</v>
      </c>
      <c r="R3841" s="5" t="str">
        <f>RIGHT(N3841,LEN(N3841)-SEARCH("/",N3841))</f>
        <v>plays</v>
      </c>
      <c r="S3841" s="11">
        <f>(((J3841/60)/60)/24)+DATE(1970,1,1)</f>
        <v>42155.142638888887</v>
      </c>
      <c r="T3841" s="11">
        <f>(((I3841/60)/60)/24)+DATE(1970,1,1)</f>
        <v>42215.142638888887</v>
      </c>
      <c r="U3841">
        <f>YEAR(S3841)</f>
        <v>2015</v>
      </c>
      <c r="V3841">
        <f>YEAR(T3841)</f>
        <v>2015</v>
      </c>
      <c r="W3841" t="str">
        <f>IF(V3841=U3841, "Yes"," No")</f>
        <v>Yes</v>
      </c>
    </row>
    <row r="3842" spans="1:23" ht="43.2" x14ac:dyDescent="0.3">
      <c r="A3842">
        <v>3840</v>
      </c>
      <c r="B3842" s="1" t="s">
        <v>7766</v>
      </c>
      <c r="C3842" s="1" t="s">
        <v>7767</v>
      </c>
      <c r="D3842">
        <v>1</v>
      </c>
      <c r="E3842">
        <v>65</v>
      </c>
      <c r="F3842" t="s">
        <v>16</v>
      </c>
      <c r="G3842" t="s">
        <v>24</v>
      </c>
      <c r="H3842" t="s">
        <v>25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1086</v>
      </c>
      <c r="O3842" s="7">
        <f>(E3842/D3842)*100</f>
        <v>6500</v>
      </c>
      <c r="P3842" s="5">
        <f>IFERROR((E3842/L3842),0)</f>
        <v>21.666666666666668</v>
      </c>
      <c r="Q3842" s="5" t="str">
        <f>LEFT(N3842,SEARCH("/", N3842)-1)</f>
        <v>theater</v>
      </c>
      <c r="R3842" s="5" t="str">
        <f>RIGHT(N3842,LEN(N3842)-SEARCH("/",N3842))</f>
        <v>plays</v>
      </c>
      <c r="S3842" s="11">
        <f>(((J3842/60)/60)/24)+DATE(1970,1,1)</f>
        <v>42432.701724537037</v>
      </c>
      <c r="T3842" s="11">
        <f>(((I3842/60)/60)/24)+DATE(1970,1,1)</f>
        <v>42457.660057870366</v>
      </c>
      <c r="U3842">
        <f>YEAR(S3842)</f>
        <v>2016</v>
      </c>
      <c r="V3842">
        <f>YEAR(T3842)</f>
        <v>2016</v>
      </c>
      <c r="W3842" t="str">
        <f>IF(V3842=U3842, "Yes"," No")</f>
        <v>Yes</v>
      </c>
    </row>
    <row r="3843" spans="1:23" ht="43.2" x14ac:dyDescent="0.3">
      <c r="A3843">
        <v>3841</v>
      </c>
      <c r="B3843" s="1" t="s">
        <v>7768</v>
      </c>
      <c r="C3843" s="1" t="s">
        <v>7769</v>
      </c>
      <c r="D3843">
        <v>10000</v>
      </c>
      <c r="E3843">
        <v>872</v>
      </c>
      <c r="F3843" t="s">
        <v>357</v>
      </c>
      <c r="G3843" t="s">
        <v>17</v>
      </c>
      <c r="H3843" t="s">
        <v>18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1086</v>
      </c>
      <c r="O3843" s="7">
        <f>(E3843/D3843)*100</f>
        <v>8.7200000000000006</v>
      </c>
      <c r="P3843" s="5">
        <f>IFERROR((E3843/L3843),0)</f>
        <v>25.647058823529413</v>
      </c>
      <c r="Q3843" s="5" t="str">
        <f>LEFT(N3843,SEARCH("/", N3843)-1)</f>
        <v>theater</v>
      </c>
      <c r="R3843" s="5" t="str">
        <f>RIGHT(N3843,LEN(N3843)-SEARCH("/",N3843))</f>
        <v>plays</v>
      </c>
      <c r="S3843" s="11">
        <f>(((J3843/60)/60)/24)+DATE(1970,1,1)</f>
        <v>41780.785729166666</v>
      </c>
      <c r="T3843" s="11">
        <f>(((I3843/60)/60)/24)+DATE(1970,1,1)</f>
        <v>41840.785729166666</v>
      </c>
      <c r="U3843">
        <f>YEAR(S3843)</f>
        <v>2014</v>
      </c>
      <c r="V3843">
        <f>YEAR(T3843)</f>
        <v>2014</v>
      </c>
      <c r="W3843" t="str">
        <f>IF(V3843=U3843, "Yes"," No")</f>
        <v>Yes</v>
      </c>
    </row>
    <row r="3844" spans="1:23" ht="43.2" x14ac:dyDescent="0.3">
      <c r="A3844">
        <v>3842</v>
      </c>
      <c r="B3844" s="1" t="s">
        <v>7770</v>
      </c>
      <c r="C3844" s="1" t="s">
        <v>7771</v>
      </c>
      <c r="D3844">
        <v>5000</v>
      </c>
      <c r="E3844">
        <v>1097</v>
      </c>
      <c r="F3844" t="s">
        <v>357</v>
      </c>
      <c r="G3844" t="s">
        <v>24</v>
      </c>
      <c r="H3844" t="s">
        <v>25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1086</v>
      </c>
      <c r="O3844" s="7">
        <f>(E3844/D3844)*100</f>
        <v>21.94</v>
      </c>
      <c r="P3844" s="5">
        <f>IFERROR((E3844/L3844),0)</f>
        <v>47.695652173913047</v>
      </c>
      <c r="Q3844" s="5" t="str">
        <f>LEFT(N3844,SEARCH("/", N3844)-1)</f>
        <v>theater</v>
      </c>
      <c r="R3844" s="5" t="str">
        <f>RIGHT(N3844,LEN(N3844)-SEARCH("/",N3844))</f>
        <v>plays</v>
      </c>
      <c r="S3844" s="11">
        <f>(((J3844/60)/60)/24)+DATE(1970,1,1)</f>
        <v>41740.493657407409</v>
      </c>
      <c r="T3844" s="11">
        <f>(((I3844/60)/60)/24)+DATE(1970,1,1)</f>
        <v>41770.493657407409</v>
      </c>
      <c r="U3844">
        <f>YEAR(S3844)</f>
        <v>2014</v>
      </c>
      <c r="V3844">
        <f>YEAR(T3844)</f>
        <v>2014</v>
      </c>
      <c r="W3844" t="str">
        <f>IF(V3844=U3844, "Yes"," No")</f>
        <v>Yes</v>
      </c>
    </row>
    <row r="3845" spans="1:23" ht="43.2" x14ac:dyDescent="0.3">
      <c r="A3845">
        <v>3843</v>
      </c>
      <c r="B3845" s="1" t="s">
        <v>7772</v>
      </c>
      <c r="C3845" s="1" t="s">
        <v>7773</v>
      </c>
      <c r="D3845">
        <v>5000</v>
      </c>
      <c r="E3845">
        <v>1065</v>
      </c>
      <c r="F3845" t="s">
        <v>357</v>
      </c>
      <c r="G3845" t="s">
        <v>17</v>
      </c>
      <c r="H3845" t="s">
        <v>18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1086</v>
      </c>
      <c r="O3845" s="7">
        <f>(E3845/D3845)*100</f>
        <v>21.3</v>
      </c>
      <c r="P3845" s="5">
        <f>IFERROR((E3845/L3845),0)</f>
        <v>56.05263157894737</v>
      </c>
      <c r="Q3845" s="5" t="str">
        <f>LEFT(N3845,SEARCH("/", N3845)-1)</f>
        <v>theater</v>
      </c>
      <c r="R3845" s="5" t="str">
        <f>RIGHT(N3845,LEN(N3845)-SEARCH("/",N3845))</f>
        <v>plays</v>
      </c>
      <c r="S3845" s="11">
        <f>(((J3845/60)/60)/24)+DATE(1970,1,1)</f>
        <v>41766.072500000002</v>
      </c>
      <c r="T3845" s="11">
        <f>(((I3845/60)/60)/24)+DATE(1970,1,1)</f>
        <v>41791.072500000002</v>
      </c>
      <c r="U3845">
        <f>YEAR(S3845)</f>
        <v>2014</v>
      </c>
      <c r="V3845">
        <f>YEAR(T3845)</f>
        <v>2014</v>
      </c>
      <c r="W3845" t="str">
        <f>IF(V3845=U3845, "Yes"," No")</f>
        <v>Yes</v>
      </c>
    </row>
    <row r="3846" spans="1:23" ht="43.2" x14ac:dyDescent="0.3">
      <c r="A3846">
        <v>3844</v>
      </c>
      <c r="B3846" s="1" t="s">
        <v>7774</v>
      </c>
      <c r="C3846" s="1" t="s">
        <v>7775</v>
      </c>
      <c r="D3846">
        <v>9800</v>
      </c>
      <c r="E3846">
        <v>4066</v>
      </c>
      <c r="F3846" t="s">
        <v>357</v>
      </c>
      <c r="G3846" t="s">
        <v>17</v>
      </c>
      <c r="H3846" t="s">
        <v>18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1086</v>
      </c>
      <c r="O3846" s="7">
        <f>(E3846/D3846)*100</f>
        <v>41.489795918367342</v>
      </c>
      <c r="P3846" s="5">
        <f>IFERROR((E3846/L3846),0)</f>
        <v>81.319999999999993</v>
      </c>
      <c r="Q3846" s="5" t="str">
        <f>LEFT(N3846,SEARCH("/", N3846)-1)</f>
        <v>theater</v>
      </c>
      <c r="R3846" s="5" t="str">
        <f>RIGHT(N3846,LEN(N3846)-SEARCH("/",N3846))</f>
        <v>plays</v>
      </c>
      <c r="S3846" s="11">
        <f>(((J3846/60)/60)/24)+DATE(1970,1,1)</f>
        <v>41766.617291666669</v>
      </c>
      <c r="T3846" s="11">
        <f>(((I3846/60)/60)/24)+DATE(1970,1,1)</f>
        <v>41793.290972222225</v>
      </c>
      <c r="U3846">
        <f>YEAR(S3846)</f>
        <v>2014</v>
      </c>
      <c r="V3846">
        <f>YEAR(T3846)</f>
        <v>2014</v>
      </c>
      <c r="W3846" t="str">
        <f>IF(V3846=U3846, "Yes"," No")</f>
        <v>Yes</v>
      </c>
    </row>
    <row r="3847" spans="1:23" ht="57.6" x14ac:dyDescent="0.3">
      <c r="A3847">
        <v>3845</v>
      </c>
      <c r="B3847" s="1" t="s">
        <v>7776</v>
      </c>
      <c r="C3847" s="1" t="s">
        <v>7777</v>
      </c>
      <c r="D3847">
        <v>40000</v>
      </c>
      <c r="E3847">
        <v>842</v>
      </c>
      <c r="F3847" t="s">
        <v>357</v>
      </c>
      <c r="G3847" t="s">
        <v>17</v>
      </c>
      <c r="H3847" t="s">
        <v>18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1086</v>
      </c>
      <c r="O3847" s="7">
        <f>(E3847/D3847)*100</f>
        <v>2.105</v>
      </c>
      <c r="P3847" s="5">
        <f>IFERROR((E3847/L3847),0)</f>
        <v>70.166666666666671</v>
      </c>
      <c r="Q3847" s="5" t="str">
        <f>LEFT(N3847,SEARCH("/", N3847)-1)</f>
        <v>theater</v>
      </c>
      <c r="R3847" s="5" t="str">
        <f>RIGHT(N3847,LEN(N3847)-SEARCH("/",N3847))</f>
        <v>plays</v>
      </c>
      <c r="S3847" s="11">
        <f>(((J3847/60)/60)/24)+DATE(1970,1,1)</f>
        <v>42248.627013888887</v>
      </c>
      <c r="T3847" s="11">
        <f>(((I3847/60)/60)/24)+DATE(1970,1,1)</f>
        <v>42278.627013888887</v>
      </c>
      <c r="U3847">
        <f>YEAR(S3847)</f>
        <v>2015</v>
      </c>
      <c r="V3847">
        <f>YEAR(T3847)</f>
        <v>2015</v>
      </c>
      <c r="W3847" t="str">
        <f>IF(V3847=U3847, "Yes"," No")</f>
        <v>Yes</v>
      </c>
    </row>
    <row r="3848" spans="1:23" ht="43.2" x14ac:dyDescent="0.3">
      <c r="A3848">
        <v>3846</v>
      </c>
      <c r="B3848" s="1" t="s">
        <v>7778</v>
      </c>
      <c r="C3848" s="1" t="s">
        <v>7779</v>
      </c>
      <c r="D3848">
        <v>7000</v>
      </c>
      <c r="E3848">
        <v>189</v>
      </c>
      <c r="F3848" t="s">
        <v>357</v>
      </c>
      <c r="G3848" t="s">
        <v>17</v>
      </c>
      <c r="H3848" t="s">
        <v>18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1086</v>
      </c>
      <c r="O3848" s="7">
        <f>(E3848/D3848)*100</f>
        <v>2.7</v>
      </c>
      <c r="P3848" s="5">
        <f>IFERROR((E3848/L3848),0)</f>
        <v>23.625</v>
      </c>
      <c r="Q3848" s="5" t="str">
        <f>LEFT(N3848,SEARCH("/", N3848)-1)</f>
        <v>theater</v>
      </c>
      <c r="R3848" s="5" t="str">
        <f>RIGHT(N3848,LEN(N3848)-SEARCH("/",N3848))</f>
        <v>plays</v>
      </c>
      <c r="S3848" s="11">
        <f>(((J3848/60)/60)/24)+DATE(1970,1,1)</f>
        <v>41885.221550925926</v>
      </c>
      <c r="T3848" s="11">
        <f>(((I3848/60)/60)/24)+DATE(1970,1,1)</f>
        <v>41916.290972222225</v>
      </c>
      <c r="U3848">
        <f>YEAR(S3848)</f>
        <v>2014</v>
      </c>
      <c r="V3848">
        <f>YEAR(T3848)</f>
        <v>2014</v>
      </c>
      <c r="W3848" t="str">
        <f>IF(V3848=U3848, "Yes"," No")</f>
        <v>Yes</v>
      </c>
    </row>
    <row r="3849" spans="1:23" ht="43.2" x14ac:dyDescent="0.3">
      <c r="A3849">
        <v>3847</v>
      </c>
      <c r="B3849" s="1" t="s">
        <v>7780</v>
      </c>
      <c r="C3849" s="1" t="s">
        <v>7781</v>
      </c>
      <c r="D3849">
        <v>10500</v>
      </c>
      <c r="E3849">
        <v>1697</v>
      </c>
      <c r="F3849" t="s">
        <v>357</v>
      </c>
      <c r="G3849" t="s">
        <v>17</v>
      </c>
      <c r="H3849" t="s">
        <v>18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1086</v>
      </c>
      <c r="O3849" s="7">
        <f>(E3849/D3849)*100</f>
        <v>16.161904761904761</v>
      </c>
      <c r="P3849" s="5">
        <f>IFERROR((E3849/L3849),0)</f>
        <v>188.55555555555554</v>
      </c>
      <c r="Q3849" s="5" t="str">
        <f>LEFT(N3849,SEARCH("/", N3849)-1)</f>
        <v>theater</v>
      </c>
      <c r="R3849" s="5" t="str">
        <f>RIGHT(N3849,LEN(N3849)-SEARCH("/",N3849))</f>
        <v>plays</v>
      </c>
      <c r="S3849" s="11">
        <f>(((J3849/60)/60)/24)+DATE(1970,1,1)</f>
        <v>42159.224432870367</v>
      </c>
      <c r="T3849" s="11">
        <f>(((I3849/60)/60)/24)+DATE(1970,1,1)</f>
        <v>42204.224432870367</v>
      </c>
      <c r="U3849">
        <f>YEAR(S3849)</f>
        <v>2015</v>
      </c>
      <c r="V3849">
        <f>YEAR(T3849)</f>
        <v>2015</v>
      </c>
      <c r="W3849" t="str">
        <f>IF(V3849=U3849, "Yes"," No")</f>
        <v>Yes</v>
      </c>
    </row>
    <row r="3850" spans="1:23" ht="43.2" x14ac:dyDescent="0.3">
      <c r="A3850">
        <v>3848</v>
      </c>
      <c r="B3850" s="1" t="s">
        <v>7782</v>
      </c>
      <c r="C3850" s="1" t="s">
        <v>7783</v>
      </c>
      <c r="D3850">
        <v>13000</v>
      </c>
      <c r="E3850">
        <v>2129</v>
      </c>
      <c r="F3850" t="s">
        <v>357</v>
      </c>
      <c r="G3850" t="s">
        <v>17</v>
      </c>
      <c r="H3850" t="s">
        <v>18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1086</v>
      </c>
      <c r="O3850" s="7">
        <f>(E3850/D3850)*100</f>
        <v>16.376923076923077</v>
      </c>
      <c r="P3850" s="5">
        <f>IFERROR((E3850/L3850),0)</f>
        <v>49.511627906976742</v>
      </c>
      <c r="Q3850" s="5" t="str">
        <f>LEFT(N3850,SEARCH("/", N3850)-1)</f>
        <v>theater</v>
      </c>
      <c r="R3850" s="5" t="str">
        <f>RIGHT(N3850,LEN(N3850)-SEARCH("/",N3850))</f>
        <v>plays</v>
      </c>
      <c r="S3850" s="11">
        <f>(((J3850/60)/60)/24)+DATE(1970,1,1)</f>
        <v>42265.817002314812</v>
      </c>
      <c r="T3850" s="11">
        <f>(((I3850/60)/60)/24)+DATE(1970,1,1)</f>
        <v>42295.817002314812</v>
      </c>
      <c r="U3850">
        <f>YEAR(S3850)</f>
        <v>2015</v>
      </c>
      <c r="V3850">
        <f>YEAR(T3850)</f>
        <v>2015</v>
      </c>
      <c r="W3850" t="str">
        <f>IF(V3850=U3850, "Yes"," No")</f>
        <v>Yes</v>
      </c>
    </row>
    <row r="3851" spans="1:23" ht="57.6" x14ac:dyDescent="0.3">
      <c r="A3851">
        <v>3849</v>
      </c>
      <c r="B3851" s="1" t="s">
        <v>7784</v>
      </c>
      <c r="C3851" s="1" t="s">
        <v>7785</v>
      </c>
      <c r="D3851">
        <v>30000</v>
      </c>
      <c r="E3851">
        <v>2113</v>
      </c>
      <c r="F3851" t="s">
        <v>357</v>
      </c>
      <c r="G3851" t="s">
        <v>502</v>
      </c>
      <c r="H3851" t="s">
        <v>55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1086</v>
      </c>
      <c r="O3851" s="7">
        <f>(E3851/D3851)*100</f>
        <v>7.043333333333333</v>
      </c>
      <c r="P3851" s="5">
        <f>IFERROR((E3851/L3851),0)</f>
        <v>75.464285714285708</v>
      </c>
      <c r="Q3851" s="5" t="str">
        <f>LEFT(N3851,SEARCH("/", N3851)-1)</f>
        <v>theater</v>
      </c>
      <c r="R3851" s="5" t="str">
        <f>RIGHT(N3851,LEN(N3851)-SEARCH("/",N3851))</f>
        <v>plays</v>
      </c>
      <c r="S3851" s="11">
        <f>(((J3851/60)/60)/24)+DATE(1970,1,1)</f>
        <v>42136.767175925925</v>
      </c>
      <c r="T3851" s="11">
        <f>(((I3851/60)/60)/24)+DATE(1970,1,1)</f>
        <v>42166.767175925925</v>
      </c>
      <c r="U3851">
        <f>YEAR(S3851)</f>
        <v>2015</v>
      </c>
      <c r="V3851">
        <f>YEAR(T3851)</f>
        <v>2015</v>
      </c>
      <c r="W3851" t="str">
        <f>IF(V3851=U3851, "Yes"," No")</f>
        <v>Yes</v>
      </c>
    </row>
    <row r="3852" spans="1:23" ht="28.8" x14ac:dyDescent="0.3">
      <c r="A3852">
        <v>3850</v>
      </c>
      <c r="B3852" s="1" t="s">
        <v>7786</v>
      </c>
      <c r="C3852" s="1" t="s">
        <v>7787</v>
      </c>
      <c r="D3852">
        <v>1000</v>
      </c>
      <c r="E3852">
        <v>38</v>
      </c>
      <c r="F3852" t="s">
        <v>357</v>
      </c>
      <c r="G3852" t="s">
        <v>17</v>
      </c>
      <c r="H3852" t="s">
        <v>18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1086</v>
      </c>
      <c r="O3852" s="7">
        <f>(E3852/D3852)*100</f>
        <v>3.8</v>
      </c>
      <c r="P3852" s="5">
        <f>IFERROR((E3852/L3852),0)</f>
        <v>9.5</v>
      </c>
      <c r="Q3852" s="5" t="str">
        <f>LEFT(N3852,SEARCH("/", N3852)-1)</f>
        <v>theater</v>
      </c>
      <c r="R3852" s="5" t="str">
        <f>RIGHT(N3852,LEN(N3852)-SEARCH("/",N3852))</f>
        <v>plays</v>
      </c>
      <c r="S3852" s="11">
        <f>(((J3852/60)/60)/24)+DATE(1970,1,1)</f>
        <v>41975.124340277776</v>
      </c>
      <c r="T3852" s="11">
        <f>(((I3852/60)/60)/24)+DATE(1970,1,1)</f>
        <v>42005.124340277776</v>
      </c>
      <c r="U3852">
        <f>YEAR(S3852)</f>
        <v>2014</v>
      </c>
      <c r="V3852">
        <f>YEAR(T3852)</f>
        <v>2015</v>
      </c>
      <c r="W3852" t="str">
        <f>IF(V3852=U3852, "Yes"," No")</f>
        <v xml:space="preserve"> No</v>
      </c>
    </row>
    <row r="3853" spans="1:23" ht="43.2" x14ac:dyDescent="0.3">
      <c r="A3853">
        <v>3851</v>
      </c>
      <c r="B3853" s="1" t="s">
        <v>7788</v>
      </c>
      <c r="C3853" s="1" t="s">
        <v>7789</v>
      </c>
      <c r="D3853">
        <v>2500</v>
      </c>
      <c r="E3853">
        <v>852</v>
      </c>
      <c r="F3853" t="s">
        <v>357</v>
      </c>
      <c r="G3853" t="s">
        <v>24</v>
      </c>
      <c r="H3853" t="s">
        <v>25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1086</v>
      </c>
      <c r="O3853" s="7">
        <f>(E3853/D3853)*100</f>
        <v>34.08</v>
      </c>
      <c r="P3853" s="5">
        <f>IFERROR((E3853/L3853),0)</f>
        <v>35.5</v>
      </c>
      <c r="Q3853" s="5" t="str">
        <f>LEFT(N3853,SEARCH("/", N3853)-1)</f>
        <v>theater</v>
      </c>
      <c r="R3853" s="5" t="str">
        <f>RIGHT(N3853,LEN(N3853)-SEARCH("/",N3853))</f>
        <v>plays</v>
      </c>
      <c r="S3853" s="11">
        <f>(((J3853/60)/60)/24)+DATE(1970,1,1)</f>
        <v>42172.439571759256</v>
      </c>
      <c r="T3853" s="11">
        <f>(((I3853/60)/60)/24)+DATE(1970,1,1)</f>
        <v>42202.439571759256</v>
      </c>
      <c r="U3853">
        <f>YEAR(S3853)</f>
        <v>2015</v>
      </c>
      <c r="V3853">
        <f>YEAR(T3853)</f>
        <v>2015</v>
      </c>
      <c r="W3853" t="str">
        <f>IF(V3853=U3853, "Yes"," No")</f>
        <v>Yes</v>
      </c>
    </row>
    <row r="3854" spans="1:23" ht="43.2" x14ac:dyDescent="0.3">
      <c r="A3854">
        <v>3852</v>
      </c>
      <c r="B3854" s="1" t="s">
        <v>7790</v>
      </c>
      <c r="C3854" s="1" t="s">
        <v>7791</v>
      </c>
      <c r="D3854">
        <v>10000</v>
      </c>
      <c r="E3854">
        <v>20</v>
      </c>
      <c r="F3854" t="s">
        <v>357</v>
      </c>
      <c r="G3854" t="s">
        <v>17</v>
      </c>
      <c r="H3854" t="s">
        <v>18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1086</v>
      </c>
      <c r="O3854" s="7">
        <f>(E3854/D3854)*100</f>
        <v>0.2</v>
      </c>
      <c r="P3854" s="5">
        <f>IFERROR((E3854/L3854),0)</f>
        <v>10</v>
      </c>
      <c r="Q3854" s="5" t="str">
        <f>LEFT(N3854,SEARCH("/", N3854)-1)</f>
        <v>theater</v>
      </c>
      <c r="R3854" s="5" t="str">
        <f>RIGHT(N3854,LEN(N3854)-SEARCH("/",N3854))</f>
        <v>plays</v>
      </c>
      <c r="S3854" s="11">
        <f>(((J3854/60)/60)/24)+DATE(1970,1,1)</f>
        <v>42065.190694444449</v>
      </c>
      <c r="T3854" s="11">
        <f>(((I3854/60)/60)/24)+DATE(1970,1,1)</f>
        <v>42090.149027777778</v>
      </c>
      <c r="U3854">
        <f>YEAR(S3854)</f>
        <v>2015</v>
      </c>
      <c r="V3854">
        <f>YEAR(T3854)</f>
        <v>2015</v>
      </c>
      <c r="W3854" t="str">
        <f>IF(V3854=U3854, "Yes"," No")</f>
        <v>Yes</v>
      </c>
    </row>
    <row r="3855" spans="1:23" ht="43.2" x14ac:dyDescent="0.3">
      <c r="A3855">
        <v>3853</v>
      </c>
      <c r="B3855" s="1" t="s">
        <v>7792</v>
      </c>
      <c r="C3855" s="1" t="s">
        <v>7793</v>
      </c>
      <c r="D3855">
        <v>100000</v>
      </c>
      <c r="E3855">
        <v>26</v>
      </c>
      <c r="F3855" t="s">
        <v>357</v>
      </c>
      <c r="G3855" t="s">
        <v>17</v>
      </c>
      <c r="H3855" t="s">
        <v>18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1086</v>
      </c>
      <c r="O3855" s="7">
        <f>(E3855/D3855)*100</f>
        <v>2.5999999999999999E-2</v>
      </c>
      <c r="P3855" s="5">
        <f>IFERROR((E3855/L3855),0)</f>
        <v>13</v>
      </c>
      <c r="Q3855" s="5" t="str">
        <f>LEFT(N3855,SEARCH("/", N3855)-1)</f>
        <v>theater</v>
      </c>
      <c r="R3855" s="5" t="str">
        <f>RIGHT(N3855,LEN(N3855)-SEARCH("/",N3855))</f>
        <v>plays</v>
      </c>
      <c r="S3855" s="11">
        <f>(((J3855/60)/60)/24)+DATE(1970,1,1)</f>
        <v>41848.84002314815</v>
      </c>
      <c r="T3855" s="11">
        <f>(((I3855/60)/60)/24)+DATE(1970,1,1)</f>
        <v>41883.84002314815</v>
      </c>
      <c r="U3855">
        <f>YEAR(S3855)</f>
        <v>2014</v>
      </c>
      <c r="V3855">
        <f>YEAR(T3855)</f>
        <v>2014</v>
      </c>
      <c r="W3855" t="str">
        <f>IF(V3855=U3855, "Yes"," No")</f>
        <v>Yes</v>
      </c>
    </row>
    <row r="3856" spans="1:23" ht="28.8" x14ac:dyDescent="0.3">
      <c r="A3856">
        <v>3854</v>
      </c>
      <c r="B3856" s="1" t="s">
        <v>7794</v>
      </c>
      <c r="C3856" s="1" t="s">
        <v>7795</v>
      </c>
      <c r="D3856">
        <v>11000</v>
      </c>
      <c r="E3856">
        <v>1788</v>
      </c>
      <c r="F3856" t="s">
        <v>357</v>
      </c>
      <c r="G3856" t="s">
        <v>17</v>
      </c>
      <c r="H3856" t="s">
        <v>18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1086</v>
      </c>
      <c r="O3856" s="7">
        <f>(E3856/D3856)*100</f>
        <v>16.254545454545454</v>
      </c>
      <c r="P3856" s="5">
        <f>IFERROR((E3856/L3856),0)</f>
        <v>89.4</v>
      </c>
      <c r="Q3856" s="5" t="str">
        <f>LEFT(N3856,SEARCH("/", N3856)-1)</f>
        <v>theater</v>
      </c>
      <c r="R3856" s="5" t="str">
        <f>RIGHT(N3856,LEN(N3856)-SEARCH("/",N3856))</f>
        <v>plays</v>
      </c>
      <c r="S3856" s="11">
        <f>(((J3856/60)/60)/24)+DATE(1970,1,1)</f>
        <v>42103.884930555556</v>
      </c>
      <c r="T3856" s="11">
        <f>(((I3856/60)/60)/24)+DATE(1970,1,1)</f>
        <v>42133.884930555556</v>
      </c>
      <c r="U3856">
        <f>YEAR(S3856)</f>
        <v>2015</v>
      </c>
      <c r="V3856">
        <f>YEAR(T3856)</f>
        <v>2015</v>
      </c>
      <c r="W3856" t="str">
        <f>IF(V3856=U3856, "Yes"," No")</f>
        <v>Yes</v>
      </c>
    </row>
    <row r="3857" spans="1:23" ht="57.6" x14ac:dyDescent="0.3">
      <c r="A3857">
        <v>3855</v>
      </c>
      <c r="B3857" s="1" t="s">
        <v>7796</v>
      </c>
      <c r="C3857" s="1" t="s">
        <v>7797</v>
      </c>
      <c r="D3857">
        <v>1000</v>
      </c>
      <c r="E3857">
        <v>25</v>
      </c>
      <c r="F3857" t="s">
        <v>357</v>
      </c>
      <c r="G3857" t="s">
        <v>17</v>
      </c>
      <c r="H3857" t="s">
        <v>18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1086</v>
      </c>
      <c r="O3857" s="7">
        <f>(E3857/D3857)*100</f>
        <v>2.5</v>
      </c>
      <c r="P3857" s="5">
        <f>IFERROR((E3857/L3857),0)</f>
        <v>25</v>
      </c>
      <c r="Q3857" s="5" t="str">
        <f>LEFT(N3857,SEARCH("/", N3857)-1)</f>
        <v>theater</v>
      </c>
      <c r="R3857" s="5" t="str">
        <f>RIGHT(N3857,LEN(N3857)-SEARCH("/",N3857))</f>
        <v>plays</v>
      </c>
      <c r="S3857" s="11">
        <f>(((J3857/60)/60)/24)+DATE(1970,1,1)</f>
        <v>42059.970729166671</v>
      </c>
      <c r="T3857" s="11">
        <f>(((I3857/60)/60)/24)+DATE(1970,1,1)</f>
        <v>42089.929062499999</v>
      </c>
      <c r="U3857">
        <f>YEAR(S3857)</f>
        <v>2015</v>
      </c>
      <c r="V3857">
        <f>YEAR(T3857)</f>
        <v>2015</v>
      </c>
      <c r="W3857" t="str">
        <f>IF(V3857=U3857, "Yes"," No")</f>
        <v>Yes</v>
      </c>
    </row>
    <row r="3858" spans="1:23" ht="57.6" x14ac:dyDescent="0.3">
      <c r="A3858">
        <v>3856</v>
      </c>
      <c r="B3858" s="1" t="s">
        <v>7798</v>
      </c>
      <c r="C3858" s="1" t="s">
        <v>7799</v>
      </c>
      <c r="D3858">
        <v>5000</v>
      </c>
      <c r="E3858">
        <v>1</v>
      </c>
      <c r="F3858" t="s">
        <v>357</v>
      </c>
      <c r="G3858" t="s">
        <v>17</v>
      </c>
      <c r="H3858" t="s">
        <v>18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1086</v>
      </c>
      <c r="O3858" s="7">
        <f>(E3858/D3858)*100</f>
        <v>0.02</v>
      </c>
      <c r="P3858" s="5">
        <f>IFERROR((E3858/L3858),0)</f>
        <v>1</v>
      </c>
      <c r="Q3858" s="5" t="str">
        <f>LEFT(N3858,SEARCH("/", N3858)-1)</f>
        <v>theater</v>
      </c>
      <c r="R3858" s="5" t="str">
        <f>RIGHT(N3858,LEN(N3858)-SEARCH("/",N3858))</f>
        <v>plays</v>
      </c>
      <c r="S3858" s="11">
        <f>(((J3858/60)/60)/24)+DATE(1970,1,1)</f>
        <v>42041.743090277778</v>
      </c>
      <c r="T3858" s="11">
        <f>(((I3858/60)/60)/24)+DATE(1970,1,1)</f>
        <v>42071.701423611114</v>
      </c>
      <c r="U3858">
        <f>YEAR(S3858)</f>
        <v>2015</v>
      </c>
      <c r="V3858">
        <f>YEAR(T3858)</f>
        <v>2015</v>
      </c>
      <c r="W3858" t="str">
        <f>IF(V3858=U3858, "Yes"," No")</f>
        <v>Yes</v>
      </c>
    </row>
    <row r="3859" spans="1:23" ht="43.2" x14ac:dyDescent="0.3">
      <c r="A3859">
        <v>3857</v>
      </c>
      <c r="B3859" s="1" t="s">
        <v>7800</v>
      </c>
      <c r="C3859" s="1" t="s">
        <v>7801</v>
      </c>
      <c r="D3859">
        <v>5000</v>
      </c>
      <c r="E3859">
        <v>260</v>
      </c>
      <c r="F3859" t="s">
        <v>357</v>
      </c>
      <c r="G3859" t="s">
        <v>17</v>
      </c>
      <c r="H3859" t="s">
        <v>18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1086</v>
      </c>
      <c r="O3859" s="7">
        <f>(E3859/D3859)*100</f>
        <v>5.2</v>
      </c>
      <c r="P3859" s="5">
        <f>IFERROR((E3859/L3859),0)</f>
        <v>65</v>
      </c>
      <c r="Q3859" s="5" t="str">
        <f>LEFT(N3859,SEARCH("/", N3859)-1)</f>
        <v>theater</v>
      </c>
      <c r="R3859" s="5" t="str">
        <f>RIGHT(N3859,LEN(N3859)-SEARCH("/",N3859))</f>
        <v>plays</v>
      </c>
      <c r="S3859" s="11">
        <f>(((J3859/60)/60)/24)+DATE(1970,1,1)</f>
        <v>41829.73715277778</v>
      </c>
      <c r="T3859" s="11">
        <f>(((I3859/60)/60)/24)+DATE(1970,1,1)</f>
        <v>41852.716666666667</v>
      </c>
      <c r="U3859">
        <f>YEAR(S3859)</f>
        <v>2014</v>
      </c>
      <c r="V3859">
        <f>YEAR(T3859)</f>
        <v>2014</v>
      </c>
      <c r="W3859" t="str">
        <f>IF(V3859=U3859, "Yes"," No")</f>
        <v>Yes</v>
      </c>
    </row>
    <row r="3860" spans="1:23" ht="57.6" x14ac:dyDescent="0.3">
      <c r="A3860">
        <v>3858</v>
      </c>
      <c r="B3860" s="1" t="s">
        <v>7802</v>
      </c>
      <c r="C3860" s="1" t="s">
        <v>7803</v>
      </c>
      <c r="D3860">
        <v>500</v>
      </c>
      <c r="E3860">
        <v>10</v>
      </c>
      <c r="F3860" t="s">
        <v>357</v>
      </c>
      <c r="G3860" t="s">
        <v>24</v>
      </c>
      <c r="H3860" t="s">
        <v>25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1086</v>
      </c>
      <c r="O3860" s="7">
        <f>(E3860/D3860)*100</f>
        <v>2</v>
      </c>
      <c r="P3860" s="5">
        <f>IFERROR((E3860/L3860),0)</f>
        <v>10</v>
      </c>
      <c r="Q3860" s="5" t="str">
        <f>LEFT(N3860,SEARCH("/", N3860)-1)</f>
        <v>theater</v>
      </c>
      <c r="R3860" s="5" t="str">
        <f>RIGHT(N3860,LEN(N3860)-SEARCH("/",N3860))</f>
        <v>plays</v>
      </c>
      <c r="S3860" s="11">
        <f>(((J3860/60)/60)/24)+DATE(1970,1,1)</f>
        <v>42128.431064814817</v>
      </c>
      <c r="T3860" s="11">
        <f>(((I3860/60)/60)/24)+DATE(1970,1,1)</f>
        <v>42146.875</v>
      </c>
      <c r="U3860">
        <f>YEAR(S3860)</f>
        <v>2015</v>
      </c>
      <c r="V3860">
        <f>YEAR(T3860)</f>
        <v>2015</v>
      </c>
      <c r="W3860" t="str">
        <f>IF(V3860=U3860, "Yes"," No")</f>
        <v>Yes</v>
      </c>
    </row>
    <row r="3861" spans="1:23" ht="43.2" x14ac:dyDescent="0.3">
      <c r="A3861">
        <v>3859</v>
      </c>
      <c r="B3861" s="1" t="s">
        <v>7804</v>
      </c>
      <c r="C3861" s="1" t="s">
        <v>7805</v>
      </c>
      <c r="D3861">
        <v>2500</v>
      </c>
      <c r="E3861">
        <v>1</v>
      </c>
      <c r="F3861" t="s">
        <v>357</v>
      </c>
      <c r="G3861" t="s">
        <v>17</v>
      </c>
      <c r="H3861" t="s">
        <v>18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1086</v>
      </c>
      <c r="O3861" s="7">
        <f>(E3861/D3861)*100</f>
        <v>0.04</v>
      </c>
      <c r="P3861" s="5">
        <f>IFERROR((E3861/L3861),0)</f>
        <v>1</v>
      </c>
      <c r="Q3861" s="5" t="str">
        <f>LEFT(N3861,SEARCH("/", N3861)-1)</f>
        <v>theater</v>
      </c>
      <c r="R3861" s="5" t="str">
        <f>RIGHT(N3861,LEN(N3861)-SEARCH("/",N3861))</f>
        <v>plays</v>
      </c>
      <c r="S3861" s="11">
        <f>(((J3861/60)/60)/24)+DATE(1970,1,1)</f>
        <v>41789.893599537041</v>
      </c>
      <c r="T3861" s="11">
        <f>(((I3861/60)/60)/24)+DATE(1970,1,1)</f>
        <v>41815.875</v>
      </c>
      <c r="U3861">
        <f>YEAR(S3861)</f>
        <v>2014</v>
      </c>
      <c r="V3861">
        <f>YEAR(T3861)</f>
        <v>2014</v>
      </c>
      <c r="W3861" t="str">
        <f>IF(V3861=U3861, "Yes"," No")</f>
        <v>Yes</v>
      </c>
    </row>
    <row r="3862" spans="1:23" ht="57.6" x14ac:dyDescent="0.3">
      <c r="A3862">
        <v>3860</v>
      </c>
      <c r="B3862" s="1" t="s">
        <v>7806</v>
      </c>
      <c r="C3862" s="1" t="s">
        <v>7807</v>
      </c>
      <c r="D3862">
        <v>6000</v>
      </c>
      <c r="E3862">
        <v>1060</v>
      </c>
      <c r="F3862" t="s">
        <v>357</v>
      </c>
      <c r="G3862" t="s">
        <v>17</v>
      </c>
      <c r="H3862" t="s">
        <v>18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1086</v>
      </c>
      <c r="O3862" s="7">
        <f>(E3862/D3862)*100</f>
        <v>17.666666666666668</v>
      </c>
      <c r="P3862" s="5">
        <f>IFERROR((E3862/L3862),0)</f>
        <v>81.538461538461533</v>
      </c>
      <c r="Q3862" s="5" t="str">
        <f>LEFT(N3862,SEARCH("/", N3862)-1)</f>
        <v>theater</v>
      </c>
      <c r="R3862" s="5" t="str">
        <f>RIGHT(N3862,LEN(N3862)-SEARCH("/",N3862))</f>
        <v>plays</v>
      </c>
      <c r="S3862" s="11">
        <f>(((J3862/60)/60)/24)+DATE(1970,1,1)</f>
        <v>41833.660995370366</v>
      </c>
      <c r="T3862" s="11">
        <f>(((I3862/60)/60)/24)+DATE(1970,1,1)</f>
        <v>41863.660995370366</v>
      </c>
      <c r="U3862">
        <f>YEAR(S3862)</f>
        <v>2014</v>
      </c>
      <c r="V3862">
        <f>YEAR(T3862)</f>
        <v>2014</v>
      </c>
      <c r="W3862" t="str">
        <f>IF(V3862=U3862, "Yes"," No")</f>
        <v>Yes</v>
      </c>
    </row>
    <row r="3863" spans="1:23" ht="28.8" x14ac:dyDescent="0.3">
      <c r="A3863">
        <v>3861</v>
      </c>
      <c r="B3863" s="1" t="s">
        <v>7808</v>
      </c>
      <c r="C3863" s="1" t="s">
        <v>7809</v>
      </c>
      <c r="D3863">
        <v>2000</v>
      </c>
      <c r="E3863">
        <v>100</v>
      </c>
      <c r="F3863" t="s">
        <v>357</v>
      </c>
      <c r="G3863" t="s">
        <v>17</v>
      </c>
      <c r="H3863" t="s">
        <v>18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1086</v>
      </c>
      <c r="O3863" s="7">
        <f>(E3863/D3863)*100</f>
        <v>5</v>
      </c>
      <c r="P3863" s="5">
        <f>IFERROR((E3863/L3863),0)</f>
        <v>100</v>
      </c>
      <c r="Q3863" s="5" t="str">
        <f>LEFT(N3863,SEARCH("/", N3863)-1)</f>
        <v>theater</v>
      </c>
      <c r="R3863" s="5" t="str">
        <f>RIGHT(N3863,LEN(N3863)-SEARCH("/",N3863))</f>
        <v>plays</v>
      </c>
      <c r="S3863" s="11">
        <f>(((J3863/60)/60)/24)+DATE(1970,1,1)</f>
        <v>41914.590011574073</v>
      </c>
      <c r="T3863" s="11">
        <f>(((I3863/60)/60)/24)+DATE(1970,1,1)</f>
        <v>41955.907638888893</v>
      </c>
      <c r="U3863">
        <f>YEAR(S3863)</f>
        <v>2014</v>
      </c>
      <c r="V3863">
        <f>YEAR(T3863)</f>
        <v>2014</v>
      </c>
      <c r="W3863" t="str">
        <f>IF(V3863=U3863, "Yes"," No")</f>
        <v>Yes</v>
      </c>
    </row>
    <row r="3864" spans="1:23" ht="28.8" x14ac:dyDescent="0.3">
      <c r="A3864">
        <v>3862</v>
      </c>
      <c r="B3864" s="1" t="s">
        <v>7810</v>
      </c>
      <c r="C3864" s="1" t="s">
        <v>7811</v>
      </c>
      <c r="D3864">
        <v>7500</v>
      </c>
      <c r="E3864">
        <v>1</v>
      </c>
      <c r="F3864" t="s">
        <v>357</v>
      </c>
      <c r="G3864" t="s">
        <v>17</v>
      </c>
      <c r="H3864" t="s">
        <v>18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1086</v>
      </c>
      <c r="O3864" s="7">
        <f>(E3864/D3864)*100</f>
        <v>1.3333333333333334E-2</v>
      </c>
      <c r="P3864" s="5">
        <f>IFERROR((E3864/L3864),0)</f>
        <v>1</v>
      </c>
      <c r="Q3864" s="5" t="str">
        <f>LEFT(N3864,SEARCH("/", N3864)-1)</f>
        <v>theater</v>
      </c>
      <c r="R3864" s="5" t="str">
        <f>RIGHT(N3864,LEN(N3864)-SEARCH("/",N3864))</f>
        <v>plays</v>
      </c>
      <c r="S3864" s="11">
        <f>(((J3864/60)/60)/24)+DATE(1970,1,1)</f>
        <v>42611.261064814811</v>
      </c>
      <c r="T3864" s="11">
        <f>(((I3864/60)/60)/24)+DATE(1970,1,1)</f>
        <v>42625.707638888889</v>
      </c>
      <c r="U3864">
        <f>YEAR(S3864)</f>
        <v>2016</v>
      </c>
      <c r="V3864">
        <f>YEAR(T3864)</f>
        <v>2016</v>
      </c>
      <c r="W3864" t="str">
        <f>IF(V3864=U3864, "Yes"," No")</f>
        <v>Yes</v>
      </c>
    </row>
    <row r="3865" spans="1:23" ht="43.2" x14ac:dyDescent="0.3">
      <c r="A3865">
        <v>3863</v>
      </c>
      <c r="B3865" s="1" t="s">
        <v>7812</v>
      </c>
      <c r="C3865" s="1" t="s">
        <v>7813</v>
      </c>
      <c r="D3865">
        <v>6000</v>
      </c>
      <c r="E3865">
        <v>0</v>
      </c>
      <c r="F3865" t="s">
        <v>357</v>
      </c>
      <c r="G3865" t="s">
        <v>17</v>
      </c>
      <c r="H3865" t="s">
        <v>18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1086</v>
      </c>
      <c r="O3865" s="7">
        <f>(E3865/D3865)*100</f>
        <v>0</v>
      </c>
      <c r="P3865" s="5">
        <f>IFERROR((E3865/L3865),0)</f>
        <v>0</v>
      </c>
      <c r="Q3865" s="5" t="str">
        <f>LEFT(N3865,SEARCH("/", N3865)-1)</f>
        <v>theater</v>
      </c>
      <c r="R3865" s="5" t="str">
        <f>RIGHT(N3865,LEN(N3865)-SEARCH("/",N3865))</f>
        <v>plays</v>
      </c>
      <c r="S3865" s="11">
        <f>(((J3865/60)/60)/24)+DATE(1970,1,1)</f>
        <v>42253.633159722223</v>
      </c>
      <c r="T3865" s="11">
        <f>(((I3865/60)/60)/24)+DATE(1970,1,1)</f>
        <v>42313.674826388888</v>
      </c>
      <c r="U3865">
        <f>YEAR(S3865)</f>
        <v>2015</v>
      </c>
      <c r="V3865">
        <f>YEAR(T3865)</f>
        <v>2015</v>
      </c>
      <c r="W3865" t="str">
        <f>IF(V3865=U3865, "Yes"," No")</f>
        <v>Yes</v>
      </c>
    </row>
    <row r="3866" spans="1:23" ht="43.2" x14ac:dyDescent="0.3">
      <c r="A3866">
        <v>3864</v>
      </c>
      <c r="B3866" s="1" t="s">
        <v>7814</v>
      </c>
      <c r="C3866" s="1" t="s">
        <v>7815</v>
      </c>
      <c r="D3866">
        <v>5000</v>
      </c>
      <c r="E3866">
        <v>60</v>
      </c>
      <c r="F3866" t="s">
        <v>357</v>
      </c>
      <c r="G3866" t="s">
        <v>17</v>
      </c>
      <c r="H3866" t="s">
        <v>18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1086</v>
      </c>
      <c r="O3866" s="7">
        <f>(E3866/D3866)*100</f>
        <v>1.2</v>
      </c>
      <c r="P3866" s="5">
        <f>IFERROR((E3866/L3866),0)</f>
        <v>20</v>
      </c>
      <c r="Q3866" s="5" t="str">
        <f>LEFT(N3866,SEARCH("/", N3866)-1)</f>
        <v>theater</v>
      </c>
      <c r="R3866" s="5" t="str">
        <f>RIGHT(N3866,LEN(N3866)-SEARCH("/",N3866))</f>
        <v>plays</v>
      </c>
      <c r="S3866" s="11">
        <f>(((J3866/60)/60)/24)+DATE(1970,1,1)</f>
        <v>42295.891828703709</v>
      </c>
      <c r="T3866" s="11">
        <f>(((I3866/60)/60)/24)+DATE(1970,1,1)</f>
        <v>42325.933495370366</v>
      </c>
      <c r="U3866">
        <f>YEAR(S3866)</f>
        <v>2015</v>
      </c>
      <c r="V3866">
        <f>YEAR(T3866)</f>
        <v>2015</v>
      </c>
      <c r="W3866" t="str">
        <f>IF(V3866=U3866, "Yes"," No")</f>
        <v>Yes</v>
      </c>
    </row>
    <row r="3867" spans="1:23" ht="43.2" x14ac:dyDescent="0.3">
      <c r="A3867">
        <v>3865</v>
      </c>
      <c r="B3867" s="1" t="s">
        <v>7816</v>
      </c>
      <c r="C3867" s="1" t="s">
        <v>7817</v>
      </c>
      <c r="D3867">
        <v>2413</v>
      </c>
      <c r="E3867">
        <v>650</v>
      </c>
      <c r="F3867" t="s">
        <v>357</v>
      </c>
      <c r="G3867" t="s">
        <v>159</v>
      </c>
      <c r="H3867" t="s">
        <v>160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1086</v>
      </c>
      <c r="O3867" s="7">
        <f>(E3867/D3867)*100</f>
        <v>26.937422295897225</v>
      </c>
      <c r="P3867" s="5">
        <f>IFERROR((E3867/L3867),0)</f>
        <v>46.428571428571431</v>
      </c>
      <c r="Q3867" s="5" t="str">
        <f>LEFT(N3867,SEARCH("/", N3867)-1)</f>
        <v>theater</v>
      </c>
      <c r="R3867" s="5" t="str">
        <f>RIGHT(N3867,LEN(N3867)-SEARCH("/",N3867))</f>
        <v>plays</v>
      </c>
      <c r="S3867" s="11">
        <f>(((J3867/60)/60)/24)+DATE(1970,1,1)</f>
        <v>41841.651597222226</v>
      </c>
      <c r="T3867" s="11">
        <f>(((I3867/60)/60)/24)+DATE(1970,1,1)</f>
        <v>41881.229166666664</v>
      </c>
      <c r="U3867">
        <f>YEAR(S3867)</f>
        <v>2014</v>
      </c>
      <c r="V3867">
        <f>YEAR(T3867)</f>
        <v>2014</v>
      </c>
      <c r="W3867" t="str">
        <f>IF(V3867=U3867, "Yes"," No")</f>
        <v>Yes</v>
      </c>
    </row>
    <row r="3868" spans="1:23" ht="43.2" x14ac:dyDescent="0.3">
      <c r="A3868">
        <v>3866</v>
      </c>
      <c r="B3868" s="1" t="s">
        <v>7818</v>
      </c>
      <c r="C3868" s="1" t="s">
        <v>7819</v>
      </c>
      <c r="D3868">
        <v>2000</v>
      </c>
      <c r="E3868">
        <v>11</v>
      </c>
      <c r="F3868" t="s">
        <v>357</v>
      </c>
      <c r="G3868" t="s">
        <v>17</v>
      </c>
      <c r="H3868" t="s">
        <v>18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1086</v>
      </c>
      <c r="O3868" s="7">
        <f>(E3868/D3868)*100</f>
        <v>0.54999999999999993</v>
      </c>
      <c r="P3868" s="5">
        <f>IFERROR((E3868/L3868),0)</f>
        <v>5.5</v>
      </c>
      <c r="Q3868" s="5" t="str">
        <f>LEFT(N3868,SEARCH("/", N3868)-1)</f>
        <v>theater</v>
      </c>
      <c r="R3868" s="5" t="str">
        <f>RIGHT(N3868,LEN(N3868)-SEARCH("/",N3868))</f>
        <v>plays</v>
      </c>
      <c r="S3868" s="11">
        <f>(((J3868/60)/60)/24)+DATE(1970,1,1)</f>
        <v>42402.947002314817</v>
      </c>
      <c r="T3868" s="11">
        <f>(((I3868/60)/60)/24)+DATE(1970,1,1)</f>
        <v>42452.145138888889</v>
      </c>
      <c r="U3868">
        <f>YEAR(S3868)</f>
        <v>2016</v>
      </c>
      <c r="V3868">
        <f>YEAR(T3868)</f>
        <v>2016</v>
      </c>
      <c r="W3868" t="str">
        <f>IF(V3868=U3868, "Yes"," No")</f>
        <v>Yes</v>
      </c>
    </row>
    <row r="3869" spans="1:23" ht="43.2" x14ac:dyDescent="0.3">
      <c r="A3869">
        <v>3867</v>
      </c>
      <c r="B3869" s="1" t="s">
        <v>7820</v>
      </c>
      <c r="C3869" s="1" t="s">
        <v>7821</v>
      </c>
      <c r="D3869">
        <v>2000</v>
      </c>
      <c r="E3869">
        <v>251</v>
      </c>
      <c r="F3869" t="s">
        <v>357</v>
      </c>
      <c r="G3869" t="s">
        <v>17</v>
      </c>
      <c r="H3869" t="s">
        <v>18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1086</v>
      </c>
      <c r="O3869" s="7">
        <f>(E3869/D3869)*100</f>
        <v>12.55</v>
      </c>
      <c r="P3869" s="5">
        <f>IFERROR((E3869/L3869),0)</f>
        <v>50.2</v>
      </c>
      <c r="Q3869" s="5" t="str">
        <f>LEFT(N3869,SEARCH("/", N3869)-1)</f>
        <v>theater</v>
      </c>
      <c r="R3869" s="5" t="str">
        <f>RIGHT(N3869,LEN(N3869)-SEARCH("/",N3869))</f>
        <v>plays</v>
      </c>
      <c r="S3869" s="11">
        <f>(((J3869/60)/60)/24)+DATE(1970,1,1)</f>
        <v>42509.814108796301</v>
      </c>
      <c r="T3869" s="11">
        <f>(((I3869/60)/60)/24)+DATE(1970,1,1)</f>
        <v>42539.814108796301</v>
      </c>
      <c r="U3869">
        <f>YEAR(S3869)</f>
        <v>2016</v>
      </c>
      <c r="V3869">
        <f>YEAR(T3869)</f>
        <v>2016</v>
      </c>
      <c r="W3869" t="str">
        <f>IF(V3869=U3869, "Yes"," No")</f>
        <v>Yes</v>
      </c>
    </row>
    <row r="3870" spans="1:23" x14ac:dyDescent="0.3">
      <c r="A3870">
        <v>3868</v>
      </c>
      <c r="B3870" s="1" t="s">
        <v>7822</v>
      </c>
      <c r="C3870" s="1" t="s">
        <v>7823</v>
      </c>
      <c r="D3870">
        <v>5000</v>
      </c>
      <c r="E3870">
        <v>10</v>
      </c>
      <c r="F3870" t="s">
        <v>272</v>
      </c>
      <c r="G3870" t="s">
        <v>24</v>
      </c>
      <c r="H3870" t="s">
        <v>25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5931</v>
      </c>
      <c r="O3870" s="7">
        <f>(E3870/D3870)*100</f>
        <v>0.2</v>
      </c>
      <c r="P3870" s="5">
        <f>IFERROR((E3870/L3870),0)</f>
        <v>10</v>
      </c>
      <c r="Q3870" s="5" t="str">
        <f>LEFT(N3870,SEARCH("/", N3870)-1)</f>
        <v>theater</v>
      </c>
      <c r="R3870" s="5" t="str">
        <f>RIGHT(N3870,LEN(N3870)-SEARCH("/",N3870))</f>
        <v>musical</v>
      </c>
      <c r="S3870" s="11">
        <f>(((J3870/60)/60)/24)+DATE(1970,1,1)</f>
        <v>41865.659780092588</v>
      </c>
      <c r="T3870" s="11">
        <f>(((I3870/60)/60)/24)+DATE(1970,1,1)</f>
        <v>41890.659780092588</v>
      </c>
      <c r="U3870">
        <f>YEAR(S3870)</f>
        <v>2014</v>
      </c>
      <c r="V3870">
        <f>YEAR(T3870)</f>
        <v>2014</v>
      </c>
      <c r="W3870" t="str">
        <f>IF(V3870=U3870, "Yes"," No")</f>
        <v>Yes</v>
      </c>
    </row>
    <row r="3871" spans="1:23" ht="28.8" x14ac:dyDescent="0.3">
      <c r="A3871">
        <v>3869</v>
      </c>
      <c r="B3871" s="1" t="s">
        <v>7824</v>
      </c>
      <c r="C3871" s="1" t="s">
        <v>7825</v>
      </c>
      <c r="D3871">
        <v>13111</v>
      </c>
      <c r="E3871">
        <v>452</v>
      </c>
      <c r="F3871" t="s">
        <v>272</v>
      </c>
      <c r="G3871" t="s">
        <v>17</v>
      </c>
      <c r="H3871" t="s">
        <v>18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5931</v>
      </c>
      <c r="O3871" s="7">
        <f>(E3871/D3871)*100</f>
        <v>3.4474868431088401</v>
      </c>
      <c r="P3871" s="5">
        <f>IFERROR((E3871/L3871),0)</f>
        <v>30.133333333333333</v>
      </c>
      <c r="Q3871" s="5" t="str">
        <f>LEFT(N3871,SEARCH("/", N3871)-1)</f>
        <v>theater</v>
      </c>
      <c r="R3871" s="5" t="str">
        <f>RIGHT(N3871,LEN(N3871)-SEARCH("/",N3871))</f>
        <v>musical</v>
      </c>
      <c r="S3871" s="11">
        <f>(((J3871/60)/60)/24)+DATE(1970,1,1)</f>
        <v>42047.724444444444</v>
      </c>
      <c r="T3871" s="11">
        <f>(((I3871/60)/60)/24)+DATE(1970,1,1)</f>
        <v>42077.132638888885</v>
      </c>
      <c r="U3871">
        <f>YEAR(S3871)</f>
        <v>2015</v>
      </c>
      <c r="V3871">
        <f>YEAR(T3871)</f>
        <v>2015</v>
      </c>
      <c r="W3871" t="str">
        <f>IF(V3871=U3871, "Yes"," No")</f>
        <v>Yes</v>
      </c>
    </row>
    <row r="3872" spans="1:23" ht="57.6" x14ac:dyDescent="0.3">
      <c r="A3872">
        <v>3870</v>
      </c>
      <c r="B3872" s="1" t="s">
        <v>7826</v>
      </c>
      <c r="C3872" s="1" t="s">
        <v>7827</v>
      </c>
      <c r="D3872">
        <v>10000</v>
      </c>
      <c r="E3872">
        <v>1500</v>
      </c>
      <c r="F3872" t="s">
        <v>272</v>
      </c>
      <c r="G3872" t="s">
        <v>17</v>
      </c>
      <c r="H3872" t="s">
        <v>18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5931</v>
      </c>
      <c r="O3872" s="7">
        <f>(E3872/D3872)*100</f>
        <v>15</v>
      </c>
      <c r="P3872" s="5">
        <f>IFERROR((E3872/L3872),0)</f>
        <v>150</v>
      </c>
      <c r="Q3872" s="5" t="str">
        <f>LEFT(N3872,SEARCH("/", N3872)-1)</f>
        <v>theater</v>
      </c>
      <c r="R3872" s="5" t="str">
        <f>RIGHT(N3872,LEN(N3872)-SEARCH("/",N3872))</f>
        <v>musical</v>
      </c>
      <c r="S3872" s="11">
        <f>(((J3872/60)/60)/24)+DATE(1970,1,1)</f>
        <v>41793.17219907407</v>
      </c>
      <c r="T3872" s="11">
        <f>(((I3872/60)/60)/24)+DATE(1970,1,1)</f>
        <v>41823.17219907407</v>
      </c>
      <c r="U3872">
        <f>YEAR(S3872)</f>
        <v>2014</v>
      </c>
      <c r="V3872">
        <f>YEAR(T3872)</f>
        <v>2014</v>
      </c>
      <c r="W3872" t="str">
        <f>IF(V3872=U3872, "Yes"," No")</f>
        <v>Yes</v>
      </c>
    </row>
    <row r="3873" spans="1:23" ht="28.8" x14ac:dyDescent="0.3">
      <c r="A3873">
        <v>3871</v>
      </c>
      <c r="B3873" s="1" t="s">
        <v>7828</v>
      </c>
      <c r="C3873" s="1" t="s">
        <v>7829</v>
      </c>
      <c r="D3873">
        <v>1500</v>
      </c>
      <c r="E3873">
        <v>40</v>
      </c>
      <c r="F3873" t="s">
        <v>272</v>
      </c>
      <c r="G3873" t="s">
        <v>17</v>
      </c>
      <c r="H3873" t="s">
        <v>18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5931</v>
      </c>
      <c r="O3873" s="7">
        <f>(E3873/D3873)*100</f>
        <v>2.666666666666667</v>
      </c>
      <c r="P3873" s="5">
        <f>IFERROR((E3873/L3873),0)</f>
        <v>13.333333333333334</v>
      </c>
      <c r="Q3873" s="5" t="str">
        <f>LEFT(N3873,SEARCH("/", N3873)-1)</f>
        <v>theater</v>
      </c>
      <c r="R3873" s="5" t="str">
        <f>RIGHT(N3873,LEN(N3873)-SEARCH("/",N3873))</f>
        <v>musical</v>
      </c>
      <c r="S3873" s="11">
        <f>(((J3873/60)/60)/24)+DATE(1970,1,1)</f>
        <v>42763.780671296292</v>
      </c>
      <c r="T3873" s="11">
        <f>(((I3873/60)/60)/24)+DATE(1970,1,1)</f>
        <v>42823.739004629635</v>
      </c>
      <c r="U3873">
        <f>YEAR(S3873)</f>
        <v>2017</v>
      </c>
      <c r="V3873">
        <f>YEAR(T3873)</f>
        <v>2017</v>
      </c>
      <c r="W3873" t="str">
        <f>IF(V3873=U3873, "Yes"," No")</f>
        <v>Yes</v>
      </c>
    </row>
    <row r="3874" spans="1:23" ht="43.2" x14ac:dyDescent="0.3">
      <c r="A3874">
        <v>3872</v>
      </c>
      <c r="B3874" s="1" t="s">
        <v>7830</v>
      </c>
      <c r="C3874" s="1" t="s">
        <v>7831</v>
      </c>
      <c r="D3874">
        <v>15000</v>
      </c>
      <c r="E3874">
        <v>0</v>
      </c>
      <c r="F3874" t="s">
        <v>272</v>
      </c>
      <c r="G3874" t="s">
        <v>17</v>
      </c>
      <c r="H3874" t="s">
        <v>18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5931</v>
      </c>
      <c r="O3874" s="7">
        <f>(E3874/D3874)*100</f>
        <v>0</v>
      </c>
      <c r="P3874" s="5">
        <f>IFERROR((E3874/L3874),0)</f>
        <v>0</v>
      </c>
      <c r="Q3874" s="5" t="str">
        <f>LEFT(N3874,SEARCH("/", N3874)-1)</f>
        <v>theater</v>
      </c>
      <c r="R3874" s="5" t="str">
        <f>RIGHT(N3874,LEN(N3874)-SEARCH("/",N3874))</f>
        <v>musical</v>
      </c>
      <c r="S3874" s="11">
        <f>(((J3874/60)/60)/24)+DATE(1970,1,1)</f>
        <v>42180.145787037036</v>
      </c>
      <c r="T3874" s="11">
        <f>(((I3874/60)/60)/24)+DATE(1970,1,1)</f>
        <v>42230.145787037036</v>
      </c>
      <c r="U3874">
        <f>YEAR(S3874)</f>
        <v>2015</v>
      </c>
      <c r="V3874">
        <f>YEAR(T3874)</f>
        <v>2015</v>
      </c>
      <c r="W3874" t="str">
        <f>IF(V3874=U3874, "Yes"," No")</f>
        <v>Yes</v>
      </c>
    </row>
    <row r="3875" spans="1:23" ht="43.2" x14ac:dyDescent="0.3">
      <c r="A3875">
        <v>3873</v>
      </c>
      <c r="B3875" s="1" t="s">
        <v>7832</v>
      </c>
      <c r="C3875" s="1" t="s">
        <v>7833</v>
      </c>
      <c r="D3875">
        <v>5500</v>
      </c>
      <c r="E3875">
        <v>0</v>
      </c>
      <c r="F3875" t="s">
        <v>272</v>
      </c>
      <c r="G3875" t="s">
        <v>17</v>
      </c>
      <c r="H3875" t="s">
        <v>18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5931</v>
      </c>
      <c r="O3875" s="7">
        <f>(E3875/D3875)*100</f>
        <v>0</v>
      </c>
      <c r="P3875" s="5">
        <f>IFERROR((E3875/L3875),0)</f>
        <v>0</v>
      </c>
      <c r="Q3875" s="5" t="str">
        <f>LEFT(N3875,SEARCH("/", N3875)-1)</f>
        <v>theater</v>
      </c>
      <c r="R3875" s="5" t="str">
        <f>RIGHT(N3875,LEN(N3875)-SEARCH("/",N3875))</f>
        <v>musical</v>
      </c>
      <c r="S3875" s="11">
        <f>(((J3875/60)/60)/24)+DATE(1970,1,1)</f>
        <v>42255.696006944447</v>
      </c>
      <c r="T3875" s="11">
        <f>(((I3875/60)/60)/24)+DATE(1970,1,1)</f>
        <v>42285.696006944447</v>
      </c>
      <c r="U3875">
        <f>YEAR(S3875)</f>
        <v>2015</v>
      </c>
      <c r="V3875">
        <f>YEAR(T3875)</f>
        <v>2015</v>
      </c>
      <c r="W3875" t="str">
        <f>IF(V3875=U3875, "Yes"," No")</f>
        <v>Yes</v>
      </c>
    </row>
    <row r="3876" spans="1:23" ht="57.6" x14ac:dyDescent="0.3">
      <c r="A3876">
        <v>3874</v>
      </c>
      <c r="B3876" s="1" t="s">
        <v>7834</v>
      </c>
      <c r="C3876" s="1" t="s">
        <v>7835</v>
      </c>
      <c r="D3876">
        <v>620</v>
      </c>
      <c r="E3876">
        <v>0</v>
      </c>
      <c r="F3876" t="s">
        <v>272</v>
      </c>
      <c r="G3876" t="s">
        <v>80</v>
      </c>
      <c r="H3876" t="s">
        <v>81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5931</v>
      </c>
      <c r="O3876" s="7">
        <f>(E3876/D3876)*100</f>
        <v>0</v>
      </c>
      <c r="P3876" s="5">
        <f>IFERROR((E3876/L3876),0)</f>
        <v>0</v>
      </c>
      <c r="Q3876" s="5" t="str">
        <f>LEFT(N3876,SEARCH("/", N3876)-1)</f>
        <v>theater</v>
      </c>
      <c r="R3876" s="5" t="str">
        <f>RIGHT(N3876,LEN(N3876)-SEARCH("/",N3876))</f>
        <v>musical</v>
      </c>
      <c r="S3876" s="11">
        <f>(((J3876/60)/60)/24)+DATE(1970,1,1)</f>
        <v>42007.016458333332</v>
      </c>
      <c r="T3876" s="11">
        <f>(((I3876/60)/60)/24)+DATE(1970,1,1)</f>
        <v>42028.041666666672</v>
      </c>
      <c r="U3876">
        <f>YEAR(S3876)</f>
        <v>2015</v>
      </c>
      <c r="V3876">
        <f>YEAR(T3876)</f>
        <v>2015</v>
      </c>
      <c r="W3876" t="str">
        <f>IF(V3876=U3876, "Yes"," No")</f>
        <v>Yes</v>
      </c>
    </row>
    <row r="3877" spans="1:23" ht="43.2" x14ac:dyDescent="0.3">
      <c r="A3877">
        <v>3875</v>
      </c>
      <c r="B3877" s="1" t="s">
        <v>7836</v>
      </c>
      <c r="C3877" s="1" t="s">
        <v>7837</v>
      </c>
      <c r="D3877">
        <v>30000</v>
      </c>
      <c r="E3877">
        <v>0</v>
      </c>
      <c r="F3877" t="s">
        <v>272</v>
      </c>
      <c r="G3877" t="s">
        <v>309</v>
      </c>
      <c r="H3877" t="s">
        <v>310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5931</v>
      </c>
      <c r="O3877" s="7">
        <f>(E3877/D3877)*100</f>
        <v>0</v>
      </c>
      <c r="P3877" s="5">
        <f>IFERROR((E3877/L3877),0)</f>
        <v>0</v>
      </c>
      <c r="Q3877" s="5" t="str">
        <f>LEFT(N3877,SEARCH("/", N3877)-1)</f>
        <v>theater</v>
      </c>
      <c r="R3877" s="5" t="str">
        <f>RIGHT(N3877,LEN(N3877)-SEARCH("/",N3877))</f>
        <v>musical</v>
      </c>
      <c r="S3877" s="11">
        <f>(((J3877/60)/60)/24)+DATE(1970,1,1)</f>
        <v>42615.346817129626</v>
      </c>
      <c r="T3877" s="11">
        <f>(((I3877/60)/60)/24)+DATE(1970,1,1)</f>
        <v>42616.416666666672</v>
      </c>
      <c r="U3877">
        <f>YEAR(S3877)</f>
        <v>2016</v>
      </c>
      <c r="V3877">
        <f>YEAR(T3877)</f>
        <v>2016</v>
      </c>
      <c r="W3877" t="str">
        <f>IF(V3877=U3877, "Yes"," No")</f>
        <v>Yes</v>
      </c>
    </row>
    <row r="3878" spans="1:23" ht="57.6" x14ac:dyDescent="0.3">
      <c r="A3878">
        <v>3876</v>
      </c>
      <c r="B3878" s="1" t="s">
        <v>7838</v>
      </c>
      <c r="C3878" s="1" t="s">
        <v>7839</v>
      </c>
      <c r="D3878">
        <v>3900</v>
      </c>
      <c r="E3878">
        <v>2059</v>
      </c>
      <c r="F3878" t="s">
        <v>272</v>
      </c>
      <c r="G3878" t="s">
        <v>24</v>
      </c>
      <c r="H3878" t="s">
        <v>25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5931</v>
      </c>
      <c r="O3878" s="7">
        <f>(E3878/D3878)*100</f>
        <v>52.794871794871788</v>
      </c>
      <c r="P3878" s="5">
        <f>IFERROR((E3878/L3878),0)</f>
        <v>44.760869565217391</v>
      </c>
      <c r="Q3878" s="5" t="str">
        <f>LEFT(N3878,SEARCH("/", N3878)-1)</f>
        <v>theater</v>
      </c>
      <c r="R3878" s="5" t="str">
        <f>RIGHT(N3878,LEN(N3878)-SEARCH("/",N3878))</f>
        <v>musical</v>
      </c>
      <c r="S3878" s="11">
        <f>(((J3878/60)/60)/24)+DATE(1970,1,1)</f>
        <v>42372.624166666668</v>
      </c>
      <c r="T3878" s="11">
        <f>(((I3878/60)/60)/24)+DATE(1970,1,1)</f>
        <v>42402.624166666668</v>
      </c>
      <c r="U3878">
        <f>YEAR(S3878)</f>
        <v>2016</v>
      </c>
      <c r="V3878">
        <f>YEAR(T3878)</f>
        <v>2016</v>
      </c>
      <c r="W3878" t="str">
        <f>IF(V3878=U3878, "Yes"," No")</f>
        <v>Yes</v>
      </c>
    </row>
    <row r="3879" spans="1:23" ht="43.2" x14ac:dyDescent="0.3">
      <c r="A3879">
        <v>3877</v>
      </c>
      <c r="B3879" s="1" t="s">
        <v>7840</v>
      </c>
      <c r="C3879" s="1" t="s">
        <v>7841</v>
      </c>
      <c r="D3879">
        <v>25000</v>
      </c>
      <c r="E3879">
        <v>1241</v>
      </c>
      <c r="F3879" t="s">
        <v>272</v>
      </c>
      <c r="G3879" t="s">
        <v>17</v>
      </c>
      <c r="H3879" t="s">
        <v>18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5931</v>
      </c>
      <c r="O3879" s="7">
        <f>(E3879/D3879)*100</f>
        <v>4.9639999999999995</v>
      </c>
      <c r="P3879" s="5">
        <f>IFERROR((E3879/L3879),0)</f>
        <v>88.642857142857139</v>
      </c>
      <c r="Q3879" s="5" t="str">
        <f>LEFT(N3879,SEARCH("/", N3879)-1)</f>
        <v>theater</v>
      </c>
      <c r="R3879" s="5" t="str">
        <f>RIGHT(N3879,LEN(N3879)-SEARCH("/",N3879))</f>
        <v>musical</v>
      </c>
      <c r="S3879" s="11">
        <f>(((J3879/60)/60)/24)+DATE(1970,1,1)</f>
        <v>42682.67768518519</v>
      </c>
      <c r="T3879" s="11">
        <f>(((I3879/60)/60)/24)+DATE(1970,1,1)</f>
        <v>42712.67768518519</v>
      </c>
      <c r="U3879">
        <f>YEAR(S3879)</f>
        <v>2016</v>
      </c>
      <c r="V3879">
        <f>YEAR(T3879)</f>
        <v>2016</v>
      </c>
      <c r="W3879" t="str">
        <f>IF(V3879=U3879, "Yes"," No")</f>
        <v>Yes</v>
      </c>
    </row>
    <row r="3880" spans="1:23" ht="43.2" x14ac:dyDescent="0.3">
      <c r="A3880">
        <v>3878</v>
      </c>
      <c r="B3880" s="1" t="s">
        <v>7842</v>
      </c>
      <c r="C3880" s="1" t="s">
        <v>7843</v>
      </c>
      <c r="D3880">
        <v>18000</v>
      </c>
      <c r="E3880">
        <v>10</v>
      </c>
      <c r="F3880" t="s">
        <v>272</v>
      </c>
      <c r="G3880" t="s">
        <v>17</v>
      </c>
      <c r="H3880" t="s">
        <v>18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5931</v>
      </c>
      <c r="O3880" s="7">
        <f>(E3880/D3880)*100</f>
        <v>5.5555555555555552E-2</v>
      </c>
      <c r="P3880" s="5">
        <f>IFERROR((E3880/L3880),0)</f>
        <v>10</v>
      </c>
      <c r="Q3880" s="5" t="str">
        <f>LEFT(N3880,SEARCH("/", N3880)-1)</f>
        <v>theater</v>
      </c>
      <c r="R3880" s="5" t="str">
        <f>RIGHT(N3880,LEN(N3880)-SEARCH("/",N3880))</f>
        <v>musical</v>
      </c>
      <c r="S3880" s="11">
        <f>(((J3880/60)/60)/24)+DATE(1970,1,1)</f>
        <v>42154.818819444445</v>
      </c>
      <c r="T3880" s="11">
        <f>(((I3880/60)/60)/24)+DATE(1970,1,1)</f>
        <v>42185.165972222225</v>
      </c>
      <c r="U3880">
        <f>YEAR(S3880)</f>
        <v>2015</v>
      </c>
      <c r="V3880">
        <f>YEAR(T3880)</f>
        <v>2015</v>
      </c>
      <c r="W3880" t="str">
        <f>IF(V3880=U3880, "Yes"," No")</f>
        <v>Yes</v>
      </c>
    </row>
    <row r="3881" spans="1:23" ht="43.2" x14ac:dyDescent="0.3">
      <c r="A3881">
        <v>3879</v>
      </c>
      <c r="B3881" s="1" t="s">
        <v>7844</v>
      </c>
      <c r="C3881" s="1" t="s">
        <v>7845</v>
      </c>
      <c r="D3881">
        <v>15000</v>
      </c>
      <c r="E3881">
        <v>0</v>
      </c>
      <c r="F3881" t="s">
        <v>272</v>
      </c>
      <c r="G3881" t="s">
        <v>24</v>
      </c>
      <c r="H3881" t="s">
        <v>25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5931</v>
      </c>
      <c r="O3881" s="7">
        <f>(E3881/D3881)*100</f>
        <v>0</v>
      </c>
      <c r="P3881" s="5">
        <f>IFERROR((E3881/L3881),0)</f>
        <v>0</v>
      </c>
      <c r="Q3881" s="5" t="str">
        <f>LEFT(N3881,SEARCH("/", N3881)-1)</f>
        <v>theater</v>
      </c>
      <c r="R3881" s="5" t="str">
        <f>RIGHT(N3881,LEN(N3881)-SEARCH("/",N3881))</f>
        <v>musical</v>
      </c>
      <c r="S3881" s="11">
        <f>(((J3881/60)/60)/24)+DATE(1970,1,1)</f>
        <v>41999.861064814817</v>
      </c>
      <c r="T3881" s="11">
        <f>(((I3881/60)/60)/24)+DATE(1970,1,1)</f>
        <v>42029.861064814817</v>
      </c>
      <c r="U3881">
        <f>YEAR(S3881)</f>
        <v>2014</v>
      </c>
      <c r="V3881">
        <f>YEAR(T3881)</f>
        <v>2015</v>
      </c>
      <c r="W3881" t="str">
        <f>IF(V3881=U3881, "Yes"," No")</f>
        <v xml:space="preserve"> No</v>
      </c>
    </row>
    <row r="3882" spans="1:23" ht="43.2" x14ac:dyDescent="0.3">
      <c r="A3882">
        <v>3880</v>
      </c>
      <c r="B3882" s="1" t="s">
        <v>7846</v>
      </c>
      <c r="C3882" s="1" t="s">
        <v>7847</v>
      </c>
      <c r="D3882">
        <v>7500</v>
      </c>
      <c r="E3882">
        <v>980</v>
      </c>
      <c r="F3882" t="s">
        <v>272</v>
      </c>
      <c r="G3882" t="s">
        <v>24</v>
      </c>
      <c r="H3882" t="s">
        <v>25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5931</v>
      </c>
      <c r="O3882" s="7">
        <f>(E3882/D3882)*100</f>
        <v>13.066666666666665</v>
      </c>
      <c r="P3882" s="5">
        <f>IFERROR((E3882/L3882),0)</f>
        <v>57.647058823529413</v>
      </c>
      <c r="Q3882" s="5" t="str">
        <f>LEFT(N3882,SEARCH("/", N3882)-1)</f>
        <v>theater</v>
      </c>
      <c r="R3882" s="5" t="str">
        <f>RIGHT(N3882,LEN(N3882)-SEARCH("/",N3882))</f>
        <v>musical</v>
      </c>
      <c r="S3882" s="11">
        <f>(((J3882/60)/60)/24)+DATE(1970,1,1)</f>
        <v>41815.815046296295</v>
      </c>
      <c r="T3882" s="11">
        <f>(((I3882/60)/60)/24)+DATE(1970,1,1)</f>
        <v>41850.958333333336</v>
      </c>
      <c r="U3882">
        <f>YEAR(S3882)</f>
        <v>2014</v>
      </c>
      <c r="V3882">
        <f>YEAR(T3882)</f>
        <v>2014</v>
      </c>
      <c r="W3882" t="str">
        <f>IF(V3882=U3882, "Yes"," No")</f>
        <v>Yes</v>
      </c>
    </row>
    <row r="3883" spans="1:23" ht="28.8" x14ac:dyDescent="0.3">
      <c r="A3883">
        <v>3881</v>
      </c>
      <c r="B3883" s="1" t="s">
        <v>7848</v>
      </c>
      <c r="C3883" s="1" t="s">
        <v>7849</v>
      </c>
      <c r="D3883">
        <v>500</v>
      </c>
      <c r="E3883">
        <v>25</v>
      </c>
      <c r="F3883" t="s">
        <v>272</v>
      </c>
      <c r="G3883" t="s">
        <v>17</v>
      </c>
      <c r="H3883" t="s">
        <v>18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5931</v>
      </c>
      <c r="O3883" s="7">
        <f>(E3883/D3883)*100</f>
        <v>5</v>
      </c>
      <c r="P3883" s="5">
        <f>IFERROR((E3883/L3883),0)</f>
        <v>25</v>
      </c>
      <c r="Q3883" s="5" t="str">
        <f>LEFT(N3883,SEARCH("/", N3883)-1)</f>
        <v>theater</v>
      </c>
      <c r="R3883" s="5" t="str">
        <f>RIGHT(N3883,LEN(N3883)-SEARCH("/",N3883))</f>
        <v>musical</v>
      </c>
      <c r="S3883" s="11">
        <f>(((J3883/60)/60)/24)+DATE(1970,1,1)</f>
        <v>42756.018506944441</v>
      </c>
      <c r="T3883" s="11">
        <f>(((I3883/60)/60)/24)+DATE(1970,1,1)</f>
        <v>42786.018506944441</v>
      </c>
      <c r="U3883">
        <f>YEAR(S3883)</f>
        <v>2017</v>
      </c>
      <c r="V3883">
        <f>YEAR(T3883)</f>
        <v>2017</v>
      </c>
      <c r="W3883" t="str">
        <f>IF(V3883=U3883, "Yes"," No")</f>
        <v>Yes</v>
      </c>
    </row>
    <row r="3884" spans="1:23" ht="43.2" x14ac:dyDescent="0.3">
      <c r="A3884">
        <v>3882</v>
      </c>
      <c r="B3884" s="1" t="s">
        <v>7850</v>
      </c>
      <c r="C3884" s="1" t="s">
        <v>7851</v>
      </c>
      <c r="D3884">
        <v>30000</v>
      </c>
      <c r="E3884">
        <v>0</v>
      </c>
      <c r="F3884" t="s">
        <v>272</v>
      </c>
      <c r="G3884" t="s">
        <v>50</v>
      </c>
      <c r="H3884" t="s">
        <v>51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5931</v>
      </c>
      <c r="O3884" s="7">
        <f>(E3884/D3884)*100</f>
        <v>0</v>
      </c>
      <c r="P3884" s="5">
        <f>IFERROR((E3884/L3884),0)</f>
        <v>0</v>
      </c>
      <c r="Q3884" s="5" t="str">
        <f>LEFT(N3884,SEARCH("/", N3884)-1)</f>
        <v>theater</v>
      </c>
      <c r="R3884" s="5" t="str">
        <f>RIGHT(N3884,LEN(N3884)-SEARCH("/",N3884))</f>
        <v>musical</v>
      </c>
      <c r="S3884" s="11">
        <f>(((J3884/60)/60)/24)+DATE(1970,1,1)</f>
        <v>42373.983449074076</v>
      </c>
      <c r="T3884" s="11">
        <f>(((I3884/60)/60)/24)+DATE(1970,1,1)</f>
        <v>42400.960416666669</v>
      </c>
      <c r="U3884">
        <f>YEAR(S3884)</f>
        <v>2016</v>
      </c>
      <c r="V3884">
        <f>YEAR(T3884)</f>
        <v>2016</v>
      </c>
      <c r="W3884" t="str">
        <f>IF(V3884=U3884, "Yes"," No")</f>
        <v>Yes</v>
      </c>
    </row>
    <row r="3885" spans="1:23" ht="57.6" x14ac:dyDescent="0.3">
      <c r="A3885">
        <v>3883</v>
      </c>
      <c r="B3885" s="1" t="s">
        <v>7852</v>
      </c>
      <c r="C3885" s="1" t="s">
        <v>7853</v>
      </c>
      <c r="D3885">
        <v>15000</v>
      </c>
      <c r="E3885">
        <v>0</v>
      </c>
      <c r="F3885" t="s">
        <v>272</v>
      </c>
      <c r="G3885" t="s">
        <v>24</v>
      </c>
      <c r="H3885" t="s">
        <v>25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5931</v>
      </c>
      <c r="O3885" s="7">
        <f>(E3885/D3885)*100</f>
        <v>0</v>
      </c>
      <c r="P3885" s="5">
        <f>IFERROR((E3885/L3885),0)</f>
        <v>0</v>
      </c>
      <c r="Q3885" s="5" t="str">
        <f>LEFT(N3885,SEARCH("/", N3885)-1)</f>
        <v>theater</v>
      </c>
      <c r="R3885" s="5" t="str">
        <f>RIGHT(N3885,LEN(N3885)-SEARCH("/",N3885))</f>
        <v>musical</v>
      </c>
      <c r="S3885" s="11">
        <f>(((J3885/60)/60)/24)+DATE(1970,1,1)</f>
        <v>41854.602650462963</v>
      </c>
      <c r="T3885" s="11">
        <f>(((I3885/60)/60)/24)+DATE(1970,1,1)</f>
        <v>41884.602650462963</v>
      </c>
      <c r="U3885">
        <f>YEAR(S3885)</f>
        <v>2014</v>
      </c>
      <c r="V3885">
        <f>YEAR(T3885)</f>
        <v>2014</v>
      </c>
      <c r="W3885" t="str">
        <f>IF(V3885=U3885, "Yes"," No")</f>
        <v>Yes</v>
      </c>
    </row>
    <row r="3886" spans="1:23" ht="43.2" x14ac:dyDescent="0.3">
      <c r="A3886">
        <v>3884</v>
      </c>
      <c r="B3886" s="1" t="s">
        <v>7854</v>
      </c>
      <c r="C3886" s="1" t="s">
        <v>7855</v>
      </c>
      <c r="D3886">
        <v>10000</v>
      </c>
      <c r="E3886">
        <v>0</v>
      </c>
      <c r="F3886" t="s">
        <v>272</v>
      </c>
      <c r="G3886" t="s">
        <v>17</v>
      </c>
      <c r="H3886" t="s">
        <v>18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5931</v>
      </c>
      <c r="O3886" s="7">
        <f>(E3886/D3886)*100</f>
        <v>0</v>
      </c>
      <c r="P3886" s="5">
        <f>IFERROR((E3886/L3886),0)</f>
        <v>0</v>
      </c>
      <c r="Q3886" s="5" t="str">
        <f>LEFT(N3886,SEARCH("/", N3886)-1)</f>
        <v>theater</v>
      </c>
      <c r="R3886" s="5" t="str">
        <f>RIGHT(N3886,LEN(N3886)-SEARCH("/",N3886))</f>
        <v>musical</v>
      </c>
      <c r="S3886" s="11">
        <f>(((J3886/60)/60)/24)+DATE(1970,1,1)</f>
        <v>42065.791574074072</v>
      </c>
      <c r="T3886" s="11">
        <f>(((I3886/60)/60)/24)+DATE(1970,1,1)</f>
        <v>42090.749907407408</v>
      </c>
      <c r="U3886">
        <f>YEAR(S3886)</f>
        <v>2015</v>
      </c>
      <c r="V3886">
        <f>YEAR(T3886)</f>
        <v>2015</v>
      </c>
      <c r="W3886" t="str">
        <f>IF(V3886=U3886, "Yes"," No")</f>
        <v>Yes</v>
      </c>
    </row>
    <row r="3887" spans="1:23" ht="43.2" x14ac:dyDescent="0.3">
      <c r="A3887">
        <v>3885</v>
      </c>
      <c r="B3887" s="1" t="s">
        <v>7856</v>
      </c>
      <c r="C3887" s="1" t="s">
        <v>7857</v>
      </c>
      <c r="D3887">
        <v>375000</v>
      </c>
      <c r="E3887">
        <v>0</v>
      </c>
      <c r="F3887" t="s">
        <v>272</v>
      </c>
      <c r="G3887" t="s">
        <v>17</v>
      </c>
      <c r="H3887" t="s">
        <v>18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5931</v>
      </c>
      <c r="O3887" s="7">
        <f>(E3887/D3887)*100</f>
        <v>0</v>
      </c>
      <c r="P3887" s="5">
        <f>IFERROR((E3887/L3887),0)</f>
        <v>0</v>
      </c>
      <c r="Q3887" s="5" t="str">
        <f>LEFT(N3887,SEARCH("/", N3887)-1)</f>
        <v>theater</v>
      </c>
      <c r="R3887" s="5" t="str">
        <f>RIGHT(N3887,LEN(N3887)-SEARCH("/",N3887))</f>
        <v>musical</v>
      </c>
      <c r="S3887" s="11">
        <f>(((J3887/60)/60)/24)+DATE(1970,1,1)</f>
        <v>42469.951284722221</v>
      </c>
      <c r="T3887" s="11">
        <f>(((I3887/60)/60)/24)+DATE(1970,1,1)</f>
        <v>42499.951284722221</v>
      </c>
      <c r="U3887">
        <f>YEAR(S3887)</f>
        <v>2016</v>
      </c>
      <c r="V3887">
        <f>YEAR(T3887)</f>
        <v>2016</v>
      </c>
      <c r="W3887" t="str">
        <f>IF(V3887=U3887, "Yes"," No")</f>
        <v>Yes</v>
      </c>
    </row>
    <row r="3888" spans="1:23" x14ac:dyDescent="0.3">
      <c r="A3888">
        <v>3886</v>
      </c>
      <c r="B3888" s="1" t="s">
        <v>7858</v>
      </c>
      <c r="C3888" s="1">
        <v>1</v>
      </c>
      <c r="D3888">
        <v>10000</v>
      </c>
      <c r="E3888">
        <v>0</v>
      </c>
      <c r="F3888" t="s">
        <v>272</v>
      </c>
      <c r="G3888" t="s">
        <v>50</v>
      </c>
      <c r="H3888" t="s">
        <v>51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5931</v>
      </c>
      <c r="O3888" s="7">
        <f>(E3888/D3888)*100</f>
        <v>0</v>
      </c>
      <c r="P3888" s="5">
        <f>IFERROR((E3888/L3888),0)</f>
        <v>0</v>
      </c>
      <c r="Q3888" s="5" t="str">
        <f>LEFT(N3888,SEARCH("/", N3888)-1)</f>
        <v>theater</v>
      </c>
      <c r="R3888" s="5" t="str">
        <f>RIGHT(N3888,LEN(N3888)-SEARCH("/",N3888))</f>
        <v>musical</v>
      </c>
      <c r="S3888" s="11">
        <f>(((J3888/60)/60)/24)+DATE(1970,1,1)</f>
        <v>41954.228032407409</v>
      </c>
      <c r="T3888" s="11">
        <f>(((I3888/60)/60)/24)+DATE(1970,1,1)</f>
        <v>41984.228032407409</v>
      </c>
      <c r="U3888">
        <f>YEAR(S3888)</f>
        <v>2014</v>
      </c>
      <c r="V3888">
        <f>YEAR(T3888)</f>
        <v>2014</v>
      </c>
      <c r="W3888" t="str">
        <f>IF(V3888=U3888, "Yes"," No")</f>
        <v>Yes</v>
      </c>
    </row>
    <row r="3889" spans="1:23" ht="43.2" x14ac:dyDescent="0.3">
      <c r="A3889">
        <v>3887</v>
      </c>
      <c r="B3889" s="1" t="s">
        <v>7859</v>
      </c>
      <c r="C3889" s="1" t="s">
        <v>7860</v>
      </c>
      <c r="D3889">
        <v>2000</v>
      </c>
      <c r="E3889">
        <v>35</v>
      </c>
      <c r="F3889" t="s">
        <v>272</v>
      </c>
      <c r="G3889" t="s">
        <v>17</v>
      </c>
      <c r="H3889" t="s">
        <v>18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5931</v>
      </c>
      <c r="O3889" s="7">
        <f>(E3889/D3889)*100</f>
        <v>1.7500000000000002</v>
      </c>
      <c r="P3889" s="5">
        <f>IFERROR((E3889/L3889),0)</f>
        <v>17.5</v>
      </c>
      <c r="Q3889" s="5" t="str">
        <f>LEFT(N3889,SEARCH("/", N3889)-1)</f>
        <v>theater</v>
      </c>
      <c r="R3889" s="5" t="str">
        <f>RIGHT(N3889,LEN(N3889)-SEARCH("/",N3889))</f>
        <v>musical</v>
      </c>
      <c r="S3889" s="11">
        <f>(((J3889/60)/60)/24)+DATE(1970,1,1)</f>
        <v>42079.857974537037</v>
      </c>
      <c r="T3889" s="11">
        <f>(((I3889/60)/60)/24)+DATE(1970,1,1)</f>
        <v>42125.916666666672</v>
      </c>
      <c r="U3889">
        <f>YEAR(S3889)</f>
        <v>2015</v>
      </c>
      <c r="V3889">
        <f>YEAR(T3889)</f>
        <v>2015</v>
      </c>
      <c r="W3889" t="str">
        <f>IF(V3889=U3889, "Yes"," No")</f>
        <v>Yes</v>
      </c>
    </row>
    <row r="3890" spans="1:23" ht="43.2" x14ac:dyDescent="0.3">
      <c r="A3890">
        <v>3888</v>
      </c>
      <c r="B3890" s="1" t="s">
        <v>7861</v>
      </c>
      <c r="C3890" s="1" t="s">
        <v>7862</v>
      </c>
      <c r="D3890">
        <v>2000</v>
      </c>
      <c r="E3890">
        <v>542</v>
      </c>
      <c r="F3890" t="s">
        <v>357</v>
      </c>
      <c r="G3890" t="s">
        <v>24</v>
      </c>
      <c r="H3890" t="s">
        <v>25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1086</v>
      </c>
      <c r="O3890" s="7">
        <f>(E3890/D3890)*100</f>
        <v>27.1</v>
      </c>
      <c r="P3890" s="5">
        <f>IFERROR((E3890/L3890),0)</f>
        <v>38.714285714285715</v>
      </c>
      <c r="Q3890" s="5" t="str">
        <f>LEFT(N3890,SEARCH("/", N3890)-1)</f>
        <v>theater</v>
      </c>
      <c r="R3890" s="5" t="str">
        <f>RIGHT(N3890,LEN(N3890)-SEARCH("/",N3890))</f>
        <v>plays</v>
      </c>
      <c r="S3890" s="11">
        <f>(((J3890/60)/60)/24)+DATE(1970,1,1)</f>
        <v>42762.545810185184</v>
      </c>
      <c r="T3890" s="11">
        <f>(((I3890/60)/60)/24)+DATE(1970,1,1)</f>
        <v>42792.545810185184</v>
      </c>
      <c r="U3890">
        <f>YEAR(S3890)</f>
        <v>2017</v>
      </c>
      <c r="V3890">
        <f>YEAR(T3890)</f>
        <v>2017</v>
      </c>
      <c r="W3890" t="str">
        <f>IF(V3890=U3890, "Yes"," No")</f>
        <v>Yes</v>
      </c>
    </row>
    <row r="3891" spans="1:23" ht="43.2" x14ac:dyDescent="0.3">
      <c r="A3891">
        <v>3889</v>
      </c>
      <c r="B3891" s="1" t="s">
        <v>7863</v>
      </c>
      <c r="C3891" s="1" t="s">
        <v>7864</v>
      </c>
      <c r="D3891">
        <v>8000</v>
      </c>
      <c r="E3891">
        <v>118</v>
      </c>
      <c r="F3891" t="s">
        <v>357</v>
      </c>
      <c r="G3891" t="s">
        <v>17</v>
      </c>
      <c r="H3891" t="s">
        <v>18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1086</v>
      </c>
      <c r="O3891" s="7">
        <f>(E3891/D3891)*100</f>
        <v>1.4749999999999999</v>
      </c>
      <c r="P3891" s="5">
        <f>IFERROR((E3891/L3891),0)</f>
        <v>13.111111111111111</v>
      </c>
      <c r="Q3891" s="5" t="str">
        <f>LEFT(N3891,SEARCH("/", N3891)-1)</f>
        <v>theater</v>
      </c>
      <c r="R3891" s="5" t="str">
        <f>RIGHT(N3891,LEN(N3891)-SEARCH("/",N3891))</f>
        <v>plays</v>
      </c>
      <c r="S3891" s="11">
        <f>(((J3891/60)/60)/24)+DATE(1970,1,1)</f>
        <v>41977.004976851851</v>
      </c>
      <c r="T3891" s="11">
        <f>(((I3891/60)/60)/24)+DATE(1970,1,1)</f>
        <v>42008.976388888885</v>
      </c>
      <c r="U3891">
        <f>YEAR(S3891)</f>
        <v>2014</v>
      </c>
      <c r="V3891">
        <f>YEAR(T3891)</f>
        <v>2015</v>
      </c>
      <c r="W3891" t="str">
        <f>IF(V3891=U3891, "Yes"," No")</f>
        <v xml:space="preserve"> No</v>
      </c>
    </row>
    <row r="3892" spans="1:23" ht="43.2" x14ac:dyDescent="0.3">
      <c r="A3892">
        <v>3890</v>
      </c>
      <c r="B3892" s="1" t="s">
        <v>7865</v>
      </c>
      <c r="C3892" s="1" t="s">
        <v>7866</v>
      </c>
      <c r="D3892">
        <v>15000</v>
      </c>
      <c r="E3892">
        <v>2524</v>
      </c>
      <c r="F3892" t="s">
        <v>357</v>
      </c>
      <c r="G3892" t="s">
        <v>17</v>
      </c>
      <c r="H3892" t="s">
        <v>18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1086</v>
      </c>
      <c r="O3892" s="7">
        <f>(E3892/D3892)*100</f>
        <v>16.826666666666668</v>
      </c>
      <c r="P3892" s="5">
        <f>IFERROR((E3892/L3892),0)</f>
        <v>315.5</v>
      </c>
      <c r="Q3892" s="5" t="str">
        <f>LEFT(N3892,SEARCH("/", N3892)-1)</f>
        <v>theater</v>
      </c>
      <c r="R3892" s="5" t="str">
        <f>RIGHT(N3892,LEN(N3892)-SEARCH("/",N3892))</f>
        <v>plays</v>
      </c>
      <c r="S3892" s="11">
        <f>(((J3892/60)/60)/24)+DATE(1970,1,1)</f>
        <v>42171.758611111116</v>
      </c>
      <c r="T3892" s="11">
        <f>(((I3892/60)/60)/24)+DATE(1970,1,1)</f>
        <v>42231.758611111116</v>
      </c>
      <c r="U3892">
        <f>YEAR(S3892)</f>
        <v>2015</v>
      </c>
      <c r="V3892">
        <f>YEAR(T3892)</f>
        <v>2015</v>
      </c>
      <c r="W3892" t="str">
        <f>IF(V3892=U3892, "Yes"," No")</f>
        <v>Yes</v>
      </c>
    </row>
    <row r="3893" spans="1:23" ht="28.8" x14ac:dyDescent="0.3">
      <c r="A3893">
        <v>3891</v>
      </c>
      <c r="B3893" s="1" t="s">
        <v>7867</v>
      </c>
      <c r="C3893" s="1" t="s">
        <v>7868</v>
      </c>
      <c r="D3893">
        <v>800</v>
      </c>
      <c r="E3893">
        <v>260</v>
      </c>
      <c r="F3893" t="s">
        <v>357</v>
      </c>
      <c r="G3893" t="s">
        <v>17</v>
      </c>
      <c r="H3893" t="s">
        <v>18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1086</v>
      </c>
      <c r="O3893" s="7">
        <f>(E3893/D3893)*100</f>
        <v>32.5</v>
      </c>
      <c r="P3893" s="5">
        <f>IFERROR((E3893/L3893),0)</f>
        <v>37.142857142857146</v>
      </c>
      <c r="Q3893" s="5" t="str">
        <f>LEFT(N3893,SEARCH("/", N3893)-1)</f>
        <v>theater</v>
      </c>
      <c r="R3893" s="5" t="str">
        <f>RIGHT(N3893,LEN(N3893)-SEARCH("/",N3893))</f>
        <v>plays</v>
      </c>
      <c r="S3893" s="11">
        <f>(((J3893/60)/60)/24)+DATE(1970,1,1)</f>
        <v>42056.1324537037</v>
      </c>
      <c r="T3893" s="11">
        <f>(((I3893/60)/60)/24)+DATE(1970,1,1)</f>
        <v>42086.207638888889</v>
      </c>
      <c r="U3893">
        <f>YEAR(S3893)</f>
        <v>2015</v>
      </c>
      <c r="V3893">
        <f>YEAR(T3893)</f>
        <v>2015</v>
      </c>
      <c r="W3893" t="str">
        <f>IF(V3893=U3893, "Yes"," No")</f>
        <v>Yes</v>
      </c>
    </row>
    <row r="3894" spans="1:23" ht="57.6" x14ac:dyDescent="0.3">
      <c r="A3894">
        <v>3892</v>
      </c>
      <c r="B3894" s="1" t="s">
        <v>7869</v>
      </c>
      <c r="C3894" s="1" t="s">
        <v>7870</v>
      </c>
      <c r="D3894">
        <v>1000</v>
      </c>
      <c r="E3894">
        <v>0</v>
      </c>
      <c r="F3894" t="s">
        <v>357</v>
      </c>
      <c r="G3894" t="s">
        <v>17</v>
      </c>
      <c r="H3894" t="s">
        <v>18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1086</v>
      </c>
      <c r="O3894" s="7">
        <f>(E3894/D3894)*100</f>
        <v>0</v>
      </c>
      <c r="P3894" s="5">
        <f>IFERROR((E3894/L3894),0)</f>
        <v>0</v>
      </c>
      <c r="Q3894" s="5" t="str">
        <f>LEFT(N3894,SEARCH("/", N3894)-1)</f>
        <v>theater</v>
      </c>
      <c r="R3894" s="5" t="str">
        <f>RIGHT(N3894,LEN(N3894)-SEARCH("/",N3894))</f>
        <v>plays</v>
      </c>
      <c r="S3894" s="11">
        <f>(((J3894/60)/60)/24)+DATE(1970,1,1)</f>
        <v>41867.652280092596</v>
      </c>
      <c r="T3894" s="11">
        <f>(((I3894/60)/60)/24)+DATE(1970,1,1)</f>
        <v>41875.291666666664</v>
      </c>
      <c r="U3894">
        <f>YEAR(S3894)</f>
        <v>2014</v>
      </c>
      <c r="V3894">
        <f>YEAR(T3894)</f>
        <v>2014</v>
      </c>
      <c r="W3894" t="str">
        <f>IF(V3894=U3894, "Yes"," No")</f>
        <v>Yes</v>
      </c>
    </row>
    <row r="3895" spans="1:23" ht="57.6" x14ac:dyDescent="0.3">
      <c r="A3895">
        <v>3893</v>
      </c>
      <c r="B3895" s="1" t="s">
        <v>7871</v>
      </c>
      <c r="C3895" s="1" t="s">
        <v>7872</v>
      </c>
      <c r="D3895">
        <v>50000</v>
      </c>
      <c r="E3895">
        <v>10775</v>
      </c>
      <c r="F3895" t="s">
        <v>357</v>
      </c>
      <c r="G3895" t="s">
        <v>17</v>
      </c>
      <c r="H3895" t="s">
        <v>18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1086</v>
      </c>
      <c r="O3895" s="7">
        <f>(E3895/D3895)*100</f>
        <v>21.55</v>
      </c>
      <c r="P3895" s="5">
        <f>IFERROR((E3895/L3895),0)</f>
        <v>128.27380952380952</v>
      </c>
      <c r="Q3895" s="5" t="str">
        <f>LEFT(N3895,SEARCH("/", N3895)-1)</f>
        <v>theater</v>
      </c>
      <c r="R3895" s="5" t="str">
        <f>RIGHT(N3895,LEN(N3895)-SEARCH("/",N3895))</f>
        <v>plays</v>
      </c>
      <c r="S3895" s="11">
        <f>(((J3895/60)/60)/24)+DATE(1970,1,1)</f>
        <v>41779.657870370371</v>
      </c>
      <c r="T3895" s="11">
        <f>(((I3895/60)/60)/24)+DATE(1970,1,1)</f>
        <v>41821.25</v>
      </c>
      <c r="U3895">
        <f>YEAR(S3895)</f>
        <v>2014</v>
      </c>
      <c r="V3895">
        <f>YEAR(T3895)</f>
        <v>2014</v>
      </c>
      <c r="W3895" t="str">
        <f>IF(V3895=U3895, "Yes"," No")</f>
        <v>Yes</v>
      </c>
    </row>
    <row r="3896" spans="1:23" ht="57.6" x14ac:dyDescent="0.3">
      <c r="A3896">
        <v>3894</v>
      </c>
      <c r="B3896" s="1" t="s">
        <v>7873</v>
      </c>
      <c r="C3896" s="1" t="s">
        <v>7874</v>
      </c>
      <c r="D3896">
        <v>15000</v>
      </c>
      <c r="E3896">
        <v>520</v>
      </c>
      <c r="F3896" t="s">
        <v>357</v>
      </c>
      <c r="G3896" t="s">
        <v>17</v>
      </c>
      <c r="H3896" t="s">
        <v>18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1086</v>
      </c>
      <c r="O3896" s="7">
        <f>(E3896/D3896)*100</f>
        <v>3.4666666666666663</v>
      </c>
      <c r="P3896" s="5">
        <f>IFERROR((E3896/L3896),0)</f>
        <v>47.272727272727273</v>
      </c>
      <c r="Q3896" s="5" t="str">
        <f>LEFT(N3896,SEARCH("/", N3896)-1)</f>
        <v>theater</v>
      </c>
      <c r="R3896" s="5" t="str">
        <f>RIGHT(N3896,LEN(N3896)-SEARCH("/",N3896))</f>
        <v>plays</v>
      </c>
      <c r="S3896" s="11">
        <f>(((J3896/60)/60)/24)+DATE(1970,1,1)</f>
        <v>42679.958472222221</v>
      </c>
      <c r="T3896" s="11">
        <f>(((I3896/60)/60)/24)+DATE(1970,1,1)</f>
        <v>42710.207638888889</v>
      </c>
      <c r="U3896">
        <f>YEAR(S3896)</f>
        <v>2016</v>
      </c>
      <c r="V3896">
        <f>YEAR(T3896)</f>
        <v>2016</v>
      </c>
      <c r="W3896" t="str">
        <f>IF(V3896=U3896, "Yes"," No")</f>
        <v>Yes</v>
      </c>
    </row>
    <row r="3897" spans="1:23" ht="57.6" x14ac:dyDescent="0.3">
      <c r="A3897">
        <v>3895</v>
      </c>
      <c r="B3897" s="1" t="s">
        <v>7875</v>
      </c>
      <c r="C3897" s="1" t="s">
        <v>7876</v>
      </c>
      <c r="D3897">
        <v>1000</v>
      </c>
      <c r="E3897">
        <v>50</v>
      </c>
      <c r="F3897" t="s">
        <v>357</v>
      </c>
      <c r="G3897" t="s">
        <v>17</v>
      </c>
      <c r="H3897" t="s">
        <v>18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1086</v>
      </c>
      <c r="O3897" s="7">
        <f>(E3897/D3897)*100</f>
        <v>5</v>
      </c>
      <c r="P3897" s="5">
        <f>IFERROR((E3897/L3897),0)</f>
        <v>50</v>
      </c>
      <c r="Q3897" s="5" t="str">
        <f>LEFT(N3897,SEARCH("/", N3897)-1)</f>
        <v>theater</v>
      </c>
      <c r="R3897" s="5" t="str">
        <f>RIGHT(N3897,LEN(N3897)-SEARCH("/",N3897))</f>
        <v>plays</v>
      </c>
      <c r="S3897" s="11">
        <f>(((J3897/60)/60)/24)+DATE(1970,1,1)</f>
        <v>42032.250208333338</v>
      </c>
      <c r="T3897" s="11">
        <f>(((I3897/60)/60)/24)+DATE(1970,1,1)</f>
        <v>42063.250208333338</v>
      </c>
      <c r="U3897">
        <f>YEAR(S3897)</f>
        <v>2015</v>
      </c>
      <c r="V3897">
        <f>YEAR(T3897)</f>
        <v>2015</v>
      </c>
      <c r="W3897" t="str">
        <f>IF(V3897=U3897, "Yes"," No")</f>
        <v>Yes</v>
      </c>
    </row>
    <row r="3898" spans="1:23" ht="43.2" x14ac:dyDescent="0.3">
      <c r="A3898">
        <v>3896</v>
      </c>
      <c r="B3898" s="1" t="s">
        <v>7877</v>
      </c>
      <c r="C3898" s="1" t="s">
        <v>7878</v>
      </c>
      <c r="D3898">
        <v>1600</v>
      </c>
      <c r="E3898">
        <v>170</v>
      </c>
      <c r="F3898" t="s">
        <v>357</v>
      </c>
      <c r="G3898" t="s">
        <v>17</v>
      </c>
      <c r="H3898" t="s">
        <v>18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1086</v>
      </c>
      <c r="O3898" s="7">
        <f>(E3898/D3898)*100</f>
        <v>10.625</v>
      </c>
      <c r="P3898" s="5">
        <f>IFERROR((E3898/L3898),0)</f>
        <v>42.5</v>
      </c>
      <c r="Q3898" s="5" t="str">
        <f>LEFT(N3898,SEARCH("/", N3898)-1)</f>
        <v>theater</v>
      </c>
      <c r="R3898" s="5" t="str">
        <f>RIGHT(N3898,LEN(N3898)-SEARCH("/",N3898))</f>
        <v>plays</v>
      </c>
      <c r="S3898" s="11">
        <f>(((J3898/60)/60)/24)+DATE(1970,1,1)</f>
        <v>41793.191875000004</v>
      </c>
      <c r="T3898" s="11">
        <f>(((I3898/60)/60)/24)+DATE(1970,1,1)</f>
        <v>41807.191875000004</v>
      </c>
      <c r="U3898">
        <f>YEAR(S3898)</f>
        <v>2014</v>
      </c>
      <c r="V3898">
        <f>YEAR(T3898)</f>
        <v>2014</v>
      </c>
      <c r="W3898" t="str">
        <f>IF(V3898=U3898, "Yes"," No")</f>
        <v>Yes</v>
      </c>
    </row>
    <row r="3899" spans="1:23" ht="43.2" x14ac:dyDescent="0.3">
      <c r="A3899">
        <v>3897</v>
      </c>
      <c r="B3899" s="1" t="s">
        <v>7879</v>
      </c>
      <c r="C3899" s="1" t="s">
        <v>7880</v>
      </c>
      <c r="D3899">
        <v>2500</v>
      </c>
      <c r="E3899">
        <v>440</v>
      </c>
      <c r="F3899" t="s">
        <v>357</v>
      </c>
      <c r="G3899" t="s">
        <v>80</v>
      </c>
      <c r="H3899" t="s">
        <v>81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1086</v>
      </c>
      <c r="O3899" s="7">
        <f>(E3899/D3899)*100</f>
        <v>17.599999999999998</v>
      </c>
      <c r="P3899" s="5">
        <f>IFERROR((E3899/L3899),0)</f>
        <v>44</v>
      </c>
      <c r="Q3899" s="5" t="str">
        <f>LEFT(N3899,SEARCH("/", N3899)-1)</f>
        <v>theater</v>
      </c>
      <c r="R3899" s="5" t="str">
        <f>RIGHT(N3899,LEN(N3899)-SEARCH("/",N3899))</f>
        <v>plays</v>
      </c>
      <c r="S3899" s="11">
        <f>(((J3899/60)/60)/24)+DATE(1970,1,1)</f>
        <v>41982.87364583333</v>
      </c>
      <c r="T3899" s="11">
        <f>(((I3899/60)/60)/24)+DATE(1970,1,1)</f>
        <v>42012.87364583333</v>
      </c>
      <c r="U3899">
        <f>YEAR(S3899)</f>
        <v>2014</v>
      </c>
      <c r="V3899">
        <f>YEAR(T3899)</f>
        <v>2015</v>
      </c>
      <c r="W3899" t="str">
        <f>IF(V3899=U3899, "Yes"," No")</f>
        <v xml:space="preserve"> No</v>
      </c>
    </row>
    <row r="3900" spans="1:23" ht="57.6" x14ac:dyDescent="0.3">
      <c r="A3900">
        <v>3898</v>
      </c>
      <c r="B3900" s="1" t="s">
        <v>7881</v>
      </c>
      <c r="C3900" s="1" t="s">
        <v>7882</v>
      </c>
      <c r="D3900">
        <v>2500</v>
      </c>
      <c r="E3900">
        <v>814</v>
      </c>
      <c r="F3900" t="s">
        <v>357</v>
      </c>
      <c r="G3900" t="s">
        <v>24</v>
      </c>
      <c r="H3900" t="s">
        <v>25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1086</v>
      </c>
      <c r="O3900" s="7">
        <f>(E3900/D3900)*100</f>
        <v>32.56</v>
      </c>
      <c r="P3900" s="5">
        <f>IFERROR((E3900/L3900),0)</f>
        <v>50.875</v>
      </c>
      <c r="Q3900" s="5" t="str">
        <f>LEFT(N3900,SEARCH("/", N3900)-1)</f>
        <v>theater</v>
      </c>
      <c r="R3900" s="5" t="str">
        <f>RIGHT(N3900,LEN(N3900)-SEARCH("/",N3900))</f>
        <v>plays</v>
      </c>
      <c r="S3900" s="11">
        <f>(((J3900/60)/60)/24)+DATE(1970,1,1)</f>
        <v>42193.482291666667</v>
      </c>
      <c r="T3900" s="11">
        <f>(((I3900/60)/60)/24)+DATE(1970,1,1)</f>
        <v>42233.666666666672</v>
      </c>
      <c r="U3900">
        <f>YEAR(S3900)</f>
        <v>2015</v>
      </c>
      <c r="V3900">
        <f>YEAR(T3900)</f>
        <v>2015</v>
      </c>
      <c r="W3900" t="str">
        <f>IF(V3900=U3900, "Yes"," No")</f>
        <v>Yes</v>
      </c>
    </row>
    <row r="3901" spans="1:23" ht="43.2" x14ac:dyDescent="0.3">
      <c r="A3901">
        <v>3899</v>
      </c>
      <c r="B3901" s="1" t="s">
        <v>7883</v>
      </c>
      <c r="C3901" s="1" t="s">
        <v>7884</v>
      </c>
      <c r="D3901">
        <v>10000</v>
      </c>
      <c r="E3901">
        <v>125</v>
      </c>
      <c r="F3901" t="s">
        <v>357</v>
      </c>
      <c r="G3901" t="s">
        <v>17</v>
      </c>
      <c r="H3901" t="s">
        <v>18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1086</v>
      </c>
      <c r="O3901" s="7">
        <f>(E3901/D3901)*100</f>
        <v>1.25</v>
      </c>
      <c r="P3901" s="5">
        <f>IFERROR((E3901/L3901),0)</f>
        <v>62.5</v>
      </c>
      <c r="Q3901" s="5" t="str">
        <f>LEFT(N3901,SEARCH("/", N3901)-1)</f>
        <v>theater</v>
      </c>
      <c r="R3901" s="5" t="str">
        <f>RIGHT(N3901,LEN(N3901)-SEARCH("/",N3901))</f>
        <v>plays</v>
      </c>
      <c r="S3901" s="11">
        <f>(((J3901/60)/60)/24)+DATE(1970,1,1)</f>
        <v>41843.775011574071</v>
      </c>
      <c r="T3901" s="11">
        <f>(((I3901/60)/60)/24)+DATE(1970,1,1)</f>
        <v>41863.775011574071</v>
      </c>
      <c r="U3901">
        <f>YEAR(S3901)</f>
        <v>2014</v>
      </c>
      <c r="V3901">
        <f>YEAR(T3901)</f>
        <v>2014</v>
      </c>
      <c r="W3901" t="str">
        <f>IF(V3901=U3901, "Yes"," No")</f>
        <v>Yes</v>
      </c>
    </row>
    <row r="3902" spans="1:23" ht="43.2" x14ac:dyDescent="0.3">
      <c r="A3902">
        <v>3900</v>
      </c>
      <c r="B3902" s="1" t="s">
        <v>7885</v>
      </c>
      <c r="C3902" s="1" t="s">
        <v>7886</v>
      </c>
      <c r="D3902">
        <v>2500</v>
      </c>
      <c r="E3902">
        <v>135</v>
      </c>
      <c r="F3902" t="s">
        <v>357</v>
      </c>
      <c r="G3902" t="s">
        <v>17</v>
      </c>
      <c r="H3902" t="s">
        <v>18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1086</v>
      </c>
      <c r="O3902" s="7">
        <f>(E3902/D3902)*100</f>
        <v>5.4</v>
      </c>
      <c r="P3902" s="5">
        <f>IFERROR((E3902/L3902),0)</f>
        <v>27</v>
      </c>
      <c r="Q3902" s="5" t="str">
        <f>LEFT(N3902,SEARCH("/", N3902)-1)</f>
        <v>theater</v>
      </c>
      <c r="R3902" s="5" t="str">
        <f>RIGHT(N3902,LEN(N3902)-SEARCH("/",N3902))</f>
        <v>plays</v>
      </c>
      <c r="S3902" s="11">
        <f>(((J3902/60)/60)/24)+DATE(1970,1,1)</f>
        <v>42136.092488425929</v>
      </c>
      <c r="T3902" s="11">
        <f>(((I3902/60)/60)/24)+DATE(1970,1,1)</f>
        <v>42166.092488425929</v>
      </c>
      <c r="U3902">
        <f>YEAR(S3902)</f>
        <v>2015</v>
      </c>
      <c r="V3902">
        <f>YEAR(T3902)</f>
        <v>2015</v>
      </c>
      <c r="W3902" t="str">
        <f>IF(V3902=U3902, "Yes"," No")</f>
        <v>Yes</v>
      </c>
    </row>
    <row r="3903" spans="1:23" ht="43.2" x14ac:dyDescent="0.3">
      <c r="A3903">
        <v>3901</v>
      </c>
      <c r="B3903" s="1" t="s">
        <v>7887</v>
      </c>
      <c r="C3903" s="1" t="s">
        <v>7888</v>
      </c>
      <c r="D3903">
        <v>3000</v>
      </c>
      <c r="E3903">
        <v>25</v>
      </c>
      <c r="F3903" t="s">
        <v>357</v>
      </c>
      <c r="G3903" t="s">
        <v>17</v>
      </c>
      <c r="H3903" t="s">
        <v>18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1086</v>
      </c>
      <c r="O3903" s="7">
        <f>(E3903/D3903)*100</f>
        <v>0.83333333333333337</v>
      </c>
      <c r="P3903" s="5">
        <f>IFERROR((E3903/L3903),0)</f>
        <v>25</v>
      </c>
      <c r="Q3903" s="5" t="str">
        <f>LEFT(N3903,SEARCH("/", N3903)-1)</f>
        <v>theater</v>
      </c>
      <c r="R3903" s="5" t="str">
        <f>RIGHT(N3903,LEN(N3903)-SEARCH("/",N3903))</f>
        <v>plays</v>
      </c>
      <c r="S3903" s="11">
        <f>(((J3903/60)/60)/24)+DATE(1970,1,1)</f>
        <v>42317.826377314821</v>
      </c>
      <c r="T3903" s="11">
        <f>(((I3903/60)/60)/24)+DATE(1970,1,1)</f>
        <v>42357.826377314821</v>
      </c>
      <c r="U3903">
        <f>YEAR(S3903)</f>
        <v>2015</v>
      </c>
      <c r="V3903">
        <f>YEAR(T3903)</f>
        <v>2015</v>
      </c>
      <c r="W3903" t="str">
        <f>IF(V3903=U3903, "Yes"," No")</f>
        <v>Yes</v>
      </c>
    </row>
    <row r="3904" spans="1:23" ht="43.2" x14ac:dyDescent="0.3">
      <c r="A3904">
        <v>3902</v>
      </c>
      <c r="B3904" s="1" t="s">
        <v>7889</v>
      </c>
      <c r="C3904" s="1" t="s">
        <v>7890</v>
      </c>
      <c r="D3904">
        <v>3000</v>
      </c>
      <c r="E3904">
        <v>1465</v>
      </c>
      <c r="F3904" t="s">
        <v>357</v>
      </c>
      <c r="G3904" t="s">
        <v>24</v>
      </c>
      <c r="H3904" t="s">
        <v>25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1086</v>
      </c>
      <c r="O3904" s="7">
        <f>(E3904/D3904)*100</f>
        <v>48.833333333333336</v>
      </c>
      <c r="P3904" s="5">
        <f>IFERROR((E3904/L3904),0)</f>
        <v>47.258064516129032</v>
      </c>
      <c r="Q3904" s="5" t="str">
        <f>LEFT(N3904,SEARCH("/", N3904)-1)</f>
        <v>theater</v>
      </c>
      <c r="R3904" s="5" t="str">
        <f>RIGHT(N3904,LEN(N3904)-SEARCH("/",N3904))</f>
        <v>plays</v>
      </c>
      <c r="S3904" s="11">
        <f>(((J3904/60)/60)/24)+DATE(1970,1,1)</f>
        <v>42663.468078703707</v>
      </c>
      <c r="T3904" s="11">
        <f>(((I3904/60)/60)/24)+DATE(1970,1,1)</f>
        <v>42688.509745370371</v>
      </c>
      <c r="U3904">
        <f>YEAR(S3904)</f>
        <v>2016</v>
      </c>
      <c r="V3904">
        <f>YEAR(T3904)</f>
        <v>2016</v>
      </c>
      <c r="W3904" t="str">
        <f>IF(V3904=U3904, "Yes"," No")</f>
        <v>Yes</v>
      </c>
    </row>
    <row r="3905" spans="1:23" ht="57.6" x14ac:dyDescent="0.3">
      <c r="A3905">
        <v>3903</v>
      </c>
      <c r="B3905" s="1" t="s">
        <v>7891</v>
      </c>
      <c r="C3905" s="1" t="s">
        <v>7892</v>
      </c>
      <c r="D3905">
        <v>1500</v>
      </c>
      <c r="E3905">
        <v>0</v>
      </c>
      <c r="F3905" t="s">
        <v>357</v>
      </c>
      <c r="G3905" t="s">
        <v>17</v>
      </c>
      <c r="H3905" t="s">
        <v>18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1086</v>
      </c>
      <c r="O3905" s="7">
        <f>(E3905/D3905)*100</f>
        <v>0</v>
      </c>
      <c r="P3905" s="5">
        <f>IFERROR((E3905/L3905),0)</f>
        <v>0</v>
      </c>
      <c r="Q3905" s="5" t="str">
        <f>LEFT(N3905,SEARCH("/", N3905)-1)</f>
        <v>theater</v>
      </c>
      <c r="R3905" s="5" t="str">
        <f>RIGHT(N3905,LEN(N3905)-SEARCH("/",N3905))</f>
        <v>plays</v>
      </c>
      <c r="S3905" s="11">
        <f>(((J3905/60)/60)/24)+DATE(1970,1,1)</f>
        <v>42186.01116898148</v>
      </c>
      <c r="T3905" s="11">
        <f>(((I3905/60)/60)/24)+DATE(1970,1,1)</f>
        <v>42230.818055555559</v>
      </c>
      <c r="U3905">
        <f>YEAR(S3905)</f>
        <v>2015</v>
      </c>
      <c r="V3905">
        <f>YEAR(T3905)</f>
        <v>2015</v>
      </c>
      <c r="W3905" t="str">
        <f>IF(V3905=U3905, "Yes"," No")</f>
        <v>Yes</v>
      </c>
    </row>
    <row r="3906" spans="1:23" ht="28.8" x14ac:dyDescent="0.3">
      <c r="A3906">
        <v>3904</v>
      </c>
      <c r="B3906" s="1" t="s">
        <v>7893</v>
      </c>
      <c r="C3906" s="1" t="s">
        <v>7894</v>
      </c>
      <c r="D3906">
        <v>10000</v>
      </c>
      <c r="E3906">
        <v>3</v>
      </c>
      <c r="F3906" t="s">
        <v>357</v>
      </c>
      <c r="G3906" t="s">
        <v>17</v>
      </c>
      <c r="H3906" t="s">
        <v>18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1086</v>
      </c>
      <c r="O3906" s="7">
        <f>(E3906/D3906)*100</f>
        <v>0.03</v>
      </c>
      <c r="P3906" s="5">
        <f>IFERROR((E3906/L3906),0)</f>
        <v>1.5</v>
      </c>
      <c r="Q3906" s="5" t="str">
        <f>LEFT(N3906,SEARCH("/", N3906)-1)</f>
        <v>theater</v>
      </c>
      <c r="R3906" s="5" t="str">
        <f>RIGHT(N3906,LEN(N3906)-SEARCH("/",N3906))</f>
        <v>plays</v>
      </c>
      <c r="S3906" s="11">
        <f>(((J3906/60)/60)/24)+DATE(1970,1,1)</f>
        <v>42095.229166666672</v>
      </c>
      <c r="T3906" s="11">
        <f>(((I3906/60)/60)/24)+DATE(1970,1,1)</f>
        <v>42109.211111111115</v>
      </c>
      <c r="U3906">
        <f>YEAR(S3906)</f>
        <v>2015</v>
      </c>
      <c r="V3906">
        <f>YEAR(T3906)</f>
        <v>2015</v>
      </c>
      <c r="W3906" t="str">
        <f>IF(V3906=U3906, "Yes"," No")</f>
        <v>Yes</v>
      </c>
    </row>
    <row r="3907" spans="1:23" ht="43.2" x14ac:dyDescent="0.3">
      <c r="A3907">
        <v>3905</v>
      </c>
      <c r="B3907" s="1" t="s">
        <v>7895</v>
      </c>
      <c r="C3907" s="1" t="s">
        <v>7896</v>
      </c>
      <c r="D3907">
        <v>1500</v>
      </c>
      <c r="E3907">
        <v>173</v>
      </c>
      <c r="F3907" t="s">
        <v>357</v>
      </c>
      <c r="G3907" t="s">
        <v>24</v>
      </c>
      <c r="H3907" t="s">
        <v>25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1086</v>
      </c>
      <c r="O3907" s="7">
        <f>(E3907/D3907)*100</f>
        <v>11.533333333333333</v>
      </c>
      <c r="P3907" s="5">
        <f>IFERROR((E3907/L3907),0)</f>
        <v>24.714285714285715</v>
      </c>
      <c r="Q3907" s="5" t="str">
        <f>LEFT(N3907,SEARCH("/", N3907)-1)</f>
        <v>theater</v>
      </c>
      <c r="R3907" s="5" t="str">
        <f>RIGHT(N3907,LEN(N3907)-SEARCH("/",N3907))</f>
        <v>plays</v>
      </c>
      <c r="S3907" s="11">
        <f>(((J3907/60)/60)/24)+DATE(1970,1,1)</f>
        <v>42124.623877314814</v>
      </c>
      <c r="T3907" s="11">
        <f>(((I3907/60)/60)/24)+DATE(1970,1,1)</f>
        <v>42166.958333333328</v>
      </c>
      <c r="U3907">
        <f>YEAR(S3907)</f>
        <v>2015</v>
      </c>
      <c r="V3907">
        <f>YEAR(T3907)</f>
        <v>2015</v>
      </c>
      <c r="W3907" t="str">
        <f>IF(V3907=U3907, "Yes"," No")</f>
        <v>Yes</v>
      </c>
    </row>
    <row r="3908" spans="1:23" ht="43.2" x14ac:dyDescent="0.3">
      <c r="A3908">
        <v>3906</v>
      </c>
      <c r="B3908" s="1" t="s">
        <v>7897</v>
      </c>
      <c r="C3908" s="1" t="s">
        <v>7898</v>
      </c>
      <c r="D3908">
        <v>1500</v>
      </c>
      <c r="E3908">
        <v>1010</v>
      </c>
      <c r="F3908" t="s">
        <v>357</v>
      </c>
      <c r="G3908" t="s">
        <v>24</v>
      </c>
      <c r="H3908" t="s">
        <v>25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1086</v>
      </c>
      <c r="O3908" s="7">
        <f>(E3908/D3908)*100</f>
        <v>67.333333333333329</v>
      </c>
      <c r="P3908" s="5">
        <f>IFERROR((E3908/L3908),0)</f>
        <v>63.125</v>
      </c>
      <c r="Q3908" s="5" t="str">
        <f>LEFT(N3908,SEARCH("/", N3908)-1)</f>
        <v>theater</v>
      </c>
      <c r="R3908" s="5" t="str">
        <f>RIGHT(N3908,LEN(N3908)-SEARCH("/",N3908))</f>
        <v>plays</v>
      </c>
      <c r="S3908" s="11">
        <f>(((J3908/60)/60)/24)+DATE(1970,1,1)</f>
        <v>42143.917743055557</v>
      </c>
      <c r="T3908" s="11">
        <f>(((I3908/60)/60)/24)+DATE(1970,1,1)</f>
        <v>42181.559027777781</v>
      </c>
      <c r="U3908">
        <f>YEAR(S3908)</f>
        <v>2015</v>
      </c>
      <c r="V3908">
        <f>YEAR(T3908)</f>
        <v>2015</v>
      </c>
      <c r="W3908" t="str">
        <f>IF(V3908=U3908, "Yes"," No")</f>
        <v>Yes</v>
      </c>
    </row>
    <row r="3909" spans="1:23" ht="43.2" x14ac:dyDescent="0.3">
      <c r="A3909">
        <v>3907</v>
      </c>
      <c r="B3909" s="1" t="s">
        <v>7899</v>
      </c>
      <c r="C3909" s="1" t="s">
        <v>7900</v>
      </c>
      <c r="D3909">
        <v>1000</v>
      </c>
      <c r="E3909">
        <v>153</v>
      </c>
      <c r="F3909" t="s">
        <v>357</v>
      </c>
      <c r="G3909" t="s">
        <v>17</v>
      </c>
      <c r="H3909" t="s">
        <v>18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1086</v>
      </c>
      <c r="O3909" s="7">
        <f>(E3909/D3909)*100</f>
        <v>15.299999999999999</v>
      </c>
      <c r="P3909" s="5">
        <f>IFERROR((E3909/L3909),0)</f>
        <v>38.25</v>
      </c>
      <c r="Q3909" s="5" t="str">
        <f>LEFT(N3909,SEARCH("/", N3909)-1)</f>
        <v>theater</v>
      </c>
      <c r="R3909" s="5" t="str">
        <f>RIGHT(N3909,LEN(N3909)-SEARCH("/",N3909))</f>
        <v>plays</v>
      </c>
      <c r="S3909" s="11">
        <f>(((J3909/60)/60)/24)+DATE(1970,1,1)</f>
        <v>41906.819513888891</v>
      </c>
      <c r="T3909" s="11">
        <f>(((I3909/60)/60)/24)+DATE(1970,1,1)</f>
        <v>41938.838888888888</v>
      </c>
      <c r="U3909">
        <f>YEAR(S3909)</f>
        <v>2014</v>
      </c>
      <c r="V3909">
        <f>YEAR(T3909)</f>
        <v>2014</v>
      </c>
      <c r="W3909" t="str">
        <f>IF(V3909=U3909, "Yes"," No")</f>
        <v>Yes</v>
      </c>
    </row>
    <row r="3910" spans="1:23" ht="57.6" x14ac:dyDescent="0.3">
      <c r="A3910">
        <v>3908</v>
      </c>
      <c r="B3910" s="1" t="s">
        <v>7901</v>
      </c>
      <c r="C3910" s="1" t="s">
        <v>7902</v>
      </c>
      <c r="D3910">
        <v>750</v>
      </c>
      <c r="E3910">
        <v>65</v>
      </c>
      <c r="F3910" t="s">
        <v>357</v>
      </c>
      <c r="G3910" t="s">
        <v>17</v>
      </c>
      <c r="H3910" t="s">
        <v>18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1086</v>
      </c>
      <c r="O3910" s="7">
        <f>(E3910/D3910)*100</f>
        <v>8.6666666666666679</v>
      </c>
      <c r="P3910" s="5">
        <f>IFERROR((E3910/L3910),0)</f>
        <v>16.25</v>
      </c>
      <c r="Q3910" s="5" t="str">
        <f>LEFT(N3910,SEARCH("/", N3910)-1)</f>
        <v>theater</v>
      </c>
      <c r="R3910" s="5" t="str">
        <f>RIGHT(N3910,LEN(N3910)-SEARCH("/",N3910))</f>
        <v>plays</v>
      </c>
      <c r="S3910" s="11">
        <f>(((J3910/60)/60)/24)+DATE(1970,1,1)</f>
        <v>41834.135370370372</v>
      </c>
      <c r="T3910" s="11">
        <f>(((I3910/60)/60)/24)+DATE(1970,1,1)</f>
        <v>41849.135370370372</v>
      </c>
      <c r="U3910">
        <f>YEAR(S3910)</f>
        <v>2014</v>
      </c>
      <c r="V3910">
        <f>YEAR(T3910)</f>
        <v>2014</v>
      </c>
      <c r="W3910" t="str">
        <f>IF(V3910=U3910, "Yes"," No")</f>
        <v>Yes</v>
      </c>
    </row>
    <row r="3911" spans="1:23" ht="43.2" x14ac:dyDescent="0.3">
      <c r="A3911">
        <v>3909</v>
      </c>
      <c r="B3911" s="1" t="s">
        <v>7903</v>
      </c>
      <c r="C3911" s="1" t="s">
        <v>7904</v>
      </c>
      <c r="D3911">
        <v>60000</v>
      </c>
      <c r="E3911">
        <v>135</v>
      </c>
      <c r="F3911" t="s">
        <v>357</v>
      </c>
      <c r="G3911" t="s">
        <v>17</v>
      </c>
      <c r="H3911" t="s">
        <v>18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1086</v>
      </c>
      <c r="O3911" s="7">
        <f>(E3911/D3911)*100</f>
        <v>0.22499999999999998</v>
      </c>
      <c r="P3911" s="5">
        <f>IFERROR((E3911/L3911),0)</f>
        <v>33.75</v>
      </c>
      <c r="Q3911" s="5" t="str">
        <f>LEFT(N3911,SEARCH("/", N3911)-1)</f>
        <v>theater</v>
      </c>
      <c r="R3911" s="5" t="str">
        <f>RIGHT(N3911,LEN(N3911)-SEARCH("/",N3911))</f>
        <v>plays</v>
      </c>
      <c r="S3911" s="11">
        <f>(((J3911/60)/60)/24)+DATE(1970,1,1)</f>
        <v>41863.359282407408</v>
      </c>
      <c r="T3911" s="11">
        <f>(((I3911/60)/60)/24)+DATE(1970,1,1)</f>
        <v>41893.359282407408</v>
      </c>
      <c r="U3911">
        <f>YEAR(S3911)</f>
        <v>2014</v>
      </c>
      <c r="V3911">
        <f>YEAR(T3911)</f>
        <v>2014</v>
      </c>
      <c r="W3911" t="str">
        <f>IF(V3911=U3911, "Yes"," No")</f>
        <v>Yes</v>
      </c>
    </row>
    <row r="3912" spans="1:23" ht="43.2" x14ac:dyDescent="0.3">
      <c r="A3912">
        <v>3910</v>
      </c>
      <c r="B3912" s="1" t="s">
        <v>7905</v>
      </c>
      <c r="C3912" s="1" t="s">
        <v>7906</v>
      </c>
      <c r="D3912">
        <v>6000</v>
      </c>
      <c r="E3912">
        <v>185</v>
      </c>
      <c r="F3912" t="s">
        <v>357</v>
      </c>
      <c r="G3912" t="s">
        <v>17</v>
      </c>
      <c r="H3912" t="s">
        <v>18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1086</v>
      </c>
      <c r="O3912" s="7">
        <f>(E3912/D3912)*100</f>
        <v>3.0833333333333335</v>
      </c>
      <c r="P3912" s="5">
        <f>IFERROR((E3912/L3912),0)</f>
        <v>61.666666666666664</v>
      </c>
      <c r="Q3912" s="5" t="str">
        <f>LEFT(N3912,SEARCH("/", N3912)-1)</f>
        <v>theater</v>
      </c>
      <c r="R3912" s="5" t="str">
        <f>RIGHT(N3912,LEN(N3912)-SEARCH("/",N3912))</f>
        <v>plays</v>
      </c>
      <c r="S3912" s="11">
        <f>(((J3912/60)/60)/24)+DATE(1970,1,1)</f>
        <v>42224.756909722222</v>
      </c>
      <c r="T3912" s="11">
        <f>(((I3912/60)/60)/24)+DATE(1970,1,1)</f>
        <v>42254.756909722222</v>
      </c>
      <c r="U3912">
        <f>YEAR(S3912)</f>
        <v>2015</v>
      </c>
      <c r="V3912">
        <f>YEAR(T3912)</f>
        <v>2015</v>
      </c>
      <c r="W3912" t="str">
        <f>IF(V3912=U3912, "Yes"," No")</f>
        <v>Yes</v>
      </c>
    </row>
    <row r="3913" spans="1:23" ht="43.2" x14ac:dyDescent="0.3">
      <c r="A3913">
        <v>3911</v>
      </c>
      <c r="B3913" s="1" t="s">
        <v>7907</v>
      </c>
      <c r="C3913" s="1" t="s">
        <v>7908</v>
      </c>
      <c r="D3913">
        <v>8000</v>
      </c>
      <c r="E3913">
        <v>2993</v>
      </c>
      <c r="F3913" t="s">
        <v>357</v>
      </c>
      <c r="G3913" t="s">
        <v>17</v>
      </c>
      <c r="H3913" t="s">
        <v>18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1086</v>
      </c>
      <c r="O3913" s="7">
        <f>(E3913/D3913)*100</f>
        <v>37.412500000000001</v>
      </c>
      <c r="P3913" s="5">
        <f>IFERROR((E3913/L3913),0)</f>
        <v>83.138888888888886</v>
      </c>
      <c r="Q3913" s="5" t="str">
        <f>LEFT(N3913,SEARCH("/", N3913)-1)</f>
        <v>theater</v>
      </c>
      <c r="R3913" s="5" t="str">
        <f>RIGHT(N3913,LEN(N3913)-SEARCH("/",N3913))</f>
        <v>plays</v>
      </c>
      <c r="S3913" s="11">
        <f>(((J3913/60)/60)/24)+DATE(1970,1,1)</f>
        <v>41939.8122337963</v>
      </c>
      <c r="T3913" s="11">
        <f>(((I3913/60)/60)/24)+DATE(1970,1,1)</f>
        <v>41969.853900462964</v>
      </c>
      <c r="U3913">
        <f>YEAR(S3913)</f>
        <v>2014</v>
      </c>
      <c r="V3913">
        <f>YEAR(T3913)</f>
        <v>2014</v>
      </c>
      <c r="W3913" t="str">
        <f>IF(V3913=U3913, "Yes"," No")</f>
        <v>Yes</v>
      </c>
    </row>
    <row r="3914" spans="1:23" ht="43.2" x14ac:dyDescent="0.3">
      <c r="A3914">
        <v>3912</v>
      </c>
      <c r="B3914" s="1" t="s">
        <v>7909</v>
      </c>
      <c r="C3914" s="1" t="s">
        <v>7910</v>
      </c>
      <c r="D3914">
        <v>15000</v>
      </c>
      <c r="E3914">
        <v>1</v>
      </c>
      <c r="F3914" t="s">
        <v>357</v>
      </c>
      <c r="G3914" t="s">
        <v>17</v>
      </c>
      <c r="H3914" t="s">
        <v>18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1086</v>
      </c>
      <c r="O3914" s="7">
        <f>(E3914/D3914)*100</f>
        <v>6.6666666666666671E-3</v>
      </c>
      <c r="P3914" s="5">
        <f>IFERROR((E3914/L3914),0)</f>
        <v>1</v>
      </c>
      <c r="Q3914" s="5" t="str">
        <f>LEFT(N3914,SEARCH("/", N3914)-1)</f>
        <v>theater</v>
      </c>
      <c r="R3914" s="5" t="str">
        <f>RIGHT(N3914,LEN(N3914)-SEARCH("/",N3914))</f>
        <v>plays</v>
      </c>
      <c r="S3914" s="11">
        <f>(((J3914/60)/60)/24)+DATE(1970,1,1)</f>
        <v>42059.270023148143</v>
      </c>
      <c r="T3914" s="11">
        <f>(((I3914/60)/60)/24)+DATE(1970,1,1)</f>
        <v>42119.190972222219</v>
      </c>
      <c r="U3914">
        <f>YEAR(S3914)</f>
        <v>2015</v>
      </c>
      <c r="V3914">
        <f>YEAR(T3914)</f>
        <v>2015</v>
      </c>
      <c r="W3914" t="str">
        <f>IF(V3914=U3914, "Yes"," No")</f>
        <v>Yes</v>
      </c>
    </row>
    <row r="3915" spans="1:23" ht="43.2" x14ac:dyDescent="0.3">
      <c r="A3915">
        <v>3913</v>
      </c>
      <c r="B3915" s="1" t="s">
        <v>7911</v>
      </c>
      <c r="C3915" s="1" t="s">
        <v>7912</v>
      </c>
      <c r="D3915">
        <v>10000</v>
      </c>
      <c r="E3915">
        <v>1000</v>
      </c>
      <c r="F3915" t="s">
        <v>357</v>
      </c>
      <c r="G3915" t="s">
        <v>17</v>
      </c>
      <c r="H3915" t="s">
        <v>18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1086</v>
      </c>
      <c r="O3915" s="7">
        <f>(E3915/D3915)*100</f>
        <v>10</v>
      </c>
      <c r="P3915" s="5">
        <f>IFERROR((E3915/L3915),0)</f>
        <v>142.85714285714286</v>
      </c>
      <c r="Q3915" s="5" t="str">
        <f>LEFT(N3915,SEARCH("/", N3915)-1)</f>
        <v>theater</v>
      </c>
      <c r="R3915" s="5" t="str">
        <f>RIGHT(N3915,LEN(N3915)-SEARCH("/",N3915))</f>
        <v>plays</v>
      </c>
      <c r="S3915" s="11">
        <f>(((J3915/60)/60)/24)+DATE(1970,1,1)</f>
        <v>42308.211215277777</v>
      </c>
      <c r="T3915" s="11">
        <f>(((I3915/60)/60)/24)+DATE(1970,1,1)</f>
        <v>42338.252881944441</v>
      </c>
      <c r="U3915">
        <f>YEAR(S3915)</f>
        <v>2015</v>
      </c>
      <c r="V3915">
        <f>YEAR(T3915)</f>
        <v>2015</v>
      </c>
      <c r="W3915" t="str">
        <f>IF(V3915=U3915, "Yes"," No")</f>
        <v>Yes</v>
      </c>
    </row>
    <row r="3916" spans="1:23" ht="43.2" x14ac:dyDescent="0.3">
      <c r="A3916">
        <v>3914</v>
      </c>
      <c r="B3916" s="1" t="s">
        <v>7913</v>
      </c>
      <c r="C3916" s="1" t="s">
        <v>7914</v>
      </c>
      <c r="D3916">
        <v>2500</v>
      </c>
      <c r="E3916">
        <v>909</v>
      </c>
      <c r="F3916" t="s">
        <v>357</v>
      </c>
      <c r="G3916" t="s">
        <v>24</v>
      </c>
      <c r="H3916" t="s">
        <v>25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1086</v>
      </c>
      <c r="O3916" s="7">
        <f>(E3916/D3916)*100</f>
        <v>36.36</v>
      </c>
      <c r="P3916" s="5">
        <f>IFERROR((E3916/L3916),0)</f>
        <v>33.666666666666664</v>
      </c>
      <c r="Q3916" s="5" t="str">
        <f>LEFT(N3916,SEARCH("/", N3916)-1)</f>
        <v>theater</v>
      </c>
      <c r="R3916" s="5" t="str">
        <f>RIGHT(N3916,LEN(N3916)-SEARCH("/",N3916))</f>
        <v>plays</v>
      </c>
      <c r="S3916" s="11">
        <f>(((J3916/60)/60)/24)+DATE(1970,1,1)</f>
        <v>42114.818935185183</v>
      </c>
      <c r="T3916" s="11">
        <f>(((I3916/60)/60)/24)+DATE(1970,1,1)</f>
        <v>42134.957638888889</v>
      </c>
      <c r="U3916">
        <f>YEAR(S3916)</f>
        <v>2015</v>
      </c>
      <c r="V3916">
        <f>YEAR(T3916)</f>
        <v>2015</v>
      </c>
      <c r="W3916" t="str">
        <f>IF(V3916=U3916, "Yes"," No")</f>
        <v>Yes</v>
      </c>
    </row>
    <row r="3917" spans="1:23" ht="43.2" x14ac:dyDescent="0.3">
      <c r="A3917">
        <v>3915</v>
      </c>
      <c r="B3917" s="1" t="s">
        <v>7915</v>
      </c>
      <c r="C3917" s="1" t="s">
        <v>7916</v>
      </c>
      <c r="D3917">
        <v>1500</v>
      </c>
      <c r="E3917">
        <v>5</v>
      </c>
      <c r="F3917" t="s">
        <v>357</v>
      </c>
      <c r="G3917" t="s">
        <v>24</v>
      </c>
      <c r="H3917" t="s">
        <v>25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1086</v>
      </c>
      <c r="O3917" s="7">
        <f>(E3917/D3917)*100</f>
        <v>0.33333333333333337</v>
      </c>
      <c r="P3917" s="5">
        <f>IFERROR((E3917/L3917),0)</f>
        <v>5</v>
      </c>
      <c r="Q3917" s="5" t="str">
        <f>LEFT(N3917,SEARCH("/", N3917)-1)</f>
        <v>theater</v>
      </c>
      <c r="R3917" s="5" t="str">
        <f>RIGHT(N3917,LEN(N3917)-SEARCH("/",N3917))</f>
        <v>plays</v>
      </c>
      <c r="S3917" s="11">
        <f>(((J3917/60)/60)/24)+DATE(1970,1,1)</f>
        <v>42492.98505787037</v>
      </c>
      <c r="T3917" s="11">
        <f>(((I3917/60)/60)/24)+DATE(1970,1,1)</f>
        <v>42522.98505787037</v>
      </c>
      <c r="U3917">
        <f>YEAR(S3917)</f>
        <v>2016</v>
      </c>
      <c r="V3917">
        <f>YEAR(T3917)</f>
        <v>2016</v>
      </c>
      <c r="W3917" t="str">
        <f>IF(V3917=U3917, "Yes"," No")</f>
        <v>Yes</v>
      </c>
    </row>
    <row r="3918" spans="1:23" ht="43.2" x14ac:dyDescent="0.3">
      <c r="A3918">
        <v>3916</v>
      </c>
      <c r="B3918" s="1" t="s">
        <v>7917</v>
      </c>
      <c r="C3918" s="1" t="s">
        <v>7918</v>
      </c>
      <c r="D3918">
        <v>2000</v>
      </c>
      <c r="E3918">
        <v>0</v>
      </c>
      <c r="F3918" t="s">
        <v>357</v>
      </c>
      <c r="G3918" t="s">
        <v>309</v>
      </c>
      <c r="H3918" t="s">
        <v>310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1086</v>
      </c>
      <c r="O3918" s="7">
        <f>(E3918/D3918)*100</f>
        <v>0</v>
      </c>
      <c r="P3918" s="5">
        <f>IFERROR((E3918/L3918),0)</f>
        <v>0</v>
      </c>
      <c r="Q3918" s="5" t="str">
        <f>LEFT(N3918,SEARCH("/", N3918)-1)</f>
        <v>theater</v>
      </c>
      <c r="R3918" s="5" t="str">
        <f>RIGHT(N3918,LEN(N3918)-SEARCH("/",N3918))</f>
        <v>plays</v>
      </c>
      <c r="S3918" s="11">
        <f>(((J3918/60)/60)/24)+DATE(1970,1,1)</f>
        <v>42494.471666666665</v>
      </c>
      <c r="T3918" s="11">
        <f>(((I3918/60)/60)/24)+DATE(1970,1,1)</f>
        <v>42524.471666666665</v>
      </c>
      <c r="U3918">
        <f>YEAR(S3918)</f>
        <v>2016</v>
      </c>
      <c r="V3918">
        <f>YEAR(T3918)</f>
        <v>2016</v>
      </c>
      <c r="W3918" t="str">
        <f>IF(V3918=U3918, "Yes"," No")</f>
        <v>Yes</v>
      </c>
    </row>
    <row r="3919" spans="1:23" ht="43.2" x14ac:dyDescent="0.3">
      <c r="A3919">
        <v>3917</v>
      </c>
      <c r="B3919" s="1" t="s">
        <v>7919</v>
      </c>
      <c r="C3919" s="1" t="s">
        <v>7920</v>
      </c>
      <c r="D3919">
        <v>3500</v>
      </c>
      <c r="E3919">
        <v>10</v>
      </c>
      <c r="F3919" t="s">
        <v>357</v>
      </c>
      <c r="G3919" t="s">
        <v>24</v>
      </c>
      <c r="H3919" t="s">
        <v>25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1086</v>
      </c>
      <c r="O3919" s="7">
        <f>(E3919/D3919)*100</f>
        <v>0.2857142857142857</v>
      </c>
      <c r="P3919" s="5">
        <f>IFERROR((E3919/L3919),0)</f>
        <v>10</v>
      </c>
      <c r="Q3919" s="5" t="str">
        <f>LEFT(N3919,SEARCH("/", N3919)-1)</f>
        <v>theater</v>
      </c>
      <c r="R3919" s="5" t="str">
        <f>RIGHT(N3919,LEN(N3919)-SEARCH("/",N3919))</f>
        <v>plays</v>
      </c>
      <c r="S3919" s="11">
        <f>(((J3919/60)/60)/24)+DATE(1970,1,1)</f>
        <v>41863.527326388888</v>
      </c>
      <c r="T3919" s="11">
        <f>(((I3919/60)/60)/24)+DATE(1970,1,1)</f>
        <v>41893.527326388888</v>
      </c>
      <c r="U3919">
        <f>YEAR(S3919)</f>
        <v>2014</v>
      </c>
      <c r="V3919">
        <f>YEAR(T3919)</f>
        <v>2014</v>
      </c>
      <c r="W3919" t="str">
        <f>IF(V3919=U3919, "Yes"," No")</f>
        <v>Yes</v>
      </c>
    </row>
    <row r="3920" spans="1:23" ht="57.6" x14ac:dyDescent="0.3">
      <c r="A3920">
        <v>3918</v>
      </c>
      <c r="B3920" s="1" t="s">
        <v>7921</v>
      </c>
      <c r="C3920" s="1" t="s">
        <v>7922</v>
      </c>
      <c r="D3920">
        <v>60000</v>
      </c>
      <c r="E3920">
        <v>120</v>
      </c>
      <c r="F3920" t="s">
        <v>357</v>
      </c>
      <c r="G3920" t="s">
        <v>24</v>
      </c>
      <c r="H3920" t="s">
        <v>25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1086</v>
      </c>
      <c r="O3920" s="7">
        <f>(E3920/D3920)*100</f>
        <v>0.2</v>
      </c>
      <c r="P3920" s="5">
        <f>IFERROR((E3920/L3920),0)</f>
        <v>40</v>
      </c>
      <c r="Q3920" s="5" t="str">
        <f>LEFT(N3920,SEARCH("/", N3920)-1)</f>
        <v>theater</v>
      </c>
      <c r="R3920" s="5" t="str">
        <f>RIGHT(N3920,LEN(N3920)-SEARCH("/",N3920))</f>
        <v>plays</v>
      </c>
      <c r="S3920" s="11">
        <f>(((J3920/60)/60)/24)+DATE(1970,1,1)</f>
        <v>41843.664618055554</v>
      </c>
      <c r="T3920" s="11">
        <f>(((I3920/60)/60)/24)+DATE(1970,1,1)</f>
        <v>41855.666666666664</v>
      </c>
      <c r="U3920">
        <f>YEAR(S3920)</f>
        <v>2014</v>
      </c>
      <c r="V3920">
        <f>YEAR(T3920)</f>
        <v>2014</v>
      </c>
      <c r="W3920" t="str">
        <f>IF(V3920=U3920, "Yes"," No")</f>
        <v>Yes</v>
      </c>
    </row>
    <row r="3921" spans="1:23" ht="43.2" x14ac:dyDescent="0.3">
      <c r="A3921">
        <v>3919</v>
      </c>
      <c r="B3921" s="1" t="s">
        <v>7923</v>
      </c>
      <c r="C3921" s="1" t="s">
        <v>7924</v>
      </c>
      <c r="D3921">
        <v>5000</v>
      </c>
      <c r="E3921">
        <v>90</v>
      </c>
      <c r="F3921" t="s">
        <v>357</v>
      </c>
      <c r="G3921" t="s">
        <v>24</v>
      </c>
      <c r="H3921" t="s">
        <v>25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1086</v>
      </c>
      <c r="O3921" s="7">
        <f>(E3921/D3921)*100</f>
        <v>1.7999999999999998</v>
      </c>
      <c r="P3921" s="5">
        <f>IFERROR((E3921/L3921),0)</f>
        <v>30</v>
      </c>
      <c r="Q3921" s="5" t="str">
        <f>LEFT(N3921,SEARCH("/", N3921)-1)</f>
        <v>theater</v>
      </c>
      <c r="R3921" s="5" t="str">
        <f>RIGHT(N3921,LEN(N3921)-SEARCH("/",N3921))</f>
        <v>plays</v>
      </c>
      <c r="S3921" s="11">
        <f>(((J3921/60)/60)/24)+DATE(1970,1,1)</f>
        <v>42358.684872685189</v>
      </c>
      <c r="T3921" s="11">
        <f>(((I3921/60)/60)/24)+DATE(1970,1,1)</f>
        <v>42387</v>
      </c>
      <c r="U3921">
        <f>YEAR(S3921)</f>
        <v>2015</v>
      </c>
      <c r="V3921">
        <f>YEAR(T3921)</f>
        <v>2016</v>
      </c>
      <c r="W3921" t="str">
        <f>IF(V3921=U3921, "Yes"," No")</f>
        <v xml:space="preserve"> No</v>
      </c>
    </row>
    <row r="3922" spans="1:23" ht="43.2" x14ac:dyDescent="0.3">
      <c r="A3922">
        <v>3920</v>
      </c>
      <c r="B3922" s="1" t="s">
        <v>7925</v>
      </c>
      <c r="C3922" s="1" t="s">
        <v>7926</v>
      </c>
      <c r="D3922">
        <v>2500</v>
      </c>
      <c r="E3922">
        <v>135</v>
      </c>
      <c r="F3922" t="s">
        <v>357</v>
      </c>
      <c r="G3922" t="s">
        <v>24</v>
      </c>
      <c r="H3922" t="s">
        <v>25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1086</v>
      </c>
      <c r="O3922" s="7">
        <f>(E3922/D3922)*100</f>
        <v>5.4</v>
      </c>
      <c r="P3922" s="5">
        <f>IFERROR((E3922/L3922),0)</f>
        <v>45</v>
      </c>
      <c r="Q3922" s="5" t="str">
        <f>LEFT(N3922,SEARCH("/", N3922)-1)</f>
        <v>theater</v>
      </c>
      <c r="R3922" s="5" t="str">
        <f>RIGHT(N3922,LEN(N3922)-SEARCH("/",N3922))</f>
        <v>plays</v>
      </c>
      <c r="S3922" s="11">
        <f>(((J3922/60)/60)/24)+DATE(1970,1,1)</f>
        <v>42657.38726851852</v>
      </c>
      <c r="T3922" s="11">
        <f>(((I3922/60)/60)/24)+DATE(1970,1,1)</f>
        <v>42687.428935185191</v>
      </c>
      <c r="U3922">
        <f>YEAR(S3922)</f>
        <v>2016</v>
      </c>
      <c r="V3922">
        <f>YEAR(T3922)</f>
        <v>2016</v>
      </c>
      <c r="W3922" t="str">
        <f>IF(V3922=U3922, "Yes"," No")</f>
        <v>Yes</v>
      </c>
    </row>
    <row r="3923" spans="1:23" ht="43.2" x14ac:dyDescent="0.3">
      <c r="A3923">
        <v>3921</v>
      </c>
      <c r="B3923" s="1" t="s">
        <v>7927</v>
      </c>
      <c r="C3923" s="1" t="s">
        <v>7928</v>
      </c>
      <c r="D3923">
        <v>3000</v>
      </c>
      <c r="E3923">
        <v>0</v>
      </c>
      <c r="F3923" t="s">
        <v>357</v>
      </c>
      <c r="G3923" t="s">
        <v>24</v>
      </c>
      <c r="H3923" t="s">
        <v>25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1086</v>
      </c>
      <c r="O3923" s="7">
        <f>(E3923/D3923)*100</f>
        <v>0</v>
      </c>
      <c r="P3923" s="5">
        <f>IFERROR((E3923/L3923),0)</f>
        <v>0</v>
      </c>
      <c r="Q3923" s="5" t="str">
        <f>LEFT(N3923,SEARCH("/", N3923)-1)</f>
        <v>theater</v>
      </c>
      <c r="R3923" s="5" t="str">
        <f>RIGHT(N3923,LEN(N3923)-SEARCH("/",N3923))</f>
        <v>plays</v>
      </c>
      <c r="S3923" s="11">
        <f>(((J3923/60)/60)/24)+DATE(1970,1,1)</f>
        <v>41926.542303240742</v>
      </c>
      <c r="T3923" s="11">
        <f>(((I3923/60)/60)/24)+DATE(1970,1,1)</f>
        <v>41938.75</v>
      </c>
      <c r="U3923">
        <f>YEAR(S3923)</f>
        <v>2014</v>
      </c>
      <c r="V3923">
        <f>YEAR(T3923)</f>
        <v>2014</v>
      </c>
      <c r="W3923" t="str">
        <f>IF(V3923=U3923, "Yes"," No")</f>
        <v>Yes</v>
      </c>
    </row>
    <row r="3924" spans="1:23" ht="43.2" x14ac:dyDescent="0.3">
      <c r="A3924">
        <v>3922</v>
      </c>
      <c r="B3924" s="1" t="s">
        <v>7929</v>
      </c>
      <c r="C3924" s="1" t="s">
        <v>7930</v>
      </c>
      <c r="D3924">
        <v>750</v>
      </c>
      <c r="E3924">
        <v>61</v>
      </c>
      <c r="F3924" t="s">
        <v>357</v>
      </c>
      <c r="G3924" t="s">
        <v>17</v>
      </c>
      <c r="H3924" t="s">
        <v>18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1086</v>
      </c>
      <c r="O3924" s="7">
        <f>(E3924/D3924)*100</f>
        <v>8.1333333333333329</v>
      </c>
      <c r="P3924" s="5">
        <f>IFERROR((E3924/L3924),0)</f>
        <v>10.166666666666666</v>
      </c>
      <c r="Q3924" s="5" t="str">
        <f>LEFT(N3924,SEARCH("/", N3924)-1)</f>
        <v>theater</v>
      </c>
      <c r="R3924" s="5" t="str">
        <f>RIGHT(N3924,LEN(N3924)-SEARCH("/",N3924))</f>
        <v>plays</v>
      </c>
      <c r="S3924" s="11">
        <f>(((J3924/60)/60)/24)+DATE(1970,1,1)</f>
        <v>42020.768634259264</v>
      </c>
      <c r="T3924" s="11">
        <f>(((I3924/60)/60)/24)+DATE(1970,1,1)</f>
        <v>42065.958333333328</v>
      </c>
      <c r="U3924">
        <f>YEAR(S3924)</f>
        <v>2015</v>
      </c>
      <c r="V3924">
        <f>YEAR(T3924)</f>
        <v>2015</v>
      </c>
      <c r="W3924" t="str">
        <f>IF(V3924=U3924, "Yes"," No")</f>
        <v>Yes</v>
      </c>
    </row>
    <row r="3925" spans="1:23" ht="43.2" x14ac:dyDescent="0.3">
      <c r="A3925">
        <v>3923</v>
      </c>
      <c r="B3925" s="1" t="s">
        <v>7931</v>
      </c>
      <c r="C3925" s="1" t="s">
        <v>7932</v>
      </c>
      <c r="D3925">
        <v>11500</v>
      </c>
      <c r="E3925">
        <v>1384</v>
      </c>
      <c r="F3925" t="s">
        <v>357</v>
      </c>
      <c r="G3925" t="s">
        <v>24</v>
      </c>
      <c r="H3925" t="s">
        <v>25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1086</v>
      </c>
      <c r="O3925" s="7">
        <f>(E3925/D3925)*100</f>
        <v>12.034782608695652</v>
      </c>
      <c r="P3925" s="5">
        <f>IFERROR((E3925/L3925),0)</f>
        <v>81.411764705882348</v>
      </c>
      <c r="Q3925" s="5" t="str">
        <f>LEFT(N3925,SEARCH("/", N3925)-1)</f>
        <v>theater</v>
      </c>
      <c r="R3925" s="5" t="str">
        <f>RIGHT(N3925,LEN(N3925)-SEARCH("/",N3925))</f>
        <v>plays</v>
      </c>
      <c r="S3925" s="11">
        <f>(((J3925/60)/60)/24)+DATE(1970,1,1)</f>
        <v>42075.979988425926</v>
      </c>
      <c r="T3925" s="11">
        <f>(((I3925/60)/60)/24)+DATE(1970,1,1)</f>
        <v>42103.979988425926</v>
      </c>
      <c r="U3925">
        <f>YEAR(S3925)</f>
        <v>2015</v>
      </c>
      <c r="V3925">
        <f>YEAR(T3925)</f>
        <v>2015</v>
      </c>
      <c r="W3925" t="str">
        <f>IF(V3925=U3925, "Yes"," No")</f>
        <v>Yes</v>
      </c>
    </row>
    <row r="3926" spans="1:23" ht="43.2" x14ac:dyDescent="0.3">
      <c r="A3926">
        <v>3924</v>
      </c>
      <c r="B3926" s="1" t="s">
        <v>7933</v>
      </c>
      <c r="C3926" s="1" t="s">
        <v>7934</v>
      </c>
      <c r="D3926">
        <v>15000</v>
      </c>
      <c r="E3926">
        <v>2290</v>
      </c>
      <c r="F3926" t="s">
        <v>357</v>
      </c>
      <c r="G3926" t="s">
        <v>17</v>
      </c>
      <c r="H3926" t="s">
        <v>18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1086</v>
      </c>
      <c r="O3926" s="7">
        <f>(E3926/D3926)*100</f>
        <v>15.266666666666667</v>
      </c>
      <c r="P3926" s="5">
        <f>IFERROR((E3926/L3926),0)</f>
        <v>57.25</v>
      </c>
      <c r="Q3926" s="5" t="str">
        <f>LEFT(N3926,SEARCH("/", N3926)-1)</f>
        <v>theater</v>
      </c>
      <c r="R3926" s="5" t="str">
        <f>RIGHT(N3926,LEN(N3926)-SEARCH("/",N3926))</f>
        <v>plays</v>
      </c>
      <c r="S3926" s="11">
        <f>(((J3926/60)/60)/24)+DATE(1970,1,1)</f>
        <v>41786.959745370368</v>
      </c>
      <c r="T3926" s="11">
        <f>(((I3926/60)/60)/24)+DATE(1970,1,1)</f>
        <v>41816.959745370368</v>
      </c>
      <c r="U3926">
        <f>YEAR(S3926)</f>
        <v>2014</v>
      </c>
      <c r="V3926">
        <f>YEAR(T3926)</f>
        <v>2014</v>
      </c>
      <c r="W3926" t="str">
        <f>IF(V3926=U3926, "Yes"," No")</f>
        <v>Yes</v>
      </c>
    </row>
    <row r="3927" spans="1:23" ht="43.2" x14ac:dyDescent="0.3">
      <c r="A3927">
        <v>3925</v>
      </c>
      <c r="B3927" s="1" t="s">
        <v>7935</v>
      </c>
      <c r="C3927" s="1" t="s">
        <v>7936</v>
      </c>
      <c r="D3927">
        <v>150</v>
      </c>
      <c r="E3927">
        <v>15</v>
      </c>
      <c r="F3927" t="s">
        <v>357</v>
      </c>
      <c r="G3927" t="s">
        <v>17</v>
      </c>
      <c r="H3927" t="s">
        <v>18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1086</v>
      </c>
      <c r="O3927" s="7">
        <f>(E3927/D3927)*100</f>
        <v>10</v>
      </c>
      <c r="P3927" s="5">
        <f>IFERROR((E3927/L3927),0)</f>
        <v>5</v>
      </c>
      <c r="Q3927" s="5" t="str">
        <f>LEFT(N3927,SEARCH("/", N3927)-1)</f>
        <v>theater</v>
      </c>
      <c r="R3927" s="5" t="str">
        <f>RIGHT(N3927,LEN(N3927)-SEARCH("/",N3927))</f>
        <v>plays</v>
      </c>
      <c r="S3927" s="11">
        <f>(((J3927/60)/60)/24)+DATE(1970,1,1)</f>
        <v>41820.870821759258</v>
      </c>
      <c r="T3927" s="11">
        <f>(((I3927/60)/60)/24)+DATE(1970,1,1)</f>
        <v>41850.870821759258</v>
      </c>
      <c r="U3927">
        <f>YEAR(S3927)</f>
        <v>2014</v>
      </c>
      <c r="V3927">
        <f>YEAR(T3927)</f>
        <v>2014</v>
      </c>
      <c r="W3927" t="str">
        <f>IF(V3927=U3927, "Yes"," No")</f>
        <v>Yes</v>
      </c>
    </row>
    <row r="3928" spans="1:23" ht="28.8" x14ac:dyDescent="0.3">
      <c r="A3928">
        <v>3926</v>
      </c>
      <c r="B3928" s="1" t="s">
        <v>7937</v>
      </c>
      <c r="C3928" s="1" t="s">
        <v>7938</v>
      </c>
      <c r="D3928">
        <v>5000</v>
      </c>
      <c r="E3928">
        <v>15</v>
      </c>
      <c r="F3928" t="s">
        <v>357</v>
      </c>
      <c r="G3928" t="s">
        <v>50</v>
      </c>
      <c r="H3928" t="s">
        <v>51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1086</v>
      </c>
      <c r="O3928" s="7">
        <f>(E3928/D3928)*100</f>
        <v>0.3</v>
      </c>
      <c r="P3928" s="5">
        <f>IFERROR((E3928/L3928),0)</f>
        <v>15</v>
      </c>
      <c r="Q3928" s="5" t="str">
        <f>LEFT(N3928,SEARCH("/", N3928)-1)</f>
        <v>theater</v>
      </c>
      <c r="R3928" s="5" t="str">
        <f>RIGHT(N3928,LEN(N3928)-SEARCH("/",N3928))</f>
        <v>plays</v>
      </c>
      <c r="S3928" s="11">
        <f>(((J3928/60)/60)/24)+DATE(1970,1,1)</f>
        <v>41970.085046296299</v>
      </c>
      <c r="T3928" s="11">
        <f>(((I3928/60)/60)/24)+DATE(1970,1,1)</f>
        <v>42000.085046296299</v>
      </c>
      <c r="U3928">
        <f>YEAR(S3928)</f>
        <v>2014</v>
      </c>
      <c r="V3928">
        <f>YEAR(T3928)</f>
        <v>2014</v>
      </c>
      <c r="W3928" t="str">
        <f>IF(V3928=U3928, "Yes"," No")</f>
        <v>Yes</v>
      </c>
    </row>
    <row r="3929" spans="1:23" ht="43.2" x14ac:dyDescent="0.3">
      <c r="A3929">
        <v>3927</v>
      </c>
      <c r="B3929" s="1" t="s">
        <v>7939</v>
      </c>
      <c r="C3929" s="1" t="s">
        <v>7940</v>
      </c>
      <c r="D3929">
        <v>2500</v>
      </c>
      <c r="E3929">
        <v>25</v>
      </c>
      <c r="F3929" t="s">
        <v>357</v>
      </c>
      <c r="G3929" t="s">
        <v>24</v>
      </c>
      <c r="H3929" t="s">
        <v>25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1086</v>
      </c>
      <c r="O3929" s="7">
        <f>(E3929/D3929)*100</f>
        <v>1</v>
      </c>
      <c r="P3929" s="5">
        <f>IFERROR((E3929/L3929),0)</f>
        <v>12.5</v>
      </c>
      <c r="Q3929" s="5" t="str">
        <f>LEFT(N3929,SEARCH("/", N3929)-1)</f>
        <v>theater</v>
      </c>
      <c r="R3929" s="5" t="str">
        <f>RIGHT(N3929,LEN(N3929)-SEARCH("/",N3929))</f>
        <v>plays</v>
      </c>
      <c r="S3929" s="11">
        <f>(((J3929/60)/60)/24)+DATE(1970,1,1)</f>
        <v>41830.267407407409</v>
      </c>
      <c r="T3929" s="11">
        <f>(((I3929/60)/60)/24)+DATE(1970,1,1)</f>
        <v>41860.267407407409</v>
      </c>
      <c r="U3929">
        <f>YEAR(S3929)</f>
        <v>2014</v>
      </c>
      <c r="V3929">
        <f>YEAR(T3929)</f>
        <v>2014</v>
      </c>
      <c r="W3929" t="str">
        <f>IF(V3929=U3929, "Yes"," No")</f>
        <v>Yes</v>
      </c>
    </row>
    <row r="3930" spans="1:23" ht="43.2" x14ac:dyDescent="0.3">
      <c r="A3930">
        <v>3928</v>
      </c>
      <c r="B3930" s="1" t="s">
        <v>7941</v>
      </c>
      <c r="C3930" s="1" t="s">
        <v>7942</v>
      </c>
      <c r="D3930">
        <v>5000</v>
      </c>
      <c r="E3930">
        <v>651</v>
      </c>
      <c r="F3930" t="s">
        <v>357</v>
      </c>
      <c r="G3930" t="s">
        <v>17</v>
      </c>
      <c r="H3930" t="s">
        <v>18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1086</v>
      </c>
      <c r="O3930" s="7">
        <f>(E3930/D3930)*100</f>
        <v>13.020000000000001</v>
      </c>
      <c r="P3930" s="5">
        <f>IFERROR((E3930/L3930),0)</f>
        <v>93</v>
      </c>
      <c r="Q3930" s="5" t="str">
        <f>LEFT(N3930,SEARCH("/", N3930)-1)</f>
        <v>theater</v>
      </c>
      <c r="R3930" s="5" t="str">
        <f>RIGHT(N3930,LEN(N3930)-SEARCH("/",N3930))</f>
        <v>plays</v>
      </c>
      <c r="S3930" s="11">
        <f>(((J3930/60)/60)/24)+DATE(1970,1,1)</f>
        <v>42265.683182870373</v>
      </c>
      <c r="T3930" s="11">
        <f>(((I3930/60)/60)/24)+DATE(1970,1,1)</f>
        <v>42293.207638888889</v>
      </c>
      <c r="U3930">
        <f>YEAR(S3930)</f>
        <v>2015</v>
      </c>
      <c r="V3930">
        <f>YEAR(T3930)</f>
        <v>2015</v>
      </c>
      <c r="W3930" t="str">
        <f>IF(V3930=U3930, "Yes"," No")</f>
        <v>Yes</v>
      </c>
    </row>
    <row r="3931" spans="1:23" ht="43.2" x14ac:dyDescent="0.3">
      <c r="A3931">
        <v>3929</v>
      </c>
      <c r="B3931" s="1" t="s">
        <v>7943</v>
      </c>
      <c r="C3931" s="1" t="s">
        <v>7944</v>
      </c>
      <c r="D3931">
        <v>20000</v>
      </c>
      <c r="E3931">
        <v>453</v>
      </c>
      <c r="F3931" t="s">
        <v>357</v>
      </c>
      <c r="G3931" t="s">
        <v>17</v>
      </c>
      <c r="H3931" t="s">
        <v>18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1086</v>
      </c>
      <c r="O3931" s="7">
        <f>(E3931/D3931)*100</f>
        <v>2.2650000000000001</v>
      </c>
      <c r="P3931" s="5">
        <f>IFERROR((E3931/L3931),0)</f>
        <v>32.357142857142854</v>
      </c>
      <c r="Q3931" s="5" t="str">
        <f>LEFT(N3931,SEARCH("/", N3931)-1)</f>
        <v>theater</v>
      </c>
      <c r="R3931" s="5" t="str">
        <f>RIGHT(N3931,LEN(N3931)-SEARCH("/",N3931))</f>
        <v>plays</v>
      </c>
      <c r="S3931" s="11">
        <f>(((J3931/60)/60)/24)+DATE(1970,1,1)</f>
        <v>42601.827141203699</v>
      </c>
      <c r="T3931" s="11">
        <f>(((I3931/60)/60)/24)+DATE(1970,1,1)</f>
        <v>42631.827141203699</v>
      </c>
      <c r="U3931">
        <f>YEAR(S3931)</f>
        <v>2016</v>
      </c>
      <c r="V3931">
        <f>YEAR(T3931)</f>
        <v>2016</v>
      </c>
      <c r="W3931" t="str">
        <f>IF(V3931=U3931, "Yes"," No")</f>
        <v>Yes</v>
      </c>
    </row>
    <row r="3932" spans="1:23" ht="43.2" x14ac:dyDescent="0.3">
      <c r="A3932">
        <v>3930</v>
      </c>
      <c r="B3932" s="1" t="s">
        <v>7945</v>
      </c>
      <c r="C3932" s="1" t="s">
        <v>7946</v>
      </c>
      <c r="D3932">
        <v>10000</v>
      </c>
      <c r="E3932">
        <v>0</v>
      </c>
      <c r="F3932" t="s">
        <v>357</v>
      </c>
      <c r="G3932" t="s">
        <v>50</v>
      </c>
      <c r="H3932" t="s">
        <v>51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1086</v>
      </c>
      <c r="O3932" s="7">
        <f>(E3932/D3932)*100</f>
        <v>0</v>
      </c>
      <c r="P3932" s="5">
        <f>IFERROR((E3932/L3932),0)</f>
        <v>0</v>
      </c>
      <c r="Q3932" s="5" t="str">
        <f>LEFT(N3932,SEARCH("/", N3932)-1)</f>
        <v>theater</v>
      </c>
      <c r="R3932" s="5" t="str">
        <f>RIGHT(N3932,LEN(N3932)-SEARCH("/",N3932))</f>
        <v>plays</v>
      </c>
      <c r="S3932" s="11">
        <f>(((J3932/60)/60)/24)+DATE(1970,1,1)</f>
        <v>42433.338749999995</v>
      </c>
      <c r="T3932" s="11">
        <f>(((I3932/60)/60)/24)+DATE(1970,1,1)</f>
        <v>42461.25</v>
      </c>
      <c r="U3932">
        <f>YEAR(S3932)</f>
        <v>2016</v>
      </c>
      <c r="V3932">
        <f>YEAR(T3932)</f>
        <v>2016</v>
      </c>
      <c r="W3932" t="str">
        <f>IF(V3932=U3932, "Yes"," No")</f>
        <v>Yes</v>
      </c>
    </row>
    <row r="3933" spans="1:23" ht="43.2" x14ac:dyDescent="0.3">
      <c r="A3933">
        <v>3931</v>
      </c>
      <c r="B3933" s="1" t="s">
        <v>7947</v>
      </c>
      <c r="C3933" s="1" t="s">
        <v>7948</v>
      </c>
      <c r="D3933">
        <v>8000</v>
      </c>
      <c r="E3933">
        <v>0</v>
      </c>
      <c r="F3933" t="s">
        <v>357</v>
      </c>
      <c r="G3933" t="s">
        <v>17</v>
      </c>
      <c r="H3933" t="s">
        <v>18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1086</v>
      </c>
      <c r="O3933" s="7">
        <f>(E3933/D3933)*100</f>
        <v>0</v>
      </c>
      <c r="P3933" s="5">
        <f>IFERROR((E3933/L3933),0)</f>
        <v>0</v>
      </c>
      <c r="Q3933" s="5" t="str">
        <f>LEFT(N3933,SEARCH("/", N3933)-1)</f>
        <v>theater</v>
      </c>
      <c r="R3933" s="5" t="str">
        <f>RIGHT(N3933,LEN(N3933)-SEARCH("/",N3933))</f>
        <v>plays</v>
      </c>
      <c r="S3933" s="11">
        <f>(((J3933/60)/60)/24)+DATE(1970,1,1)</f>
        <v>42228.151701388888</v>
      </c>
      <c r="T3933" s="11">
        <f>(((I3933/60)/60)/24)+DATE(1970,1,1)</f>
        <v>42253.151701388888</v>
      </c>
      <c r="U3933">
        <f>YEAR(S3933)</f>
        <v>2015</v>
      </c>
      <c r="V3933">
        <f>YEAR(T3933)</f>
        <v>2015</v>
      </c>
      <c r="W3933" t="str">
        <f>IF(V3933=U3933, "Yes"," No")</f>
        <v>Yes</v>
      </c>
    </row>
    <row r="3934" spans="1:23" ht="43.2" x14ac:dyDescent="0.3">
      <c r="A3934">
        <v>3932</v>
      </c>
      <c r="B3934" s="1" t="s">
        <v>7949</v>
      </c>
      <c r="C3934" s="1" t="s">
        <v>7950</v>
      </c>
      <c r="D3934">
        <v>12000</v>
      </c>
      <c r="E3934">
        <v>1</v>
      </c>
      <c r="F3934" t="s">
        <v>357</v>
      </c>
      <c r="G3934" t="s">
        <v>17</v>
      </c>
      <c r="H3934" t="s">
        <v>18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1086</v>
      </c>
      <c r="O3934" s="7">
        <f>(E3934/D3934)*100</f>
        <v>8.3333333333333332E-3</v>
      </c>
      <c r="P3934" s="5">
        <f>IFERROR((E3934/L3934),0)</f>
        <v>1</v>
      </c>
      <c r="Q3934" s="5" t="str">
        <f>LEFT(N3934,SEARCH("/", N3934)-1)</f>
        <v>theater</v>
      </c>
      <c r="R3934" s="5" t="str">
        <f>RIGHT(N3934,LEN(N3934)-SEARCH("/",N3934))</f>
        <v>plays</v>
      </c>
      <c r="S3934" s="11">
        <f>(((J3934/60)/60)/24)+DATE(1970,1,1)</f>
        <v>42415.168564814812</v>
      </c>
      <c r="T3934" s="11">
        <f>(((I3934/60)/60)/24)+DATE(1970,1,1)</f>
        <v>42445.126898148148</v>
      </c>
      <c r="U3934">
        <f>YEAR(S3934)</f>
        <v>2016</v>
      </c>
      <c r="V3934">
        <f>YEAR(T3934)</f>
        <v>2016</v>
      </c>
      <c r="W3934" t="str">
        <f>IF(V3934=U3934, "Yes"," No")</f>
        <v>Yes</v>
      </c>
    </row>
    <row r="3935" spans="1:23" ht="43.2" x14ac:dyDescent="0.3">
      <c r="A3935">
        <v>3933</v>
      </c>
      <c r="B3935" s="1" t="s">
        <v>7951</v>
      </c>
      <c r="C3935" s="1" t="s">
        <v>7952</v>
      </c>
      <c r="D3935">
        <v>7000</v>
      </c>
      <c r="E3935">
        <v>1102</v>
      </c>
      <c r="F3935" t="s">
        <v>357</v>
      </c>
      <c r="G3935" t="s">
        <v>17</v>
      </c>
      <c r="H3935" t="s">
        <v>18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1086</v>
      </c>
      <c r="O3935" s="7">
        <f>(E3935/D3935)*100</f>
        <v>15.742857142857142</v>
      </c>
      <c r="P3935" s="5">
        <f>IFERROR((E3935/L3935),0)</f>
        <v>91.833333333333329</v>
      </c>
      <c r="Q3935" s="5" t="str">
        <f>LEFT(N3935,SEARCH("/", N3935)-1)</f>
        <v>theater</v>
      </c>
      <c r="R3935" s="5" t="str">
        <f>RIGHT(N3935,LEN(N3935)-SEARCH("/",N3935))</f>
        <v>plays</v>
      </c>
      <c r="S3935" s="11">
        <f>(((J3935/60)/60)/24)+DATE(1970,1,1)</f>
        <v>42538.968310185184</v>
      </c>
      <c r="T3935" s="11">
        <f>(((I3935/60)/60)/24)+DATE(1970,1,1)</f>
        <v>42568.029861111107</v>
      </c>
      <c r="U3935">
        <f>YEAR(S3935)</f>
        <v>2016</v>
      </c>
      <c r="V3935">
        <f>YEAR(T3935)</f>
        <v>2016</v>
      </c>
      <c r="W3935" t="str">
        <f>IF(V3935=U3935, "Yes"," No")</f>
        <v>Yes</v>
      </c>
    </row>
    <row r="3936" spans="1:23" ht="43.2" x14ac:dyDescent="0.3">
      <c r="A3936">
        <v>3934</v>
      </c>
      <c r="B3936" s="1" t="s">
        <v>7953</v>
      </c>
      <c r="C3936" s="1" t="s">
        <v>7954</v>
      </c>
      <c r="D3936">
        <v>5000</v>
      </c>
      <c r="E3936">
        <v>550</v>
      </c>
      <c r="F3936" t="s">
        <v>357</v>
      </c>
      <c r="G3936" t="s">
        <v>17</v>
      </c>
      <c r="H3936" t="s">
        <v>18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1086</v>
      </c>
      <c r="O3936" s="7">
        <f>(E3936/D3936)*100</f>
        <v>11</v>
      </c>
      <c r="P3936" s="5">
        <f>IFERROR((E3936/L3936),0)</f>
        <v>45.833333333333336</v>
      </c>
      <c r="Q3936" s="5" t="str">
        <f>LEFT(N3936,SEARCH("/", N3936)-1)</f>
        <v>theater</v>
      </c>
      <c r="R3936" s="5" t="str">
        <f>RIGHT(N3936,LEN(N3936)-SEARCH("/",N3936))</f>
        <v>plays</v>
      </c>
      <c r="S3936" s="11">
        <f>(((J3936/60)/60)/24)+DATE(1970,1,1)</f>
        <v>42233.671747685185</v>
      </c>
      <c r="T3936" s="11">
        <f>(((I3936/60)/60)/24)+DATE(1970,1,1)</f>
        <v>42278.541666666672</v>
      </c>
      <c r="U3936">
        <f>YEAR(S3936)</f>
        <v>2015</v>
      </c>
      <c r="V3936">
        <f>YEAR(T3936)</f>
        <v>2015</v>
      </c>
      <c r="W3936" t="str">
        <f>IF(V3936=U3936, "Yes"," No")</f>
        <v>Yes</v>
      </c>
    </row>
    <row r="3937" spans="1:23" ht="57.6" x14ac:dyDescent="0.3">
      <c r="A3937">
        <v>3935</v>
      </c>
      <c r="B3937" s="1" t="s">
        <v>7955</v>
      </c>
      <c r="C3937" s="1" t="s">
        <v>7956</v>
      </c>
      <c r="D3937">
        <v>3000</v>
      </c>
      <c r="E3937">
        <v>1315</v>
      </c>
      <c r="F3937" t="s">
        <v>357</v>
      </c>
      <c r="G3937" t="s">
        <v>24</v>
      </c>
      <c r="H3937" t="s">
        <v>25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1086</v>
      </c>
      <c r="O3937" s="7">
        <f>(E3937/D3937)*100</f>
        <v>43.833333333333336</v>
      </c>
      <c r="P3937" s="5">
        <f>IFERROR((E3937/L3937),0)</f>
        <v>57.173913043478258</v>
      </c>
      <c r="Q3937" s="5" t="str">
        <f>LEFT(N3937,SEARCH("/", N3937)-1)</f>
        <v>theater</v>
      </c>
      <c r="R3937" s="5" t="str">
        <f>RIGHT(N3937,LEN(N3937)-SEARCH("/",N3937))</f>
        <v>plays</v>
      </c>
      <c r="S3937" s="11">
        <f>(((J3937/60)/60)/24)+DATE(1970,1,1)</f>
        <v>42221.656782407401</v>
      </c>
      <c r="T3937" s="11">
        <f>(((I3937/60)/60)/24)+DATE(1970,1,1)</f>
        <v>42281.656782407401</v>
      </c>
      <c r="U3937">
        <f>YEAR(S3937)</f>
        <v>2015</v>
      </c>
      <c r="V3937">
        <f>YEAR(T3937)</f>
        <v>2015</v>
      </c>
      <c r="W3937" t="str">
        <f>IF(V3937=U3937, "Yes"," No")</f>
        <v>Yes</v>
      </c>
    </row>
    <row r="3938" spans="1:23" ht="43.2" x14ac:dyDescent="0.3">
      <c r="A3938">
        <v>3936</v>
      </c>
      <c r="B3938" s="1" t="s">
        <v>7957</v>
      </c>
      <c r="C3938" s="1" t="s">
        <v>7958</v>
      </c>
      <c r="D3938">
        <v>20000</v>
      </c>
      <c r="E3938">
        <v>0</v>
      </c>
      <c r="F3938" t="s">
        <v>357</v>
      </c>
      <c r="G3938" t="s">
        <v>17</v>
      </c>
      <c r="H3938" t="s">
        <v>18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1086</v>
      </c>
      <c r="O3938" s="7">
        <f>(E3938/D3938)*100</f>
        <v>0</v>
      </c>
      <c r="P3938" s="5">
        <f>IFERROR((E3938/L3938),0)</f>
        <v>0</v>
      </c>
      <c r="Q3938" s="5" t="str">
        <f>LEFT(N3938,SEARCH("/", N3938)-1)</f>
        <v>theater</v>
      </c>
      <c r="R3938" s="5" t="str">
        <f>RIGHT(N3938,LEN(N3938)-SEARCH("/",N3938))</f>
        <v>plays</v>
      </c>
      <c r="S3938" s="11">
        <f>(((J3938/60)/60)/24)+DATE(1970,1,1)</f>
        <v>42675.262962962966</v>
      </c>
      <c r="T3938" s="11">
        <f>(((I3938/60)/60)/24)+DATE(1970,1,1)</f>
        <v>42705.304629629631</v>
      </c>
      <c r="U3938">
        <f>YEAR(S3938)</f>
        <v>2016</v>
      </c>
      <c r="V3938">
        <f>YEAR(T3938)</f>
        <v>2016</v>
      </c>
      <c r="W3938" t="str">
        <f>IF(V3938=U3938, "Yes"," No")</f>
        <v>Yes</v>
      </c>
    </row>
    <row r="3939" spans="1:23" ht="43.2" x14ac:dyDescent="0.3">
      <c r="A3939">
        <v>3937</v>
      </c>
      <c r="B3939" s="1" t="s">
        <v>7959</v>
      </c>
      <c r="C3939" s="1" t="s">
        <v>7960</v>
      </c>
      <c r="D3939">
        <v>2885</v>
      </c>
      <c r="E3939">
        <v>2485</v>
      </c>
      <c r="F3939" t="s">
        <v>357</v>
      </c>
      <c r="G3939" t="s">
        <v>17</v>
      </c>
      <c r="H3939" t="s">
        <v>18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1086</v>
      </c>
      <c r="O3939" s="7">
        <f>(E3939/D3939)*100</f>
        <v>86.135181975736558</v>
      </c>
      <c r="P3939" s="5">
        <f>IFERROR((E3939/L3939),0)</f>
        <v>248.5</v>
      </c>
      <c r="Q3939" s="5" t="str">
        <f>LEFT(N3939,SEARCH("/", N3939)-1)</f>
        <v>theater</v>
      </c>
      <c r="R3939" s="5" t="str">
        <f>RIGHT(N3939,LEN(N3939)-SEARCH("/",N3939))</f>
        <v>plays</v>
      </c>
      <c r="S3939" s="11">
        <f>(((J3939/60)/60)/24)+DATE(1970,1,1)</f>
        <v>42534.631481481483</v>
      </c>
      <c r="T3939" s="11">
        <f>(((I3939/60)/60)/24)+DATE(1970,1,1)</f>
        <v>42562.631481481483</v>
      </c>
      <c r="U3939">
        <f>YEAR(S3939)</f>
        <v>2016</v>
      </c>
      <c r="V3939">
        <f>YEAR(T3939)</f>
        <v>2016</v>
      </c>
      <c r="W3939" t="str">
        <f>IF(V3939=U3939, "Yes"," No")</f>
        <v>Yes</v>
      </c>
    </row>
    <row r="3940" spans="1:23" ht="43.2" x14ac:dyDescent="0.3">
      <c r="A3940">
        <v>3938</v>
      </c>
      <c r="B3940" s="1" t="s">
        <v>7961</v>
      </c>
      <c r="C3940" s="1" t="s">
        <v>7962</v>
      </c>
      <c r="D3940">
        <v>3255</v>
      </c>
      <c r="E3940">
        <v>397</v>
      </c>
      <c r="F3940" t="s">
        <v>357</v>
      </c>
      <c r="G3940" t="s">
        <v>17</v>
      </c>
      <c r="H3940" t="s">
        <v>18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1086</v>
      </c>
      <c r="O3940" s="7">
        <f>(E3940/D3940)*100</f>
        <v>12.196620583717358</v>
      </c>
      <c r="P3940" s="5">
        <f>IFERROR((E3940/L3940),0)</f>
        <v>79.400000000000006</v>
      </c>
      <c r="Q3940" s="5" t="str">
        <f>LEFT(N3940,SEARCH("/", N3940)-1)</f>
        <v>theater</v>
      </c>
      <c r="R3940" s="5" t="str">
        <f>RIGHT(N3940,LEN(N3940)-SEARCH("/",N3940))</f>
        <v>plays</v>
      </c>
      <c r="S3940" s="11">
        <f>(((J3940/60)/60)/24)+DATE(1970,1,1)</f>
        <v>42151.905717592599</v>
      </c>
      <c r="T3940" s="11">
        <f>(((I3940/60)/60)/24)+DATE(1970,1,1)</f>
        <v>42182.905717592599</v>
      </c>
      <c r="U3940">
        <f>YEAR(S3940)</f>
        <v>2015</v>
      </c>
      <c r="V3940">
        <f>YEAR(T3940)</f>
        <v>2015</v>
      </c>
      <c r="W3940" t="str">
        <f>IF(V3940=U3940, "Yes"," No")</f>
        <v>Yes</v>
      </c>
    </row>
    <row r="3941" spans="1:23" ht="43.2" x14ac:dyDescent="0.3">
      <c r="A3941">
        <v>3939</v>
      </c>
      <c r="B3941" s="1" t="s">
        <v>7963</v>
      </c>
      <c r="C3941" s="1" t="s">
        <v>7964</v>
      </c>
      <c r="D3941">
        <v>5000</v>
      </c>
      <c r="E3941">
        <v>5</v>
      </c>
      <c r="F3941" t="s">
        <v>357</v>
      </c>
      <c r="G3941" t="s">
        <v>50</v>
      </c>
      <c r="H3941" t="s">
        <v>51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1086</v>
      </c>
      <c r="O3941" s="7">
        <f>(E3941/D3941)*100</f>
        <v>0.1</v>
      </c>
      <c r="P3941" s="5">
        <f>IFERROR((E3941/L3941),0)</f>
        <v>5</v>
      </c>
      <c r="Q3941" s="5" t="str">
        <f>LEFT(N3941,SEARCH("/", N3941)-1)</f>
        <v>theater</v>
      </c>
      <c r="R3941" s="5" t="str">
        <f>RIGHT(N3941,LEN(N3941)-SEARCH("/",N3941))</f>
        <v>plays</v>
      </c>
      <c r="S3941" s="11">
        <f>(((J3941/60)/60)/24)+DATE(1970,1,1)</f>
        <v>41915.400219907409</v>
      </c>
      <c r="T3941" s="11">
        <f>(((I3941/60)/60)/24)+DATE(1970,1,1)</f>
        <v>41919.1875</v>
      </c>
      <c r="U3941">
        <f>YEAR(S3941)</f>
        <v>2014</v>
      </c>
      <c r="V3941">
        <f>YEAR(T3941)</f>
        <v>2014</v>
      </c>
      <c r="W3941" t="str">
        <f>IF(V3941=U3941, "Yes"," No")</f>
        <v>Yes</v>
      </c>
    </row>
    <row r="3942" spans="1:23" ht="43.2" x14ac:dyDescent="0.3">
      <c r="A3942">
        <v>3940</v>
      </c>
      <c r="B3942" s="1" t="s">
        <v>7965</v>
      </c>
      <c r="C3942" s="1" t="s">
        <v>7966</v>
      </c>
      <c r="D3942">
        <v>5000</v>
      </c>
      <c r="E3942">
        <v>11</v>
      </c>
      <c r="F3942" t="s">
        <v>357</v>
      </c>
      <c r="G3942" t="s">
        <v>17</v>
      </c>
      <c r="H3942" t="s">
        <v>18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1086</v>
      </c>
      <c r="O3942" s="7">
        <f>(E3942/D3942)*100</f>
        <v>0.22</v>
      </c>
      <c r="P3942" s="5">
        <f>IFERROR((E3942/L3942),0)</f>
        <v>5.5</v>
      </c>
      <c r="Q3942" s="5" t="str">
        <f>LEFT(N3942,SEARCH("/", N3942)-1)</f>
        <v>theater</v>
      </c>
      <c r="R3942" s="5" t="str">
        <f>RIGHT(N3942,LEN(N3942)-SEARCH("/",N3942))</f>
        <v>plays</v>
      </c>
      <c r="S3942" s="11">
        <f>(((J3942/60)/60)/24)+DATE(1970,1,1)</f>
        <v>41961.492488425924</v>
      </c>
      <c r="T3942" s="11">
        <f>(((I3942/60)/60)/24)+DATE(1970,1,1)</f>
        <v>42006.492488425924</v>
      </c>
      <c r="U3942">
        <f>YEAR(S3942)</f>
        <v>2014</v>
      </c>
      <c r="V3942">
        <f>YEAR(T3942)</f>
        <v>2015</v>
      </c>
      <c r="W3942" t="str">
        <f>IF(V3942=U3942, "Yes"," No")</f>
        <v xml:space="preserve"> No</v>
      </c>
    </row>
    <row r="3943" spans="1:23" ht="72" x14ac:dyDescent="0.3">
      <c r="A3943">
        <v>3941</v>
      </c>
      <c r="B3943" s="1" t="s">
        <v>7967</v>
      </c>
      <c r="C3943" s="1" t="s">
        <v>7968</v>
      </c>
      <c r="D3943">
        <v>5500</v>
      </c>
      <c r="E3943">
        <v>50</v>
      </c>
      <c r="F3943" t="s">
        <v>357</v>
      </c>
      <c r="G3943" t="s">
        <v>17</v>
      </c>
      <c r="H3943" t="s">
        <v>18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1086</v>
      </c>
      <c r="O3943" s="7">
        <f>(E3943/D3943)*100</f>
        <v>0.90909090909090906</v>
      </c>
      <c r="P3943" s="5">
        <f>IFERROR((E3943/L3943),0)</f>
        <v>25</v>
      </c>
      <c r="Q3943" s="5" t="str">
        <f>LEFT(N3943,SEARCH("/", N3943)-1)</f>
        <v>theater</v>
      </c>
      <c r="R3943" s="5" t="str">
        <f>RIGHT(N3943,LEN(N3943)-SEARCH("/",N3943))</f>
        <v>plays</v>
      </c>
      <c r="S3943" s="11">
        <f>(((J3943/60)/60)/24)+DATE(1970,1,1)</f>
        <v>41940.587233796294</v>
      </c>
      <c r="T3943" s="11">
        <f>(((I3943/60)/60)/24)+DATE(1970,1,1)</f>
        <v>41968.041666666672</v>
      </c>
      <c r="U3943">
        <f>YEAR(S3943)</f>
        <v>2014</v>
      </c>
      <c r="V3943">
        <f>YEAR(T3943)</f>
        <v>2014</v>
      </c>
      <c r="W3943" t="str">
        <f>IF(V3943=U3943, "Yes"," No")</f>
        <v>Yes</v>
      </c>
    </row>
    <row r="3944" spans="1:23" ht="43.2" x14ac:dyDescent="0.3">
      <c r="A3944">
        <v>3942</v>
      </c>
      <c r="B3944" s="1" t="s">
        <v>7969</v>
      </c>
      <c r="C3944" s="1" t="s">
        <v>7970</v>
      </c>
      <c r="D3944">
        <v>1200</v>
      </c>
      <c r="E3944">
        <v>0</v>
      </c>
      <c r="F3944" t="s">
        <v>357</v>
      </c>
      <c r="G3944" t="s">
        <v>17</v>
      </c>
      <c r="H3944" t="s">
        <v>18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1086</v>
      </c>
      <c r="O3944" s="7">
        <f>(E3944/D3944)*100</f>
        <v>0</v>
      </c>
      <c r="P3944" s="5">
        <f>IFERROR((E3944/L3944),0)</f>
        <v>0</v>
      </c>
      <c r="Q3944" s="5" t="str">
        <f>LEFT(N3944,SEARCH("/", N3944)-1)</f>
        <v>theater</v>
      </c>
      <c r="R3944" s="5" t="str">
        <f>RIGHT(N3944,LEN(N3944)-SEARCH("/",N3944))</f>
        <v>plays</v>
      </c>
      <c r="S3944" s="11">
        <f>(((J3944/60)/60)/24)+DATE(1970,1,1)</f>
        <v>42111.904097222221</v>
      </c>
      <c r="T3944" s="11">
        <f>(((I3944/60)/60)/24)+DATE(1970,1,1)</f>
        <v>42171.904097222221</v>
      </c>
      <c r="U3944">
        <f>YEAR(S3944)</f>
        <v>2015</v>
      </c>
      <c r="V3944">
        <f>YEAR(T3944)</f>
        <v>2015</v>
      </c>
      <c r="W3944" t="str">
        <f>IF(V3944=U3944, "Yes"," No")</f>
        <v>Yes</v>
      </c>
    </row>
    <row r="3945" spans="1:23" ht="43.2" x14ac:dyDescent="0.3">
      <c r="A3945">
        <v>3943</v>
      </c>
      <c r="B3945" s="1" t="s">
        <v>7971</v>
      </c>
      <c r="C3945" s="1" t="s">
        <v>7972</v>
      </c>
      <c r="D3945">
        <v>5000</v>
      </c>
      <c r="E3945">
        <v>1782</v>
      </c>
      <c r="F3945" t="s">
        <v>357</v>
      </c>
      <c r="G3945" t="s">
        <v>17</v>
      </c>
      <c r="H3945" t="s">
        <v>18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1086</v>
      </c>
      <c r="O3945" s="7">
        <f>(E3945/D3945)*100</f>
        <v>35.64</v>
      </c>
      <c r="P3945" s="5">
        <f>IFERROR((E3945/L3945),0)</f>
        <v>137.07692307692307</v>
      </c>
      <c r="Q3945" s="5" t="str">
        <f>LEFT(N3945,SEARCH("/", N3945)-1)</f>
        <v>theater</v>
      </c>
      <c r="R3945" s="5" t="str">
        <f>RIGHT(N3945,LEN(N3945)-SEARCH("/",N3945))</f>
        <v>plays</v>
      </c>
      <c r="S3945" s="11">
        <f>(((J3945/60)/60)/24)+DATE(1970,1,1)</f>
        <v>42279.778564814813</v>
      </c>
      <c r="T3945" s="11">
        <f>(((I3945/60)/60)/24)+DATE(1970,1,1)</f>
        <v>42310.701388888891</v>
      </c>
      <c r="U3945">
        <f>YEAR(S3945)</f>
        <v>2015</v>
      </c>
      <c r="V3945">
        <f>YEAR(T3945)</f>
        <v>2015</v>
      </c>
      <c r="W3945" t="str">
        <f>IF(V3945=U3945, "Yes"," No")</f>
        <v>Yes</v>
      </c>
    </row>
    <row r="3946" spans="1:23" ht="57.6" x14ac:dyDescent="0.3">
      <c r="A3946">
        <v>3944</v>
      </c>
      <c r="B3946" s="1" t="s">
        <v>7973</v>
      </c>
      <c r="C3946" s="1" t="s">
        <v>7974</v>
      </c>
      <c r="D3946">
        <v>5000</v>
      </c>
      <c r="E3946">
        <v>0</v>
      </c>
      <c r="F3946" t="s">
        <v>357</v>
      </c>
      <c r="G3946" t="s">
        <v>17</v>
      </c>
      <c r="H3946" t="s">
        <v>18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1086</v>
      </c>
      <c r="O3946" s="7">
        <f>(E3946/D3946)*100</f>
        <v>0</v>
      </c>
      <c r="P3946" s="5">
        <f>IFERROR((E3946/L3946),0)</f>
        <v>0</v>
      </c>
      <c r="Q3946" s="5" t="str">
        <f>LEFT(N3946,SEARCH("/", N3946)-1)</f>
        <v>theater</v>
      </c>
      <c r="R3946" s="5" t="str">
        <f>RIGHT(N3946,LEN(N3946)-SEARCH("/",N3946))</f>
        <v>plays</v>
      </c>
      <c r="S3946" s="11">
        <f>(((J3946/60)/60)/24)+DATE(1970,1,1)</f>
        <v>42213.662905092591</v>
      </c>
      <c r="T3946" s="11">
        <f>(((I3946/60)/60)/24)+DATE(1970,1,1)</f>
        <v>42243.662905092591</v>
      </c>
      <c r="U3946">
        <f>YEAR(S3946)</f>
        <v>2015</v>
      </c>
      <c r="V3946">
        <f>YEAR(T3946)</f>
        <v>2015</v>
      </c>
      <c r="W3946" t="str">
        <f>IF(V3946=U3946, "Yes"," No")</f>
        <v>Yes</v>
      </c>
    </row>
    <row r="3947" spans="1:23" ht="43.2" x14ac:dyDescent="0.3">
      <c r="A3947">
        <v>3945</v>
      </c>
      <c r="B3947" s="1" t="s">
        <v>7975</v>
      </c>
      <c r="C3947" s="1" t="s">
        <v>7976</v>
      </c>
      <c r="D3947">
        <v>2000</v>
      </c>
      <c r="E3947">
        <v>5</v>
      </c>
      <c r="F3947" t="s">
        <v>357</v>
      </c>
      <c r="G3947" t="s">
        <v>17</v>
      </c>
      <c r="H3947" t="s">
        <v>18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1086</v>
      </c>
      <c r="O3947" s="7">
        <f>(E3947/D3947)*100</f>
        <v>0.25</v>
      </c>
      <c r="P3947" s="5">
        <f>IFERROR((E3947/L3947),0)</f>
        <v>5</v>
      </c>
      <c r="Q3947" s="5" t="str">
        <f>LEFT(N3947,SEARCH("/", N3947)-1)</f>
        <v>theater</v>
      </c>
      <c r="R3947" s="5" t="str">
        <f>RIGHT(N3947,LEN(N3947)-SEARCH("/",N3947))</f>
        <v>plays</v>
      </c>
      <c r="S3947" s="11">
        <f>(((J3947/60)/60)/24)+DATE(1970,1,1)</f>
        <v>42109.801712962959</v>
      </c>
      <c r="T3947" s="11">
        <f>(((I3947/60)/60)/24)+DATE(1970,1,1)</f>
        <v>42139.801712962959</v>
      </c>
      <c r="U3947">
        <f>YEAR(S3947)</f>
        <v>2015</v>
      </c>
      <c r="V3947">
        <f>YEAR(T3947)</f>
        <v>2015</v>
      </c>
      <c r="W3947" t="str">
        <f>IF(V3947=U3947, "Yes"," No")</f>
        <v>Yes</v>
      </c>
    </row>
    <row r="3948" spans="1:23" ht="28.8" x14ac:dyDescent="0.3">
      <c r="A3948">
        <v>3946</v>
      </c>
      <c r="B3948" s="1" t="s">
        <v>7977</v>
      </c>
      <c r="C3948" s="1" t="s">
        <v>7978</v>
      </c>
      <c r="D3948">
        <v>6000</v>
      </c>
      <c r="E3948">
        <v>195</v>
      </c>
      <c r="F3948" t="s">
        <v>357</v>
      </c>
      <c r="G3948" t="s">
        <v>17</v>
      </c>
      <c r="H3948" t="s">
        <v>18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1086</v>
      </c>
      <c r="O3948" s="7">
        <f>(E3948/D3948)*100</f>
        <v>3.25</v>
      </c>
      <c r="P3948" s="5">
        <f>IFERROR((E3948/L3948),0)</f>
        <v>39</v>
      </c>
      <c r="Q3948" s="5" t="str">
        <f>LEFT(N3948,SEARCH("/", N3948)-1)</f>
        <v>theater</v>
      </c>
      <c r="R3948" s="5" t="str">
        <f>RIGHT(N3948,LEN(N3948)-SEARCH("/",N3948))</f>
        <v>plays</v>
      </c>
      <c r="S3948" s="11">
        <f>(((J3948/60)/60)/24)+DATE(1970,1,1)</f>
        <v>42031.833587962959</v>
      </c>
      <c r="T3948" s="11">
        <f>(((I3948/60)/60)/24)+DATE(1970,1,1)</f>
        <v>42063.333333333328</v>
      </c>
      <c r="U3948">
        <f>YEAR(S3948)</f>
        <v>2015</v>
      </c>
      <c r="V3948">
        <f>YEAR(T3948)</f>
        <v>2015</v>
      </c>
      <c r="W3948" t="str">
        <f>IF(V3948=U3948, "Yes"," No")</f>
        <v>Yes</v>
      </c>
    </row>
    <row r="3949" spans="1:23" ht="57.6" x14ac:dyDescent="0.3">
      <c r="A3949">
        <v>3947</v>
      </c>
      <c r="B3949" s="1" t="s">
        <v>7979</v>
      </c>
      <c r="C3949" s="1" t="s">
        <v>7980</v>
      </c>
      <c r="D3949">
        <v>3000</v>
      </c>
      <c r="E3949">
        <v>101</v>
      </c>
      <c r="F3949" t="s">
        <v>357</v>
      </c>
      <c r="G3949" t="s">
        <v>17</v>
      </c>
      <c r="H3949" t="s">
        <v>18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1086</v>
      </c>
      <c r="O3949" s="7">
        <f>(E3949/D3949)*100</f>
        <v>3.3666666666666663</v>
      </c>
      <c r="P3949" s="5">
        <f>IFERROR((E3949/L3949),0)</f>
        <v>50.5</v>
      </c>
      <c r="Q3949" s="5" t="str">
        <f>LEFT(N3949,SEARCH("/", N3949)-1)</f>
        <v>theater</v>
      </c>
      <c r="R3949" s="5" t="str">
        <f>RIGHT(N3949,LEN(N3949)-SEARCH("/",N3949))</f>
        <v>plays</v>
      </c>
      <c r="S3949" s="11">
        <f>(((J3949/60)/60)/24)+DATE(1970,1,1)</f>
        <v>42615.142870370371</v>
      </c>
      <c r="T3949" s="11">
        <f>(((I3949/60)/60)/24)+DATE(1970,1,1)</f>
        <v>42645.142870370371</v>
      </c>
      <c r="U3949">
        <f>YEAR(S3949)</f>
        <v>2016</v>
      </c>
      <c r="V3949">
        <f>YEAR(T3949)</f>
        <v>2016</v>
      </c>
      <c r="W3949" t="str">
        <f>IF(V3949=U3949, "Yes"," No")</f>
        <v>Yes</v>
      </c>
    </row>
    <row r="3950" spans="1:23" ht="43.2" x14ac:dyDescent="0.3">
      <c r="A3950">
        <v>3948</v>
      </c>
      <c r="B3950" s="1" t="s">
        <v>7981</v>
      </c>
      <c r="C3950" s="1" t="s">
        <v>7982</v>
      </c>
      <c r="D3950">
        <v>30000</v>
      </c>
      <c r="E3950">
        <v>0</v>
      </c>
      <c r="F3950" t="s">
        <v>357</v>
      </c>
      <c r="G3950" t="s">
        <v>50</v>
      </c>
      <c r="H3950" t="s">
        <v>51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1086</v>
      </c>
      <c r="O3950" s="7">
        <f>(E3950/D3950)*100</f>
        <v>0</v>
      </c>
      <c r="P3950" s="5">
        <f>IFERROR((E3950/L3950),0)</f>
        <v>0</v>
      </c>
      <c r="Q3950" s="5" t="str">
        <f>LEFT(N3950,SEARCH("/", N3950)-1)</f>
        <v>theater</v>
      </c>
      <c r="R3950" s="5" t="str">
        <f>RIGHT(N3950,LEN(N3950)-SEARCH("/",N3950))</f>
        <v>plays</v>
      </c>
      <c r="S3950" s="11">
        <f>(((J3950/60)/60)/24)+DATE(1970,1,1)</f>
        <v>41829.325497685182</v>
      </c>
      <c r="T3950" s="11">
        <f>(((I3950/60)/60)/24)+DATE(1970,1,1)</f>
        <v>41889.325497685182</v>
      </c>
      <c r="U3950">
        <f>YEAR(S3950)</f>
        <v>2014</v>
      </c>
      <c r="V3950">
        <f>YEAR(T3950)</f>
        <v>2014</v>
      </c>
      <c r="W3950" t="str">
        <f>IF(V3950=U3950, "Yes"," No")</f>
        <v>Yes</v>
      </c>
    </row>
    <row r="3951" spans="1:23" ht="57.6" x14ac:dyDescent="0.3">
      <c r="A3951">
        <v>3949</v>
      </c>
      <c r="B3951" s="1" t="s">
        <v>7983</v>
      </c>
      <c r="C3951" s="1" t="s">
        <v>7984</v>
      </c>
      <c r="D3951">
        <v>10000</v>
      </c>
      <c r="E3951">
        <v>1577</v>
      </c>
      <c r="F3951" t="s">
        <v>357</v>
      </c>
      <c r="G3951" t="s">
        <v>50</v>
      </c>
      <c r="H3951" t="s">
        <v>51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1086</v>
      </c>
      <c r="O3951" s="7">
        <f>(E3951/D3951)*100</f>
        <v>15.770000000000001</v>
      </c>
      <c r="P3951" s="5">
        <f>IFERROR((E3951/L3951),0)</f>
        <v>49.28125</v>
      </c>
      <c r="Q3951" s="5" t="str">
        <f>LEFT(N3951,SEARCH("/", N3951)-1)</f>
        <v>theater</v>
      </c>
      <c r="R3951" s="5" t="str">
        <f>RIGHT(N3951,LEN(N3951)-SEARCH("/",N3951))</f>
        <v>plays</v>
      </c>
      <c r="S3951" s="11">
        <f>(((J3951/60)/60)/24)+DATE(1970,1,1)</f>
        <v>42016.120613425926</v>
      </c>
      <c r="T3951" s="11">
        <f>(((I3951/60)/60)/24)+DATE(1970,1,1)</f>
        <v>42046.120613425926</v>
      </c>
      <c r="U3951">
        <f>YEAR(S3951)</f>
        <v>2015</v>
      </c>
      <c r="V3951">
        <f>YEAR(T3951)</f>
        <v>2015</v>
      </c>
      <c r="W3951" t="str">
        <f>IF(V3951=U3951, "Yes"," No")</f>
        <v>Yes</v>
      </c>
    </row>
    <row r="3952" spans="1:23" ht="57.6" x14ac:dyDescent="0.3">
      <c r="A3952">
        <v>3950</v>
      </c>
      <c r="B3952" s="1" t="s">
        <v>7985</v>
      </c>
      <c r="C3952" s="1" t="s">
        <v>7986</v>
      </c>
      <c r="D3952">
        <v>4000</v>
      </c>
      <c r="E3952">
        <v>25</v>
      </c>
      <c r="F3952" t="s">
        <v>357</v>
      </c>
      <c r="G3952" t="s">
        <v>17</v>
      </c>
      <c r="H3952" t="s">
        <v>18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1086</v>
      </c>
      <c r="O3952" s="7">
        <f>(E3952/D3952)*100</f>
        <v>0.625</v>
      </c>
      <c r="P3952" s="5">
        <f>IFERROR((E3952/L3952),0)</f>
        <v>25</v>
      </c>
      <c r="Q3952" s="5" t="str">
        <f>LEFT(N3952,SEARCH("/", N3952)-1)</f>
        <v>theater</v>
      </c>
      <c r="R3952" s="5" t="str">
        <f>RIGHT(N3952,LEN(N3952)-SEARCH("/",N3952))</f>
        <v>plays</v>
      </c>
      <c r="S3952" s="11">
        <f>(((J3952/60)/60)/24)+DATE(1970,1,1)</f>
        <v>42439.702314814815</v>
      </c>
      <c r="T3952" s="11">
        <f>(((I3952/60)/60)/24)+DATE(1970,1,1)</f>
        <v>42468.774305555555</v>
      </c>
      <c r="U3952">
        <f>YEAR(S3952)</f>
        <v>2016</v>
      </c>
      <c r="V3952">
        <f>YEAR(T3952)</f>
        <v>2016</v>
      </c>
      <c r="W3952" t="str">
        <f>IF(V3952=U3952, "Yes"," No")</f>
        <v>Yes</v>
      </c>
    </row>
    <row r="3953" spans="1:23" ht="43.2" x14ac:dyDescent="0.3">
      <c r="A3953">
        <v>3951</v>
      </c>
      <c r="B3953" s="1" t="s">
        <v>7987</v>
      </c>
      <c r="C3953" s="1" t="s">
        <v>5790</v>
      </c>
      <c r="D3953">
        <v>200000</v>
      </c>
      <c r="E3953">
        <v>1</v>
      </c>
      <c r="F3953" t="s">
        <v>357</v>
      </c>
      <c r="G3953" t="s">
        <v>2455</v>
      </c>
      <c r="H3953" t="s">
        <v>55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1086</v>
      </c>
      <c r="O3953" s="7">
        <f>(E3953/D3953)*100</f>
        <v>5.0000000000000001E-4</v>
      </c>
      <c r="P3953" s="5">
        <f>IFERROR((E3953/L3953),0)</f>
        <v>1</v>
      </c>
      <c r="Q3953" s="5" t="str">
        <f>LEFT(N3953,SEARCH("/", N3953)-1)</f>
        <v>theater</v>
      </c>
      <c r="R3953" s="5" t="str">
        <f>RIGHT(N3953,LEN(N3953)-SEARCH("/",N3953))</f>
        <v>plays</v>
      </c>
      <c r="S3953" s="11">
        <f>(((J3953/60)/60)/24)+DATE(1970,1,1)</f>
        <v>42433.825717592597</v>
      </c>
      <c r="T3953" s="11">
        <f>(((I3953/60)/60)/24)+DATE(1970,1,1)</f>
        <v>42493.784050925926</v>
      </c>
      <c r="U3953">
        <f>YEAR(S3953)</f>
        <v>2016</v>
      </c>
      <c r="V3953">
        <f>YEAR(T3953)</f>
        <v>2016</v>
      </c>
      <c r="W3953" t="str">
        <f>IF(V3953=U3953, "Yes"," No")</f>
        <v>Yes</v>
      </c>
    </row>
    <row r="3954" spans="1:23" ht="43.2" x14ac:dyDescent="0.3">
      <c r="A3954">
        <v>3952</v>
      </c>
      <c r="B3954" s="1" t="s">
        <v>7988</v>
      </c>
      <c r="C3954" s="1" t="s">
        <v>7989</v>
      </c>
      <c r="D3954">
        <v>26000</v>
      </c>
      <c r="E3954">
        <v>25</v>
      </c>
      <c r="F3954" t="s">
        <v>357</v>
      </c>
      <c r="G3954" t="s">
        <v>17</v>
      </c>
      <c r="H3954" t="s">
        <v>18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1086</v>
      </c>
      <c r="O3954" s="7">
        <f>(E3954/D3954)*100</f>
        <v>9.6153846153846159E-2</v>
      </c>
      <c r="P3954" s="5">
        <f>IFERROR((E3954/L3954),0)</f>
        <v>25</v>
      </c>
      <c r="Q3954" s="5" t="str">
        <f>LEFT(N3954,SEARCH("/", N3954)-1)</f>
        <v>theater</v>
      </c>
      <c r="R3954" s="5" t="str">
        <f>RIGHT(N3954,LEN(N3954)-SEARCH("/",N3954))</f>
        <v>plays</v>
      </c>
      <c r="S3954" s="11">
        <f>(((J3954/60)/60)/24)+DATE(1970,1,1)</f>
        <v>42243.790393518517</v>
      </c>
      <c r="T3954" s="11">
        <f>(((I3954/60)/60)/24)+DATE(1970,1,1)</f>
        <v>42303.790393518517</v>
      </c>
      <c r="U3954">
        <f>YEAR(S3954)</f>
        <v>2015</v>
      </c>
      <c r="V3954">
        <f>YEAR(T3954)</f>
        <v>2015</v>
      </c>
      <c r="W3954" t="str">
        <f>IF(V3954=U3954, "Yes"," No")</f>
        <v>Yes</v>
      </c>
    </row>
    <row r="3955" spans="1:23" ht="43.2" x14ac:dyDescent="0.3">
      <c r="A3955">
        <v>3953</v>
      </c>
      <c r="B3955" s="1" t="s">
        <v>7990</v>
      </c>
      <c r="C3955" s="1" t="s">
        <v>7991</v>
      </c>
      <c r="D3955">
        <v>17600</v>
      </c>
      <c r="E3955">
        <v>0</v>
      </c>
      <c r="F3955" t="s">
        <v>357</v>
      </c>
      <c r="G3955" t="s">
        <v>17</v>
      </c>
      <c r="H3955" t="s">
        <v>18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1086</v>
      </c>
      <c r="O3955" s="7">
        <f>(E3955/D3955)*100</f>
        <v>0</v>
      </c>
      <c r="P3955" s="5">
        <f>IFERROR((E3955/L3955),0)</f>
        <v>0</v>
      </c>
      <c r="Q3955" s="5" t="str">
        <f>LEFT(N3955,SEARCH("/", N3955)-1)</f>
        <v>theater</v>
      </c>
      <c r="R3955" s="5" t="str">
        <f>RIGHT(N3955,LEN(N3955)-SEARCH("/",N3955))</f>
        <v>plays</v>
      </c>
      <c r="S3955" s="11">
        <f>(((J3955/60)/60)/24)+DATE(1970,1,1)</f>
        <v>42550.048449074078</v>
      </c>
      <c r="T3955" s="11">
        <f>(((I3955/60)/60)/24)+DATE(1970,1,1)</f>
        <v>42580.978472222225</v>
      </c>
      <c r="U3955">
        <f>YEAR(S3955)</f>
        <v>2016</v>
      </c>
      <c r="V3955">
        <f>YEAR(T3955)</f>
        <v>2016</v>
      </c>
      <c r="W3955" t="str">
        <f>IF(V3955=U3955, "Yes"," No")</f>
        <v>Yes</v>
      </c>
    </row>
    <row r="3956" spans="1:23" ht="57.6" x14ac:dyDescent="0.3">
      <c r="A3956">
        <v>3954</v>
      </c>
      <c r="B3956" s="1" t="s">
        <v>7992</v>
      </c>
      <c r="C3956" s="1" t="s">
        <v>7993</v>
      </c>
      <c r="D3956">
        <v>25000</v>
      </c>
      <c r="E3956">
        <v>0</v>
      </c>
      <c r="F3956" t="s">
        <v>357</v>
      </c>
      <c r="G3956" t="s">
        <v>159</v>
      </c>
      <c r="H3956" t="s">
        <v>160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1086</v>
      </c>
      <c r="O3956" s="7">
        <f>(E3956/D3956)*100</f>
        <v>0</v>
      </c>
      <c r="P3956" s="5">
        <f>IFERROR((E3956/L3956),0)</f>
        <v>0</v>
      </c>
      <c r="Q3956" s="5" t="str">
        <f>LEFT(N3956,SEARCH("/", N3956)-1)</f>
        <v>theater</v>
      </c>
      <c r="R3956" s="5" t="str">
        <f>RIGHT(N3956,LEN(N3956)-SEARCH("/",N3956))</f>
        <v>plays</v>
      </c>
      <c r="S3956" s="11">
        <f>(((J3956/60)/60)/24)+DATE(1970,1,1)</f>
        <v>41774.651203703703</v>
      </c>
      <c r="T3956" s="11">
        <f>(((I3956/60)/60)/24)+DATE(1970,1,1)</f>
        <v>41834.651203703703</v>
      </c>
      <c r="U3956">
        <f>YEAR(S3956)</f>
        <v>2014</v>
      </c>
      <c r="V3956">
        <f>YEAR(T3956)</f>
        <v>2014</v>
      </c>
      <c r="W3956" t="str">
        <f>IF(V3956=U3956, "Yes"," No")</f>
        <v>Yes</v>
      </c>
    </row>
    <row r="3957" spans="1:23" ht="43.2" x14ac:dyDescent="0.3">
      <c r="A3957">
        <v>3955</v>
      </c>
      <c r="B3957" s="1" t="s">
        <v>7994</v>
      </c>
      <c r="C3957" s="1" t="s">
        <v>7995</v>
      </c>
      <c r="D3957">
        <v>1750</v>
      </c>
      <c r="E3957">
        <v>425</v>
      </c>
      <c r="F3957" t="s">
        <v>357</v>
      </c>
      <c r="G3957" t="s">
        <v>17</v>
      </c>
      <c r="H3957" t="s">
        <v>18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1086</v>
      </c>
      <c r="O3957" s="7">
        <f>(E3957/D3957)*100</f>
        <v>24.285714285714285</v>
      </c>
      <c r="P3957" s="5">
        <f>IFERROR((E3957/L3957),0)</f>
        <v>53.125</v>
      </c>
      <c r="Q3957" s="5" t="str">
        <f>LEFT(N3957,SEARCH("/", N3957)-1)</f>
        <v>theater</v>
      </c>
      <c r="R3957" s="5" t="str">
        <f>RIGHT(N3957,LEN(N3957)-SEARCH("/",N3957))</f>
        <v>plays</v>
      </c>
      <c r="S3957" s="11">
        <f>(((J3957/60)/60)/24)+DATE(1970,1,1)</f>
        <v>42306.848854166667</v>
      </c>
      <c r="T3957" s="11">
        <f>(((I3957/60)/60)/24)+DATE(1970,1,1)</f>
        <v>42336.890520833331</v>
      </c>
      <c r="U3957">
        <f>YEAR(S3957)</f>
        <v>2015</v>
      </c>
      <c r="V3957">
        <f>YEAR(T3957)</f>
        <v>2015</v>
      </c>
      <c r="W3957" t="str">
        <f>IF(V3957=U3957, "Yes"," No")</f>
        <v>Yes</v>
      </c>
    </row>
    <row r="3958" spans="1:23" ht="43.2" x14ac:dyDescent="0.3">
      <c r="A3958">
        <v>3956</v>
      </c>
      <c r="B3958" s="1" t="s">
        <v>7996</v>
      </c>
      <c r="C3958" s="1" t="s">
        <v>7997</v>
      </c>
      <c r="D3958">
        <v>5500</v>
      </c>
      <c r="E3958">
        <v>0</v>
      </c>
      <c r="F3958" t="s">
        <v>357</v>
      </c>
      <c r="G3958" t="s">
        <v>17</v>
      </c>
      <c r="H3958" t="s">
        <v>18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1086</v>
      </c>
      <c r="O3958" s="7">
        <f>(E3958/D3958)*100</f>
        <v>0</v>
      </c>
      <c r="P3958" s="5">
        <f>IFERROR((E3958/L3958),0)</f>
        <v>0</v>
      </c>
      <c r="Q3958" s="5" t="str">
        <f>LEFT(N3958,SEARCH("/", N3958)-1)</f>
        <v>theater</v>
      </c>
      <c r="R3958" s="5" t="str">
        <f>RIGHT(N3958,LEN(N3958)-SEARCH("/",N3958))</f>
        <v>plays</v>
      </c>
      <c r="S3958" s="11">
        <f>(((J3958/60)/60)/24)+DATE(1970,1,1)</f>
        <v>42457.932025462964</v>
      </c>
      <c r="T3958" s="11">
        <f>(((I3958/60)/60)/24)+DATE(1970,1,1)</f>
        <v>42485.013888888891</v>
      </c>
      <c r="U3958">
        <f>YEAR(S3958)</f>
        <v>2016</v>
      </c>
      <c r="V3958">
        <f>YEAR(T3958)</f>
        <v>2016</v>
      </c>
      <c r="W3958" t="str">
        <f>IF(V3958=U3958, "Yes"," No")</f>
        <v>Yes</v>
      </c>
    </row>
    <row r="3959" spans="1:23" ht="43.2" x14ac:dyDescent="0.3">
      <c r="A3959">
        <v>3957</v>
      </c>
      <c r="B3959" s="1" t="s">
        <v>7998</v>
      </c>
      <c r="C3959" s="1" t="s">
        <v>7999</v>
      </c>
      <c r="D3959">
        <v>28000</v>
      </c>
      <c r="E3959">
        <v>7</v>
      </c>
      <c r="F3959" t="s">
        <v>357</v>
      </c>
      <c r="G3959" t="s">
        <v>17</v>
      </c>
      <c r="H3959" t="s">
        <v>18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1086</v>
      </c>
      <c r="O3959" s="7">
        <f>(E3959/D3959)*100</f>
        <v>2.5000000000000001E-2</v>
      </c>
      <c r="P3959" s="5">
        <f>IFERROR((E3959/L3959),0)</f>
        <v>7</v>
      </c>
      <c r="Q3959" s="5" t="str">
        <f>LEFT(N3959,SEARCH("/", N3959)-1)</f>
        <v>theater</v>
      </c>
      <c r="R3959" s="5" t="str">
        <f>RIGHT(N3959,LEN(N3959)-SEARCH("/",N3959))</f>
        <v>plays</v>
      </c>
      <c r="S3959" s="11">
        <f>(((J3959/60)/60)/24)+DATE(1970,1,1)</f>
        <v>42513.976319444439</v>
      </c>
      <c r="T3959" s="11">
        <f>(((I3959/60)/60)/24)+DATE(1970,1,1)</f>
        <v>42559.976319444439</v>
      </c>
      <c r="U3959">
        <f>YEAR(S3959)</f>
        <v>2016</v>
      </c>
      <c r="V3959">
        <f>YEAR(T3959)</f>
        <v>2016</v>
      </c>
      <c r="W3959" t="str">
        <f>IF(V3959=U3959, "Yes"," No")</f>
        <v>Yes</v>
      </c>
    </row>
    <row r="3960" spans="1:23" ht="43.2" x14ac:dyDescent="0.3">
      <c r="A3960">
        <v>3958</v>
      </c>
      <c r="B3960" s="1" t="s">
        <v>8000</v>
      </c>
      <c r="C3960" s="1" t="s">
        <v>8001</v>
      </c>
      <c r="D3960">
        <v>2000</v>
      </c>
      <c r="E3960">
        <v>641</v>
      </c>
      <c r="F3960" t="s">
        <v>357</v>
      </c>
      <c r="G3960" t="s">
        <v>17</v>
      </c>
      <c r="H3960" t="s">
        <v>18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1086</v>
      </c>
      <c r="O3960" s="7">
        <f>(E3960/D3960)*100</f>
        <v>32.049999999999997</v>
      </c>
      <c r="P3960" s="5">
        <f>IFERROR((E3960/L3960),0)</f>
        <v>40.0625</v>
      </c>
      <c r="Q3960" s="5" t="str">
        <f>LEFT(N3960,SEARCH("/", N3960)-1)</f>
        <v>theater</v>
      </c>
      <c r="R3960" s="5" t="str">
        <f>RIGHT(N3960,LEN(N3960)-SEARCH("/",N3960))</f>
        <v>plays</v>
      </c>
      <c r="S3960" s="11">
        <f>(((J3960/60)/60)/24)+DATE(1970,1,1)</f>
        <v>41816.950370370374</v>
      </c>
      <c r="T3960" s="11">
        <f>(((I3960/60)/60)/24)+DATE(1970,1,1)</f>
        <v>41853.583333333336</v>
      </c>
      <c r="U3960">
        <f>YEAR(S3960)</f>
        <v>2014</v>
      </c>
      <c r="V3960">
        <f>YEAR(T3960)</f>
        <v>2014</v>
      </c>
      <c r="W3960" t="str">
        <f>IF(V3960=U3960, "Yes"," No")</f>
        <v>Yes</v>
      </c>
    </row>
    <row r="3961" spans="1:23" ht="43.2" x14ac:dyDescent="0.3">
      <c r="A3961">
        <v>3959</v>
      </c>
      <c r="B3961" s="1" t="s">
        <v>8002</v>
      </c>
      <c r="C3961" s="1" t="s">
        <v>8003</v>
      </c>
      <c r="D3961">
        <v>1200</v>
      </c>
      <c r="E3961">
        <v>292</v>
      </c>
      <c r="F3961" t="s">
        <v>357</v>
      </c>
      <c r="G3961" t="s">
        <v>17</v>
      </c>
      <c r="H3961" t="s">
        <v>18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1086</v>
      </c>
      <c r="O3961" s="7">
        <f>(E3961/D3961)*100</f>
        <v>24.333333333333336</v>
      </c>
      <c r="P3961" s="5">
        <f>IFERROR((E3961/L3961),0)</f>
        <v>24.333333333333332</v>
      </c>
      <c r="Q3961" s="5" t="str">
        <f>LEFT(N3961,SEARCH("/", N3961)-1)</f>
        <v>theater</v>
      </c>
      <c r="R3961" s="5" t="str">
        <f>RIGHT(N3961,LEN(N3961)-SEARCH("/",N3961))</f>
        <v>plays</v>
      </c>
      <c r="S3961" s="11">
        <f>(((J3961/60)/60)/24)+DATE(1970,1,1)</f>
        <v>41880.788842592592</v>
      </c>
      <c r="T3961" s="11">
        <f>(((I3961/60)/60)/24)+DATE(1970,1,1)</f>
        <v>41910.788842592592</v>
      </c>
      <c r="U3961">
        <f>YEAR(S3961)</f>
        <v>2014</v>
      </c>
      <c r="V3961">
        <f>YEAR(T3961)</f>
        <v>2014</v>
      </c>
      <c r="W3961" t="str">
        <f>IF(V3961=U3961, "Yes"," No")</f>
        <v>Yes</v>
      </c>
    </row>
    <row r="3962" spans="1:23" ht="43.2" x14ac:dyDescent="0.3">
      <c r="A3962">
        <v>3960</v>
      </c>
      <c r="B3962" s="1" t="s">
        <v>8004</v>
      </c>
      <c r="C3962" s="1" t="s">
        <v>8005</v>
      </c>
      <c r="D3962">
        <v>3000</v>
      </c>
      <c r="E3962">
        <v>45</v>
      </c>
      <c r="F3962" t="s">
        <v>357</v>
      </c>
      <c r="G3962" t="s">
        <v>17</v>
      </c>
      <c r="H3962" t="s">
        <v>18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1086</v>
      </c>
      <c r="O3962" s="7">
        <f>(E3962/D3962)*100</f>
        <v>1.5</v>
      </c>
      <c r="P3962" s="5">
        <f>IFERROR((E3962/L3962),0)</f>
        <v>11.25</v>
      </c>
      <c r="Q3962" s="5" t="str">
        <f>LEFT(N3962,SEARCH("/", N3962)-1)</f>
        <v>theater</v>
      </c>
      <c r="R3962" s="5" t="str">
        <f>RIGHT(N3962,LEN(N3962)-SEARCH("/",N3962))</f>
        <v>plays</v>
      </c>
      <c r="S3962" s="11">
        <f>(((J3962/60)/60)/24)+DATE(1970,1,1)</f>
        <v>42342.845555555556</v>
      </c>
      <c r="T3962" s="11">
        <f>(((I3962/60)/60)/24)+DATE(1970,1,1)</f>
        <v>42372.845555555556</v>
      </c>
      <c r="U3962">
        <f>YEAR(S3962)</f>
        <v>2015</v>
      </c>
      <c r="V3962">
        <f>YEAR(T3962)</f>
        <v>2016</v>
      </c>
      <c r="W3962" t="str">
        <f>IF(V3962=U3962, "Yes"," No")</f>
        <v xml:space="preserve"> No</v>
      </c>
    </row>
    <row r="3963" spans="1:23" ht="57.6" x14ac:dyDescent="0.3">
      <c r="A3963">
        <v>3961</v>
      </c>
      <c r="B3963" s="1" t="s">
        <v>8006</v>
      </c>
      <c r="C3963" s="1" t="s">
        <v>8007</v>
      </c>
      <c r="D3963">
        <v>5000</v>
      </c>
      <c r="E3963">
        <v>21</v>
      </c>
      <c r="F3963" t="s">
        <v>357</v>
      </c>
      <c r="G3963" t="s">
        <v>24</v>
      </c>
      <c r="H3963" t="s">
        <v>25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1086</v>
      </c>
      <c r="O3963" s="7">
        <f>(E3963/D3963)*100</f>
        <v>0.42</v>
      </c>
      <c r="P3963" s="5">
        <f>IFERROR((E3963/L3963),0)</f>
        <v>10.5</v>
      </c>
      <c r="Q3963" s="5" t="str">
        <f>LEFT(N3963,SEARCH("/", N3963)-1)</f>
        <v>theater</v>
      </c>
      <c r="R3963" s="5" t="str">
        <f>RIGHT(N3963,LEN(N3963)-SEARCH("/",N3963))</f>
        <v>plays</v>
      </c>
      <c r="S3963" s="11">
        <f>(((J3963/60)/60)/24)+DATE(1970,1,1)</f>
        <v>41745.891319444447</v>
      </c>
      <c r="T3963" s="11">
        <f>(((I3963/60)/60)/24)+DATE(1970,1,1)</f>
        <v>41767.891319444447</v>
      </c>
      <c r="U3963">
        <f>YEAR(S3963)</f>
        <v>2014</v>
      </c>
      <c r="V3963">
        <f>YEAR(T3963)</f>
        <v>2014</v>
      </c>
      <c r="W3963" t="str">
        <f>IF(V3963=U3963, "Yes"," No")</f>
        <v>Yes</v>
      </c>
    </row>
    <row r="3964" spans="1:23" ht="57.6" x14ac:dyDescent="0.3">
      <c r="A3964">
        <v>3962</v>
      </c>
      <c r="B3964" s="1" t="s">
        <v>8008</v>
      </c>
      <c r="C3964" s="1" t="s">
        <v>8009</v>
      </c>
      <c r="D3964">
        <v>1400</v>
      </c>
      <c r="E3964">
        <v>45</v>
      </c>
      <c r="F3964" t="s">
        <v>357</v>
      </c>
      <c r="G3964" t="s">
        <v>24</v>
      </c>
      <c r="H3964" t="s">
        <v>25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1086</v>
      </c>
      <c r="O3964" s="7">
        <f>(E3964/D3964)*100</f>
        <v>3.214285714285714</v>
      </c>
      <c r="P3964" s="5">
        <f>IFERROR((E3964/L3964),0)</f>
        <v>15</v>
      </c>
      <c r="Q3964" s="5" t="str">
        <f>LEFT(N3964,SEARCH("/", N3964)-1)</f>
        <v>theater</v>
      </c>
      <c r="R3964" s="5" t="str">
        <f>RIGHT(N3964,LEN(N3964)-SEARCH("/",N3964))</f>
        <v>plays</v>
      </c>
      <c r="S3964" s="11">
        <f>(((J3964/60)/60)/24)+DATE(1970,1,1)</f>
        <v>42311.621458333335</v>
      </c>
      <c r="T3964" s="11">
        <f>(((I3964/60)/60)/24)+DATE(1970,1,1)</f>
        <v>42336.621458333335</v>
      </c>
      <c r="U3964">
        <f>YEAR(S3964)</f>
        <v>2015</v>
      </c>
      <c r="V3964">
        <f>YEAR(T3964)</f>
        <v>2015</v>
      </c>
      <c r="W3964" t="str">
        <f>IF(V3964=U3964, "Yes"," No")</f>
        <v>Yes</v>
      </c>
    </row>
    <row r="3965" spans="1:23" ht="57.6" x14ac:dyDescent="0.3">
      <c r="A3965">
        <v>3963</v>
      </c>
      <c r="B3965" s="1" t="s">
        <v>8010</v>
      </c>
      <c r="C3965" s="1" t="s">
        <v>8011</v>
      </c>
      <c r="D3965">
        <v>10000</v>
      </c>
      <c r="E3965">
        <v>0</v>
      </c>
      <c r="F3965" t="s">
        <v>357</v>
      </c>
      <c r="G3965" t="s">
        <v>159</v>
      </c>
      <c r="H3965" t="s">
        <v>160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1086</v>
      </c>
      <c r="O3965" s="7">
        <f>(E3965/D3965)*100</f>
        <v>0</v>
      </c>
      <c r="P3965" s="5">
        <f>IFERROR((E3965/L3965),0)</f>
        <v>0</v>
      </c>
      <c r="Q3965" s="5" t="str">
        <f>LEFT(N3965,SEARCH("/", N3965)-1)</f>
        <v>theater</v>
      </c>
      <c r="R3965" s="5" t="str">
        <f>RIGHT(N3965,LEN(N3965)-SEARCH("/",N3965))</f>
        <v>plays</v>
      </c>
      <c r="S3965" s="11">
        <f>(((J3965/60)/60)/24)+DATE(1970,1,1)</f>
        <v>42296.154131944444</v>
      </c>
      <c r="T3965" s="11">
        <f>(((I3965/60)/60)/24)+DATE(1970,1,1)</f>
        <v>42326.195798611108</v>
      </c>
      <c r="U3965">
        <f>YEAR(S3965)</f>
        <v>2015</v>
      </c>
      <c r="V3965">
        <f>YEAR(T3965)</f>
        <v>2015</v>
      </c>
      <c r="W3965" t="str">
        <f>IF(V3965=U3965, "Yes"," No")</f>
        <v>Yes</v>
      </c>
    </row>
    <row r="3966" spans="1:23" ht="43.2" x14ac:dyDescent="0.3">
      <c r="A3966">
        <v>3964</v>
      </c>
      <c r="B3966" s="1" t="s">
        <v>8012</v>
      </c>
      <c r="C3966" s="1" t="s">
        <v>8013</v>
      </c>
      <c r="D3966">
        <v>2000</v>
      </c>
      <c r="E3966">
        <v>126</v>
      </c>
      <c r="F3966" t="s">
        <v>357</v>
      </c>
      <c r="G3966" t="s">
        <v>17</v>
      </c>
      <c r="H3966" t="s">
        <v>18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1086</v>
      </c>
      <c r="O3966" s="7">
        <f>(E3966/D3966)*100</f>
        <v>6.3</v>
      </c>
      <c r="P3966" s="5">
        <f>IFERROR((E3966/L3966),0)</f>
        <v>42</v>
      </c>
      <c r="Q3966" s="5" t="str">
        <f>LEFT(N3966,SEARCH("/", N3966)-1)</f>
        <v>theater</v>
      </c>
      <c r="R3966" s="5" t="str">
        <f>RIGHT(N3966,LEN(N3966)-SEARCH("/",N3966))</f>
        <v>plays</v>
      </c>
      <c r="S3966" s="11">
        <f>(((J3966/60)/60)/24)+DATE(1970,1,1)</f>
        <v>42053.722060185188</v>
      </c>
      <c r="T3966" s="11">
        <f>(((I3966/60)/60)/24)+DATE(1970,1,1)</f>
        <v>42113.680393518516</v>
      </c>
      <c r="U3966">
        <f>YEAR(S3966)</f>
        <v>2015</v>
      </c>
      <c r="V3966">
        <f>YEAR(T3966)</f>
        <v>2015</v>
      </c>
      <c r="W3966" t="str">
        <f>IF(V3966=U3966, "Yes"," No")</f>
        <v>Yes</v>
      </c>
    </row>
    <row r="3967" spans="1:23" ht="57.6" x14ac:dyDescent="0.3">
      <c r="A3967">
        <v>3965</v>
      </c>
      <c r="B3967" s="1" t="s">
        <v>8014</v>
      </c>
      <c r="C3967" s="1" t="s">
        <v>8015</v>
      </c>
      <c r="D3967">
        <v>2000</v>
      </c>
      <c r="E3967">
        <v>285</v>
      </c>
      <c r="F3967" t="s">
        <v>357</v>
      </c>
      <c r="G3967" t="s">
        <v>17</v>
      </c>
      <c r="H3967" t="s">
        <v>18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1086</v>
      </c>
      <c r="O3967" s="7">
        <f>(E3967/D3967)*100</f>
        <v>14.249999999999998</v>
      </c>
      <c r="P3967" s="5">
        <f>IFERROR((E3967/L3967),0)</f>
        <v>71.25</v>
      </c>
      <c r="Q3967" s="5" t="str">
        <f>LEFT(N3967,SEARCH("/", N3967)-1)</f>
        <v>theater</v>
      </c>
      <c r="R3967" s="5" t="str">
        <f>RIGHT(N3967,LEN(N3967)-SEARCH("/",N3967))</f>
        <v>plays</v>
      </c>
      <c r="S3967" s="11">
        <f>(((J3967/60)/60)/24)+DATE(1970,1,1)</f>
        <v>42414.235879629632</v>
      </c>
      <c r="T3967" s="11">
        <f>(((I3967/60)/60)/24)+DATE(1970,1,1)</f>
        <v>42474.194212962961</v>
      </c>
      <c r="U3967">
        <f>YEAR(S3967)</f>
        <v>2016</v>
      </c>
      <c r="V3967">
        <f>YEAR(T3967)</f>
        <v>2016</v>
      </c>
      <c r="W3967" t="str">
        <f>IF(V3967=U3967, "Yes"," No")</f>
        <v>Yes</v>
      </c>
    </row>
    <row r="3968" spans="1:23" ht="57.6" x14ac:dyDescent="0.3">
      <c r="A3968">
        <v>3966</v>
      </c>
      <c r="B3968" s="1" t="s">
        <v>8016</v>
      </c>
      <c r="C3968" s="1" t="s">
        <v>8017</v>
      </c>
      <c r="D3968">
        <v>7500</v>
      </c>
      <c r="E3968">
        <v>45</v>
      </c>
      <c r="F3968" t="s">
        <v>357</v>
      </c>
      <c r="G3968" t="s">
        <v>17</v>
      </c>
      <c r="H3968" t="s">
        <v>18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1086</v>
      </c>
      <c r="O3968" s="7">
        <f>(E3968/D3968)*100</f>
        <v>0.6</v>
      </c>
      <c r="P3968" s="5">
        <f>IFERROR((E3968/L3968),0)</f>
        <v>22.5</v>
      </c>
      <c r="Q3968" s="5" t="str">
        <f>LEFT(N3968,SEARCH("/", N3968)-1)</f>
        <v>theater</v>
      </c>
      <c r="R3968" s="5" t="str">
        <f>RIGHT(N3968,LEN(N3968)-SEARCH("/",N3968))</f>
        <v>plays</v>
      </c>
      <c r="S3968" s="11">
        <f>(((J3968/60)/60)/24)+DATE(1970,1,1)</f>
        <v>41801.711550925924</v>
      </c>
      <c r="T3968" s="11">
        <f>(((I3968/60)/60)/24)+DATE(1970,1,1)</f>
        <v>41844.124305555553</v>
      </c>
      <c r="U3968">
        <f>YEAR(S3968)</f>
        <v>2014</v>
      </c>
      <c r="V3968">
        <f>YEAR(T3968)</f>
        <v>2014</v>
      </c>
      <c r="W3968" t="str">
        <f>IF(V3968=U3968, "Yes"," No")</f>
        <v>Yes</v>
      </c>
    </row>
    <row r="3969" spans="1:23" ht="43.2" x14ac:dyDescent="0.3">
      <c r="A3969">
        <v>3967</v>
      </c>
      <c r="B3969" s="1" t="s">
        <v>8018</v>
      </c>
      <c r="C3969" s="1" t="s">
        <v>8019</v>
      </c>
      <c r="D3969">
        <v>1700</v>
      </c>
      <c r="E3969">
        <v>410</v>
      </c>
      <c r="F3969" t="s">
        <v>357</v>
      </c>
      <c r="G3969" t="s">
        <v>17</v>
      </c>
      <c r="H3969" t="s">
        <v>18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1086</v>
      </c>
      <c r="O3969" s="7">
        <f>(E3969/D3969)*100</f>
        <v>24.117647058823529</v>
      </c>
      <c r="P3969" s="5">
        <f>IFERROR((E3969/L3969),0)</f>
        <v>41</v>
      </c>
      <c r="Q3969" s="5" t="str">
        <f>LEFT(N3969,SEARCH("/", N3969)-1)</f>
        <v>theater</v>
      </c>
      <c r="R3969" s="5" t="str">
        <f>RIGHT(N3969,LEN(N3969)-SEARCH("/",N3969))</f>
        <v>plays</v>
      </c>
      <c r="S3969" s="11">
        <f>(((J3969/60)/60)/24)+DATE(1970,1,1)</f>
        <v>42770.290590277778</v>
      </c>
      <c r="T3969" s="11">
        <f>(((I3969/60)/60)/24)+DATE(1970,1,1)</f>
        <v>42800.290590277778</v>
      </c>
      <c r="U3969">
        <f>YEAR(S3969)</f>
        <v>2017</v>
      </c>
      <c r="V3969">
        <f>YEAR(T3969)</f>
        <v>2017</v>
      </c>
      <c r="W3969" t="str">
        <f>IF(V3969=U3969, "Yes"," No")</f>
        <v>Yes</v>
      </c>
    </row>
    <row r="3970" spans="1:23" ht="43.2" x14ac:dyDescent="0.3">
      <c r="A3970">
        <v>3968</v>
      </c>
      <c r="B3970" s="1" t="s">
        <v>8020</v>
      </c>
      <c r="C3970" s="1" t="s">
        <v>8021</v>
      </c>
      <c r="D3970">
        <v>5000</v>
      </c>
      <c r="E3970">
        <v>527</v>
      </c>
      <c r="F3970" t="s">
        <v>357</v>
      </c>
      <c r="G3970" t="s">
        <v>17</v>
      </c>
      <c r="H3970" t="s">
        <v>18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1086</v>
      </c>
      <c r="O3970" s="7">
        <f>(E3970/D3970)*100</f>
        <v>10.54</v>
      </c>
      <c r="P3970" s="5">
        <f>IFERROR((E3970/L3970),0)</f>
        <v>47.909090909090907</v>
      </c>
      <c r="Q3970" s="5" t="str">
        <f>LEFT(N3970,SEARCH("/", N3970)-1)</f>
        <v>theater</v>
      </c>
      <c r="R3970" s="5" t="str">
        <f>RIGHT(N3970,LEN(N3970)-SEARCH("/",N3970))</f>
        <v>plays</v>
      </c>
      <c r="S3970" s="11">
        <f>(((J3970/60)/60)/24)+DATE(1970,1,1)</f>
        <v>42452.815659722226</v>
      </c>
      <c r="T3970" s="11">
        <f>(((I3970/60)/60)/24)+DATE(1970,1,1)</f>
        <v>42512.815659722226</v>
      </c>
      <c r="U3970">
        <f>YEAR(S3970)</f>
        <v>2016</v>
      </c>
      <c r="V3970">
        <f>YEAR(T3970)</f>
        <v>2016</v>
      </c>
      <c r="W3970" t="str">
        <f>IF(V3970=U3970, "Yes"," No")</f>
        <v>Yes</v>
      </c>
    </row>
    <row r="3971" spans="1:23" ht="57.6" x14ac:dyDescent="0.3">
      <c r="A3971">
        <v>3969</v>
      </c>
      <c r="B3971" s="1" t="s">
        <v>8022</v>
      </c>
      <c r="C3971" s="1" t="s">
        <v>8023</v>
      </c>
      <c r="D3971">
        <v>2825</v>
      </c>
      <c r="E3971">
        <v>211</v>
      </c>
      <c r="F3971" t="s">
        <v>357</v>
      </c>
      <c r="G3971" t="s">
        <v>17</v>
      </c>
      <c r="H3971" t="s">
        <v>18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1086</v>
      </c>
      <c r="O3971" s="7">
        <f>(E3971/D3971)*100</f>
        <v>7.4690265486725664</v>
      </c>
      <c r="P3971" s="5">
        <f>IFERROR((E3971/L3971),0)</f>
        <v>35.166666666666664</v>
      </c>
      <c r="Q3971" s="5" t="str">
        <f>LEFT(N3971,SEARCH("/", N3971)-1)</f>
        <v>theater</v>
      </c>
      <c r="R3971" s="5" t="str">
        <f>RIGHT(N3971,LEN(N3971)-SEARCH("/",N3971))</f>
        <v>plays</v>
      </c>
      <c r="S3971" s="11">
        <f>(((J3971/60)/60)/24)+DATE(1970,1,1)</f>
        <v>42601.854699074072</v>
      </c>
      <c r="T3971" s="11">
        <f>(((I3971/60)/60)/24)+DATE(1970,1,1)</f>
        <v>42611.163194444445</v>
      </c>
      <c r="U3971">
        <f>YEAR(S3971)</f>
        <v>2016</v>
      </c>
      <c r="V3971">
        <f>YEAR(T3971)</f>
        <v>2016</v>
      </c>
      <c r="W3971" t="str">
        <f>IF(V3971=U3971, "Yes"," No")</f>
        <v>Yes</v>
      </c>
    </row>
    <row r="3972" spans="1:23" ht="57.6" x14ac:dyDescent="0.3">
      <c r="A3972">
        <v>3970</v>
      </c>
      <c r="B3972" s="1" t="s">
        <v>8024</v>
      </c>
      <c r="C3972" s="1" t="s">
        <v>8025</v>
      </c>
      <c r="D3972">
        <v>15000</v>
      </c>
      <c r="E3972">
        <v>11</v>
      </c>
      <c r="F3972" t="s">
        <v>357</v>
      </c>
      <c r="G3972" t="s">
        <v>17</v>
      </c>
      <c r="H3972" t="s">
        <v>18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1086</v>
      </c>
      <c r="O3972" s="7">
        <f>(E3972/D3972)*100</f>
        <v>7.3333333333333334E-2</v>
      </c>
      <c r="P3972" s="5">
        <f>IFERROR((E3972/L3972),0)</f>
        <v>5.5</v>
      </c>
      <c r="Q3972" s="5" t="str">
        <f>LEFT(N3972,SEARCH("/", N3972)-1)</f>
        <v>theater</v>
      </c>
      <c r="R3972" s="5" t="str">
        <f>RIGHT(N3972,LEN(N3972)-SEARCH("/",N3972))</f>
        <v>plays</v>
      </c>
      <c r="S3972" s="11">
        <f>(((J3972/60)/60)/24)+DATE(1970,1,1)</f>
        <v>42447.863553240735</v>
      </c>
      <c r="T3972" s="11">
        <f>(((I3972/60)/60)/24)+DATE(1970,1,1)</f>
        <v>42477.863553240735</v>
      </c>
      <c r="U3972">
        <f>YEAR(S3972)</f>
        <v>2016</v>
      </c>
      <c r="V3972">
        <f>YEAR(T3972)</f>
        <v>2016</v>
      </c>
      <c r="W3972" t="str">
        <f>IF(V3972=U3972, "Yes"," No")</f>
        <v>Yes</v>
      </c>
    </row>
    <row r="3973" spans="1:23" ht="43.2" x14ac:dyDescent="0.3">
      <c r="A3973">
        <v>3971</v>
      </c>
      <c r="B3973" s="1" t="s">
        <v>8026</v>
      </c>
      <c r="C3973" s="1" t="s">
        <v>8027</v>
      </c>
      <c r="D3973">
        <v>14000</v>
      </c>
      <c r="E3973">
        <v>136</v>
      </c>
      <c r="F3973" t="s">
        <v>357</v>
      </c>
      <c r="G3973" t="s">
        <v>17</v>
      </c>
      <c r="H3973" t="s">
        <v>18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1086</v>
      </c>
      <c r="O3973" s="7">
        <f>(E3973/D3973)*100</f>
        <v>0.97142857142857131</v>
      </c>
      <c r="P3973" s="5">
        <f>IFERROR((E3973/L3973),0)</f>
        <v>22.666666666666668</v>
      </c>
      <c r="Q3973" s="5" t="str">
        <f>LEFT(N3973,SEARCH("/", N3973)-1)</f>
        <v>theater</v>
      </c>
      <c r="R3973" s="5" t="str">
        <f>RIGHT(N3973,LEN(N3973)-SEARCH("/",N3973))</f>
        <v>plays</v>
      </c>
      <c r="S3973" s="11">
        <f>(((J3973/60)/60)/24)+DATE(1970,1,1)</f>
        <v>41811.536180555559</v>
      </c>
      <c r="T3973" s="11">
        <f>(((I3973/60)/60)/24)+DATE(1970,1,1)</f>
        <v>41841.536180555559</v>
      </c>
      <c r="U3973">
        <f>YEAR(S3973)</f>
        <v>2014</v>
      </c>
      <c r="V3973">
        <f>YEAR(T3973)</f>
        <v>2014</v>
      </c>
      <c r="W3973" t="str">
        <f>IF(V3973=U3973, "Yes"," No")</f>
        <v>Yes</v>
      </c>
    </row>
    <row r="3974" spans="1:23" ht="43.2" x14ac:dyDescent="0.3">
      <c r="A3974">
        <v>3972</v>
      </c>
      <c r="B3974" s="1" t="s">
        <v>8028</v>
      </c>
      <c r="C3974" s="1" t="s">
        <v>8029</v>
      </c>
      <c r="D3974">
        <v>1000</v>
      </c>
      <c r="E3974">
        <v>211</v>
      </c>
      <c r="F3974" t="s">
        <v>357</v>
      </c>
      <c r="G3974" t="s">
        <v>17</v>
      </c>
      <c r="H3974" t="s">
        <v>18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1086</v>
      </c>
      <c r="O3974" s="7">
        <f>(E3974/D3974)*100</f>
        <v>21.099999999999998</v>
      </c>
      <c r="P3974" s="5">
        <f>IFERROR((E3974/L3974),0)</f>
        <v>26.375</v>
      </c>
      <c r="Q3974" s="5" t="str">
        <f>LEFT(N3974,SEARCH("/", N3974)-1)</f>
        <v>theater</v>
      </c>
      <c r="R3974" s="5" t="str">
        <f>RIGHT(N3974,LEN(N3974)-SEARCH("/",N3974))</f>
        <v>plays</v>
      </c>
      <c r="S3974" s="11">
        <f>(((J3974/60)/60)/24)+DATE(1970,1,1)</f>
        <v>41981.067523148144</v>
      </c>
      <c r="T3974" s="11">
        <f>(((I3974/60)/60)/24)+DATE(1970,1,1)</f>
        <v>42041.067523148144</v>
      </c>
      <c r="U3974">
        <f>YEAR(S3974)</f>
        <v>2014</v>
      </c>
      <c r="V3974">
        <f>YEAR(T3974)</f>
        <v>2015</v>
      </c>
      <c r="W3974" t="str">
        <f>IF(V3974=U3974, "Yes"," No")</f>
        <v xml:space="preserve"> No</v>
      </c>
    </row>
    <row r="3975" spans="1:23" ht="43.2" x14ac:dyDescent="0.3">
      <c r="A3975">
        <v>3973</v>
      </c>
      <c r="B3975" s="1" t="s">
        <v>8030</v>
      </c>
      <c r="C3975" s="1" t="s">
        <v>8031</v>
      </c>
      <c r="D3975">
        <v>5000</v>
      </c>
      <c r="E3975">
        <v>3905</v>
      </c>
      <c r="F3975" t="s">
        <v>357</v>
      </c>
      <c r="G3975" t="s">
        <v>17</v>
      </c>
      <c r="H3975" t="s">
        <v>18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1086</v>
      </c>
      <c r="O3975" s="7">
        <f>(E3975/D3975)*100</f>
        <v>78.100000000000009</v>
      </c>
      <c r="P3975" s="5">
        <f>IFERROR((E3975/L3975),0)</f>
        <v>105.54054054054055</v>
      </c>
      <c r="Q3975" s="5" t="str">
        <f>LEFT(N3975,SEARCH("/", N3975)-1)</f>
        <v>theater</v>
      </c>
      <c r="R3975" s="5" t="str">
        <f>RIGHT(N3975,LEN(N3975)-SEARCH("/",N3975))</f>
        <v>plays</v>
      </c>
      <c r="S3975" s="11">
        <f>(((J3975/60)/60)/24)+DATE(1970,1,1)</f>
        <v>42469.68414351852</v>
      </c>
      <c r="T3975" s="11">
        <f>(((I3975/60)/60)/24)+DATE(1970,1,1)</f>
        <v>42499.166666666672</v>
      </c>
      <c r="U3975">
        <f>YEAR(S3975)</f>
        <v>2016</v>
      </c>
      <c r="V3975">
        <f>YEAR(T3975)</f>
        <v>2016</v>
      </c>
      <c r="W3975" t="str">
        <f>IF(V3975=U3975, "Yes"," No")</f>
        <v>Yes</v>
      </c>
    </row>
    <row r="3976" spans="1:23" ht="43.2" x14ac:dyDescent="0.3">
      <c r="A3976">
        <v>3974</v>
      </c>
      <c r="B3976" s="1" t="s">
        <v>8032</v>
      </c>
      <c r="C3976" s="1" t="s">
        <v>8033</v>
      </c>
      <c r="D3976">
        <v>1000</v>
      </c>
      <c r="E3976">
        <v>320</v>
      </c>
      <c r="F3976" t="s">
        <v>357</v>
      </c>
      <c r="G3976" t="s">
        <v>24</v>
      </c>
      <c r="H3976" t="s">
        <v>25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1086</v>
      </c>
      <c r="O3976" s="7">
        <f>(E3976/D3976)*100</f>
        <v>32</v>
      </c>
      <c r="P3976" s="5">
        <f>IFERROR((E3976/L3976),0)</f>
        <v>29.09090909090909</v>
      </c>
      <c r="Q3976" s="5" t="str">
        <f>LEFT(N3976,SEARCH("/", N3976)-1)</f>
        <v>theater</v>
      </c>
      <c r="R3976" s="5" t="str">
        <f>RIGHT(N3976,LEN(N3976)-SEARCH("/",N3976))</f>
        <v>plays</v>
      </c>
      <c r="S3976" s="11">
        <f>(((J3976/60)/60)/24)+DATE(1970,1,1)</f>
        <v>42493.546851851846</v>
      </c>
      <c r="T3976" s="11">
        <f>(((I3976/60)/60)/24)+DATE(1970,1,1)</f>
        <v>42523.546851851846</v>
      </c>
      <c r="U3976">
        <f>YEAR(S3976)</f>
        <v>2016</v>
      </c>
      <c r="V3976">
        <f>YEAR(T3976)</f>
        <v>2016</v>
      </c>
      <c r="W3976" t="str">
        <f>IF(V3976=U3976, "Yes"," No")</f>
        <v>Yes</v>
      </c>
    </row>
    <row r="3977" spans="1:23" ht="43.2" x14ac:dyDescent="0.3">
      <c r="A3977">
        <v>3975</v>
      </c>
      <c r="B3977" s="1" t="s">
        <v>8034</v>
      </c>
      <c r="C3977" s="1" t="s">
        <v>8035</v>
      </c>
      <c r="D3977">
        <v>678</v>
      </c>
      <c r="E3977">
        <v>0</v>
      </c>
      <c r="F3977" t="s">
        <v>357</v>
      </c>
      <c r="G3977" t="s">
        <v>17</v>
      </c>
      <c r="H3977" t="s">
        <v>18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1086</v>
      </c>
      <c r="O3977" s="7">
        <f>(E3977/D3977)*100</f>
        <v>0</v>
      </c>
      <c r="P3977" s="5">
        <f>IFERROR((E3977/L3977),0)</f>
        <v>0</v>
      </c>
      <c r="Q3977" s="5" t="str">
        <f>LEFT(N3977,SEARCH("/", N3977)-1)</f>
        <v>theater</v>
      </c>
      <c r="R3977" s="5" t="str">
        <f>RIGHT(N3977,LEN(N3977)-SEARCH("/",N3977))</f>
        <v>plays</v>
      </c>
      <c r="S3977" s="11">
        <f>(((J3977/60)/60)/24)+DATE(1970,1,1)</f>
        <v>42534.866875</v>
      </c>
      <c r="T3977" s="11">
        <f>(((I3977/60)/60)/24)+DATE(1970,1,1)</f>
        <v>42564.866875</v>
      </c>
      <c r="U3977">
        <f>YEAR(S3977)</f>
        <v>2016</v>
      </c>
      <c r="V3977">
        <f>YEAR(T3977)</f>
        <v>2016</v>
      </c>
      <c r="W3977" t="str">
        <f>IF(V3977=U3977, "Yes"," No")</f>
        <v>Yes</v>
      </c>
    </row>
    <row r="3978" spans="1:23" ht="57.6" x14ac:dyDescent="0.3">
      <c r="A3978">
        <v>3976</v>
      </c>
      <c r="B3978" s="1" t="s">
        <v>8036</v>
      </c>
      <c r="C3978" s="1" t="s">
        <v>8037</v>
      </c>
      <c r="D3978">
        <v>1300</v>
      </c>
      <c r="E3978">
        <v>620</v>
      </c>
      <c r="F3978" t="s">
        <v>357</v>
      </c>
      <c r="G3978" t="s">
        <v>17</v>
      </c>
      <c r="H3978" t="s">
        <v>18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1086</v>
      </c>
      <c r="O3978" s="7">
        <f>(E3978/D3978)*100</f>
        <v>47.692307692307693</v>
      </c>
      <c r="P3978" s="5">
        <f>IFERROR((E3978/L3978),0)</f>
        <v>62</v>
      </c>
      <c r="Q3978" s="5" t="str">
        <f>LEFT(N3978,SEARCH("/", N3978)-1)</f>
        <v>theater</v>
      </c>
      <c r="R3978" s="5" t="str">
        <f>RIGHT(N3978,LEN(N3978)-SEARCH("/",N3978))</f>
        <v>plays</v>
      </c>
      <c r="S3978" s="11">
        <f>(((J3978/60)/60)/24)+DATE(1970,1,1)</f>
        <v>41830.858344907407</v>
      </c>
      <c r="T3978" s="11">
        <f>(((I3978/60)/60)/24)+DATE(1970,1,1)</f>
        <v>41852.291666666664</v>
      </c>
      <c r="U3978">
        <f>YEAR(S3978)</f>
        <v>2014</v>
      </c>
      <c r="V3978">
        <f>YEAR(T3978)</f>
        <v>2014</v>
      </c>
      <c r="W3978" t="str">
        <f>IF(V3978=U3978, "Yes"," No")</f>
        <v>Yes</v>
      </c>
    </row>
    <row r="3979" spans="1:23" ht="43.2" x14ac:dyDescent="0.3">
      <c r="A3979">
        <v>3977</v>
      </c>
      <c r="B3979" s="1" t="s">
        <v>8038</v>
      </c>
      <c r="C3979" s="1" t="s">
        <v>8039</v>
      </c>
      <c r="D3979">
        <v>90000</v>
      </c>
      <c r="E3979">
        <v>1305</v>
      </c>
      <c r="F3979" t="s">
        <v>357</v>
      </c>
      <c r="G3979" t="s">
        <v>17</v>
      </c>
      <c r="H3979" t="s">
        <v>18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1086</v>
      </c>
      <c r="O3979" s="7">
        <f>(E3979/D3979)*100</f>
        <v>1.4500000000000002</v>
      </c>
      <c r="P3979" s="5">
        <f>IFERROR((E3979/L3979),0)</f>
        <v>217.5</v>
      </c>
      <c r="Q3979" s="5" t="str">
        <f>LEFT(N3979,SEARCH("/", N3979)-1)</f>
        <v>theater</v>
      </c>
      <c r="R3979" s="5" t="str">
        <f>RIGHT(N3979,LEN(N3979)-SEARCH("/",N3979))</f>
        <v>plays</v>
      </c>
      <c r="S3979" s="11">
        <f>(((J3979/60)/60)/24)+DATE(1970,1,1)</f>
        <v>42543.788564814815</v>
      </c>
      <c r="T3979" s="11">
        <f>(((I3979/60)/60)/24)+DATE(1970,1,1)</f>
        <v>42573.788564814815</v>
      </c>
      <c r="U3979">
        <f>YEAR(S3979)</f>
        <v>2016</v>
      </c>
      <c r="V3979">
        <f>YEAR(T3979)</f>
        <v>2016</v>
      </c>
      <c r="W3979" t="str">
        <f>IF(V3979=U3979, "Yes"," No")</f>
        <v>Yes</v>
      </c>
    </row>
    <row r="3980" spans="1:23" ht="43.2" x14ac:dyDescent="0.3">
      <c r="A3980">
        <v>3978</v>
      </c>
      <c r="B3980" s="1" t="s">
        <v>8040</v>
      </c>
      <c r="C3980" s="1" t="s">
        <v>8041</v>
      </c>
      <c r="D3980">
        <v>2000</v>
      </c>
      <c r="E3980">
        <v>214</v>
      </c>
      <c r="F3980" t="s">
        <v>357</v>
      </c>
      <c r="G3980" t="s">
        <v>17</v>
      </c>
      <c r="H3980" t="s">
        <v>18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1086</v>
      </c>
      <c r="O3980" s="7">
        <f>(E3980/D3980)*100</f>
        <v>10.7</v>
      </c>
      <c r="P3980" s="5">
        <f>IFERROR((E3980/L3980),0)</f>
        <v>26.75</v>
      </c>
      <c r="Q3980" s="5" t="str">
        <f>LEFT(N3980,SEARCH("/", N3980)-1)</f>
        <v>theater</v>
      </c>
      <c r="R3980" s="5" t="str">
        <f>RIGHT(N3980,LEN(N3980)-SEARCH("/",N3980))</f>
        <v>plays</v>
      </c>
      <c r="S3980" s="11">
        <f>(((J3980/60)/60)/24)+DATE(1970,1,1)</f>
        <v>41975.642974537041</v>
      </c>
      <c r="T3980" s="11">
        <f>(((I3980/60)/60)/24)+DATE(1970,1,1)</f>
        <v>42035.642974537041</v>
      </c>
      <c r="U3980">
        <f>YEAR(S3980)</f>
        <v>2014</v>
      </c>
      <c r="V3980">
        <f>YEAR(T3980)</f>
        <v>2015</v>
      </c>
      <c r="W3980" t="str">
        <f>IF(V3980=U3980, "Yes"," No")</f>
        <v xml:space="preserve"> No</v>
      </c>
    </row>
    <row r="3981" spans="1:23" ht="43.2" x14ac:dyDescent="0.3">
      <c r="A3981">
        <v>3979</v>
      </c>
      <c r="B3981" s="1" t="s">
        <v>8042</v>
      </c>
      <c r="C3981" s="1" t="s">
        <v>8043</v>
      </c>
      <c r="D3981">
        <v>6000</v>
      </c>
      <c r="E3981">
        <v>110</v>
      </c>
      <c r="F3981" t="s">
        <v>357</v>
      </c>
      <c r="G3981" t="s">
        <v>24</v>
      </c>
      <c r="H3981" t="s">
        <v>25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1086</v>
      </c>
      <c r="O3981" s="7">
        <f>(E3981/D3981)*100</f>
        <v>1.8333333333333333</v>
      </c>
      <c r="P3981" s="5">
        <f>IFERROR((E3981/L3981),0)</f>
        <v>18.333333333333332</v>
      </c>
      <c r="Q3981" s="5" t="str">
        <f>LEFT(N3981,SEARCH("/", N3981)-1)</f>
        <v>theater</v>
      </c>
      <c r="R3981" s="5" t="str">
        <f>RIGHT(N3981,LEN(N3981)-SEARCH("/",N3981))</f>
        <v>plays</v>
      </c>
      <c r="S3981" s="11">
        <f>(((J3981/60)/60)/24)+DATE(1970,1,1)</f>
        <v>42069.903437500005</v>
      </c>
      <c r="T3981" s="11">
        <f>(((I3981/60)/60)/24)+DATE(1970,1,1)</f>
        <v>42092.833333333328</v>
      </c>
      <c r="U3981">
        <f>YEAR(S3981)</f>
        <v>2015</v>
      </c>
      <c r="V3981">
        <f>YEAR(T3981)</f>
        <v>2015</v>
      </c>
      <c r="W3981" t="str">
        <f>IF(V3981=U3981, "Yes"," No")</f>
        <v>Yes</v>
      </c>
    </row>
    <row r="3982" spans="1:23" ht="57.6" x14ac:dyDescent="0.3">
      <c r="A3982">
        <v>3980</v>
      </c>
      <c r="B3982" s="1" t="s">
        <v>8044</v>
      </c>
      <c r="C3982" s="1" t="s">
        <v>8045</v>
      </c>
      <c r="D3982">
        <v>2500</v>
      </c>
      <c r="E3982">
        <v>450</v>
      </c>
      <c r="F3982" t="s">
        <v>357</v>
      </c>
      <c r="G3982" t="s">
        <v>17</v>
      </c>
      <c r="H3982" t="s">
        <v>18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1086</v>
      </c>
      <c r="O3982" s="7">
        <f>(E3982/D3982)*100</f>
        <v>18</v>
      </c>
      <c r="P3982" s="5">
        <f>IFERROR((E3982/L3982),0)</f>
        <v>64.285714285714292</v>
      </c>
      <c r="Q3982" s="5" t="str">
        <f>LEFT(N3982,SEARCH("/", N3982)-1)</f>
        <v>theater</v>
      </c>
      <c r="R3982" s="5" t="str">
        <f>RIGHT(N3982,LEN(N3982)-SEARCH("/",N3982))</f>
        <v>plays</v>
      </c>
      <c r="S3982" s="11">
        <f>(((J3982/60)/60)/24)+DATE(1970,1,1)</f>
        <v>41795.598923611113</v>
      </c>
      <c r="T3982" s="11">
        <f>(((I3982/60)/60)/24)+DATE(1970,1,1)</f>
        <v>41825.598923611113</v>
      </c>
      <c r="U3982">
        <f>YEAR(S3982)</f>
        <v>2014</v>
      </c>
      <c r="V3982">
        <f>YEAR(T3982)</f>
        <v>2014</v>
      </c>
      <c r="W3982" t="str">
        <f>IF(V3982=U3982, "Yes"," No")</f>
        <v>Yes</v>
      </c>
    </row>
    <row r="3983" spans="1:23" ht="43.2" x14ac:dyDescent="0.3">
      <c r="A3983">
        <v>3981</v>
      </c>
      <c r="B3983" s="1" t="s">
        <v>6805</v>
      </c>
      <c r="C3983" s="1" t="s">
        <v>6806</v>
      </c>
      <c r="D3983">
        <v>30000</v>
      </c>
      <c r="E3983">
        <v>1225</v>
      </c>
      <c r="F3983" t="s">
        <v>357</v>
      </c>
      <c r="G3983" t="s">
        <v>17</v>
      </c>
      <c r="H3983" t="s">
        <v>18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1086</v>
      </c>
      <c r="O3983" s="7">
        <f>(E3983/D3983)*100</f>
        <v>4.083333333333333</v>
      </c>
      <c r="P3983" s="5">
        <f>IFERROR((E3983/L3983),0)</f>
        <v>175</v>
      </c>
      <c r="Q3983" s="5" t="str">
        <f>LEFT(N3983,SEARCH("/", N3983)-1)</f>
        <v>theater</v>
      </c>
      <c r="R3983" s="5" t="str">
        <f>RIGHT(N3983,LEN(N3983)-SEARCH("/",N3983))</f>
        <v>plays</v>
      </c>
      <c r="S3983" s="11">
        <f>(((J3983/60)/60)/24)+DATE(1970,1,1)</f>
        <v>42508.179965277777</v>
      </c>
      <c r="T3983" s="11">
        <f>(((I3983/60)/60)/24)+DATE(1970,1,1)</f>
        <v>42568.179965277777</v>
      </c>
      <c r="U3983">
        <f>YEAR(S3983)</f>
        <v>2016</v>
      </c>
      <c r="V3983">
        <f>YEAR(T3983)</f>
        <v>2016</v>
      </c>
      <c r="W3983" t="str">
        <f>IF(V3983=U3983, "Yes"," No")</f>
        <v>Yes</v>
      </c>
    </row>
    <row r="3984" spans="1:23" ht="57.6" x14ac:dyDescent="0.3">
      <c r="A3984">
        <v>3982</v>
      </c>
      <c r="B3984" s="1" t="s">
        <v>8046</v>
      </c>
      <c r="C3984" s="1" t="s">
        <v>8047</v>
      </c>
      <c r="D3984">
        <v>850</v>
      </c>
      <c r="E3984">
        <v>170</v>
      </c>
      <c r="F3984" t="s">
        <v>357</v>
      </c>
      <c r="G3984" t="s">
        <v>24</v>
      </c>
      <c r="H3984" t="s">
        <v>25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1086</v>
      </c>
      <c r="O3984" s="7">
        <f>(E3984/D3984)*100</f>
        <v>20</v>
      </c>
      <c r="P3984" s="5">
        <f>IFERROR((E3984/L3984),0)</f>
        <v>34</v>
      </c>
      <c r="Q3984" s="5" t="str">
        <f>LEFT(N3984,SEARCH("/", N3984)-1)</f>
        <v>theater</v>
      </c>
      <c r="R3984" s="5" t="str">
        <f>RIGHT(N3984,LEN(N3984)-SEARCH("/",N3984))</f>
        <v>plays</v>
      </c>
      <c r="S3984" s="11">
        <f>(((J3984/60)/60)/24)+DATE(1970,1,1)</f>
        <v>42132.809953703705</v>
      </c>
      <c r="T3984" s="11">
        <f>(((I3984/60)/60)/24)+DATE(1970,1,1)</f>
        <v>42192.809953703705</v>
      </c>
      <c r="U3984">
        <f>YEAR(S3984)</f>
        <v>2015</v>
      </c>
      <c r="V3984">
        <f>YEAR(T3984)</f>
        <v>2015</v>
      </c>
      <c r="W3984" t="str">
        <f>IF(V3984=U3984, "Yes"," No")</f>
        <v>Yes</v>
      </c>
    </row>
    <row r="3985" spans="1:23" ht="43.2" x14ac:dyDescent="0.3">
      <c r="A3985">
        <v>3983</v>
      </c>
      <c r="B3985" s="1" t="s">
        <v>8048</v>
      </c>
      <c r="C3985" s="1" t="s">
        <v>8049</v>
      </c>
      <c r="D3985">
        <v>11140</v>
      </c>
      <c r="E3985">
        <v>3877</v>
      </c>
      <c r="F3985" t="s">
        <v>357</v>
      </c>
      <c r="G3985" t="s">
        <v>17</v>
      </c>
      <c r="H3985" t="s">
        <v>18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1086</v>
      </c>
      <c r="O3985" s="7">
        <f>(E3985/D3985)*100</f>
        <v>34.802513464991023</v>
      </c>
      <c r="P3985" s="5">
        <f>IFERROR((E3985/L3985),0)</f>
        <v>84.282608695652172</v>
      </c>
      <c r="Q3985" s="5" t="str">
        <f>LEFT(N3985,SEARCH("/", N3985)-1)</f>
        <v>theater</v>
      </c>
      <c r="R3985" s="5" t="str">
        <f>RIGHT(N3985,LEN(N3985)-SEARCH("/",N3985))</f>
        <v>plays</v>
      </c>
      <c r="S3985" s="11">
        <f>(((J3985/60)/60)/24)+DATE(1970,1,1)</f>
        <v>41747.86986111111</v>
      </c>
      <c r="T3985" s="11">
        <f>(((I3985/60)/60)/24)+DATE(1970,1,1)</f>
        <v>41779.290972222225</v>
      </c>
      <c r="U3985">
        <f>YEAR(S3985)</f>
        <v>2014</v>
      </c>
      <c r="V3985">
        <f>YEAR(T3985)</f>
        <v>2014</v>
      </c>
      <c r="W3985" t="str">
        <f>IF(V3985=U3985, "Yes"," No")</f>
        <v>Yes</v>
      </c>
    </row>
    <row r="3986" spans="1:23" ht="43.2" x14ac:dyDescent="0.3">
      <c r="A3986">
        <v>3984</v>
      </c>
      <c r="B3986" s="1" t="s">
        <v>8050</v>
      </c>
      <c r="C3986" s="1" t="s">
        <v>8051</v>
      </c>
      <c r="D3986">
        <v>1500</v>
      </c>
      <c r="E3986">
        <v>95</v>
      </c>
      <c r="F3986" t="s">
        <v>357</v>
      </c>
      <c r="G3986" t="s">
        <v>24</v>
      </c>
      <c r="H3986" t="s">
        <v>25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1086</v>
      </c>
      <c r="O3986" s="7">
        <f>(E3986/D3986)*100</f>
        <v>6.3333333333333339</v>
      </c>
      <c r="P3986" s="5">
        <f>IFERROR((E3986/L3986),0)</f>
        <v>9.5</v>
      </c>
      <c r="Q3986" s="5" t="str">
        <f>LEFT(N3986,SEARCH("/", N3986)-1)</f>
        <v>theater</v>
      </c>
      <c r="R3986" s="5" t="str">
        <f>RIGHT(N3986,LEN(N3986)-SEARCH("/",N3986))</f>
        <v>plays</v>
      </c>
      <c r="S3986" s="11">
        <f>(((J3986/60)/60)/24)+DATE(1970,1,1)</f>
        <v>41920.963472222218</v>
      </c>
      <c r="T3986" s="11">
        <f>(((I3986/60)/60)/24)+DATE(1970,1,1)</f>
        <v>41951</v>
      </c>
      <c r="U3986">
        <f>YEAR(S3986)</f>
        <v>2014</v>
      </c>
      <c r="V3986">
        <f>YEAR(T3986)</f>
        <v>2014</v>
      </c>
      <c r="W3986" t="str">
        <f>IF(V3986=U3986, "Yes"," No")</f>
        <v>Yes</v>
      </c>
    </row>
    <row r="3987" spans="1:23" ht="43.2" x14ac:dyDescent="0.3">
      <c r="A3987">
        <v>3985</v>
      </c>
      <c r="B3987" s="1" t="s">
        <v>8052</v>
      </c>
      <c r="C3987" s="1" t="s">
        <v>8053</v>
      </c>
      <c r="D3987">
        <v>2000</v>
      </c>
      <c r="E3987">
        <v>641</v>
      </c>
      <c r="F3987" t="s">
        <v>357</v>
      </c>
      <c r="G3987" t="s">
        <v>17</v>
      </c>
      <c r="H3987" t="s">
        <v>18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1086</v>
      </c>
      <c r="O3987" s="7">
        <f>(E3987/D3987)*100</f>
        <v>32.049999999999997</v>
      </c>
      <c r="P3987" s="5">
        <f>IFERROR((E3987/L3987),0)</f>
        <v>33.736842105263158</v>
      </c>
      <c r="Q3987" s="5" t="str">
        <f>LEFT(N3987,SEARCH("/", N3987)-1)</f>
        <v>theater</v>
      </c>
      <c r="R3987" s="5" t="str">
        <f>RIGHT(N3987,LEN(N3987)-SEARCH("/",N3987))</f>
        <v>plays</v>
      </c>
      <c r="S3987" s="11">
        <f>(((J3987/60)/60)/24)+DATE(1970,1,1)</f>
        <v>42399.707407407404</v>
      </c>
      <c r="T3987" s="11">
        <f>(((I3987/60)/60)/24)+DATE(1970,1,1)</f>
        <v>42420.878472222219</v>
      </c>
      <c r="U3987">
        <f>YEAR(S3987)</f>
        <v>2016</v>
      </c>
      <c r="V3987">
        <f>YEAR(T3987)</f>
        <v>2016</v>
      </c>
      <c r="W3987" t="str">
        <f>IF(V3987=U3987, "Yes"," No")</f>
        <v>Yes</v>
      </c>
    </row>
    <row r="3988" spans="1:23" ht="57.6" x14ac:dyDescent="0.3">
      <c r="A3988">
        <v>3986</v>
      </c>
      <c r="B3988" s="1" t="s">
        <v>8054</v>
      </c>
      <c r="C3988" s="1" t="s">
        <v>8055</v>
      </c>
      <c r="D3988">
        <v>5000</v>
      </c>
      <c r="E3988">
        <v>488</v>
      </c>
      <c r="F3988" t="s">
        <v>357</v>
      </c>
      <c r="G3988" t="s">
        <v>24</v>
      </c>
      <c r="H3988" t="s">
        <v>25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1086</v>
      </c>
      <c r="O3988" s="7">
        <f>(E3988/D3988)*100</f>
        <v>9.76</v>
      </c>
      <c r="P3988" s="5">
        <f>IFERROR((E3988/L3988),0)</f>
        <v>37.53846153846154</v>
      </c>
      <c r="Q3988" s="5" t="str">
        <f>LEFT(N3988,SEARCH("/", N3988)-1)</f>
        <v>theater</v>
      </c>
      <c r="R3988" s="5" t="str">
        <f>RIGHT(N3988,LEN(N3988)-SEARCH("/",N3988))</f>
        <v>plays</v>
      </c>
      <c r="S3988" s="11">
        <f>(((J3988/60)/60)/24)+DATE(1970,1,1)</f>
        <v>42467.548541666663</v>
      </c>
      <c r="T3988" s="11">
        <f>(((I3988/60)/60)/24)+DATE(1970,1,1)</f>
        <v>42496.544444444444</v>
      </c>
      <c r="U3988">
        <f>YEAR(S3988)</f>
        <v>2016</v>
      </c>
      <c r="V3988">
        <f>YEAR(T3988)</f>
        <v>2016</v>
      </c>
      <c r="W3988" t="str">
        <f>IF(V3988=U3988, "Yes"," No")</f>
        <v>Yes</v>
      </c>
    </row>
    <row r="3989" spans="1:23" ht="43.2" x14ac:dyDescent="0.3">
      <c r="A3989">
        <v>3987</v>
      </c>
      <c r="B3989" s="1" t="s">
        <v>8056</v>
      </c>
      <c r="C3989" s="1" t="s">
        <v>8057</v>
      </c>
      <c r="D3989">
        <v>400</v>
      </c>
      <c r="E3989">
        <v>151</v>
      </c>
      <c r="F3989" t="s">
        <v>357</v>
      </c>
      <c r="G3989" t="s">
        <v>24</v>
      </c>
      <c r="H3989" t="s">
        <v>25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1086</v>
      </c>
      <c r="O3989" s="7">
        <f>(E3989/D3989)*100</f>
        <v>37.75</v>
      </c>
      <c r="P3989" s="5">
        <f>IFERROR((E3989/L3989),0)</f>
        <v>11.615384615384615</v>
      </c>
      <c r="Q3989" s="5" t="str">
        <f>LEFT(N3989,SEARCH("/", N3989)-1)</f>
        <v>theater</v>
      </c>
      <c r="R3989" s="5" t="str">
        <f>RIGHT(N3989,LEN(N3989)-SEARCH("/",N3989))</f>
        <v>plays</v>
      </c>
      <c r="S3989" s="11">
        <f>(((J3989/60)/60)/24)+DATE(1970,1,1)</f>
        <v>41765.92465277778</v>
      </c>
      <c r="T3989" s="11">
        <f>(((I3989/60)/60)/24)+DATE(1970,1,1)</f>
        <v>41775.92465277778</v>
      </c>
      <c r="U3989">
        <f>YEAR(S3989)</f>
        <v>2014</v>
      </c>
      <c r="V3989">
        <f>YEAR(T3989)</f>
        <v>2014</v>
      </c>
      <c r="W3989" t="str">
        <f>IF(V3989=U3989, "Yes"," No")</f>
        <v>Yes</v>
      </c>
    </row>
    <row r="3990" spans="1:23" ht="28.8" x14ac:dyDescent="0.3">
      <c r="A3990">
        <v>3988</v>
      </c>
      <c r="B3990" s="1" t="s">
        <v>8058</v>
      </c>
      <c r="C3990" s="1" t="s">
        <v>8059</v>
      </c>
      <c r="D3990">
        <v>1500</v>
      </c>
      <c r="E3990">
        <v>32</v>
      </c>
      <c r="F3990" t="s">
        <v>357</v>
      </c>
      <c r="G3990" t="s">
        <v>17</v>
      </c>
      <c r="H3990" t="s">
        <v>18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1086</v>
      </c>
      <c r="O3990" s="7">
        <f>(E3990/D3990)*100</f>
        <v>2.1333333333333333</v>
      </c>
      <c r="P3990" s="5">
        <f>IFERROR((E3990/L3990),0)</f>
        <v>8</v>
      </c>
      <c r="Q3990" s="5" t="str">
        <f>LEFT(N3990,SEARCH("/", N3990)-1)</f>
        <v>theater</v>
      </c>
      <c r="R3990" s="5" t="str">
        <f>RIGHT(N3990,LEN(N3990)-SEARCH("/",N3990))</f>
        <v>plays</v>
      </c>
      <c r="S3990" s="11">
        <f>(((J3990/60)/60)/24)+DATE(1970,1,1)</f>
        <v>42230.08116898148</v>
      </c>
      <c r="T3990" s="11">
        <f>(((I3990/60)/60)/24)+DATE(1970,1,1)</f>
        <v>42245.08116898148</v>
      </c>
      <c r="U3990">
        <f>YEAR(S3990)</f>
        <v>2015</v>
      </c>
      <c r="V3990">
        <f>YEAR(T3990)</f>
        <v>2015</v>
      </c>
      <c r="W3990" t="str">
        <f>IF(V3990=U3990, "Yes"," No")</f>
        <v>Yes</v>
      </c>
    </row>
    <row r="3991" spans="1:23" ht="43.2" x14ac:dyDescent="0.3">
      <c r="A3991">
        <v>3989</v>
      </c>
      <c r="B3991" s="1" t="s">
        <v>8060</v>
      </c>
      <c r="C3991" s="1" t="s">
        <v>8061</v>
      </c>
      <c r="D3991">
        <v>3000</v>
      </c>
      <c r="E3991">
        <v>0</v>
      </c>
      <c r="F3991" t="s">
        <v>357</v>
      </c>
      <c r="G3991" t="s">
        <v>17</v>
      </c>
      <c r="H3991" t="s">
        <v>18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1086</v>
      </c>
      <c r="O3991" s="7">
        <f>(E3991/D3991)*100</f>
        <v>0</v>
      </c>
      <c r="P3991" s="5">
        <f>IFERROR((E3991/L3991),0)</f>
        <v>0</v>
      </c>
      <c r="Q3991" s="5" t="str">
        <f>LEFT(N3991,SEARCH("/", N3991)-1)</f>
        <v>theater</v>
      </c>
      <c r="R3991" s="5" t="str">
        <f>RIGHT(N3991,LEN(N3991)-SEARCH("/",N3991))</f>
        <v>plays</v>
      </c>
      <c r="S3991" s="11">
        <f>(((J3991/60)/60)/24)+DATE(1970,1,1)</f>
        <v>42286.749780092592</v>
      </c>
      <c r="T3991" s="11">
        <f>(((I3991/60)/60)/24)+DATE(1970,1,1)</f>
        <v>42316.791446759264</v>
      </c>
      <c r="U3991">
        <f>YEAR(S3991)</f>
        <v>2015</v>
      </c>
      <c r="V3991">
        <f>YEAR(T3991)</f>
        <v>2015</v>
      </c>
      <c r="W3991" t="str">
        <f>IF(V3991=U3991, "Yes"," No")</f>
        <v>Yes</v>
      </c>
    </row>
    <row r="3992" spans="1:23" ht="43.2" x14ac:dyDescent="0.3">
      <c r="A3992">
        <v>3990</v>
      </c>
      <c r="B3992" s="1" t="s">
        <v>8062</v>
      </c>
      <c r="C3992" s="1" t="s">
        <v>8063</v>
      </c>
      <c r="D3992">
        <v>1650</v>
      </c>
      <c r="E3992">
        <v>69</v>
      </c>
      <c r="F3992" t="s">
        <v>357</v>
      </c>
      <c r="G3992" t="s">
        <v>24</v>
      </c>
      <c r="H3992" t="s">
        <v>25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1086</v>
      </c>
      <c r="O3992" s="7">
        <f>(E3992/D3992)*100</f>
        <v>4.1818181818181817</v>
      </c>
      <c r="P3992" s="5">
        <f>IFERROR((E3992/L3992),0)</f>
        <v>23</v>
      </c>
      <c r="Q3992" s="5" t="str">
        <f>LEFT(N3992,SEARCH("/", N3992)-1)</f>
        <v>theater</v>
      </c>
      <c r="R3992" s="5" t="str">
        <f>RIGHT(N3992,LEN(N3992)-SEARCH("/",N3992))</f>
        <v>plays</v>
      </c>
      <c r="S3992" s="11">
        <f>(((J3992/60)/60)/24)+DATE(1970,1,1)</f>
        <v>42401.672372685185</v>
      </c>
      <c r="T3992" s="11">
        <f>(((I3992/60)/60)/24)+DATE(1970,1,1)</f>
        <v>42431.672372685185</v>
      </c>
      <c r="U3992">
        <f>YEAR(S3992)</f>
        <v>2016</v>
      </c>
      <c r="V3992">
        <f>YEAR(T3992)</f>
        <v>2016</v>
      </c>
      <c r="W3992" t="str">
        <f>IF(V3992=U3992, "Yes"," No")</f>
        <v>Yes</v>
      </c>
    </row>
    <row r="3993" spans="1:23" ht="43.2" x14ac:dyDescent="0.3">
      <c r="A3993">
        <v>3991</v>
      </c>
      <c r="B3993" s="1" t="s">
        <v>8064</v>
      </c>
      <c r="C3993" s="1" t="s">
        <v>8065</v>
      </c>
      <c r="D3993">
        <v>500</v>
      </c>
      <c r="E3993">
        <v>100</v>
      </c>
      <c r="F3993" t="s">
        <v>357</v>
      </c>
      <c r="G3993" t="s">
        <v>17</v>
      </c>
      <c r="H3993" t="s">
        <v>18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1086</v>
      </c>
      <c r="O3993" s="7">
        <f>(E3993/D3993)*100</f>
        <v>20</v>
      </c>
      <c r="P3993" s="5">
        <f>IFERROR((E3993/L3993),0)</f>
        <v>100</v>
      </c>
      <c r="Q3993" s="5" t="str">
        <f>LEFT(N3993,SEARCH("/", N3993)-1)</f>
        <v>theater</v>
      </c>
      <c r="R3993" s="5" t="str">
        <f>RIGHT(N3993,LEN(N3993)-SEARCH("/",N3993))</f>
        <v>plays</v>
      </c>
      <c r="S3993" s="11">
        <f>(((J3993/60)/60)/24)+DATE(1970,1,1)</f>
        <v>42125.644467592589</v>
      </c>
      <c r="T3993" s="11">
        <f>(((I3993/60)/60)/24)+DATE(1970,1,1)</f>
        <v>42155.644467592589</v>
      </c>
      <c r="U3993">
        <f>YEAR(S3993)</f>
        <v>2015</v>
      </c>
      <c r="V3993">
        <f>YEAR(T3993)</f>
        <v>2015</v>
      </c>
      <c r="W3993" t="str">
        <f>IF(V3993=U3993, "Yes"," No")</f>
        <v>Yes</v>
      </c>
    </row>
    <row r="3994" spans="1:23" ht="43.2" x14ac:dyDescent="0.3">
      <c r="A3994">
        <v>3992</v>
      </c>
      <c r="B3994" s="1" t="s">
        <v>8066</v>
      </c>
      <c r="C3994" s="1" t="s">
        <v>8067</v>
      </c>
      <c r="D3994">
        <v>10000</v>
      </c>
      <c r="E3994">
        <v>541</v>
      </c>
      <c r="F3994" t="s">
        <v>357</v>
      </c>
      <c r="G3994" t="s">
        <v>17</v>
      </c>
      <c r="H3994" t="s">
        <v>18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1086</v>
      </c>
      <c r="O3994" s="7">
        <f>(E3994/D3994)*100</f>
        <v>5.41</v>
      </c>
      <c r="P3994" s="5">
        <f>IFERROR((E3994/L3994),0)</f>
        <v>60.111111111111114</v>
      </c>
      <c r="Q3994" s="5" t="str">
        <f>LEFT(N3994,SEARCH("/", N3994)-1)</f>
        <v>theater</v>
      </c>
      <c r="R3994" s="5" t="str">
        <f>RIGHT(N3994,LEN(N3994)-SEARCH("/",N3994))</f>
        <v>plays</v>
      </c>
      <c r="S3994" s="11">
        <f>(((J3994/60)/60)/24)+DATE(1970,1,1)</f>
        <v>42289.94049768518</v>
      </c>
      <c r="T3994" s="11">
        <f>(((I3994/60)/60)/24)+DATE(1970,1,1)</f>
        <v>42349.982164351852</v>
      </c>
      <c r="U3994">
        <f>YEAR(S3994)</f>
        <v>2015</v>
      </c>
      <c r="V3994">
        <f>YEAR(T3994)</f>
        <v>2015</v>
      </c>
      <c r="W3994" t="str">
        <f>IF(V3994=U3994, "Yes"," No")</f>
        <v>Yes</v>
      </c>
    </row>
    <row r="3995" spans="1:23" ht="43.2" x14ac:dyDescent="0.3">
      <c r="A3995">
        <v>3993</v>
      </c>
      <c r="B3995" s="1" t="s">
        <v>8068</v>
      </c>
      <c r="C3995" s="1" t="s">
        <v>8069</v>
      </c>
      <c r="D3995">
        <v>50000</v>
      </c>
      <c r="E3995">
        <v>3</v>
      </c>
      <c r="F3995" t="s">
        <v>357</v>
      </c>
      <c r="G3995" t="s">
        <v>17</v>
      </c>
      <c r="H3995" t="s">
        <v>18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1086</v>
      </c>
      <c r="O3995" s="7">
        <f>(E3995/D3995)*100</f>
        <v>6.0000000000000001E-3</v>
      </c>
      <c r="P3995" s="5">
        <f>IFERROR((E3995/L3995),0)</f>
        <v>3</v>
      </c>
      <c r="Q3995" s="5" t="str">
        <f>LEFT(N3995,SEARCH("/", N3995)-1)</f>
        <v>theater</v>
      </c>
      <c r="R3995" s="5" t="str">
        <f>RIGHT(N3995,LEN(N3995)-SEARCH("/",N3995))</f>
        <v>plays</v>
      </c>
      <c r="S3995" s="11">
        <f>(((J3995/60)/60)/24)+DATE(1970,1,1)</f>
        <v>42107.864722222221</v>
      </c>
      <c r="T3995" s="11">
        <f>(((I3995/60)/60)/24)+DATE(1970,1,1)</f>
        <v>42137.864722222221</v>
      </c>
      <c r="U3995">
        <f>YEAR(S3995)</f>
        <v>2015</v>
      </c>
      <c r="V3995">
        <f>YEAR(T3995)</f>
        <v>2015</v>
      </c>
      <c r="W3995" t="str">
        <f>IF(V3995=U3995, "Yes"," No")</f>
        <v>Yes</v>
      </c>
    </row>
    <row r="3996" spans="1:23" ht="43.2" x14ac:dyDescent="0.3">
      <c r="A3996">
        <v>3994</v>
      </c>
      <c r="B3996" s="1" t="s">
        <v>8070</v>
      </c>
      <c r="C3996" s="1" t="s">
        <v>8071</v>
      </c>
      <c r="D3996">
        <v>2000</v>
      </c>
      <c r="E3996">
        <v>5</v>
      </c>
      <c r="F3996" t="s">
        <v>357</v>
      </c>
      <c r="G3996" t="s">
        <v>17</v>
      </c>
      <c r="H3996" t="s">
        <v>18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1086</v>
      </c>
      <c r="O3996" s="7">
        <f>(E3996/D3996)*100</f>
        <v>0.25</v>
      </c>
      <c r="P3996" s="5">
        <f>IFERROR((E3996/L3996),0)</f>
        <v>5</v>
      </c>
      <c r="Q3996" s="5" t="str">
        <f>LEFT(N3996,SEARCH("/", N3996)-1)</f>
        <v>theater</v>
      </c>
      <c r="R3996" s="5" t="str">
        <f>RIGHT(N3996,LEN(N3996)-SEARCH("/",N3996))</f>
        <v>plays</v>
      </c>
      <c r="S3996" s="11">
        <f>(((J3996/60)/60)/24)+DATE(1970,1,1)</f>
        <v>41809.389930555553</v>
      </c>
      <c r="T3996" s="11">
        <f>(((I3996/60)/60)/24)+DATE(1970,1,1)</f>
        <v>41839.389930555553</v>
      </c>
      <c r="U3996">
        <f>YEAR(S3996)</f>
        <v>2014</v>
      </c>
      <c r="V3996">
        <f>YEAR(T3996)</f>
        <v>2014</v>
      </c>
      <c r="W3996" t="str">
        <f>IF(V3996=U3996, "Yes"," No")</f>
        <v>Yes</v>
      </c>
    </row>
    <row r="3997" spans="1:23" ht="43.2" x14ac:dyDescent="0.3">
      <c r="A3997">
        <v>3995</v>
      </c>
      <c r="B3997" s="1" t="s">
        <v>8072</v>
      </c>
      <c r="C3997" s="1" t="s">
        <v>8073</v>
      </c>
      <c r="D3997">
        <v>200</v>
      </c>
      <c r="E3997">
        <v>70</v>
      </c>
      <c r="F3997" t="s">
        <v>357</v>
      </c>
      <c r="G3997" t="s">
        <v>24</v>
      </c>
      <c r="H3997" t="s">
        <v>25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1086</v>
      </c>
      <c r="O3997" s="7">
        <f>(E3997/D3997)*100</f>
        <v>35</v>
      </c>
      <c r="P3997" s="5">
        <f>IFERROR((E3997/L3997),0)</f>
        <v>17.5</v>
      </c>
      <c r="Q3997" s="5" t="str">
        <f>LEFT(N3997,SEARCH("/", N3997)-1)</f>
        <v>theater</v>
      </c>
      <c r="R3997" s="5" t="str">
        <f>RIGHT(N3997,LEN(N3997)-SEARCH("/",N3997))</f>
        <v>plays</v>
      </c>
      <c r="S3997" s="11">
        <f>(((J3997/60)/60)/24)+DATE(1970,1,1)</f>
        <v>42019.683761574073</v>
      </c>
      <c r="T3997" s="11">
        <f>(((I3997/60)/60)/24)+DATE(1970,1,1)</f>
        <v>42049.477083333331</v>
      </c>
      <c r="U3997">
        <f>YEAR(S3997)</f>
        <v>2015</v>
      </c>
      <c r="V3997">
        <f>YEAR(T3997)</f>
        <v>2015</v>
      </c>
      <c r="W3997" t="str">
        <f>IF(V3997=U3997, "Yes"," No")</f>
        <v>Yes</v>
      </c>
    </row>
    <row r="3998" spans="1:23" ht="43.2" x14ac:dyDescent="0.3">
      <c r="A3998">
        <v>3996</v>
      </c>
      <c r="B3998" s="1" t="s">
        <v>8074</v>
      </c>
      <c r="C3998" s="1" t="s">
        <v>8075</v>
      </c>
      <c r="D3998">
        <v>3000</v>
      </c>
      <c r="E3998">
        <v>497</v>
      </c>
      <c r="F3998" t="s">
        <v>357</v>
      </c>
      <c r="G3998" t="s">
        <v>17</v>
      </c>
      <c r="H3998" t="s">
        <v>18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1086</v>
      </c>
      <c r="O3998" s="7">
        <f>(E3998/D3998)*100</f>
        <v>16.566666666666666</v>
      </c>
      <c r="P3998" s="5">
        <f>IFERROR((E3998/L3998),0)</f>
        <v>29.235294117647058</v>
      </c>
      <c r="Q3998" s="5" t="str">
        <f>LEFT(N3998,SEARCH("/", N3998)-1)</f>
        <v>theater</v>
      </c>
      <c r="R3998" s="5" t="str">
        <f>RIGHT(N3998,LEN(N3998)-SEARCH("/",N3998))</f>
        <v>plays</v>
      </c>
      <c r="S3998" s="11">
        <f>(((J3998/60)/60)/24)+DATE(1970,1,1)</f>
        <v>41950.26694444444</v>
      </c>
      <c r="T3998" s="11">
        <f>(((I3998/60)/60)/24)+DATE(1970,1,1)</f>
        <v>41963.669444444444</v>
      </c>
      <c r="U3998">
        <f>YEAR(S3998)</f>
        <v>2014</v>
      </c>
      <c r="V3998">
        <f>YEAR(T3998)</f>
        <v>2014</v>
      </c>
      <c r="W3998" t="str">
        <f>IF(V3998=U3998, "Yes"," No")</f>
        <v>Yes</v>
      </c>
    </row>
    <row r="3999" spans="1:23" ht="43.2" x14ac:dyDescent="0.3">
      <c r="A3999">
        <v>3997</v>
      </c>
      <c r="B3999" s="1" t="s">
        <v>8076</v>
      </c>
      <c r="C3999" s="1" t="s">
        <v>8077</v>
      </c>
      <c r="D3999">
        <v>3000</v>
      </c>
      <c r="E3999">
        <v>0</v>
      </c>
      <c r="F3999" t="s">
        <v>357</v>
      </c>
      <c r="G3999" t="s">
        <v>24</v>
      </c>
      <c r="H3999" t="s">
        <v>25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1086</v>
      </c>
      <c r="O3999" s="7">
        <f>(E3999/D3999)*100</f>
        <v>0</v>
      </c>
      <c r="P3999" s="5">
        <f>IFERROR((E3999/L3999),0)</f>
        <v>0</v>
      </c>
      <c r="Q3999" s="5" t="str">
        <f>LEFT(N3999,SEARCH("/", N3999)-1)</f>
        <v>theater</v>
      </c>
      <c r="R3999" s="5" t="str">
        <f>RIGHT(N3999,LEN(N3999)-SEARCH("/",N3999))</f>
        <v>plays</v>
      </c>
      <c r="S3999" s="11">
        <f>(((J3999/60)/60)/24)+DATE(1970,1,1)</f>
        <v>42069.391446759255</v>
      </c>
      <c r="T3999" s="11">
        <f>(((I3999/60)/60)/24)+DATE(1970,1,1)</f>
        <v>42099.349780092598</v>
      </c>
      <c r="U3999">
        <f>YEAR(S3999)</f>
        <v>2015</v>
      </c>
      <c r="V3999">
        <f>YEAR(T3999)</f>
        <v>2015</v>
      </c>
      <c r="W3999" t="str">
        <f>IF(V3999=U3999, "Yes"," No")</f>
        <v>Yes</v>
      </c>
    </row>
    <row r="4000" spans="1:23" ht="43.2" x14ac:dyDescent="0.3">
      <c r="A4000">
        <v>3998</v>
      </c>
      <c r="B4000" s="1" t="s">
        <v>8078</v>
      </c>
      <c r="C4000" s="1" t="s">
        <v>8079</v>
      </c>
      <c r="D4000">
        <v>1250</v>
      </c>
      <c r="E4000">
        <v>715</v>
      </c>
      <c r="F4000" t="s">
        <v>357</v>
      </c>
      <c r="G4000" t="s">
        <v>17</v>
      </c>
      <c r="H4000" t="s">
        <v>18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1086</v>
      </c>
      <c r="O4000" s="7">
        <f>(E4000/D4000)*100</f>
        <v>57.199999999999996</v>
      </c>
      <c r="P4000" s="5">
        <f>IFERROR((E4000/L4000),0)</f>
        <v>59.583333333333336</v>
      </c>
      <c r="Q4000" s="5" t="str">
        <f>LEFT(N4000,SEARCH("/", N4000)-1)</f>
        <v>theater</v>
      </c>
      <c r="R4000" s="5" t="str">
        <f>RIGHT(N4000,LEN(N4000)-SEARCH("/",N4000))</f>
        <v>plays</v>
      </c>
      <c r="S4000" s="11">
        <f>(((J4000/60)/60)/24)+DATE(1970,1,1)</f>
        <v>42061.963263888887</v>
      </c>
      <c r="T4000" s="11">
        <f>(((I4000/60)/60)/24)+DATE(1970,1,1)</f>
        <v>42091.921597222223</v>
      </c>
      <c r="U4000">
        <f>YEAR(S4000)</f>
        <v>2015</v>
      </c>
      <c r="V4000">
        <f>YEAR(T4000)</f>
        <v>2015</v>
      </c>
      <c r="W4000" t="str">
        <f>IF(V4000=U4000, "Yes"," No")</f>
        <v>Yes</v>
      </c>
    </row>
    <row r="4001" spans="1:23" ht="43.2" x14ac:dyDescent="0.3">
      <c r="A4001">
        <v>3999</v>
      </c>
      <c r="B4001" s="1" t="s">
        <v>8080</v>
      </c>
      <c r="C4001" s="1" t="s">
        <v>8081</v>
      </c>
      <c r="D4001">
        <v>7000</v>
      </c>
      <c r="E4001">
        <v>1156</v>
      </c>
      <c r="F4001" t="s">
        <v>357</v>
      </c>
      <c r="G4001" t="s">
        <v>17</v>
      </c>
      <c r="H4001" t="s">
        <v>18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1086</v>
      </c>
      <c r="O4001" s="7">
        <f>(E4001/D4001)*100</f>
        <v>16.514285714285716</v>
      </c>
      <c r="P4001" s="5">
        <f>IFERROR((E4001/L4001),0)</f>
        <v>82.571428571428569</v>
      </c>
      <c r="Q4001" s="5" t="str">
        <f>LEFT(N4001,SEARCH("/", N4001)-1)</f>
        <v>theater</v>
      </c>
      <c r="R4001" s="5" t="str">
        <f>RIGHT(N4001,LEN(N4001)-SEARCH("/",N4001))</f>
        <v>plays</v>
      </c>
      <c r="S4001" s="11">
        <f>(((J4001/60)/60)/24)+DATE(1970,1,1)</f>
        <v>41842.828680555554</v>
      </c>
      <c r="T4001" s="11">
        <f>(((I4001/60)/60)/24)+DATE(1970,1,1)</f>
        <v>41882.827650462961</v>
      </c>
      <c r="U4001">
        <f>YEAR(S4001)</f>
        <v>2014</v>
      </c>
      <c r="V4001">
        <f>YEAR(T4001)</f>
        <v>2014</v>
      </c>
      <c r="W4001" t="str">
        <f>IF(V4001=U4001, "Yes"," No")</f>
        <v>Yes</v>
      </c>
    </row>
    <row r="4002" spans="1:23" ht="28.8" x14ac:dyDescent="0.3">
      <c r="A4002">
        <v>4000</v>
      </c>
      <c r="B4002" s="1" t="s">
        <v>8082</v>
      </c>
      <c r="C4002" s="1" t="s">
        <v>8083</v>
      </c>
      <c r="D4002">
        <v>8000</v>
      </c>
      <c r="E4002">
        <v>10</v>
      </c>
      <c r="F4002" t="s">
        <v>357</v>
      </c>
      <c r="G4002" t="s">
        <v>17</v>
      </c>
      <c r="H4002" t="s">
        <v>18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1086</v>
      </c>
      <c r="O4002" s="7">
        <f>(E4002/D4002)*100</f>
        <v>0.125</v>
      </c>
      <c r="P4002" s="5">
        <f>IFERROR((E4002/L4002),0)</f>
        <v>10</v>
      </c>
      <c r="Q4002" s="5" t="str">
        <f>LEFT(N4002,SEARCH("/", N4002)-1)</f>
        <v>theater</v>
      </c>
      <c r="R4002" s="5" t="str">
        <f>RIGHT(N4002,LEN(N4002)-SEARCH("/",N4002))</f>
        <v>plays</v>
      </c>
      <c r="S4002" s="11">
        <f>(((J4002/60)/60)/24)+DATE(1970,1,1)</f>
        <v>42437.64534722222</v>
      </c>
      <c r="T4002" s="11">
        <f>(((I4002/60)/60)/24)+DATE(1970,1,1)</f>
        <v>42497.603680555556</v>
      </c>
      <c r="U4002">
        <f>YEAR(S4002)</f>
        <v>2016</v>
      </c>
      <c r="V4002">
        <f>YEAR(T4002)</f>
        <v>2016</v>
      </c>
      <c r="W4002" t="str">
        <f>IF(V4002=U4002, "Yes"," No")</f>
        <v>Yes</v>
      </c>
    </row>
    <row r="4003" spans="1:23" ht="57.6" x14ac:dyDescent="0.3">
      <c r="A4003">
        <v>4001</v>
      </c>
      <c r="B4003" s="1" t="s">
        <v>8084</v>
      </c>
      <c r="C4003" s="1" t="s">
        <v>8085</v>
      </c>
      <c r="D4003">
        <v>1200</v>
      </c>
      <c r="E4003">
        <v>453</v>
      </c>
      <c r="F4003" t="s">
        <v>357</v>
      </c>
      <c r="G4003" t="s">
        <v>24</v>
      </c>
      <c r="H4003" t="s">
        <v>25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1086</v>
      </c>
      <c r="O4003" s="7">
        <f>(E4003/D4003)*100</f>
        <v>37.75</v>
      </c>
      <c r="P4003" s="5">
        <f>IFERROR((E4003/L4003),0)</f>
        <v>32.357142857142854</v>
      </c>
      <c r="Q4003" s="5" t="str">
        <f>LEFT(N4003,SEARCH("/", N4003)-1)</f>
        <v>theater</v>
      </c>
      <c r="R4003" s="5" t="str">
        <f>RIGHT(N4003,LEN(N4003)-SEARCH("/",N4003))</f>
        <v>plays</v>
      </c>
      <c r="S4003" s="11">
        <f>(((J4003/60)/60)/24)+DATE(1970,1,1)</f>
        <v>42775.964212962965</v>
      </c>
      <c r="T4003" s="11">
        <f>(((I4003/60)/60)/24)+DATE(1970,1,1)</f>
        <v>42795.791666666672</v>
      </c>
      <c r="U4003">
        <f>YEAR(S4003)</f>
        <v>2017</v>
      </c>
      <c r="V4003">
        <f>YEAR(T4003)</f>
        <v>2017</v>
      </c>
      <c r="W4003" t="str">
        <f>IF(V4003=U4003, "Yes"," No")</f>
        <v>Yes</v>
      </c>
    </row>
    <row r="4004" spans="1:23" ht="57.6" x14ac:dyDescent="0.3">
      <c r="A4004">
        <v>4002</v>
      </c>
      <c r="B4004" s="1" t="s">
        <v>8086</v>
      </c>
      <c r="C4004" s="1" t="s">
        <v>8087</v>
      </c>
      <c r="D4004">
        <v>1250</v>
      </c>
      <c r="E4004">
        <v>23</v>
      </c>
      <c r="F4004" t="s">
        <v>357</v>
      </c>
      <c r="G4004" t="s">
        <v>17</v>
      </c>
      <c r="H4004" t="s">
        <v>18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1086</v>
      </c>
      <c r="O4004" s="7">
        <f>(E4004/D4004)*100</f>
        <v>1.8399999999999999</v>
      </c>
      <c r="P4004" s="5">
        <f>IFERROR((E4004/L4004),0)</f>
        <v>5.75</v>
      </c>
      <c r="Q4004" s="5" t="str">
        <f>LEFT(N4004,SEARCH("/", N4004)-1)</f>
        <v>theater</v>
      </c>
      <c r="R4004" s="5" t="str">
        <f>RIGHT(N4004,LEN(N4004)-SEARCH("/",N4004))</f>
        <v>plays</v>
      </c>
      <c r="S4004" s="11">
        <f>(((J4004/60)/60)/24)+DATE(1970,1,1)</f>
        <v>41879.043530092589</v>
      </c>
      <c r="T4004" s="11">
        <f>(((I4004/60)/60)/24)+DATE(1970,1,1)</f>
        <v>41909.043530092589</v>
      </c>
      <c r="U4004">
        <f>YEAR(S4004)</f>
        <v>2014</v>
      </c>
      <c r="V4004">
        <f>YEAR(T4004)</f>
        <v>2014</v>
      </c>
      <c r="W4004" t="str">
        <f>IF(V4004=U4004, "Yes"," No")</f>
        <v>Yes</v>
      </c>
    </row>
    <row r="4005" spans="1:23" ht="43.2" x14ac:dyDescent="0.3">
      <c r="A4005">
        <v>4003</v>
      </c>
      <c r="B4005" s="1" t="s">
        <v>8088</v>
      </c>
      <c r="C4005" s="1" t="s">
        <v>8013</v>
      </c>
      <c r="D4005">
        <v>2000</v>
      </c>
      <c r="E4005">
        <v>201</v>
      </c>
      <c r="F4005" t="s">
        <v>357</v>
      </c>
      <c r="G4005" t="s">
        <v>17</v>
      </c>
      <c r="H4005" t="s">
        <v>18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1086</v>
      </c>
      <c r="O4005" s="7">
        <f>(E4005/D4005)*100</f>
        <v>10.050000000000001</v>
      </c>
      <c r="P4005" s="5">
        <f>IFERROR((E4005/L4005),0)</f>
        <v>100.5</v>
      </c>
      <c r="Q4005" s="5" t="str">
        <f>LEFT(N4005,SEARCH("/", N4005)-1)</f>
        <v>theater</v>
      </c>
      <c r="R4005" s="5" t="str">
        <f>RIGHT(N4005,LEN(N4005)-SEARCH("/",N4005))</f>
        <v>plays</v>
      </c>
      <c r="S4005" s="11">
        <f>(((J4005/60)/60)/24)+DATE(1970,1,1)</f>
        <v>42020.587349537032</v>
      </c>
      <c r="T4005" s="11">
        <f>(((I4005/60)/60)/24)+DATE(1970,1,1)</f>
        <v>42050.587349537032</v>
      </c>
      <c r="U4005">
        <f>YEAR(S4005)</f>
        <v>2015</v>
      </c>
      <c r="V4005">
        <f>YEAR(T4005)</f>
        <v>2015</v>
      </c>
      <c r="W4005" t="str">
        <f>IF(V4005=U4005, "Yes"," No")</f>
        <v>Yes</v>
      </c>
    </row>
    <row r="4006" spans="1:23" x14ac:dyDescent="0.3">
      <c r="A4006">
        <v>4004</v>
      </c>
      <c r="B4006" s="1" t="s">
        <v>8089</v>
      </c>
      <c r="C4006" s="1" t="s">
        <v>8090</v>
      </c>
      <c r="D4006">
        <v>500</v>
      </c>
      <c r="E4006">
        <v>1</v>
      </c>
      <c r="F4006" t="s">
        <v>357</v>
      </c>
      <c r="G4006" t="s">
        <v>17</v>
      </c>
      <c r="H4006" t="s">
        <v>18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1086</v>
      </c>
      <c r="O4006" s="7">
        <f>(E4006/D4006)*100</f>
        <v>0.2</v>
      </c>
      <c r="P4006" s="5">
        <f>IFERROR((E4006/L4006),0)</f>
        <v>1</v>
      </c>
      <c r="Q4006" s="5" t="str">
        <f>LEFT(N4006,SEARCH("/", N4006)-1)</f>
        <v>theater</v>
      </c>
      <c r="R4006" s="5" t="str">
        <f>RIGHT(N4006,LEN(N4006)-SEARCH("/",N4006))</f>
        <v>plays</v>
      </c>
      <c r="S4006" s="11">
        <f>(((J4006/60)/60)/24)+DATE(1970,1,1)</f>
        <v>41890.16269675926</v>
      </c>
      <c r="T4006" s="11">
        <f>(((I4006/60)/60)/24)+DATE(1970,1,1)</f>
        <v>41920.16269675926</v>
      </c>
      <c r="U4006">
        <f>YEAR(S4006)</f>
        <v>2014</v>
      </c>
      <c r="V4006">
        <f>YEAR(T4006)</f>
        <v>2014</v>
      </c>
      <c r="W4006" t="str">
        <f>IF(V4006=U4006, "Yes"," No")</f>
        <v>Yes</v>
      </c>
    </row>
    <row r="4007" spans="1:23" ht="43.2" x14ac:dyDescent="0.3">
      <c r="A4007">
        <v>4005</v>
      </c>
      <c r="B4007" s="1" t="s">
        <v>8091</v>
      </c>
      <c r="C4007" s="1" t="s">
        <v>8092</v>
      </c>
      <c r="D4007">
        <v>3000</v>
      </c>
      <c r="E4007">
        <v>40</v>
      </c>
      <c r="F4007" t="s">
        <v>357</v>
      </c>
      <c r="G4007" t="s">
        <v>17</v>
      </c>
      <c r="H4007" t="s">
        <v>18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1086</v>
      </c>
      <c r="O4007" s="7">
        <f>(E4007/D4007)*100</f>
        <v>1.3333333333333335</v>
      </c>
      <c r="P4007" s="5">
        <f>IFERROR((E4007/L4007),0)</f>
        <v>20</v>
      </c>
      <c r="Q4007" s="5" t="str">
        <f>LEFT(N4007,SEARCH("/", N4007)-1)</f>
        <v>theater</v>
      </c>
      <c r="R4007" s="5" t="str">
        <f>RIGHT(N4007,LEN(N4007)-SEARCH("/",N4007))</f>
        <v>plays</v>
      </c>
      <c r="S4007" s="11">
        <f>(((J4007/60)/60)/24)+DATE(1970,1,1)</f>
        <v>41872.807696759257</v>
      </c>
      <c r="T4007" s="11">
        <f>(((I4007/60)/60)/24)+DATE(1970,1,1)</f>
        <v>41932.807696759257</v>
      </c>
      <c r="U4007">
        <f>YEAR(S4007)</f>
        <v>2014</v>
      </c>
      <c r="V4007">
        <f>YEAR(T4007)</f>
        <v>2014</v>
      </c>
      <c r="W4007" t="str">
        <f>IF(V4007=U4007, "Yes"," No")</f>
        <v>Yes</v>
      </c>
    </row>
    <row r="4008" spans="1:23" ht="43.2" x14ac:dyDescent="0.3">
      <c r="A4008">
        <v>4006</v>
      </c>
      <c r="B4008" s="1" t="s">
        <v>8093</v>
      </c>
      <c r="C4008" s="1" t="s">
        <v>8094</v>
      </c>
      <c r="D4008">
        <v>30000</v>
      </c>
      <c r="E4008">
        <v>2</v>
      </c>
      <c r="F4008" t="s">
        <v>357</v>
      </c>
      <c r="G4008" t="s">
        <v>17</v>
      </c>
      <c r="H4008" t="s">
        <v>18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1086</v>
      </c>
      <c r="O4008" s="7">
        <f>(E4008/D4008)*100</f>
        <v>6.6666666666666671E-3</v>
      </c>
      <c r="P4008" s="5">
        <f>IFERROR((E4008/L4008),0)</f>
        <v>2</v>
      </c>
      <c r="Q4008" s="5" t="str">
        <f>LEFT(N4008,SEARCH("/", N4008)-1)</f>
        <v>theater</v>
      </c>
      <c r="R4008" s="5" t="str">
        <f>RIGHT(N4008,LEN(N4008)-SEARCH("/",N4008))</f>
        <v>plays</v>
      </c>
      <c r="S4008" s="11">
        <f>(((J4008/60)/60)/24)+DATE(1970,1,1)</f>
        <v>42391.772997685184</v>
      </c>
      <c r="T4008" s="11">
        <f>(((I4008/60)/60)/24)+DATE(1970,1,1)</f>
        <v>42416.772997685184</v>
      </c>
      <c r="U4008">
        <f>YEAR(S4008)</f>
        <v>2016</v>
      </c>
      <c r="V4008">
        <f>YEAR(T4008)</f>
        <v>2016</v>
      </c>
      <c r="W4008" t="str">
        <f>IF(V4008=U4008, "Yes"," No")</f>
        <v>Yes</v>
      </c>
    </row>
    <row r="4009" spans="1:23" ht="43.2" x14ac:dyDescent="0.3">
      <c r="A4009">
        <v>4007</v>
      </c>
      <c r="B4009" s="1" t="s">
        <v>8095</v>
      </c>
      <c r="C4009" s="1" t="s">
        <v>8096</v>
      </c>
      <c r="D4009">
        <v>2000</v>
      </c>
      <c r="E4009">
        <v>5</v>
      </c>
      <c r="F4009" t="s">
        <v>357</v>
      </c>
      <c r="G4009" t="s">
        <v>17</v>
      </c>
      <c r="H4009" t="s">
        <v>18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1086</v>
      </c>
      <c r="O4009" s="7">
        <f>(E4009/D4009)*100</f>
        <v>0.25</v>
      </c>
      <c r="P4009" s="5">
        <f>IFERROR((E4009/L4009),0)</f>
        <v>5</v>
      </c>
      <c r="Q4009" s="5" t="str">
        <f>LEFT(N4009,SEARCH("/", N4009)-1)</f>
        <v>theater</v>
      </c>
      <c r="R4009" s="5" t="str">
        <f>RIGHT(N4009,LEN(N4009)-SEARCH("/",N4009))</f>
        <v>plays</v>
      </c>
      <c r="S4009" s="11">
        <f>(((J4009/60)/60)/24)+DATE(1970,1,1)</f>
        <v>41848.772928240738</v>
      </c>
      <c r="T4009" s="11">
        <f>(((I4009/60)/60)/24)+DATE(1970,1,1)</f>
        <v>41877.686111111114</v>
      </c>
      <c r="U4009">
        <f>YEAR(S4009)</f>
        <v>2014</v>
      </c>
      <c r="V4009">
        <f>YEAR(T4009)</f>
        <v>2014</v>
      </c>
      <c r="W4009" t="str">
        <f>IF(V4009=U4009, "Yes"," No")</f>
        <v>Yes</v>
      </c>
    </row>
    <row r="4010" spans="1:23" ht="57.6" x14ac:dyDescent="0.3">
      <c r="A4010">
        <v>4008</v>
      </c>
      <c r="B4010" s="1" t="s">
        <v>8097</v>
      </c>
      <c r="C4010" s="1" t="s">
        <v>8098</v>
      </c>
      <c r="D4010">
        <v>1000</v>
      </c>
      <c r="E4010">
        <v>60</v>
      </c>
      <c r="F4010" t="s">
        <v>357</v>
      </c>
      <c r="G4010" t="s">
        <v>24</v>
      </c>
      <c r="H4010" t="s">
        <v>25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1086</v>
      </c>
      <c r="O4010" s="7">
        <f>(E4010/D4010)*100</f>
        <v>6</v>
      </c>
      <c r="P4010" s="5">
        <f>IFERROR((E4010/L4010),0)</f>
        <v>15</v>
      </c>
      <c r="Q4010" s="5" t="str">
        <f>LEFT(N4010,SEARCH("/", N4010)-1)</f>
        <v>theater</v>
      </c>
      <c r="R4010" s="5" t="str">
        <f>RIGHT(N4010,LEN(N4010)-SEARCH("/",N4010))</f>
        <v>plays</v>
      </c>
      <c r="S4010" s="11">
        <f>(((J4010/60)/60)/24)+DATE(1970,1,1)</f>
        <v>42177.964201388888</v>
      </c>
      <c r="T4010" s="11">
        <f>(((I4010/60)/60)/24)+DATE(1970,1,1)</f>
        <v>42207.964201388888</v>
      </c>
      <c r="U4010">
        <f>YEAR(S4010)</f>
        <v>2015</v>
      </c>
      <c r="V4010">
        <f>YEAR(T4010)</f>
        <v>2015</v>
      </c>
      <c r="W4010" t="str">
        <f>IF(V4010=U4010, "Yes"," No")</f>
        <v>Yes</v>
      </c>
    </row>
    <row r="4011" spans="1:23" ht="43.2" x14ac:dyDescent="0.3">
      <c r="A4011">
        <v>4009</v>
      </c>
      <c r="B4011" s="1" t="s">
        <v>8099</v>
      </c>
      <c r="C4011" s="1" t="s">
        <v>8100</v>
      </c>
      <c r="D4011">
        <v>1930</v>
      </c>
      <c r="E4011">
        <v>75</v>
      </c>
      <c r="F4011" t="s">
        <v>357</v>
      </c>
      <c r="G4011" t="s">
        <v>24</v>
      </c>
      <c r="H4011" t="s">
        <v>25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1086</v>
      </c>
      <c r="O4011" s="7">
        <f>(E4011/D4011)*100</f>
        <v>3.8860103626943006</v>
      </c>
      <c r="P4011" s="5">
        <f>IFERROR((E4011/L4011),0)</f>
        <v>25</v>
      </c>
      <c r="Q4011" s="5" t="str">
        <f>LEFT(N4011,SEARCH("/", N4011)-1)</f>
        <v>theater</v>
      </c>
      <c r="R4011" s="5" t="str">
        <f>RIGHT(N4011,LEN(N4011)-SEARCH("/",N4011))</f>
        <v>plays</v>
      </c>
      <c r="S4011" s="11">
        <f>(((J4011/60)/60)/24)+DATE(1970,1,1)</f>
        <v>41851.700925925928</v>
      </c>
      <c r="T4011" s="11">
        <f>(((I4011/60)/60)/24)+DATE(1970,1,1)</f>
        <v>41891.700925925928</v>
      </c>
      <c r="U4011">
        <f>YEAR(S4011)</f>
        <v>2014</v>
      </c>
      <c r="V4011">
        <f>YEAR(T4011)</f>
        <v>2014</v>
      </c>
      <c r="W4011" t="str">
        <f>IF(V4011=U4011, "Yes"," No")</f>
        <v>Yes</v>
      </c>
    </row>
    <row r="4012" spans="1:23" ht="43.2" x14ac:dyDescent="0.3">
      <c r="A4012">
        <v>4010</v>
      </c>
      <c r="B4012" s="1" t="s">
        <v>8101</v>
      </c>
      <c r="C4012" s="1" t="s">
        <v>8102</v>
      </c>
      <c r="D4012">
        <v>7200</v>
      </c>
      <c r="E4012">
        <v>1742</v>
      </c>
      <c r="F4012" t="s">
        <v>357</v>
      </c>
      <c r="G4012" t="s">
        <v>17</v>
      </c>
      <c r="H4012" t="s">
        <v>18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1086</v>
      </c>
      <c r="O4012" s="7">
        <f>(E4012/D4012)*100</f>
        <v>24.194444444444443</v>
      </c>
      <c r="P4012" s="5">
        <f>IFERROR((E4012/L4012),0)</f>
        <v>45.842105263157897</v>
      </c>
      <c r="Q4012" s="5" t="str">
        <f>LEFT(N4012,SEARCH("/", N4012)-1)</f>
        <v>theater</v>
      </c>
      <c r="R4012" s="5" t="str">
        <f>RIGHT(N4012,LEN(N4012)-SEARCH("/",N4012))</f>
        <v>plays</v>
      </c>
      <c r="S4012" s="11">
        <f>(((J4012/60)/60)/24)+DATE(1970,1,1)</f>
        <v>41921.770439814813</v>
      </c>
      <c r="T4012" s="11">
        <f>(((I4012/60)/60)/24)+DATE(1970,1,1)</f>
        <v>41938.770439814813</v>
      </c>
      <c r="U4012">
        <f>YEAR(S4012)</f>
        <v>2014</v>
      </c>
      <c r="V4012">
        <f>YEAR(T4012)</f>
        <v>2014</v>
      </c>
      <c r="W4012" t="str">
        <f>IF(V4012=U4012, "Yes"," No")</f>
        <v>Yes</v>
      </c>
    </row>
    <row r="4013" spans="1:23" ht="43.2" x14ac:dyDescent="0.3">
      <c r="A4013">
        <v>4011</v>
      </c>
      <c r="B4013" s="1" t="s">
        <v>8103</v>
      </c>
      <c r="C4013" s="1" t="s">
        <v>8104</v>
      </c>
      <c r="D4013">
        <v>250</v>
      </c>
      <c r="E4013">
        <v>19</v>
      </c>
      <c r="F4013" t="s">
        <v>357</v>
      </c>
      <c r="G4013" t="s">
        <v>24</v>
      </c>
      <c r="H4013" t="s">
        <v>25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1086</v>
      </c>
      <c r="O4013" s="7">
        <f>(E4013/D4013)*100</f>
        <v>7.6</v>
      </c>
      <c r="P4013" s="5">
        <f>IFERROR((E4013/L4013),0)</f>
        <v>4.75</v>
      </c>
      <c r="Q4013" s="5" t="str">
        <f>LEFT(N4013,SEARCH("/", N4013)-1)</f>
        <v>theater</v>
      </c>
      <c r="R4013" s="5" t="str">
        <f>RIGHT(N4013,LEN(N4013)-SEARCH("/",N4013))</f>
        <v>plays</v>
      </c>
      <c r="S4013" s="11">
        <f>(((J4013/60)/60)/24)+DATE(1970,1,1)</f>
        <v>42002.54488425926</v>
      </c>
      <c r="T4013" s="11">
        <f>(((I4013/60)/60)/24)+DATE(1970,1,1)</f>
        <v>42032.54488425926</v>
      </c>
      <c r="U4013">
        <f>YEAR(S4013)</f>
        <v>2014</v>
      </c>
      <c r="V4013">
        <f>YEAR(T4013)</f>
        <v>2015</v>
      </c>
      <c r="W4013" t="str">
        <f>IF(V4013=U4013, "Yes"," No")</f>
        <v xml:space="preserve"> No</v>
      </c>
    </row>
    <row r="4014" spans="1:23" ht="57.6" x14ac:dyDescent="0.3">
      <c r="A4014">
        <v>4012</v>
      </c>
      <c r="B4014" s="1" t="s">
        <v>8105</v>
      </c>
      <c r="C4014" s="1" t="s">
        <v>8106</v>
      </c>
      <c r="D4014">
        <v>575</v>
      </c>
      <c r="E4014">
        <v>0</v>
      </c>
      <c r="F4014" t="s">
        <v>357</v>
      </c>
      <c r="G4014" t="s">
        <v>24</v>
      </c>
      <c r="H4014" t="s">
        <v>25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1086</v>
      </c>
      <c r="O4014" s="7">
        <f>(E4014/D4014)*100</f>
        <v>0</v>
      </c>
      <c r="P4014" s="5">
        <f>IFERROR((E4014/L4014),0)</f>
        <v>0</v>
      </c>
      <c r="Q4014" s="5" t="str">
        <f>LEFT(N4014,SEARCH("/", N4014)-1)</f>
        <v>theater</v>
      </c>
      <c r="R4014" s="5" t="str">
        <f>RIGHT(N4014,LEN(N4014)-SEARCH("/",N4014))</f>
        <v>plays</v>
      </c>
      <c r="S4014" s="11">
        <f>(((J4014/60)/60)/24)+DATE(1970,1,1)</f>
        <v>42096.544548611113</v>
      </c>
      <c r="T4014" s="11">
        <f>(((I4014/60)/60)/24)+DATE(1970,1,1)</f>
        <v>42126.544548611113</v>
      </c>
      <c r="U4014">
        <f>YEAR(S4014)</f>
        <v>2015</v>
      </c>
      <c r="V4014">
        <f>YEAR(T4014)</f>
        <v>2015</v>
      </c>
      <c r="W4014" t="str">
        <f>IF(V4014=U4014, "Yes"," No")</f>
        <v>Yes</v>
      </c>
    </row>
    <row r="4015" spans="1:23" ht="57.6" x14ac:dyDescent="0.3">
      <c r="A4015">
        <v>4013</v>
      </c>
      <c r="B4015" s="1" t="s">
        <v>8107</v>
      </c>
      <c r="C4015" s="1" t="s">
        <v>8108</v>
      </c>
      <c r="D4015">
        <v>2000</v>
      </c>
      <c r="E4015">
        <v>26</v>
      </c>
      <c r="F4015" t="s">
        <v>357</v>
      </c>
      <c r="G4015" t="s">
        <v>17</v>
      </c>
      <c r="H4015" t="s">
        <v>18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1086</v>
      </c>
      <c r="O4015" s="7">
        <f>(E4015/D4015)*100</f>
        <v>1.3</v>
      </c>
      <c r="P4015" s="5">
        <f>IFERROR((E4015/L4015),0)</f>
        <v>13</v>
      </c>
      <c r="Q4015" s="5" t="str">
        <f>LEFT(N4015,SEARCH("/", N4015)-1)</f>
        <v>theater</v>
      </c>
      <c r="R4015" s="5" t="str">
        <f>RIGHT(N4015,LEN(N4015)-SEARCH("/",N4015))</f>
        <v>plays</v>
      </c>
      <c r="S4015" s="11">
        <f>(((J4015/60)/60)/24)+DATE(1970,1,1)</f>
        <v>42021.301192129627</v>
      </c>
      <c r="T4015" s="11">
        <f>(((I4015/60)/60)/24)+DATE(1970,1,1)</f>
        <v>42051.301192129627</v>
      </c>
      <c r="U4015">
        <f>YEAR(S4015)</f>
        <v>2015</v>
      </c>
      <c r="V4015">
        <f>YEAR(T4015)</f>
        <v>2015</v>
      </c>
      <c r="W4015" t="str">
        <f>IF(V4015=U4015, "Yes"," No")</f>
        <v>Yes</v>
      </c>
    </row>
    <row r="4016" spans="1:23" ht="43.2" x14ac:dyDescent="0.3">
      <c r="A4016">
        <v>4014</v>
      </c>
      <c r="B4016" s="1" t="s">
        <v>8109</v>
      </c>
      <c r="C4016" s="1" t="s">
        <v>8110</v>
      </c>
      <c r="D4016">
        <v>9000</v>
      </c>
      <c r="E4016">
        <v>0</v>
      </c>
      <c r="F4016" t="s">
        <v>357</v>
      </c>
      <c r="G4016" t="s">
        <v>17</v>
      </c>
      <c r="H4016" t="s">
        <v>18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1086</v>
      </c>
      <c r="O4016" s="7">
        <f>(E4016/D4016)*100</f>
        <v>0</v>
      </c>
      <c r="P4016" s="5">
        <f>IFERROR((E4016/L4016),0)</f>
        <v>0</v>
      </c>
      <c r="Q4016" s="5" t="str">
        <f>LEFT(N4016,SEARCH("/", N4016)-1)</f>
        <v>theater</v>
      </c>
      <c r="R4016" s="5" t="str">
        <f>RIGHT(N4016,LEN(N4016)-SEARCH("/",N4016))</f>
        <v>plays</v>
      </c>
      <c r="S4016" s="11">
        <f>(((J4016/60)/60)/24)+DATE(1970,1,1)</f>
        <v>42419.246168981481</v>
      </c>
      <c r="T4016" s="11">
        <f>(((I4016/60)/60)/24)+DATE(1970,1,1)</f>
        <v>42434.246168981481</v>
      </c>
      <c r="U4016">
        <f>YEAR(S4016)</f>
        <v>2016</v>
      </c>
      <c r="V4016">
        <f>YEAR(T4016)</f>
        <v>2016</v>
      </c>
      <c r="W4016" t="str">
        <f>IF(V4016=U4016, "Yes"," No")</f>
        <v>Yes</v>
      </c>
    </row>
    <row r="4017" spans="1:23" ht="43.2" x14ac:dyDescent="0.3">
      <c r="A4017">
        <v>4015</v>
      </c>
      <c r="B4017" s="1" t="s">
        <v>8111</v>
      </c>
      <c r="C4017" s="1" t="s">
        <v>8112</v>
      </c>
      <c r="D4017">
        <v>7000</v>
      </c>
      <c r="E4017">
        <v>1</v>
      </c>
      <c r="F4017" t="s">
        <v>357</v>
      </c>
      <c r="G4017" t="s">
        <v>17</v>
      </c>
      <c r="H4017" t="s">
        <v>18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1086</v>
      </c>
      <c r="O4017" s="7">
        <f>(E4017/D4017)*100</f>
        <v>1.4285714285714287E-2</v>
      </c>
      <c r="P4017" s="5">
        <f>IFERROR((E4017/L4017),0)</f>
        <v>1</v>
      </c>
      <c r="Q4017" s="5" t="str">
        <f>LEFT(N4017,SEARCH("/", N4017)-1)</f>
        <v>theater</v>
      </c>
      <c r="R4017" s="5" t="str">
        <f>RIGHT(N4017,LEN(N4017)-SEARCH("/",N4017))</f>
        <v>plays</v>
      </c>
      <c r="S4017" s="11">
        <f>(((J4017/60)/60)/24)+DATE(1970,1,1)</f>
        <v>42174.780821759254</v>
      </c>
      <c r="T4017" s="11">
        <f>(((I4017/60)/60)/24)+DATE(1970,1,1)</f>
        <v>42204.780821759254</v>
      </c>
      <c r="U4017">
        <f>YEAR(S4017)</f>
        <v>2015</v>
      </c>
      <c r="V4017">
        <f>YEAR(T4017)</f>
        <v>2015</v>
      </c>
      <c r="W4017" t="str">
        <f>IF(V4017=U4017, "Yes"," No")</f>
        <v>Yes</v>
      </c>
    </row>
    <row r="4018" spans="1:23" ht="43.2" x14ac:dyDescent="0.3">
      <c r="A4018">
        <v>4016</v>
      </c>
      <c r="B4018" s="1" t="s">
        <v>8113</v>
      </c>
      <c r="C4018" s="1" t="s">
        <v>8114</v>
      </c>
      <c r="D4018">
        <v>500</v>
      </c>
      <c r="E4018">
        <v>70</v>
      </c>
      <c r="F4018" t="s">
        <v>357</v>
      </c>
      <c r="G4018" t="s">
        <v>24</v>
      </c>
      <c r="H4018" t="s">
        <v>25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1086</v>
      </c>
      <c r="O4018" s="7">
        <f>(E4018/D4018)*100</f>
        <v>14.000000000000002</v>
      </c>
      <c r="P4018" s="5">
        <f>IFERROR((E4018/L4018),0)</f>
        <v>10</v>
      </c>
      <c r="Q4018" s="5" t="str">
        <f>LEFT(N4018,SEARCH("/", N4018)-1)</f>
        <v>theater</v>
      </c>
      <c r="R4018" s="5" t="str">
        <f>RIGHT(N4018,LEN(N4018)-SEARCH("/",N4018))</f>
        <v>plays</v>
      </c>
      <c r="S4018" s="11">
        <f>(((J4018/60)/60)/24)+DATE(1970,1,1)</f>
        <v>41869.872685185182</v>
      </c>
      <c r="T4018" s="11">
        <f>(((I4018/60)/60)/24)+DATE(1970,1,1)</f>
        <v>41899.872685185182</v>
      </c>
      <c r="U4018">
        <f>YEAR(S4018)</f>
        <v>2014</v>
      </c>
      <c r="V4018">
        <f>YEAR(T4018)</f>
        <v>2014</v>
      </c>
      <c r="W4018" t="str">
        <f>IF(V4018=U4018, "Yes"," No")</f>
        <v>Yes</v>
      </c>
    </row>
    <row r="4019" spans="1:23" ht="43.2" x14ac:dyDescent="0.3">
      <c r="A4019">
        <v>4017</v>
      </c>
      <c r="B4019" s="1" t="s">
        <v>8115</v>
      </c>
      <c r="C4019" s="1" t="s">
        <v>8116</v>
      </c>
      <c r="D4019">
        <v>10000</v>
      </c>
      <c r="E4019">
        <v>105</v>
      </c>
      <c r="F4019" t="s">
        <v>357</v>
      </c>
      <c r="G4019" t="s">
        <v>17</v>
      </c>
      <c r="H4019" t="s">
        <v>18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1086</v>
      </c>
      <c r="O4019" s="7">
        <f>(E4019/D4019)*100</f>
        <v>1.05</v>
      </c>
      <c r="P4019" s="5">
        <f>IFERROR((E4019/L4019),0)</f>
        <v>52.5</v>
      </c>
      <c r="Q4019" s="5" t="str">
        <f>LEFT(N4019,SEARCH("/", N4019)-1)</f>
        <v>theater</v>
      </c>
      <c r="R4019" s="5" t="str">
        <f>RIGHT(N4019,LEN(N4019)-SEARCH("/",N4019))</f>
        <v>plays</v>
      </c>
      <c r="S4019" s="11">
        <f>(((J4019/60)/60)/24)+DATE(1970,1,1)</f>
        <v>41856.672152777777</v>
      </c>
      <c r="T4019" s="11">
        <f>(((I4019/60)/60)/24)+DATE(1970,1,1)</f>
        <v>41886.672152777777</v>
      </c>
      <c r="U4019">
        <f>YEAR(S4019)</f>
        <v>2014</v>
      </c>
      <c r="V4019">
        <f>YEAR(T4019)</f>
        <v>2014</v>
      </c>
      <c r="W4019" t="str">
        <f>IF(V4019=U4019, "Yes"," No")</f>
        <v>Yes</v>
      </c>
    </row>
    <row r="4020" spans="1:23" ht="28.8" x14ac:dyDescent="0.3">
      <c r="A4020">
        <v>4018</v>
      </c>
      <c r="B4020" s="1" t="s">
        <v>8117</v>
      </c>
      <c r="C4020" s="1" t="s">
        <v>8118</v>
      </c>
      <c r="D4020">
        <v>1500</v>
      </c>
      <c r="E4020">
        <v>130</v>
      </c>
      <c r="F4020" t="s">
        <v>357</v>
      </c>
      <c r="G4020" t="s">
        <v>24</v>
      </c>
      <c r="H4020" t="s">
        <v>25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1086</v>
      </c>
      <c r="O4020" s="7">
        <f>(E4020/D4020)*100</f>
        <v>8.6666666666666679</v>
      </c>
      <c r="P4020" s="5">
        <f>IFERROR((E4020/L4020),0)</f>
        <v>32.5</v>
      </c>
      <c r="Q4020" s="5" t="str">
        <f>LEFT(N4020,SEARCH("/", N4020)-1)</f>
        <v>theater</v>
      </c>
      <c r="R4020" s="5" t="str">
        <f>RIGHT(N4020,LEN(N4020)-SEARCH("/",N4020))</f>
        <v>plays</v>
      </c>
      <c r="S4020" s="11">
        <f>(((J4020/60)/60)/24)+DATE(1970,1,1)</f>
        <v>42620.91097222222</v>
      </c>
      <c r="T4020" s="11">
        <f>(((I4020/60)/60)/24)+DATE(1970,1,1)</f>
        <v>42650.91097222222</v>
      </c>
      <c r="U4020">
        <f>YEAR(S4020)</f>
        <v>2016</v>
      </c>
      <c r="V4020">
        <f>YEAR(T4020)</f>
        <v>2016</v>
      </c>
      <c r="W4020" t="str">
        <f>IF(V4020=U4020, "Yes"," No")</f>
        <v>Yes</v>
      </c>
    </row>
    <row r="4021" spans="1:23" ht="43.2" x14ac:dyDescent="0.3">
      <c r="A4021">
        <v>4019</v>
      </c>
      <c r="B4021" s="1" t="s">
        <v>8119</v>
      </c>
      <c r="C4021" s="1" t="s">
        <v>8120</v>
      </c>
      <c r="D4021">
        <v>3500</v>
      </c>
      <c r="E4021">
        <v>29</v>
      </c>
      <c r="F4021" t="s">
        <v>357</v>
      </c>
      <c r="G4021" t="s">
        <v>17</v>
      </c>
      <c r="H4021" t="s">
        <v>18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1086</v>
      </c>
      <c r="O4021" s="7">
        <f>(E4021/D4021)*100</f>
        <v>0.82857142857142851</v>
      </c>
      <c r="P4021" s="5">
        <f>IFERROR((E4021/L4021),0)</f>
        <v>7.25</v>
      </c>
      <c r="Q4021" s="5" t="str">
        <f>LEFT(N4021,SEARCH("/", N4021)-1)</f>
        <v>theater</v>
      </c>
      <c r="R4021" s="5" t="str">
        <f>RIGHT(N4021,LEN(N4021)-SEARCH("/",N4021))</f>
        <v>plays</v>
      </c>
      <c r="S4021" s="11">
        <f>(((J4021/60)/60)/24)+DATE(1970,1,1)</f>
        <v>42417.675879629634</v>
      </c>
      <c r="T4021" s="11">
        <f>(((I4021/60)/60)/24)+DATE(1970,1,1)</f>
        <v>42475.686111111107</v>
      </c>
      <c r="U4021">
        <f>YEAR(S4021)</f>
        <v>2016</v>
      </c>
      <c r="V4021">
        <f>YEAR(T4021)</f>
        <v>2016</v>
      </c>
      <c r="W4021" t="str">
        <f>IF(V4021=U4021, "Yes"," No")</f>
        <v>Yes</v>
      </c>
    </row>
    <row r="4022" spans="1:23" ht="43.2" x14ac:dyDescent="0.3">
      <c r="A4022">
        <v>4020</v>
      </c>
      <c r="B4022" s="1" t="s">
        <v>8121</v>
      </c>
      <c r="C4022" s="1" t="s">
        <v>8122</v>
      </c>
      <c r="D4022">
        <v>600</v>
      </c>
      <c r="E4022">
        <v>100</v>
      </c>
      <c r="F4022" t="s">
        <v>357</v>
      </c>
      <c r="G4022" t="s">
        <v>17</v>
      </c>
      <c r="H4022" t="s">
        <v>18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1086</v>
      </c>
      <c r="O4022" s="7">
        <f>(E4022/D4022)*100</f>
        <v>16.666666666666664</v>
      </c>
      <c r="P4022" s="5">
        <f>IFERROR((E4022/L4022),0)</f>
        <v>33.333333333333336</v>
      </c>
      <c r="Q4022" s="5" t="str">
        <f>LEFT(N4022,SEARCH("/", N4022)-1)</f>
        <v>theater</v>
      </c>
      <c r="R4022" s="5" t="str">
        <f>RIGHT(N4022,LEN(N4022)-SEARCH("/",N4022))</f>
        <v>plays</v>
      </c>
      <c r="S4022" s="11">
        <f>(((J4022/60)/60)/24)+DATE(1970,1,1)</f>
        <v>42057.190960648149</v>
      </c>
      <c r="T4022" s="11">
        <f>(((I4022/60)/60)/24)+DATE(1970,1,1)</f>
        <v>42087.149293981478</v>
      </c>
      <c r="U4022">
        <f>YEAR(S4022)</f>
        <v>2015</v>
      </c>
      <c r="V4022">
        <f>YEAR(T4022)</f>
        <v>2015</v>
      </c>
      <c r="W4022" t="str">
        <f>IF(V4022=U4022, "Yes"," No")</f>
        <v>Yes</v>
      </c>
    </row>
    <row r="4023" spans="1:23" ht="43.2" x14ac:dyDescent="0.3">
      <c r="A4023">
        <v>4021</v>
      </c>
      <c r="B4023" s="1" t="s">
        <v>8123</v>
      </c>
      <c r="C4023" s="1" t="s">
        <v>8124</v>
      </c>
      <c r="D4023">
        <v>15000</v>
      </c>
      <c r="E4023">
        <v>125</v>
      </c>
      <c r="F4023" t="s">
        <v>357</v>
      </c>
      <c r="G4023" t="s">
        <v>17</v>
      </c>
      <c r="H4023" t="s">
        <v>18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1086</v>
      </c>
      <c r="O4023" s="7">
        <f>(E4023/D4023)*100</f>
        <v>0.83333333333333337</v>
      </c>
      <c r="P4023" s="5">
        <f>IFERROR((E4023/L4023),0)</f>
        <v>62.5</v>
      </c>
      <c r="Q4023" s="5" t="str">
        <f>LEFT(N4023,SEARCH("/", N4023)-1)</f>
        <v>theater</v>
      </c>
      <c r="R4023" s="5" t="str">
        <f>RIGHT(N4023,LEN(N4023)-SEARCH("/",N4023))</f>
        <v>plays</v>
      </c>
      <c r="S4023" s="11">
        <f>(((J4023/60)/60)/24)+DATE(1970,1,1)</f>
        <v>41878.911550925928</v>
      </c>
      <c r="T4023" s="11">
        <f>(((I4023/60)/60)/24)+DATE(1970,1,1)</f>
        <v>41938.911550925928</v>
      </c>
      <c r="U4023">
        <f>YEAR(S4023)</f>
        <v>2014</v>
      </c>
      <c r="V4023">
        <f>YEAR(T4023)</f>
        <v>2014</v>
      </c>
      <c r="W4023" t="str">
        <f>IF(V4023=U4023, "Yes"," No")</f>
        <v>Yes</v>
      </c>
    </row>
    <row r="4024" spans="1:23" ht="28.8" x14ac:dyDescent="0.3">
      <c r="A4024">
        <v>4022</v>
      </c>
      <c r="B4024" s="1" t="s">
        <v>8125</v>
      </c>
      <c r="C4024" s="1" t="s">
        <v>8126</v>
      </c>
      <c r="D4024">
        <v>18000</v>
      </c>
      <c r="E4024">
        <v>12521</v>
      </c>
      <c r="F4024" t="s">
        <v>357</v>
      </c>
      <c r="G4024" t="s">
        <v>17</v>
      </c>
      <c r="H4024" t="s">
        <v>18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1086</v>
      </c>
      <c r="O4024" s="7">
        <f>(E4024/D4024)*100</f>
        <v>69.561111111111103</v>
      </c>
      <c r="P4024" s="5">
        <f>IFERROR((E4024/L4024),0)</f>
        <v>63.558375634517766</v>
      </c>
      <c r="Q4024" s="5" t="str">
        <f>LEFT(N4024,SEARCH("/", N4024)-1)</f>
        <v>theater</v>
      </c>
      <c r="R4024" s="5" t="str">
        <f>RIGHT(N4024,LEN(N4024)-SEARCH("/",N4024))</f>
        <v>plays</v>
      </c>
      <c r="S4024" s="11">
        <f>(((J4024/60)/60)/24)+DATE(1970,1,1)</f>
        <v>41990.584108796291</v>
      </c>
      <c r="T4024" s="11">
        <f>(((I4024/60)/60)/24)+DATE(1970,1,1)</f>
        <v>42036.120833333334</v>
      </c>
      <c r="U4024">
        <f>YEAR(S4024)</f>
        <v>2014</v>
      </c>
      <c r="V4024">
        <f>YEAR(T4024)</f>
        <v>2015</v>
      </c>
      <c r="W4024" t="str">
        <f>IF(V4024=U4024, "Yes"," No")</f>
        <v xml:space="preserve"> No</v>
      </c>
    </row>
    <row r="4025" spans="1:23" ht="43.2" x14ac:dyDescent="0.3">
      <c r="A4025">
        <v>4023</v>
      </c>
      <c r="B4025" s="1" t="s">
        <v>8127</v>
      </c>
      <c r="C4025" s="1" t="s">
        <v>8128</v>
      </c>
      <c r="D4025">
        <v>7000</v>
      </c>
      <c r="E4025">
        <v>0</v>
      </c>
      <c r="F4025" t="s">
        <v>357</v>
      </c>
      <c r="G4025" t="s">
        <v>17</v>
      </c>
      <c r="H4025" t="s">
        <v>18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1086</v>
      </c>
      <c r="O4025" s="7">
        <f>(E4025/D4025)*100</f>
        <v>0</v>
      </c>
      <c r="P4025" s="5">
        <f>IFERROR((E4025/L4025),0)</f>
        <v>0</v>
      </c>
      <c r="Q4025" s="5" t="str">
        <f>LEFT(N4025,SEARCH("/", N4025)-1)</f>
        <v>theater</v>
      </c>
      <c r="R4025" s="5" t="str">
        <f>RIGHT(N4025,LEN(N4025)-SEARCH("/",N4025))</f>
        <v>plays</v>
      </c>
      <c r="S4025" s="11">
        <f>(((J4025/60)/60)/24)+DATE(1970,1,1)</f>
        <v>42408.999571759254</v>
      </c>
      <c r="T4025" s="11">
        <f>(((I4025/60)/60)/24)+DATE(1970,1,1)</f>
        <v>42453.957905092597</v>
      </c>
      <c r="U4025">
        <f>YEAR(S4025)</f>
        <v>2016</v>
      </c>
      <c r="V4025">
        <f>YEAR(T4025)</f>
        <v>2016</v>
      </c>
      <c r="W4025" t="str">
        <f>IF(V4025=U4025, "Yes"," No")</f>
        <v>Yes</v>
      </c>
    </row>
    <row r="4026" spans="1:23" ht="43.2" x14ac:dyDescent="0.3">
      <c r="A4026">
        <v>4024</v>
      </c>
      <c r="B4026" s="1" t="s">
        <v>8129</v>
      </c>
      <c r="C4026" s="1" t="s">
        <v>8130</v>
      </c>
      <c r="D4026">
        <v>800</v>
      </c>
      <c r="E4026">
        <v>10</v>
      </c>
      <c r="F4026" t="s">
        <v>357</v>
      </c>
      <c r="G4026" t="s">
        <v>17</v>
      </c>
      <c r="H4026" t="s">
        <v>18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1086</v>
      </c>
      <c r="O4026" s="7">
        <f>(E4026/D4026)*100</f>
        <v>1.25</v>
      </c>
      <c r="P4026" s="5">
        <f>IFERROR((E4026/L4026),0)</f>
        <v>10</v>
      </c>
      <c r="Q4026" s="5" t="str">
        <f>LEFT(N4026,SEARCH("/", N4026)-1)</f>
        <v>theater</v>
      </c>
      <c r="R4026" s="5" t="str">
        <f>RIGHT(N4026,LEN(N4026)-SEARCH("/",N4026))</f>
        <v>plays</v>
      </c>
      <c r="S4026" s="11">
        <f>(((J4026/60)/60)/24)+DATE(1970,1,1)</f>
        <v>42217.670104166667</v>
      </c>
      <c r="T4026" s="11">
        <f>(((I4026/60)/60)/24)+DATE(1970,1,1)</f>
        <v>42247.670104166667</v>
      </c>
      <c r="U4026">
        <f>YEAR(S4026)</f>
        <v>2015</v>
      </c>
      <c r="V4026">
        <f>YEAR(T4026)</f>
        <v>2015</v>
      </c>
      <c r="W4026" t="str">
        <f>IF(V4026=U4026, "Yes"," No")</f>
        <v>Yes</v>
      </c>
    </row>
    <row r="4027" spans="1:23" ht="57.6" x14ac:dyDescent="0.3">
      <c r="A4027">
        <v>4025</v>
      </c>
      <c r="B4027" s="1" t="s">
        <v>8131</v>
      </c>
      <c r="C4027" s="1" t="s">
        <v>8132</v>
      </c>
      <c r="D4027">
        <v>5000</v>
      </c>
      <c r="E4027">
        <v>250</v>
      </c>
      <c r="F4027" t="s">
        <v>357</v>
      </c>
      <c r="G4027" t="s">
        <v>179</v>
      </c>
      <c r="H4027" t="s">
        <v>55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1086</v>
      </c>
      <c r="O4027" s="7">
        <f>(E4027/D4027)*100</f>
        <v>5</v>
      </c>
      <c r="P4027" s="5">
        <f>IFERROR((E4027/L4027),0)</f>
        <v>62.5</v>
      </c>
      <c r="Q4027" s="5" t="str">
        <f>LEFT(N4027,SEARCH("/", N4027)-1)</f>
        <v>theater</v>
      </c>
      <c r="R4027" s="5" t="str">
        <f>RIGHT(N4027,LEN(N4027)-SEARCH("/",N4027))</f>
        <v>plays</v>
      </c>
      <c r="S4027" s="11">
        <f>(((J4027/60)/60)/24)+DATE(1970,1,1)</f>
        <v>42151.237685185188</v>
      </c>
      <c r="T4027" s="11">
        <f>(((I4027/60)/60)/24)+DATE(1970,1,1)</f>
        <v>42211.237685185188</v>
      </c>
      <c r="U4027">
        <f>YEAR(S4027)</f>
        <v>2015</v>
      </c>
      <c r="V4027">
        <f>YEAR(T4027)</f>
        <v>2015</v>
      </c>
      <c r="W4027" t="str">
        <f>IF(V4027=U4027, "Yes"," No")</f>
        <v>Yes</v>
      </c>
    </row>
    <row r="4028" spans="1:23" ht="43.2" x14ac:dyDescent="0.3">
      <c r="A4028">
        <v>4026</v>
      </c>
      <c r="B4028" s="1" t="s">
        <v>8133</v>
      </c>
      <c r="C4028" s="1" t="s">
        <v>8134</v>
      </c>
      <c r="D4028">
        <v>4000</v>
      </c>
      <c r="E4028">
        <v>0</v>
      </c>
      <c r="F4028" t="s">
        <v>357</v>
      </c>
      <c r="G4028" t="s">
        <v>17</v>
      </c>
      <c r="H4028" t="s">
        <v>18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1086</v>
      </c>
      <c r="O4028" s="7">
        <f>(E4028/D4028)*100</f>
        <v>0</v>
      </c>
      <c r="P4028" s="5">
        <f>IFERROR((E4028/L4028),0)</f>
        <v>0</v>
      </c>
      <c r="Q4028" s="5" t="str">
        <f>LEFT(N4028,SEARCH("/", N4028)-1)</f>
        <v>theater</v>
      </c>
      <c r="R4028" s="5" t="str">
        <f>RIGHT(N4028,LEN(N4028)-SEARCH("/",N4028))</f>
        <v>plays</v>
      </c>
      <c r="S4028" s="11">
        <f>(((J4028/60)/60)/24)+DATE(1970,1,1)</f>
        <v>42282.655543981484</v>
      </c>
      <c r="T4028" s="11">
        <f>(((I4028/60)/60)/24)+DATE(1970,1,1)</f>
        <v>42342.697210648148</v>
      </c>
      <c r="U4028">
        <f>YEAR(S4028)</f>
        <v>2015</v>
      </c>
      <c r="V4028">
        <f>YEAR(T4028)</f>
        <v>2015</v>
      </c>
      <c r="W4028" t="str">
        <f>IF(V4028=U4028, "Yes"," No")</f>
        <v>Yes</v>
      </c>
    </row>
    <row r="4029" spans="1:23" ht="43.2" x14ac:dyDescent="0.3">
      <c r="A4029">
        <v>4027</v>
      </c>
      <c r="B4029" s="1" t="s">
        <v>8135</v>
      </c>
      <c r="C4029" s="1" t="s">
        <v>8136</v>
      </c>
      <c r="D4029">
        <v>3000</v>
      </c>
      <c r="E4029">
        <v>215</v>
      </c>
      <c r="F4029" t="s">
        <v>357</v>
      </c>
      <c r="G4029" t="s">
        <v>17</v>
      </c>
      <c r="H4029" t="s">
        <v>18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1086</v>
      </c>
      <c r="O4029" s="7">
        <f>(E4029/D4029)*100</f>
        <v>7.166666666666667</v>
      </c>
      <c r="P4029" s="5">
        <f>IFERROR((E4029/L4029),0)</f>
        <v>30.714285714285715</v>
      </c>
      <c r="Q4029" s="5" t="str">
        <f>LEFT(N4029,SEARCH("/", N4029)-1)</f>
        <v>theater</v>
      </c>
      <c r="R4029" s="5" t="str">
        <f>RIGHT(N4029,LEN(N4029)-SEARCH("/",N4029))</f>
        <v>plays</v>
      </c>
      <c r="S4029" s="11">
        <f>(((J4029/60)/60)/24)+DATE(1970,1,1)</f>
        <v>42768.97084490741</v>
      </c>
      <c r="T4029" s="11">
        <f>(((I4029/60)/60)/24)+DATE(1970,1,1)</f>
        <v>42789.041666666672</v>
      </c>
      <c r="U4029">
        <f>YEAR(S4029)</f>
        <v>2017</v>
      </c>
      <c r="V4029">
        <f>YEAR(T4029)</f>
        <v>2017</v>
      </c>
      <c r="W4029" t="str">
        <f>IF(V4029=U4029, "Yes"," No")</f>
        <v>Yes</v>
      </c>
    </row>
    <row r="4030" spans="1:23" ht="43.2" x14ac:dyDescent="0.3">
      <c r="A4030">
        <v>4028</v>
      </c>
      <c r="B4030" s="1" t="s">
        <v>8137</v>
      </c>
      <c r="C4030" s="1" t="s">
        <v>8138</v>
      </c>
      <c r="D4030">
        <v>2000</v>
      </c>
      <c r="E4030">
        <v>561</v>
      </c>
      <c r="F4030" t="s">
        <v>357</v>
      </c>
      <c r="G4030" t="s">
        <v>17</v>
      </c>
      <c r="H4030" t="s">
        <v>18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1086</v>
      </c>
      <c r="O4030" s="7">
        <f>(E4030/D4030)*100</f>
        <v>28.050000000000004</v>
      </c>
      <c r="P4030" s="5">
        <f>IFERROR((E4030/L4030),0)</f>
        <v>51</v>
      </c>
      <c r="Q4030" s="5" t="str">
        <f>LEFT(N4030,SEARCH("/", N4030)-1)</f>
        <v>theater</v>
      </c>
      <c r="R4030" s="5" t="str">
        <f>RIGHT(N4030,LEN(N4030)-SEARCH("/",N4030))</f>
        <v>plays</v>
      </c>
      <c r="S4030" s="11">
        <f>(((J4030/60)/60)/24)+DATE(1970,1,1)</f>
        <v>41765.938657407409</v>
      </c>
      <c r="T4030" s="11">
        <f>(((I4030/60)/60)/24)+DATE(1970,1,1)</f>
        <v>41795.938657407409</v>
      </c>
      <c r="U4030">
        <f>YEAR(S4030)</f>
        <v>2014</v>
      </c>
      <c r="V4030">
        <f>YEAR(T4030)</f>
        <v>2014</v>
      </c>
      <c r="W4030" t="str">
        <f>IF(V4030=U4030, "Yes"," No")</f>
        <v>Yes</v>
      </c>
    </row>
    <row r="4031" spans="1:23" ht="43.2" x14ac:dyDescent="0.3">
      <c r="A4031">
        <v>4029</v>
      </c>
      <c r="B4031" s="1" t="s">
        <v>8139</v>
      </c>
      <c r="C4031" s="1" t="s">
        <v>8140</v>
      </c>
      <c r="D4031">
        <v>20000</v>
      </c>
      <c r="E4031">
        <v>0</v>
      </c>
      <c r="F4031" t="s">
        <v>357</v>
      </c>
      <c r="G4031" t="s">
        <v>17</v>
      </c>
      <c r="H4031" t="s">
        <v>18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1086</v>
      </c>
      <c r="O4031" s="7">
        <f>(E4031/D4031)*100</f>
        <v>0</v>
      </c>
      <c r="P4031" s="5">
        <f>IFERROR((E4031/L4031),0)</f>
        <v>0</v>
      </c>
      <c r="Q4031" s="5" t="str">
        <f>LEFT(N4031,SEARCH("/", N4031)-1)</f>
        <v>theater</v>
      </c>
      <c r="R4031" s="5" t="str">
        <f>RIGHT(N4031,LEN(N4031)-SEARCH("/",N4031))</f>
        <v>plays</v>
      </c>
      <c r="S4031" s="11">
        <f>(((J4031/60)/60)/24)+DATE(1970,1,1)</f>
        <v>42322.025115740747</v>
      </c>
      <c r="T4031" s="11">
        <f>(((I4031/60)/60)/24)+DATE(1970,1,1)</f>
        <v>42352.025115740747</v>
      </c>
      <c r="U4031">
        <f>YEAR(S4031)</f>
        <v>2015</v>
      </c>
      <c r="V4031">
        <f>YEAR(T4031)</f>
        <v>2015</v>
      </c>
      <c r="W4031" t="str">
        <f>IF(V4031=U4031, "Yes"," No")</f>
        <v>Yes</v>
      </c>
    </row>
    <row r="4032" spans="1:23" ht="57.6" x14ac:dyDescent="0.3">
      <c r="A4032">
        <v>4030</v>
      </c>
      <c r="B4032" s="1" t="s">
        <v>8141</v>
      </c>
      <c r="C4032" s="1" t="s">
        <v>8142</v>
      </c>
      <c r="D4032">
        <v>2500</v>
      </c>
      <c r="E4032">
        <v>400</v>
      </c>
      <c r="F4032" t="s">
        <v>357</v>
      </c>
      <c r="G4032" t="s">
        <v>17</v>
      </c>
      <c r="H4032" t="s">
        <v>18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1086</v>
      </c>
      <c r="O4032" s="7">
        <f>(E4032/D4032)*100</f>
        <v>16</v>
      </c>
      <c r="P4032" s="5">
        <f>IFERROR((E4032/L4032),0)</f>
        <v>66.666666666666671</v>
      </c>
      <c r="Q4032" s="5" t="str">
        <f>LEFT(N4032,SEARCH("/", N4032)-1)</f>
        <v>theater</v>
      </c>
      <c r="R4032" s="5" t="str">
        <f>RIGHT(N4032,LEN(N4032)-SEARCH("/",N4032))</f>
        <v>plays</v>
      </c>
      <c r="S4032" s="11">
        <f>(((J4032/60)/60)/24)+DATE(1970,1,1)</f>
        <v>42374.655081018514</v>
      </c>
      <c r="T4032" s="11">
        <f>(((I4032/60)/60)/24)+DATE(1970,1,1)</f>
        <v>42403.784027777772</v>
      </c>
      <c r="U4032">
        <f>YEAR(S4032)</f>
        <v>2016</v>
      </c>
      <c r="V4032">
        <f>YEAR(T4032)</f>
        <v>2016</v>
      </c>
      <c r="W4032" t="str">
        <f>IF(V4032=U4032, "Yes"," No")</f>
        <v>Yes</v>
      </c>
    </row>
    <row r="4033" spans="1:23" ht="57.6" x14ac:dyDescent="0.3">
      <c r="A4033">
        <v>4031</v>
      </c>
      <c r="B4033" s="1" t="s">
        <v>8143</v>
      </c>
      <c r="C4033" s="1" t="s">
        <v>8144</v>
      </c>
      <c r="D4033">
        <v>5000</v>
      </c>
      <c r="E4033">
        <v>0</v>
      </c>
      <c r="F4033" t="s">
        <v>357</v>
      </c>
      <c r="G4033" t="s">
        <v>17</v>
      </c>
      <c r="H4033" t="s">
        <v>18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1086</v>
      </c>
      <c r="O4033" s="7">
        <f>(E4033/D4033)*100</f>
        <v>0</v>
      </c>
      <c r="P4033" s="5">
        <f>IFERROR((E4033/L4033),0)</f>
        <v>0</v>
      </c>
      <c r="Q4033" s="5" t="str">
        <f>LEFT(N4033,SEARCH("/", N4033)-1)</f>
        <v>theater</v>
      </c>
      <c r="R4033" s="5" t="str">
        <f>RIGHT(N4033,LEN(N4033)-SEARCH("/",N4033))</f>
        <v>plays</v>
      </c>
      <c r="S4033" s="11">
        <f>(((J4033/60)/60)/24)+DATE(1970,1,1)</f>
        <v>41941.585231481484</v>
      </c>
      <c r="T4033" s="11">
        <f>(((I4033/60)/60)/24)+DATE(1970,1,1)</f>
        <v>41991.626898148148</v>
      </c>
      <c r="U4033">
        <f>YEAR(S4033)</f>
        <v>2014</v>
      </c>
      <c r="V4033">
        <f>YEAR(T4033)</f>
        <v>2014</v>
      </c>
      <c r="W4033" t="str">
        <f>IF(V4033=U4033, "Yes"," No")</f>
        <v>Yes</v>
      </c>
    </row>
    <row r="4034" spans="1:23" ht="43.2" x14ac:dyDescent="0.3">
      <c r="A4034">
        <v>4032</v>
      </c>
      <c r="B4034" s="1" t="s">
        <v>8145</v>
      </c>
      <c r="C4034" s="1" t="s">
        <v>8146</v>
      </c>
      <c r="D4034">
        <v>6048</v>
      </c>
      <c r="E4034">
        <v>413</v>
      </c>
      <c r="F4034" t="s">
        <v>357</v>
      </c>
      <c r="G4034" t="s">
        <v>17</v>
      </c>
      <c r="H4034" t="s">
        <v>18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1086</v>
      </c>
      <c r="O4034" s="7">
        <f>(E4034/D4034)*100</f>
        <v>6.8287037037037033</v>
      </c>
      <c r="P4034" s="5">
        <f>IFERROR((E4034/L4034),0)</f>
        <v>59</v>
      </c>
      <c r="Q4034" s="5" t="str">
        <f>LEFT(N4034,SEARCH("/", N4034)-1)</f>
        <v>theater</v>
      </c>
      <c r="R4034" s="5" t="str">
        <f>RIGHT(N4034,LEN(N4034)-SEARCH("/",N4034))</f>
        <v>plays</v>
      </c>
      <c r="S4034" s="11">
        <f>(((J4034/60)/60)/24)+DATE(1970,1,1)</f>
        <v>42293.809212962966</v>
      </c>
      <c r="T4034" s="11">
        <f>(((I4034/60)/60)/24)+DATE(1970,1,1)</f>
        <v>42353.85087962963</v>
      </c>
      <c r="U4034">
        <f>YEAR(S4034)</f>
        <v>2015</v>
      </c>
      <c r="V4034">
        <f>YEAR(T4034)</f>
        <v>2015</v>
      </c>
      <c r="W4034" t="str">
        <f>IF(V4034=U4034, "Yes"," No")</f>
        <v>Yes</v>
      </c>
    </row>
    <row r="4035" spans="1:23" ht="43.2" x14ac:dyDescent="0.3">
      <c r="A4035">
        <v>4033</v>
      </c>
      <c r="B4035" s="1" t="s">
        <v>8147</v>
      </c>
      <c r="C4035" s="1" t="s">
        <v>8148</v>
      </c>
      <c r="D4035">
        <v>23900</v>
      </c>
      <c r="E4035">
        <v>6141.99</v>
      </c>
      <c r="F4035" t="s">
        <v>357</v>
      </c>
      <c r="G4035" t="s">
        <v>24</v>
      </c>
      <c r="H4035" t="s">
        <v>25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1086</v>
      </c>
      <c r="O4035" s="7">
        <f>(E4035/D4035)*100</f>
        <v>25.698702928870294</v>
      </c>
      <c r="P4035" s="5">
        <f>IFERROR((E4035/L4035),0)</f>
        <v>65.340319148936175</v>
      </c>
      <c r="Q4035" s="5" t="str">
        <f>LEFT(N4035,SEARCH("/", N4035)-1)</f>
        <v>theater</v>
      </c>
      <c r="R4035" s="5" t="str">
        <f>RIGHT(N4035,LEN(N4035)-SEARCH("/",N4035))</f>
        <v>plays</v>
      </c>
      <c r="S4035" s="11">
        <f>(((J4035/60)/60)/24)+DATE(1970,1,1)</f>
        <v>42614.268796296295</v>
      </c>
      <c r="T4035" s="11">
        <f>(((I4035/60)/60)/24)+DATE(1970,1,1)</f>
        <v>42645.375</v>
      </c>
      <c r="U4035">
        <f>YEAR(S4035)</f>
        <v>2016</v>
      </c>
      <c r="V4035">
        <f>YEAR(T4035)</f>
        <v>2016</v>
      </c>
      <c r="W4035" t="str">
        <f>IF(V4035=U4035, "Yes"," No")</f>
        <v>Yes</v>
      </c>
    </row>
    <row r="4036" spans="1:23" ht="43.2" x14ac:dyDescent="0.3">
      <c r="A4036">
        <v>4034</v>
      </c>
      <c r="B4036" s="1" t="s">
        <v>8149</v>
      </c>
      <c r="C4036" s="1" t="s">
        <v>8150</v>
      </c>
      <c r="D4036">
        <v>13500</v>
      </c>
      <c r="E4036">
        <v>200</v>
      </c>
      <c r="F4036" t="s">
        <v>357</v>
      </c>
      <c r="G4036" t="s">
        <v>17</v>
      </c>
      <c r="H4036" t="s">
        <v>18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1086</v>
      </c>
      <c r="O4036" s="7">
        <f>(E4036/D4036)*100</f>
        <v>1.4814814814814816</v>
      </c>
      <c r="P4036" s="5">
        <f>IFERROR((E4036/L4036),0)</f>
        <v>100</v>
      </c>
      <c r="Q4036" s="5" t="str">
        <f>LEFT(N4036,SEARCH("/", N4036)-1)</f>
        <v>theater</v>
      </c>
      <c r="R4036" s="5" t="str">
        <f>RIGHT(N4036,LEN(N4036)-SEARCH("/",N4036))</f>
        <v>plays</v>
      </c>
      <c r="S4036" s="11">
        <f>(((J4036/60)/60)/24)+DATE(1970,1,1)</f>
        <v>42067.947337962964</v>
      </c>
      <c r="T4036" s="11">
        <f>(((I4036/60)/60)/24)+DATE(1970,1,1)</f>
        <v>42097.905671296292</v>
      </c>
      <c r="U4036">
        <f>YEAR(S4036)</f>
        <v>2015</v>
      </c>
      <c r="V4036">
        <f>YEAR(T4036)</f>
        <v>2015</v>
      </c>
      <c r="W4036" t="str">
        <f>IF(V4036=U4036, "Yes"," No")</f>
        <v>Yes</v>
      </c>
    </row>
    <row r="4037" spans="1:23" ht="28.8" x14ac:dyDescent="0.3">
      <c r="A4037">
        <v>4035</v>
      </c>
      <c r="B4037" s="1" t="s">
        <v>8151</v>
      </c>
      <c r="C4037" s="1" t="s">
        <v>8152</v>
      </c>
      <c r="D4037">
        <v>10000</v>
      </c>
      <c r="E4037">
        <v>3685</v>
      </c>
      <c r="F4037" t="s">
        <v>357</v>
      </c>
      <c r="G4037" t="s">
        <v>17</v>
      </c>
      <c r="H4037" t="s">
        <v>18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1086</v>
      </c>
      <c r="O4037" s="7">
        <f>(E4037/D4037)*100</f>
        <v>36.85</v>
      </c>
      <c r="P4037" s="5">
        <f>IFERROR((E4037/L4037),0)</f>
        <v>147.4</v>
      </c>
      <c r="Q4037" s="5" t="str">
        <f>LEFT(N4037,SEARCH("/", N4037)-1)</f>
        <v>theater</v>
      </c>
      <c r="R4037" s="5" t="str">
        <f>RIGHT(N4037,LEN(N4037)-SEARCH("/",N4037))</f>
        <v>plays</v>
      </c>
      <c r="S4037" s="11">
        <f>(((J4037/60)/60)/24)+DATE(1970,1,1)</f>
        <v>41903.882951388885</v>
      </c>
      <c r="T4037" s="11">
        <f>(((I4037/60)/60)/24)+DATE(1970,1,1)</f>
        <v>41933.882951388885</v>
      </c>
      <c r="U4037">
        <f>YEAR(S4037)</f>
        <v>2014</v>
      </c>
      <c r="V4037">
        <f>YEAR(T4037)</f>
        <v>2014</v>
      </c>
      <c r="W4037" t="str">
        <f>IF(V4037=U4037, "Yes"," No")</f>
        <v>Yes</v>
      </c>
    </row>
    <row r="4038" spans="1:23" ht="43.2" x14ac:dyDescent="0.3">
      <c r="A4038">
        <v>4036</v>
      </c>
      <c r="B4038" s="1" t="s">
        <v>8153</v>
      </c>
      <c r="C4038" s="1" t="s">
        <v>6745</v>
      </c>
      <c r="D4038">
        <v>6000</v>
      </c>
      <c r="E4038">
        <v>2823</v>
      </c>
      <c r="F4038" t="s">
        <v>357</v>
      </c>
      <c r="G4038" t="s">
        <v>17</v>
      </c>
      <c r="H4038" t="s">
        <v>18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1086</v>
      </c>
      <c r="O4038" s="7">
        <f>(E4038/D4038)*100</f>
        <v>47.05</v>
      </c>
      <c r="P4038" s="5">
        <f>IFERROR((E4038/L4038),0)</f>
        <v>166.05882352941177</v>
      </c>
      <c r="Q4038" s="5" t="str">
        <f>LEFT(N4038,SEARCH("/", N4038)-1)</f>
        <v>theater</v>
      </c>
      <c r="R4038" s="5" t="str">
        <f>RIGHT(N4038,LEN(N4038)-SEARCH("/",N4038))</f>
        <v>plays</v>
      </c>
      <c r="S4038" s="11">
        <f>(((J4038/60)/60)/24)+DATE(1970,1,1)</f>
        <v>41804.937083333331</v>
      </c>
      <c r="T4038" s="11">
        <f>(((I4038/60)/60)/24)+DATE(1970,1,1)</f>
        <v>41821.9375</v>
      </c>
      <c r="U4038">
        <f>YEAR(S4038)</f>
        <v>2014</v>
      </c>
      <c r="V4038">
        <f>YEAR(T4038)</f>
        <v>2014</v>
      </c>
      <c r="W4038" t="str">
        <f>IF(V4038=U4038, "Yes"," No")</f>
        <v>Yes</v>
      </c>
    </row>
    <row r="4039" spans="1:23" ht="57.6" x14ac:dyDescent="0.3">
      <c r="A4039">
        <v>4037</v>
      </c>
      <c r="B4039" s="1" t="s">
        <v>8154</v>
      </c>
      <c r="C4039" s="1" t="s">
        <v>8155</v>
      </c>
      <c r="D4039">
        <v>700</v>
      </c>
      <c r="E4039">
        <v>80</v>
      </c>
      <c r="F4039" t="s">
        <v>357</v>
      </c>
      <c r="G4039" t="s">
        <v>17</v>
      </c>
      <c r="H4039" t="s">
        <v>18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1086</v>
      </c>
      <c r="O4039" s="7">
        <f>(E4039/D4039)*100</f>
        <v>11.428571428571429</v>
      </c>
      <c r="P4039" s="5">
        <f>IFERROR((E4039/L4039),0)</f>
        <v>40</v>
      </c>
      <c r="Q4039" s="5" t="str">
        <f>LEFT(N4039,SEARCH("/", N4039)-1)</f>
        <v>theater</v>
      </c>
      <c r="R4039" s="5" t="str">
        <f>RIGHT(N4039,LEN(N4039)-SEARCH("/",N4039))</f>
        <v>plays</v>
      </c>
      <c r="S4039" s="11">
        <f>(((J4039/60)/60)/24)+DATE(1970,1,1)</f>
        <v>42497.070775462969</v>
      </c>
      <c r="T4039" s="11">
        <f>(((I4039/60)/60)/24)+DATE(1970,1,1)</f>
        <v>42514.600694444445</v>
      </c>
      <c r="U4039">
        <f>YEAR(S4039)</f>
        <v>2016</v>
      </c>
      <c r="V4039">
        <f>YEAR(T4039)</f>
        <v>2016</v>
      </c>
      <c r="W4039" t="str">
        <f>IF(V4039=U4039, "Yes"," No")</f>
        <v>Yes</v>
      </c>
    </row>
    <row r="4040" spans="1:23" ht="43.2" x14ac:dyDescent="0.3">
      <c r="A4040">
        <v>4038</v>
      </c>
      <c r="B4040" s="1" t="s">
        <v>8156</v>
      </c>
      <c r="C4040" s="1" t="s">
        <v>8157</v>
      </c>
      <c r="D4040">
        <v>2500</v>
      </c>
      <c r="E4040">
        <v>301</v>
      </c>
      <c r="F4040" t="s">
        <v>357</v>
      </c>
      <c r="G4040" t="s">
        <v>17</v>
      </c>
      <c r="H4040" t="s">
        <v>18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1086</v>
      </c>
      <c r="O4040" s="7">
        <f>(E4040/D4040)*100</f>
        <v>12.04</v>
      </c>
      <c r="P4040" s="5">
        <f>IFERROR((E4040/L4040),0)</f>
        <v>75.25</v>
      </c>
      <c r="Q4040" s="5" t="str">
        <f>LEFT(N4040,SEARCH("/", N4040)-1)</f>
        <v>theater</v>
      </c>
      <c r="R4040" s="5" t="str">
        <f>RIGHT(N4040,LEN(N4040)-SEARCH("/",N4040))</f>
        <v>plays</v>
      </c>
      <c r="S4040" s="11">
        <f>(((J4040/60)/60)/24)+DATE(1970,1,1)</f>
        <v>41869.798726851855</v>
      </c>
      <c r="T4040" s="11">
        <f>(((I4040/60)/60)/24)+DATE(1970,1,1)</f>
        <v>41929.798726851855</v>
      </c>
      <c r="U4040">
        <f>YEAR(S4040)</f>
        <v>2014</v>
      </c>
      <c r="V4040">
        <f>YEAR(T4040)</f>
        <v>2014</v>
      </c>
      <c r="W4040" t="str">
        <f>IF(V4040=U4040, "Yes"," No")</f>
        <v>Yes</v>
      </c>
    </row>
    <row r="4041" spans="1:23" ht="43.2" x14ac:dyDescent="0.3">
      <c r="A4041">
        <v>4039</v>
      </c>
      <c r="B4041" s="1" t="s">
        <v>8158</v>
      </c>
      <c r="C4041" s="1" t="s">
        <v>8159</v>
      </c>
      <c r="D4041">
        <v>500</v>
      </c>
      <c r="E4041">
        <v>300</v>
      </c>
      <c r="F4041" t="s">
        <v>357</v>
      </c>
      <c r="G4041" t="s">
        <v>17</v>
      </c>
      <c r="H4041" t="s">
        <v>18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1086</v>
      </c>
      <c r="O4041" s="7">
        <f>(E4041/D4041)*100</f>
        <v>60</v>
      </c>
      <c r="P4041" s="5">
        <f>IFERROR((E4041/L4041),0)</f>
        <v>60</v>
      </c>
      <c r="Q4041" s="5" t="str">
        <f>LEFT(N4041,SEARCH("/", N4041)-1)</f>
        <v>theater</v>
      </c>
      <c r="R4041" s="5" t="str">
        <f>RIGHT(N4041,LEN(N4041)-SEARCH("/",N4041))</f>
        <v>plays</v>
      </c>
      <c r="S4041" s="11">
        <f>(((J4041/60)/60)/24)+DATE(1970,1,1)</f>
        <v>42305.670914351853</v>
      </c>
      <c r="T4041" s="11">
        <f>(((I4041/60)/60)/24)+DATE(1970,1,1)</f>
        <v>42339.249305555553</v>
      </c>
      <c r="U4041">
        <f>YEAR(S4041)</f>
        <v>2015</v>
      </c>
      <c r="V4041">
        <f>YEAR(T4041)</f>
        <v>2015</v>
      </c>
      <c r="W4041" t="str">
        <f>IF(V4041=U4041, "Yes"," No")</f>
        <v>Yes</v>
      </c>
    </row>
    <row r="4042" spans="1:23" ht="43.2" x14ac:dyDescent="0.3">
      <c r="A4042">
        <v>4040</v>
      </c>
      <c r="B4042" s="1" t="s">
        <v>8160</v>
      </c>
      <c r="C4042" s="1" t="s">
        <v>8161</v>
      </c>
      <c r="D4042">
        <v>8000</v>
      </c>
      <c r="E4042">
        <v>2500</v>
      </c>
      <c r="F4042" t="s">
        <v>357</v>
      </c>
      <c r="G4042" t="s">
        <v>17</v>
      </c>
      <c r="H4042" t="s">
        <v>18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1086</v>
      </c>
      <c r="O4042" s="7">
        <f>(E4042/D4042)*100</f>
        <v>31.25</v>
      </c>
      <c r="P4042" s="5">
        <f>IFERROR((E4042/L4042),0)</f>
        <v>1250</v>
      </c>
      <c r="Q4042" s="5" t="str">
        <f>LEFT(N4042,SEARCH("/", N4042)-1)</f>
        <v>theater</v>
      </c>
      <c r="R4042" s="5" t="str">
        <f>RIGHT(N4042,LEN(N4042)-SEARCH("/",N4042))</f>
        <v>plays</v>
      </c>
      <c r="S4042" s="11">
        <f>(((J4042/60)/60)/24)+DATE(1970,1,1)</f>
        <v>42144.231527777782</v>
      </c>
      <c r="T4042" s="11">
        <f>(((I4042/60)/60)/24)+DATE(1970,1,1)</f>
        <v>42203.125</v>
      </c>
      <c r="U4042">
        <f>YEAR(S4042)</f>
        <v>2015</v>
      </c>
      <c r="V4042">
        <f>YEAR(T4042)</f>
        <v>2015</v>
      </c>
      <c r="W4042" t="str">
        <f>IF(V4042=U4042, "Yes"," No")</f>
        <v>Yes</v>
      </c>
    </row>
    <row r="4043" spans="1:23" ht="28.8" x14ac:dyDescent="0.3">
      <c r="A4043">
        <v>4041</v>
      </c>
      <c r="B4043" s="1" t="s">
        <v>8162</v>
      </c>
      <c r="C4043" s="1" t="s">
        <v>8163</v>
      </c>
      <c r="D4043">
        <v>5000</v>
      </c>
      <c r="E4043">
        <v>21</v>
      </c>
      <c r="F4043" t="s">
        <v>357</v>
      </c>
      <c r="G4043" t="s">
        <v>24</v>
      </c>
      <c r="H4043" t="s">
        <v>25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1086</v>
      </c>
      <c r="O4043" s="7">
        <f>(E4043/D4043)*100</f>
        <v>0.42</v>
      </c>
      <c r="P4043" s="5">
        <f>IFERROR((E4043/L4043),0)</f>
        <v>10.5</v>
      </c>
      <c r="Q4043" s="5" t="str">
        <f>LEFT(N4043,SEARCH("/", N4043)-1)</f>
        <v>theater</v>
      </c>
      <c r="R4043" s="5" t="str">
        <f>RIGHT(N4043,LEN(N4043)-SEARCH("/",N4043))</f>
        <v>plays</v>
      </c>
      <c r="S4043" s="11">
        <f>(((J4043/60)/60)/24)+DATE(1970,1,1)</f>
        <v>42559.474004629628</v>
      </c>
      <c r="T4043" s="11">
        <f>(((I4043/60)/60)/24)+DATE(1970,1,1)</f>
        <v>42619.474004629628</v>
      </c>
      <c r="U4043">
        <f>YEAR(S4043)</f>
        <v>2016</v>
      </c>
      <c r="V4043">
        <f>YEAR(T4043)</f>
        <v>2016</v>
      </c>
      <c r="W4043" t="str">
        <f>IF(V4043=U4043, "Yes"," No")</f>
        <v>Yes</v>
      </c>
    </row>
    <row r="4044" spans="1:23" ht="43.2" x14ac:dyDescent="0.3">
      <c r="A4044">
        <v>4042</v>
      </c>
      <c r="B4044" s="1" t="s">
        <v>8164</v>
      </c>
      <c r="C4044" s="1" t="s">
        <v>8165</v>
      </c>
      <c r="D4044">
        <v>10000</v>
      </c>
      <c r="E4044">
        <v>21</v>
      </c>
      <c r="F4044" t="s">
        <v>357</v>
      </c>
      <c r="G4044" t="s">
        <v>17</v>
      </c>
      <c r="H4044" t="s">
        <v>18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1086</v>
      </c>
      <c r="O4044" s="7">
        <f>(E4044/D4044)*100</f>
        <v>0.21</v>
      </c>
      <c r="P4044" s="5">
        <f>IFERROR((E4044/L4044),0)</f>
        <v>7</v>
      </c>
      <c r="Q4044" s="5" t="str">
        <f>LEFT(N4044,SEARCH("/", N4044)-1)</f>
        <v>theater</v>
      </c>
      <c r="R4044" s="5" t="str">
        <f>RIGHT(N4044,LEN(N4044)-SEARCH("/",N4044))</f>
        <v>plays</v>
      </c>
      <c r="S4044" s="11">
        <f>(((J4044/60)/60)/24)+DATE(1970,1,1)</f>
        <v>41995.084074074075</v>
      </c>
      <c r="T4044" s="11">
        <f>(((I4044/60)/60)/24)+DATE(1970,1,1)</f>
        <v>42024.802777777775</v>
      </c>
      <c r="U4044">
        <f>YEAR(S4044)</f>
        <v>2014</v>
      </c>
      <c r="V4044">
        <f>YEAR(T4044)</f>
        <v>2015</v>
      </c>
      <c r="W4044" t="str">
        <f>IF(V4044=U4044, "Yes"," No")</f>
        <v xml:space="preserve"> No</v>
      </c>
    </row>
    <row r="4045" spans="1:23" ht="43.2" x14ac:dyDescent="0.3">
      <c r="A4045">
        <v>4043</v>
      </c>
      <c r="B4045" s="1" t="s">
        <v>8166</v>
      </c>
      <c r="C4045" s="1" t="s">
        <v>8167</v>
      </c>
      <c r="D4045">
        <v>300</v>
      </c>
      <c r="E4045">
        <v>0</v>
      </c>
      <c r="F4045" t="s">
        <v>357</v>
      </c>
      <c r="G4045" t="s">
        <v>159</v>
      </c>
      <c r="H4045" t="s">
        <v>160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1086</v>
      </c>
      <c r="O4045" s="7">
        <f>(E4045/D4045)*100</f>
        <v>0</v>
      </c>
      <c r="P4045" s="5">
        <f>IFERROR((E4045/L4045),0)</f>
        <v>0</v>
      </c>
      <c r="Q4045" s="5" t="str">
        <f>LEFT(N4045,SEARCH("/", N4045)-1)</f>
        <v>theater</v>
      </c>
      <c r="R4045" s="5" t="str">
        <f>RIGHT(N4045,LEN(N4045)-SEARCH("/",N4045))</f>
        <v>plays</v>
      </c>
      <c r="S4045" s="11">
        <f>(((J4045/60)/60)/24)+DATE(1970,1,1)</f>
        <v>41948.957465277781</v>
      </c>
      <c r="T4045" s="11">
        <f>(((I4045/60)/60)/24)+DATE(1970,1,1)</f>
        <v>41963.957465277781</v>
      </c>
      <c r="U4045">
        <f>YEAR(S4045)</f>
        <v>2014</v>
      </c>
      <c r="V4045">
        <f>YEAR(T4045)</f>
        <v>2014</v>
      </c>
      <c r="W4045" t="str">
        <f>IF(V4045=U4045, "Yes"," No")</f>
        <v>Yes</v>
      </c>
    </row>
    <row r="4046" spans="1:23" ht="43.2" x14ac:dyDescent="0.3">
      <c r="A4046">
        <v>4044</v>
      </c>
      <c r="B4046" s="1" t="s">
        <v>8168</v>
      </c>
      <c r="C4046" s="1" t="s">
        <v>8169</v>
      </c>
      <c r="D4046">
        <v>600</v>
      </c>
      <c r="E4046">
        <v>225</v>
      </c>
      <c r="F4046" t="s">
        <v>357</v>
      </c>
      <c r="G4046" t="s">
        <v>17</v>
      </c>
      <c r="H4046" t="s">
        <v>18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1086</v>
      </c>
      <c r="O4046" s="7">
        <f>(E4046/D4046)*100</f>
        <v>37.5</v>
      </c>
      <c r="P4046" s="5">
        <f>IFERROR((E4046/L4046),0)</f>
        <v>56.25</v>
      </c>
      <c r="Q4046" s="5" t="str">
        <f>LEFT(N4046,SEARCH("/", N4046)-1)</f>
        <v>theater</v>
      </c>
      <c r="R4046" s="5" t="str">
        <f>RIGHT(N4046,LEN(N4046)-SEARCH("/",N4046))</f>
        <v>plays</v>
      </c>
      <c r="S4046" s="11">
        <f>(((J4046/60)/60)/24)+DATE(1970,1,1)</f>
        <v>42074.219699074078</v>
      </c>
      <c r="T4046" s="11">
        <f>(((I4046/60)/60)/24)+DATE(1970,1,1)</f>
        <v>42104.208333333328</v>
      </c>
      <c r="U4046">
        <f>YEAR(S4046)</f>
        <v>2015</v>
      </c>
      <c r="V4046">
        <f>YEAR(T4046)</f>
        <v>2015</v>
      </c>
      <c r="W4046" t="str">
        <f>IF(V4046=U4046, "Yes"," No")</f>
        <v>Yes</v>
      </c>
    </row>
    <row r="4047" spans="1:23" ht="57.6" x14ac:dyDescent="0.3">
      <c r="A4047">
        <v>4045</v>
      </c>
      <c r="B4047" s="1" t="s">
        <v>8170</v>
      </c>
      <c r="C4047" s="1" t="s">
        <v>8171</v>
      </c>
      <c r="D4047">
        <v>5000</v>
      </c>
      <c r="E4047">
        <v>1</v>
      </c>
      <c r="F4047" t="s">
        <v>357</v>
      </c>
      <c r="G4047" t="s">
        <v>50</v>
      </c>
      <c r="H4047" t="s">
        <v>51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1086</v>
      </c>
      <c r="O4047" s="7">
        <f>(E4047/D4047)*100</f>
        <v>0.02</v>
      </c>
      <c r="P4047" s="5">
        <f>IFERROR((E4047/L4047),0)</f>
        <v>1</v>
      </c>
      <c r="Q4047" s="5" t="str">
        <f>LEFT(N4047,SEARCH("/", N4047)-1)</f>
        <v>theater</v>
      </c>
      <c r="R4047" s="5" t="str">
        <f>RIGHT(N4047,LEN(N4047)-SEARCH("/",N4047))</f>
        <v>plays</v>
      </c>
      <c r="S4047" s="11">
        <f>(((J4047/60)/60)/24)+DATE(1970,1,1)</f>
        <v>41842.201261574075</v>
      </c>
      <c r="T4047" s="11">
        <f>(((I4047/60)/60)/24)+DATE(1970,1,1)</f>
        <v>41872.201261574075</v>
      </c>
      <c r="U4047">
        <f>YEAR(S4047)</f>
        <v>2014</v>
      </c>
      <c r="V4047">
        <f>YEAR(T4047)</f>
        <v>2014</v>
      </c>
      <c r="W4047" t="str">
        <f>IF(V4047=U4047, "Yes"," No")</f>
        <v>Yes</v>
      </c>
    </row>
    <row r="4048" spans="1:23" ht="57.6" x14ac:dyDescent="0.3">
      <c r="A4048">
        <v>4046</v>
      </c>
      <c r="B4048" s="1" t="s">
        <v>8172</v>
      </c>
      <c r="C4048" s="1" t="s">
        <v>8173</v>
      </c>
      <c r="D4048">
        <v>5600</v>
      </c>
      <c r="E4048">
        <v>460</v>
      </c>
      <c r="F4048" t="s">
        <v>357</v>
      </c>
      <c r="G4048" t="s">
        <v>17</v>
      </c>
      <c r="H4048" t="s">
        <v>18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1086</v>
      </c>
      <c r="O4048" s="7">
        <f>(E4048/D4048)*100</f>
        <v>8.2142857142857135</v>
      </c>
      <c r="P4048" s="5">
        <f>IFERROR((E4048/L4048),0)</f>
        <v>38.333333333333336</v>
      </c>
      <c r="Q4048" s="5" t="str">
        <f>LEFT(N4048,SEARCH("/", N4048)-1)</f>
        <v>theater</v>
      </c>
      <c r="R4048" s="5" t="str">
        <f>RIGHT(N4048,LEN(N4048)-SEARCH("/",N4048))</f>
        <v>plays</v>
      </c>
      <c r="S4048" s="11">
        <f>(((J4048/60)/60)/24)+DATE(1970,1,1)</f>
        <v>41904.650578703702</v>
      </c>
      <c r="T4048" s="11">
        <f>(((I4048/60)/60)/24)+DATE(1970,1,1)</f>
        <v>41934.650578703702</v>
      </c>
      <c r="U4048">
        <f>YEAR(S4048)</f>
        <v>2014</v>
      </c>
      <c r="V4048">
        <f>YEAR(T4048)</f>
        <v>2014</v>
      </c>
      <c r="W4048" t="str">
        <f>IF(V4048=U4048, "Yes"," No")</f>
        <v>Yes</v>
      </c>
    </row>
    <row r="4049" spans="1:23" ht="43.2" x14ac:dyDescent="0.3">
      <c r="A4049">
        <v>4047</v>
      </c>
      <c r="B4049" s="1" t="s">
        <v>8174</v>
      </c>
      <c r="C4049" s="1" t="s">
        <v>8175</v>
      </c>
      <c r="D4049">
        <v>5000</v>
      </c>
      <c r="E4049">
        <v>110</v>
      </c>
      <c r="F4049" t="s">
        <v>357</v>
      </c>
      <c r="G4049" t="s">
        <v>17</v>
      </c>
      <c r="H4049" t="s">
        <v>18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1086</v>
      </c>
      <c r="O4049" s="7">
        <f>(E4049/D4049)*100</f>
        <v>2.1999999999999997</v>
      </c>
      <c r="P4049" s="5">
        <f>IFERROR((E4049/L4049),0)</f>
        <v>27.5</v>
      </c>
      <c r="Q4049" s="5" t="str">
        <f>LEFT(N4049,SEARCH("/", N4049)-1)</f>
        <v>theater</v>
      </c>
      <c r="R4049" s="5" t="str">
        <f>RIGHT(N4049,LEN(N4049)-SEARCH("/",N4049))</f>
        <v>plays</v>
      </c>
      <c r="S4049" s="11">
        <f>(((J4049/60)/60)/24)+DATE(1970,1,1)</f>
        <v>41991.022488425922</v>
      </c>
      <c r="T4049" s="11">
        <f>(((I4049/60)/60)/24)+DATE(1970,1,1)</f>
        <v>42015.041666666672</v>
      </c>
      <c r="U4049">
        <f>YEAR(S4049)</f>
        <v>2014</v>
      </c>
      <c r="V4049">
        <f>YEAR(T4049)</f>
        <v>2015</v>
      </c>
      <c r="W4049" t="str">
        <f>IF(V4049=U4049, "Yes"," No")</f>
        <v xml:space="preserve"> No</v>
      </c>
    </row>
    <row r="4050" spans="1:23" ht="57.6" x14ac:dyDescent="0.3">
      <c r="A4050">
        <v>4048</v>
      </c>
      <c r="B4050" s="1" t="s">
        <v>8176</v>
      </c>
      <c r="C4050" s="1" t="s">
        <v>8177</v>
      </c>
      <c r="D4050">
        <v>17000</v>
      </c>
      <c r="E4050">
        <v>3001</v>
      </c>
      <c r="F4050" t="s">
        <v>357</v>
      </c>
      <c r="G4050" t="s">
        <v>24</v>
      </c>
      <c r="H4050" t="s">
        <v>25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1086</v>
      </c>
      <c r="O4050" s="7">
        <f>(E4050/D4050)*100</f>
        <v>17.652941176470588</v>
      </c>
      <c r="P4050" s="5">
        <f>IFERROR((E4050/L4050),0)</f>
        <v>32.978021978021978</v>
      </c>
      <c r="Q4050" s="5" t="str">
        <f>LEFT(N4050,SEARCH("/", N4050)-1)</f>
        <v>theater</v>
      </c>
      <c r="R4050" s="5" t="str">
        <f>RIGHT(N4050,LEN(N4050)-SEARCH("/",N4050))</f>
        <v>plays</v>
      </c>
      <c r="S4050" s="11">
        <f>(((J4050/60)/60)/24)+DATE(1970,1,1)</f>
        <v>42436.509108796294</v>
      </c>
      <c r="T4050" s="11">
        <f>(((I4050/60)/60)/24)+DATE(1970,1,1)</f>
        <v>42471.467442129629</v>
      </c>
      <c r="U4050">
        <f>YEAR(S4050)</f>
        <v>2016</v>
      </c>
      <c r="V4050">
        <f>YEAR(T4050)</f>
        <v>2016</v>
      </c>
      <c r="W4050" t="str">
        <f>IF(V4050=U4050, "Yes"," No")</f>
        <v>Yes</v>
      </c>
    </row>
    <row r="4051" spans="1:23" ht="43.2" x14ac:dyDescent="0.3">
      <c r="A4051">
        <v>4049</v>
      </c>
      <c r="B4051" s="1" t="s">
        <v>8178</v>
      </c>
      <c r="C4051" s="1" t="s">
        <v>8179</v>
      </c>
      <c r="D4051">
        <v>20000</v>
      </c>
      <c r="E4051">
        <v>16</v>
      </c>
      <c r="F4051" t="s">
        <v>357</v>
      </c>
      <c r="G4051" t="s">
        <v>17</v>
      </c>
      <c r="H4051" t="s">
        <v>18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1086</v>
      </c>
      <c r="O4051" s="7">
        <f>(E4051/D4051)*100</f>
        <v>0.08</v>
      </c>
      <c r="P4051" s="5">
        <f>IFERROR((E4051/L4051),0)</f>
        <v>16</v>
      </c>
      <c r="Q4051" s="5" t="str">
        <f>LEFT(N4051,SEARCH("/", N4051)-1)</f>
        <v>theater</v>
      </c>
      <c r="R4051" s="5" t="str">
        <f>RIGHT(N4051,LEN(N4051)-SEARCH("/",N4051))</f>
        <v>plays</v>
      </c>
      <c r="S4051" s="11">
        <f>(((J4051/60)/60)/24)+DATE(1970,1,1)</f>
        <v>42169.958506944444</v>
      </c>
      <c r="T4051" s="11">
        <f>(((I4051/60)/60)/24)+DATE(1970,1,1)</f>
        <v>42199.958506944444</v>
      </c>
      <c r="U4051">
        <f>YEAR(S4051)</f>
        <v>2015</v>
      </c>
      <c r="V4051">
        <f>YEAR(T4051)</f>
        <v>2015</v>
      </c>
      <c r="W4051" t="str">
        <f>IF(V4051=U4051, "Yes"," No")</f>
        <v>Yes</v>
      </c>
    </row>
    <row r="4052" spans="1:23" ht="57.6" x14ac:dyDescent="0.3">
      <c r="A4052">
        <v>4050</v>
      </c>
      <c r="B4052" s="1" t="s">
        <v>8180</v>
      </c>
      <c r="C4052" s="1" t="s">
        <v>8181</v>
      </c>
      <c r="D4052">
        <v>1500</v>
      </c>
      <c r="E4052">
        <v>1</v>
      </c>
      <c r="F4052" t="s">
        <v>357</v>
      </c>
      <c r="G4052" t="s">
        <v>17</v>
      </c>
      <c r="H4052" t="s">
        <v>18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1086</v>
      </c>
      <c r="O4052" s="7">
        <f>(E4052/D4052)*100</f>
        <v>6.6666666666666666E-2</v>
      </c>
      <c r="P4052" s="5">
        <f>IFERROR((E4052/L4052),0)</f>
        <v>1</v>
      </c>
      <c r="Q4052" s="5" t="str">
        <f>LEFT(N4052,SEARCH("/", N4052)-1)</f>
        <v>theater</v>
      </c>
      <c r="R4052" s="5" t="str">
        <f>RIGHT(N4052,LEN(N4052)-SEARCH("/",N4052))</f>
        <v>plays</v>
      </c>
      <c r="S4052" s="11">
        <f>(((J4052/60)/60)/24)+DATE(1970,1,1)</f>
        <v>41905.636469907404</v>
      </c>
      <c r="T4052" s="11">
        <f>(((I4052/60)/60)/24)+DATE(1970,1,1)</f>
        <v>41935.636469907404</v>
      </c>
      <c r="U4052">
        <f>YEAR(S4052)</f>
        <v>2014</v>
      </c>
      <c r="V4052">
        <f>YEAR(T4052)</f>
        <v>2014</v>
      </c>
      <c r="W4052" t="str">
        <f>IF(V4052=U4052, "Yes"," No")</f>
        <v>Yes</v>
      </c>
    </row>
    <row r="4053" spans="1:23" ht="43.2" x14ac:dyDescent="0.3">
      <c r="A4053">
        <v>4051</v>
      </c>
      <c r="B4053" s="1" t="s">
        <v>8182</v>
      </c>
      <c r="C4053" s="1" t="s">
        <v>8183</v>
      </c>
      <c r="D4053">
        <v>500</v>
      </c>
      <c r="E4053">
        <v>0</v>
      </c>
      <c r="F4053" t="s">
        <v>357</v>
      </c>
      <c r="G4053" t="s">
        <v>17</v>
      </c>
      <c r="H4053" t="s">
        <v>18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1086</v>
      </c>
      <c r="O4053" s="7">
        <f>(E4053/D4053)*100</f>
        <v>0</v>
      </c>
      <c r="P4053" s="5">
        <f>IFERROR((E4053/L4053),0)</f>
        <v>0</v>
      </c>
      <c r="Q4053" s="5" t="str">
        <f>LEFT(N4053,SEARCH("/", N4053)-1)</f>
        <v>theater</v>
      </c>
      <c r="R4053" s="5" t="str">
        <f>RIGHT(N4053,LEN(N4053)-SEARCH("/",N4053))</f>
        <v>plays</v>
      </c>
      <c r="S4053" s="11">
        <f>(((J4053/60)/60)/24)+DATE(1970,1,1)</f>
        <v>41761.810150462967</v>
      </c>
      <c r="T4053" s="11">
        <f>(((I4053/60)/60)/24)+DATE(1970,1,1)</f>
        <v>41768.286805555559</v>
      </c>
      <c r="U4053">
        <f>YEAR(S4053)</f>
        <v>2014</v>
      </c>
      <c r="V4053">
        <f>YEAR(T4053)</f>
        <v>2014</v>
      </c>
      <c r="W4053" t="str">
        <f>IF(V4053=U4053, "Yes"," No")</f>
        <v>Yes</v>
      </c>
    </row>
    <row r="4054" spans="1:23" ht="57.6" x14ac:dyDescent="0.3">
      <c r="A4054">
        <v>4052</v>
      </c>
      <c r="B4054" s="1" t="s">
        <v>8184</v>
      </c>
      <c r="C4054" s="1" t="s">
        <v>8185</v>
      </c>
      <c r="D4054">
        <v>3000</v>
      </c>
      <c r="E4054">
        <v>1126</v>
      </c>
      <c r="F4054" t="s">
        <v>357</v>
      </c>
      <c r="G4054" t="s">
        <v>17</v>
      </c>
      <c r="H4054" t="s">
        <v>18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1086</v>
      </c>
      <c r="O4054" s="7">
        <f>(E4054/D4054)*100</f>
        <v>37.533333333333339</v>
      </c>
      <c r="P4054" s="5">
        <f>IFERROR((E4054/L4054),0)</f>
        <v>86.615384615384613</v>
      </c>
      <c r="Q4054" s="5" t="str">
        <f>LEFT(N4054,SEARCH("/", N4054)-1)</f>
        <v>theater</v>
      </c>
      <c r="R4054" s="5" t="str">
        <f>RIGHT(N4054,LEN(N4054)-SEARCH("/",N4054))</f>
        <v>plays</v>
      </c>
      <c r="S4054" s="11">
        <f>(((J4054/60)/60)/24)+DATE(1970,1,1)</f>
        <v>41865.878657407404</v>
      </c>
      <c r="T4054" s="11">
        <f>(((I4054/60)/60)/24)+DATE(1970,1,1)</f>
        <v>41925.878657407404</v>
      </c>
      <c r="U4054">
        <f>YEAR(S4054)</f>
        <v>2014</v>
      </c>
      <c r="V4054">
        <f>YEAR(T4054)</f>
        <v>2014</v>
      </c>
      <c r="W4054" t="str">
        <f>IF(V4054=U4054, "Yes"," No")</f>
        <v>Yes</v>
      </c>
    </row>
    <row r="4055" spans="1:23" ht="43.2" x14ac:dyDescent="0.3">
      <c r="A4055">
        <v>4053</v>
      </c>
      <c r="B4055" s="1" t="s">
        <v>8186</v>
      </c>
      <c r="C4055" s="1" t="s">
        <v>8187</v>
      </c>
      <c r="D4055">
        <v>500</v>
      </c>
      <c r="E4055">
        <v>110</v>
      </c>
      <c r="F4055" t="s">
        <v>357</v>
      </c>
      <c r="G4055" t="s">
        <v>24</v>
      </c>
      <c r="H4055" t="s">
        <v>25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1086</v>
      </c>
      <c r="O4055" s="7">
        <f>(E4055/D4055)*100</f>
        <v>22</v>
      </c>
      <c r="P4055" s="5">
        <f>IFERROR((E4055/L4055),0)</f>
        <v>55</v>
      </c>
      <c r="Q4055" s="5" t="str">
        <f>LEFT(N4055,SEARCH("/", N4055)-1)</f>
        <v>theater</v>
      </c>
      <c r="R4055" s="5" t="str">
        <f>RIGHT(N4055,LEN(N4055)-SEARCH("/",N4055))</f>
        <v>plays</v>
      </c>
      <c r="S4055" s="11">
        <f>(((J4055/60)/60)/24)+DATE(1970,1,1)</f>
        <v>41928.690138888887</v>
      </c>
      <c r="T4055" s="11">
        <f>(((I4055/60)/60)/24)+DATE(1970,1,1)</f>
        <v>41958.833333333328</v>
      </c>
      <c r="U4055">
        <f>YEAR(S4055)</f>
        <v>2014</v>
      </c>
      <c r="V4055">
        <f>YEAR(T4055)</f>
        <v>2014</v>
      </c>
      <c r="W4055" t="str">
        <f>IF(V4055=U4055, "Yes"," No")</f>
        <v>Yes</v>
      </c>
    </row>
    <row r="4056" spans="1:23" ht="43.2" x14ac:dyDescent="0.3">
      <c r="A4056">
        <v>4054</v>
      </c>
      <c r="B4056" s="1" t="s">
        <v>8188</v>
      </c>
      <c r="C4056" s="1" t="s">
        <v>8189</v>
      </c>
      <c r="D4056">
        <v>8880</v>
      </c>
      <c r="E4056">
        <v>0</v>
      </c>
      <c r="F4056" t="s">
        <v>357</v>
      </c>
      <c r="G4056" t="s">
        <v>17</v>
      </c>
      <c r="H4056" t="s">
        <v>18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1086</v>
      </c>
      <c r="O4056" s="7">
        <f>(E4056/D4056)*100</f>
        <v>0</v>
      </c>
      <c r="P4056" s="5">
        <f>IFERROR((E4056/L4056),0)</f>
        <v>0</v>
      </c>
      <c r="Q4056" s="5" t="str">
        <f>LEFT(N4056,SEARCH("/", N4056)-1)</f>
        <v>theater</v>
      </c>
      <c r="R4056" s="5" t="str">
        <f>RIGHT(N4056,LEN(N4056)-SEARCH("/",N4056))</f>
        <v>plays</v>
      </c>
      <c r="S4056" s="11">
        <f>(((J4056/60)/60)/24)+DATE(1970,1,1)</f>
        <v>42613.841261574074</v>
      </c>
      <c r="T4056" s="11">
        <f>(((I4056/60)/60)/24)+DATE(1970,1,1)</f>
        <v>42644.166666666672</v>
      </c>
      <c r="U4056">
        <f>YEAR(S4056)</f>
        <v>2016</v>
      </c>
      <c r="V4056">
        <f>YEAR(T4056)</f>
        <v>2016</v>
      </c>
      <c r="W4056" t="str">
        <f>IF(V4056=U4056, "Yes"," No")</f>
        <v>Yes</v>
      </c>
    </row>
    <row r="4057" spans="1:23" ht="43.2" x14ac:dyDescent="0.3">
      <c r="A4057">
        <v>4055</v>
      </c>
      <c r="B4057" s="1" t="s">
        <v>8190</v>
      </c>
      <c r="C4057" s="1" t="s">
        <v>8191</v>
      </c>
      <c r="D4057">
        <v>5000</v>
      </c>
      <c r="E4057">
        <v>881</v>
      </c>
      <c r="F4057" t="s">
        <v>357</v>
      </c>
      <c r="G4057" t="s">
        <v>24</v>
      </c>
      <c r="H4057" t="s">
        <v>25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1086</v>
      </c>
      <c r="O4057" s="7">
        <f>(E4057/D4057)*100</f>
        <v>17.62</v>
      </c>
      <c r="P4057" s="5">
        <f>IFERROR((E4057/L4057),0)</f>
        <v>41.952380952380949</v>
      </c>
      <c r="Q4057" s="5" t="str">
        <f>LEFT(N4057,SEARCH("/", N4057)-1)</f>
        <v>theater</v>
      </c>
      <c r="R4057" s="5" t="str">
        <f>RIGHT(N4057,LEN(N4057)-SEARCH("/",N4057))</f>
        <v>plays</v>
      </c>
      <c r="S4057" s="11">
        <f>(((J4057/60)/60)/24)+DATE(1970,1,1)</f>
        <v>41779.648506944446</v>
      </c>
      <c r="T4057" s="11">
        <f>(((I4057/60)/60)/24)+DATE(1970,1,1)</f>
        <v>41809.648506944446</v>
      </c>
      <c r="U4057">
        <f>YEAR(S4057)</f>
        <v>2014</v>
      </c>
      <c r="V4057">
        <f>YEAR(T4057)</f>
        <v>2014</v>
      </c>
      <c r="W4057" t="str">
        <f>IF(V4057=U4057, "Yes"," No")</f>
        <v>Yes</v>
      </c>
    </row>
    <row r="4058" spans="1:23" ht="43.2" x14ac:dyDescent="0.3">
      <c r="A4058">
        <v>4056</v>
      </c>
      <c r="B4058" s="1" t="s">
        <v>8192</v>
      </c>
      <c r="C4058" s="1" t="s">
        <v>8193</v>
      </c>
      <c r="D4058">
        <v>1500</v>
      </c>
      <c r="E4058">
        <v>795</v>
      </c>
      <c r="F4058" t="s">
        <v>357</v>
      </c>
      <c r="G4058" t="s">
        <v>17</v>
      </c>
      <c r="H4058" t="s">
        <v>18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1086</v>
      </c>
      <c r="O4058" s="7">
        <f>(E4058/D4058)*100</f>
        <v>53</v>
      </c>
      <c r="P4058" s="5">
        <f>IFERROR((E4058/L4058),0)</f>
        <v>88.333333333333329</v>
      </c>
      <c r="Q4058" s="5" t="str">
        <f>LEFT(N4058,SEARCH("/", N4058)-1)</f>
        <v>theater</v>
      </c>
      <c r="R4058" s="5" t="str">
        <f>RIGHT(N4058,LEN(N4058)-SEARCH("/",N4058))</f>
        <v>plays</v>
      </c>
      <c r="S4058" s="11">
        <f>(((J4058/60)/60)/24)+DATE(1970,1,1)</f>
        <v>42534.933321759265</v>
      </c>
      <c r="T4058" s="11">
        <f>(((I4058/60)/60)/24)+DATE(1970,1,1)</f>
        <v>42554.832638888889</v>
      </c>
      <c r="U4058">
        <f>YEAR(S4058)</f>
        <v>2016</v>
      </c>
      <c r="V4058">
        <f>YEAR(T4058)</f>
        <v>2016</v>
      </c>
      <c r="W4058" t="str">
        <f>IF(V4058=U4058, "Yes"," No")</f>
        <v>Yes</v>
      </c>
    </row>
    <row r="4059" spans="1:23" ht="57.6" x14ac:dyDescent="0.3">
      <c r="A4059">
        <v>4057</v>
      </c>
      <c r="B4059" s="1" t="s">
        <v>8194</v>
      </c>
      <c r="C4059" s="1" t="s">
        <v>8195</v>
      </c>
      <c r="D4059">
        <v>3500</v>
      </c>
      <c r="E4059">
        <v>775</v>
      </c>
      <c r="F4059" t="s">
        <v>357</v>
      </c>
      <c r="G4059" t="s">
        <v>24</v>
      </c>
      <c r="H4059" t="s">
        <v>25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1086</v>
      </c>
      <c r="O4059" s="7">
        <f>(E4059/D4059)*100</f>
        <v>22.142857142857142</v>
      </c>
      <c r="P4059" s="5">
        <f>IFERROR((E4059/L4059),0)</f>
        <v>129.16666666666666</v>
      </c>
      <c r="Q4059" s="5" t="str">
        <f>LEFT(N4059,SEARCH("/", N4059)-1)</f>
        <v>theater</v>
      </c>
      <c r="R4059" s="5" t="str">
        <f>RIGHT(N4059,LEN(N4059)-SEARCH("/",N4059))</f>
        <v>plays</v>
      </c>
      <c r="S4059" s="11">
        <f>(((J4059/60)/60)/24)+DATE(1970,1,1)</f>
        <v>42310.968518518523</v>
      </c>
      <c r="T4059" s="11">
        <f>(((I4059/60)/60)/24)+DATE(1970,1,1)</f>
        <v>42333.958333333328</v>
      </c>
      <c r="U4059">
        <f>YEAR(S4059)</f>
        <v>2015</v>
      </c>
      <c r="V4059">
        <f>YEAR(T4059)</f>
        <v>2015</v>
      </c>
      <c r="W4059" t="str">
        <f>IF(V4059=U4059, "Yes"," No")</f>
        <v>Yes</v>
      </c>
    </row>
    <row r="4060" spans="1:23" ht="43.2" x14ac:dyDescent="0.3">
      <c r="A4060">
        <v>4058</v>
      </c>
      <c r="B4060" s="1" t="s">
        <v>8196</v>
      </c>
      <c r="C4060" s="1" t="s">
        <v>8197</v>
      </c>
      <c r="D4060">
        <v>3750</v>
      </c>
      <c r="E4060">
        <v>95</v>
      </c>
      <c r="F4060" t="s">
        <v>357</v>
      </c>
      <c r="G4060" t="s">
        <v>17</v>
      </c>
      <c r="H4060" t="s">
        <v>18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1086</v>
      </c>
      <c r="O4060" s="7">
        <f>(E4060/D4060)*100</f>
        <v>2.5333333333333332</v>
      </c>
      <c r="P4060" s="5">
        <f>IFERROR((E4060/L4060),0)</f>
        <v>23.75</v>
      </c>
      <c r="Q4060" s="5" t="str">
        <f>LEFT(N4060,SEARCH("/", N4060)-1)</f>
        <v>theater</v>
      </c>
      <c r="R4060" s="5" t="str">
        <f>RIGHT(N4060,LEN(N4060)-SEARCH("/",N4060))</f>
        <v>plays</v>
      </c>
      <c r="S4060" s="11">
        <f>(((J4060/60)/60)/24)+DATE(1970,1,1)</f>
        <v>42446.060694444444</v>
      </c>
      <c r="T4060" s="11">
        <f>(((I4060/60)/60)/24)+DATE(1970,1,1)</f>
        <v>42461.165972222225</v>
      </c>
      <c r="U4060">
        <f>YEAR(S4060)</f>
        <v>2016</v>
      </c>
      <c r="V4060">
        <f>YEAR(T4060)</f>
        <v>2016</v>
      </c>
      <c r="W4060" t="str">
        <f>IF(V4060=U4060, "Yes"," No")</f>
        <v>Yes</v>
      </c>
    </row>
    <row r="4061" spans="1:23" ht="43.2" x14ac:dyDescent="0.3">
      <c r="A4061">
        <v>4059</v>
      </c>
      <c r="B4061" s="1" t="s">
        <v>8198</v>
      </c>
      <c r="C4061" s="1" t="s">
        <v>8199</v>
      </c>
      <c r="D4061">
        <v>10000</v>
      </c>
      <c r="E4061">
        <v>250</v>
      </c>
      <c r="F4061" t="s">
        <v>357</v>
      </c>
      <c r="G4061" t="s">
        <v>159</v>
      </c>
      <c r="H4061" t="s">
        <v>160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1086</v>
      </c>
      <c r="O4061" s="7">
        <f>(E4061/D4061)*100</f>
        <v>2.5</v>
      </c>
      <c r="P4061" s="5">
        <f>IFERROR((E4061/L4061),0)</f>
        <v>35.714285714285715</v>
      </c>
      <c r="Q4061" s="5" t="str">
        <f>LEFT(N4061,SEARCH("/", N4061)-1)</f>
        <v>theater</v>
      </c>
      <c r="R4061" s="5" t="str">
        <f>RIGHT(N4061,LEN(N4061)-SEARCH("/",N4061))</f>
        <v>plays</v>
      </c>
      <c r="S4061" s="11">
        <f>(((J4061/60)/60)/24)+DATE(1970,1,1)</f>
        <v>41866.640648148146</v>
      </c>
      <c r="T4061" s="11">
        <f>(((I4061/60)/60)/24)+DATE(1970,1,1)</f>
        <v>41898.125</v>
      </c>
      <c r="U4061">
        <f>YEAR(S4061)</f>
        <v>2014</v>
      </c>
      <c r="V4061">
        <f>YEAR(T4061)</f>
        <v>2014</v>
      </c>
      <c r="W4061" t="str">
        <f>IF(V4061=U4061, "Yes"," No")</f>
        <v>Yes</v>
      </c>
    </row>
    <row r="4062" spans="1:23" ht="57.6" x14ac:dyDescent="0.3">
      <c r="A4062">
        <v>4060</v>
      </c>
      <c r="B4062" s="1" t="s">
        <v>8200</v>
      </c>
      <c r="C4062" s="1" t="s">
        <v>8201</v>
      </c>
      <c r="D4062">
        <v>10000</v>
      </c>
      <c r="E4062">
        <v>285</v>
      </c>
      <c r="F4062" t="s">
        <v>357</v>
      </c>
      <c r="G4062" t="s">
        <v>159</v>
      </c>
      <c r="H4062" t="s">
        <v>160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1086</v>
      </c>
      <c r="O4062" s="7">
        <f>(E4062/D4062)*100</f>
        <v>2.85</v>
      </c>
      <c r="P4062" s="5">
        <f>IFERROR((E4062/L4062),0)</f>
        <v>57</v>
      </c>
      <c r="Q4062" s="5" t="str">
        <f>LEFT(N4062,SEARCH("/", N4062)-1)</f>
        <v>theater</v>
      </c>
      <c r="R4062" s="5" t="str">
        <f>RIGHT(N4062,LEN(N4062)-SEARCH("/",N4062))</f>
        <v>plays</v>
      </c>
      <c r="S4062" s="11">
        <f>(((J4062/60)/60)/24)+DATE(1970,1,1)</f>
        <v>41779.695092592592</v>
      </c>
      <c r="T4062" s="11">
        <f>(((I4062/60)/60)/24)+DATE(1970,1,1)</f>
        <v>41813.666666666664</v>
      </c>
      <c r="U4062">
        <f>YEAR(S4062)</f>
        <v>2014</v>
      </c>
      <c r="V4062">
        <f>YEAR(T4062)</f>
        <v>2014</v>
      </c>
      <c r="W4062" t="str">
        <f>IF(V4062=U4062, "Yes"," No")</f>
        <v>Yes</v>
      </c>
    </row>
    <row r="4063" spans="1:23" ht="43.2" x14ac:dyDescent="0.3">
      <c r="A4063">
        <v>4061</v>
      </c>
      <c r="B4063" s="1" t="s">
        <v>8202</v>
      </c>
      <c r="C4063" s="1" t="s">
        <v>8203</v>
      </c>
      <c r="D4063">
        <v>525</v>
      </c>
      <c r="E4063">
        <v>0</v>
      </c>
      <c r="F4063" t="s">
        <v>357</v>
      </c>
      <c r="G4063" t="s">
        <v>17</v>
      </c>
      <c r="H4063" t="s">
        <v>18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1086</v>
      </c>
      <c r="O4063" s="7">
        <f>(E4063/D4063)*100</f>
        <v>0</v>
      </c>
      <c r="P4063" s="5">
        <f>IFERROR((E4063/L4063),0)</f>
        <v>0</v>
      </c>
      <c r="Q4063" s="5" t="str">
        <f>LEFT(N4063,SEARCH("/", N4063)-1)</f>
        <v>theater</v>
      </c>
      <c r="R4063" s="5" t="str">
        <f>RIGHT(N4063,LEN(N4063)-SEARCH("/",N4063))</f>
        <v>plays</v>
      </c>
      <c r="S4063" s="11">
        <f>(((J4063/60)/60)/24)+DATE(1970,1,1)</f>
        <v>42421.141469907408</v>
      </c>
      <c r="T4063" s="11">
        <f>(((I4063/60)/60)/24)+DATE(1970,1,1)</f>
        <v>42481.099803240737</v>
      </c>
      <c r="U4063">
        <f>YEAR(S4063)</f>
        <v>2016</v>
      </c>
      <c r="V4063">
        <f>YEAR(T4063)</f>
        <v>2016</v>
      </c>
      <c r="W4063" t="str">
        <f>IF(V4063=U4063, "Yes"," No")</f>
        <v>Yes</v>
      </c>
    </row>
    <row r="4064" spans="1:23" ht="43.2" x14ac:dyDescent="0.3">
      <c r="A4064">
        <v>4062</v>
      </c>
      <c r="B4064" s="1" t="s">
        <v>8204</v>
      </c>
      <c r="C4064" s="1" t="s">
        <v>8205</v>
      </c>
      <c r="D4064">
        <v>20000</v>
      </c>
      <c r="E4064">
        <v>490</v>
      </c>
      <c r="F4064" t="s">
        <v>357</v>
      </c>
      <c r="G4064" t="s">
        <v>17</v>
      </c>
      <c r="H4064" t="s">
        <v>18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1086</v>
      </c>
      <c r="O4064" s="7">
        <f>(E4064/D4064)*100</f>
        <v>2.4500000000000002</v>
      </c>
      <c r="P4064" s="5">
        <f>IFERROR((E4064/L4064),0)</f>
        <v>163.33333333333334</v>
      </c>
      <c r="Q4064" s="5" t="str">
        <f>LEFT(N4064,SEARCH("/", N4064)-1)</f>
        <v>theater</v>
      </c>
      <c r="R4064" s="5" t="str">
        <f>RIGHT(N4064,LEN(N4064)-SEARCH("/",N4064))</f>
        <v>plays</v>
      </c>
      <c r="S4064" s="11">
        <f>(((J4064/60)/60)/24)+DATE(1970,1,1)</f>
        <v>42523.739212962959</v>
      </c>
      <c r="T4064" s="11">
        <f>(((I4064/60)/60)/24)+DATE(1970,1,1)</f>
        <v>42553.739212962959</v>
      </c>
      <c r="U4064">
        <f>YEAR(S4064)</f>
        <v>2016</v>
      </c>
      <c r="V4064">
        <f>YEAR(T4064)</f>
        <v>2016</v>
      </c>
      <c r="W4064" t="str">
        <f>IF(V4064=U4064, "Yes"," No")</f>
        <v>Yes</v>
      </c>
    </row>
    <row r="4065" spans="1:23" ht="43.2" x14ac:dyDescent="0.3">
      <c r="A4065">
        <v>4063</v>
      </c>
      <c r="B4065" s="1" t="s">
        <v>8206</v>
      </c>
      <c r="C4065" s="1" t="s">
        <v>8207</v>
      </c>
      <c r="D4065">
        <v>9500</v>
      </c>
      <c r="E4065">
        <v>135</v>
      </c>
      <c r="F4065" t="s">
        <v>357</v>
      </c>
      <c r="G4065" t="s">
        <v>24</v>
      </c>
      <c r="H4065" t="s">
        <v>25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1086</v>
      </c>
      <c r="O4065" s="7">
        <f>(E4065/D4065)*100</f>
        <v>1.4210526315789473</v>
      </c>
      <c r="P4065" s="5">
        <f>IFERROR((E4065/L4065),0)</f>
        <v>15</v>
      </c>
      <c r="Q4065" s="5" t="str">
        <f>LEFT(N4065,SEARCH("/", N4065)-1)</f>
        <v>theater</v>
      </c>
      <c r="R4065" s="5" t="str">
        <f>RIGHT(N4065,LEN(N4065)-SEARCH("/",N4065))</f>
        <v>plays</v>
      </c>
      <c r="S4065" s="11">
        <f>(((J4065/60)/60)/24)+DATE(1970,1,1)</f>
        <v>41787.681527777779</v>
      </c>
      <c r="T4065" s="11">
        <f>(((I4065/60)/60)/24)+DATE(1970,1,1)</f>
        <v>41817.681527777779</v>
      </c>
      <c r="U4065">
        <f>YEAR(S4065)</f>
        <v>2014</v>
      </c>
      <c r="V4065">
        <f>YEAR(T4065)</f>
        <v>2014</v>
      </c>
      <c r="W4065" t="str">
        <f>IF(V4065=U4065, "Yes"," No")</f>
        <v>Yes</v>
      </c>
    </row>
    <row r="4066" spans="1:23" ht="43.2" x14ac:dyDescent="0.3">
      <c r="A4066">
        <v>4064</v>
      </c>
      <c r="B4066" s="1" t="s">
        <v>8208</v>
      </c>
      <c r="C4066" s="1" t="s">
        <v>8209</v>
      </c>
      <c r="D4066">
        <v>2000</v>
      </c>
      <c r="E4066">
        <v>385</v>
      </c>
      <c r="F4066" t="s">
        <v>357</v>
      </c>
      <c r="G4066" t="s">
        <v>50</v>
      </c>
      <c r="H4066" t="s">
        <v>51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1086</v>
      </c>
      <c r="O4066" s="7">
        <f>(E4066/D4066)*100</f>
        <v>19.25</v>
      </c>
      <c r="P4066" s="5">
        <f>IFERROR((E4066/L4066),0)</f>
        <v>64.166666666666671</v>
      </c>
      <c r="Q4066" s="5" t="str">
        <f>LEFT(N4066,SEARCH("/", N4066)-1)</f>
        <v>theater</v>
      </c>
      <c r="R4066" s="5" t="str">
        <f>RIGHT(N4066,LEN(N4066)-SEARCH("/",N4066))</f>
        <v>plays</v>
      </c>
      <c r="S4066" s="11">
        <f>(((J4066/60)/60)/24)+DATE(1970,1,1)</f>
        <v>42093.588263888887</v>
      </c>
      <c r="T4066" s="11">
        <f>(((I4066/60)/60)/24)+DATE(1970,1,1)</f>
        <v>42123.588263888887</v>
      </c>
      <c r="U4066">
        <f>YEAR(S4066)</f>
        <v>2015</v>
      </c>
      <c r="V4066">
        <f>YEAR(T4066)</f>
        <v>2015</v>
      </c>
      <c r="W4066" t="str">
        <f>IF(V4066=U4066, "Yes"," No")</f>
        <v>Yes</v>
      </c>
    </row>
    <row r="4067" spans="1:23" ht="28.8" x14ac:dyDescent="0.3">
      <c r="A4067">
        <v>4065</v>
      </c>
      <c r="B4067" s="1" t="s">
        <v>8210</v>
      </c>
      <c r="C4067" s="1" t="s">
        <v>8211</v>
      </c>
      <c r="D4067">
        <v>4000</v>
      </c>
      <c r="E4067">
        <v>27</v>
      </c>
      <c r="F4067" t="s">
        <v>357</v>
      </c>
      <c r="G4067" t="s">
        <v>17</v>
      </c>
      <c r="H4067" t="s">
        <v>18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1086</v>
      </c>
      <c r="O4067" s="7">
        <f>(E4067/D4067)*100</f>
        <v>0.67500000000000004</v>
      </c>
      <c r="P4067" s="5">
        <f>IFERROR((E4067/L4067),0)</f>
        <v>6.75</v>
      </c>
      <c r="Q4067" s="5" t="str">
        <f>LEFT(N4067,SEARCH("/", N4067)-1)</f>
        <v>theater</v>
      </c>
      <c r="R4067" s="5" t="str">
        <f>RIGHT(N4067,LEN(N4067)-SEARCH("/",N4067))</f>
        <v>plays</v>
      </c>
      <c r="S4067" s="11">
        <f>(((J4067/60)/60)/24)+DATE(1970,1,1)</f>
        <v>41833.951516203706</v>
      </c>
      <c r="T4067" s="11">
        <f>(((I4067/60)/60)/24)+DATE(1970,1,1)</f>
        <v>41863.951516203706</v>
      </c>
      <c r="U4067">
        <f>YEAR(S4067)</f>
        <v>2014</v>
      </c>
      <c r="V4067">
        <f>YEAR(T4067)</f>
        <v>2014</v>
      </c>
      <c r="W4067" t="str">
        <f>IF(V4067=U4067, "Yes"," No")</f>
        <v>Yes</v>
      </c>
    </row>
    <row r="4068" spans="1:23" ht="57.6" x14ac:dyDescent="0.3">
      <c r="A4068">
        <v>4066</v>
      </c>
      <c r="B4068" s="1" t="s">
        <v>8212</v>
      </c>
      <c r="C4068" s="1" t="s">
        <v>8213</v>
      </c>
      <c r="D4068">
        <v>15000</v>
      </c>
      <c r="E4068">
        <v>25</v>
      </c>
      <c r="F4068" t="s">
        <v>357</v>
      </c>
      <c r="G4068" t="s">
        <v>17</v>
      </c>
      <c r="H4068" t="s">
        <v>18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1086</v>
      </c>
      <c r="O4068" s="7">
        <f>(E4068/D4068)*100</f>
        <v>0.16666666666666669</v>
      </c>
      <c r="P4068" s="5">
        <f>IFERROR((E4068/L4068),0)</f>
        <v>25</v>
      </c>
      <c r="Q4068" s="5" t="str">
        <f>LEFT(N4068,SEARCH("/", N4068)-1)</f>
        <v>theater</v>
      </c>
      <c r="R4068" s="5" t="str">
        <f>RIGHT(N4068,LEN(N4068)-SEARCH("/",N4068))</f>
        <v>plays</v>
      </c>
      <c r="S4068" s="11">
        <f>(((J4068/60)/60)/24)+DATE(1970,1,1)</f>
        <v>42479.039212962962</v>
      </c>
      <c r="T4068" s="11">
        <f>(((I4068/60)/60)/24)+DATE(1970,1,1)</f>
        <v>42509.039212962962</v>
      </c>
      <c r="U4068">
        <f>YEAR(S4068)</f>
        <v>2016</v>
      </c>
      <c r="V4068">
        <f>YEAR(T4068)</f>
        <v>2016</v>
      </c>
      <c r="W4068" t="str">
        <f>IF(V4068=U4068, "Yes"," No")</f>
        <v>Yes</v>
      </c>
    </row>
    <row r="4069" spans="1:23" ht="43.2" x14ac:dyDescent="0.3">
      <c r="A4069">
        <v>4067</v>
      </c>
      <c r="B4069" s="1" t="s">
        <v>8214</v>
      </c>
      <c r="C4069" s="1" t="s">
        <v>7866</v>
      </c>
      <c r="D4069">
        <v>5000</v>
      </c>
      <c r="E4069">
        <v>3045</v>
      </c>
      <c r="F4069" t="s">
        <v>357</v>
      </c>
      <c r="G4069" t="s">
        <v>17</v>
      </c>
      <c r="H4069" t="s">
        <v>18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1086</v>
      </c>
      <c r="O4069" s="7">
        <f>(E4069/D4069)*100</f>
        <v>60.9</v>
      </c>
      <c r="P4069" s="5">
        <f>IFERROR((E4069/L4069),0)</f>
        <v>179.11764705882354</v>
      </c>
      <c r="Q4069" s="5" t="str">
        <f>LEFT(N4069,SEARCH("/", N4069)-1)</f>
        <v>theater</v>
      </c>
      <c r="R4069" s="5" t="str">
        <f>RIGHT(N4069,LEN(N4069)-SEARCH("/",N4069))</f>
        <v>plays</v>
      </c>
      <c r="S4069" s="11">
        <f>(((J4069/60)/60)/24)+DATE(1970,1,1)</f>
        <v>42235.117476851854</v>
      </c>
      <c r="T4069" s="11">
        <f>(((I4069/60)/60)/24)+DATE(1970,1,1)</f>
        <v>42275.117476851854</v>
      </c>
      <c r="U4069">
        <f>YEAR(S4069)</f>
        <v>2015</v>
      </c>
      <c r="V4069">
        <f>YEAR(T4069)</f>
        <v>2015</v>
      </c>
      <c r="W4069" t="str">
        <f>IF(V4069=U4069, "Yes"," No")</f>
        <v>Yes</v>
      </c>
    </row>
    <row r="4070" spans="1:23" ht="43.2" x14ac:dyDescent="0.3">
      <c r="A4070">
        <v>4068</v>
      </c>
      <c r="B4070" s="1" t="s">
        <v>8215</v>
      </c>
      <c r="C4070" s="1" t="s">
        <v>8216</v>
      </c>
      <c r="D4070">
        <v>3495</v>
      </c>
      <c r="E4070">
        <v>34.950000000000003</v>
      </c>
      <c r="F4070" t="s">
        <v>357</v>
      </c>
      <c r="G4070" t="s">
        <v>17</v>
      </c>
      <c r="H4070" t="s">
        <v>18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1086</v>
      </c>
      <c r="O4070" s="7">
        <f>(E4070/D4070)*100</f>
        <v>1</v>
      </c>
      <c r="P4070" s="5">
        <f>IFERROR((E4070/L4070),0)</f>
        <v>34.950000000000003</v>
      </c>
      <c r="Q4070" s="5" t="str">
        <f>LEFT(N4070,SEARCH("/", N4070)-1)</f>
        <v>theater</v>
      </c>
      <c r="R4070" s="5" t="str">
        <f>RIGHT(N4070,LEN(N4070)-SEARCH("/",N4070))</f>
        <v>plays</v>
      </c>
      <c r="S4070" s="11">
        <f>(((J4070/60)/60)/24)+DATE(1970,1,1)</f>
        <v>42718.963599537034</v>
      </c>
      <c r="T4070" s="11">
        <f>(((I4070/60)/60)/24)+DATE(1970,1,1)</f>
        <v>42748.961805555555</v>
      </c>
      <c r="U4070">
        <f>YEAR(S4070)</f>
        <v>2016</v>
      </c>
      <c r="V4070">
        <f>YEAR(T4070)</f>
        <v>2017</v>
      </c>
      <c r="W4070" t="str">
        <f>IF(V4070=U4070, "Yes"," No")</f>
        <v xml:space="preserve"> No</v>
      </c>
    </row>
    <row r="4071" spans="1:23" ht="43.2" x14ac:dyDescent="0.3">
      <c r="A4071">
        <v>4069</v>
      </c>
      <c r="B4071" s="1" t="s">
        <v>8217</v>
      </c>
      <c r="C4071" s="1" t="s">
        <v>8218</v>
      </c>
      <c r="D4071">
        <v>1250</v>
      </c>
      <c r="E4071">
        <v>430</v>
      </c>
      <c r="F4071" t="s">
        <v>357</v>
      </c>
      <c r="G4071" t="s">
        <v>24</v>
      </c>
      <c r="H4071" t="s">
        <v>25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1086</v>
      </c>
      <c r="O4071" s="7">
        <f>(E4071/D4071)*100</f>
        <v>34.4</v>
      </c>
      <c r="P4071" s="5">
        <f>IFERROR((E4071/L4071),0)</f>
        <v>33.07692307692308</v>
      </c>
      <c r="Q4071" s="5" t="str">
        <f>LEFT(N4071,SEARCH("/", N4071)-1)</f>
        <v>theater</v>
      </c>
      <c r="R4071" s="5" t="str">
        <f>RIGHT(N4071,LEN(N4071)-SEARCH("/",N4071))</f>
        <v>plays</v>
      </c>
      <c r="S4071" s="11">
        <f>(((J4071/60)/60)/24)+DATE(1970,1,1)</f>
        <v>42022.661527777775</v>
      </c>
      <c r="T4071" s="11">
        <f>(((I4071/60)/60)/24)+DATE(1970,1,1)</f>
        <v>42063.5</v>
      </c>
      <c r="U4071">
        <f>YEAR(S4071)</f>
        <v>2015</v>
      </c>
      <c r="V4071">
        <f>YEAR(T4071)</f>
        <v>2015</v>
      </c>
      <c r="W4071" t="str">
        <f>IF(V4071=U4071, "Yes"," No")</f>
        <v>Yes</v>
      </c>
    </row>
    <row r="4072" spans="1:23" ht="43.2" x14ac:dyDescent="0.3">
      <c r="A4072">
        <v>4070</v>
      </c>
      <c r="B4072" s="1" t="s">
        <v>8219</v>
      </c>
      <c r="C4072" s="1" t="s">
        <v>8220</v>
      </c>
      <c r="D4072">
        <v>1000</v>
      </c>
      <c r="E4072">
        <v>165</v>
      </c>
      <c r="F4072" t="s">
        <v>357</v>
      </c>
      <c r="G4072" t="s">
        <v>17</v>
      </c>
      <c r="H4072" t="s">
        <v>18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1086</v>
      </c>
      <c r="O4072" s="7">
        <f>(E4072/D4072)*100</f>
        <v>16.5</v>
      </c>
      <c r="P4072" s="5">
        <f>IFERROR((E4072/L4072),0)</f>
        <v>27.5</v>
      </c>
      <c r="Q4072" s="5" t="str">
        <f>LEFT(N4072,SEARCH("/", N4072)-1)</f>
        <v>theater</v>
      </c>
      <c r="R4072" s="5" t="str">
        <f>RIGHT(N4072,LEN(N4072)-SEARCH("/",N4072))</f>
        <v>plays</v>
      </c>
      <c r="S4072" s="11">
        <f>(((J4072/60)/60)/24)+DATE(1970,1,1)</f>
        <v>42031.666898148149</v>
      </c>
      <c r="T4072" s="11">
        <f>(((I4072/60)/60)/24)+DATE(1970,1,1)</f>
        <v>42064.125</v>
      </c>
      <c r="U4072">
        <f>YEAR(S4072)</f>
        <v>2015</v>
      </c>
      <c r="V4072">
        <f>YEAR(T4072)</f>
        <v>2015</v>
      </c>
      <c r="W4072" t="str">
        <f>IF(V4072=U4072, "Yes"," No")</f>
        <v>Yes</v>
      </c>
    </row>
    <row r="4073" spans="1:23" ht="57.6" x14ac:dyDescent="0.3">
      <c r="A4073">
        <v>4071</v>
      </c>
      <c r="B4073" s="1" t="s">
        <v>8221</v>
      </c>
      <c r="C4073" s="1" t="s">
        <v>8222</v>
      </c>
      <c r="D4073">
        <v>20000</v>
      </c>
      <c r="E4073">
        <v>0</v>
      </c>
      <c r="F4073" t="s">
        <v>357</v>
      </c>
      <c r="G4073" t="s">
        <v>1424</v>
      </c>
      <c r="H4073" t="s">
        <v>1425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1086</v>
      </c>
      <c r="O4073" s="7">
        <f>(E4073/D4073)*100</f>
        <v>0</v>
      </c>
      <c r="P4073" s="5">
        <f>IFERROR((E4073/L4073),0)</f>
        <v>0</v>
      </c>
      <c r="Q4073" s="5" t="str">
        <f>LEFT(N4073,SEARCH("/", N4073)-1)</f>
        <v>theater</v>
      </c>
      <c r="R4073" s="5" t="str">
        <f>RIGHT(N4073,LEN(N4073)-SEARCH("/",N4073))</f>
        <v>plays</v>
      </c>
      <c r="S4073" s="11">
        <f>(((J4073/60)/60)/24)+DATE(1970,1,1)</f>
        <v>42700.804756944446</v>
      </c>
      <c r="T4073" s="11">
        <f>(((I4073/60)/60)/24)+DATE(1970,1,1)</f>
        <v>42730.804756944446</v>
      </c>
      <c r="U4073">
        <f>YEAR(S4073)</f>
        <v>2016</v>
      </c>
      <c r="V4073">
        <f>YEAR(T4073)</f>
        <v>2016</v>
      </c>
      <c r="W4073" t="str">
        <f>IF(V4073=U4073, "Yes"," No")</f>
        <v>Yes</v>
      </c>
    </row>
    <row r="4074" spans="1:23" ht="57.6" x14ac:dyDescent="0.3">
      <c r="A4074">
        <v>4072</v>
      </c>
      <c r="B4074" s="1" t="s">
        <v>8223</v>
      </c>
      <c r="C4074" s="1" t="s">
        <v>8224</v>
      </c>
      <c r="D4074">
        <v>1000</v>
      </c>
      <c r="E4074">
        <v>4</v>
      </c>
      <c r="F4074" t="s">
        <v>357</v>
      </c>
      <c r="G4074" t="s">
        <v>24</v>
      </c>
      <c r="H4074" t="s">
        <v>25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1086</v>
      </c>
      <c r="O4074" s="7">
        <f>(E4074/D4074)*100</f>
        <v>0.4</v>
      </c>
      <c r="P4074" s="5">
        <f>IFERROR((E4074/L4074),0)</f>
        <v>2</v>
      </c>
      <c r="Q4074" s="5" t="str">
        <f>LEFT(N4074,SEARCH("/", N4074)-1)</f>
        <v>theater</v>
      </c>
      <c r="R4074" s="5" t="str">
        <f>RIGHT(N4074,LEN(N4074)-SEARCH("/",N4074))</f>
        <v>plays</v>
      </c>
      <c r="S4074" s="11">
        <f>(((J4074/60)/60)/24)+DATE(1970,1,1)</f>
        <v>41812.77443287037</v>
      </c>
      <c r="T4074" s="11">
        <f>(((I4074/60)/60)/24)+DATE(1970,1,1)</f>
        <v>41872.77443287037</v>
      </c>
      <c r="U4074">
        <f>YEAR(S4074)</f>
        <v>2014</v>
      </c>
      <c r="V4074">
        <f>YEAR(T4074)</f>
        <v>2014</v>
      </c>
      <c r="W4074" t="str">
        <f>IF(V4074=U4074, "Yes"," No")</f>
        <v>Yes</v>
      </c>
    </row>
    <row r="4075" spans="1:23" ht="43.2" x14ac:dyDescent="0.3">
      <c r="A4075">
        <v>4073</v>
      </c>
      <c r="B4075" s="1" t="s">
        <v>8225</v>
      </c>
      <c r="C4075" s="1" t="s">
        <v>8226</v>
      </c>
      <c r="D4075">
        <v>3500</v>
      </c>
      <c r="E4075">
        <v>37</v>
      </c>
      <c r="F4075" t="s">
        <v>357</v>
      </c>
      <c r="G4075" t="s">
        <v>17</v>
      </c>
      <c r="H4075" t="s">
        <v>18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1086</v>
      </c>
      <c r="O4075" s="7">
        <f>(E4075/D4075)*100</f>
        <v>1.0571428571428572</v>
      </c>
      <c r="P4075" s="5">
        <f>IFERROR((E4075/L4075),0)</f>
        <v>18.5</v>
      </c>
      <c r="Q4075" s="5" t="str">
        <f>LEFT(N4075,SEARCH("/", N4075)-1)</f>
        <v>theater</v>
      </c>
      <c r="R4075" s="5" t="str">
        <f>RIGHT(N4075,LEN(N4075)-SEARCH("/",N4075))</f>
        <v>plays</v>
      </c>
      <c r="S4075" s="11">
        <f>(((J4075/60)/60)/24)+DATE(1970,1,1)</f>
        <v>42078.34520833334</v>
      </c>
      <c r="T4075" s="11">
        <f>(((I4075/60)/60)/24)+DATE(1970,1,1)</f>
        <v>42133.166666666672</v>
      </c>
      <c r="U4075">
        <f>YEAR(S4075)</f>
        <v>2015</v>
      </c>
      <c r="V4075">
        <f>YEAR(T4075)</f>
        <v>2015</v>
      </c>
      <c r="W4075" t="str">
        <f>IF(V4075=U4075, "Yes"," No")</f>
        <v>Yes</v>
      </c>
    </row>
    <row r="4076" spans="1:23" ht="43.2" x14ac:dyDescent="0.3">
      <c r="A4076">
        <v>4074</v>
      </c>
      <c r="B4076" s="1" t="s">
        <v>8227</v>
      </c>
      <c r="C4076" s="1" t="s">
        <v>8228</v>
      </c>
      <c r="D4076">
        <v>2750</v>
      </c>
      <c r="E4076">
        <v>735</v>
      </c>
      <c r="F4076" t="s">
        <v>357</v>
      </c>
      <c r="G4076" t="s">
        <v>24</v>
      </c>
      <c r="H4076" t="s">
        <v>25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1086</v>
      </c>
      <c r="O4076" s="7">
        <f>(E4076/D4076)*100</f>
        <v>26.727272727272727</v>
      </c>
      <c r="P4076" s="5">
        <f>IFERROR((E4076/L4076),0)</f>
        <v>35</v>
      </c>
      <c r="Q4076" s="5" t="str">
        <f>LEFT(N4076,SEARCH("/", N4076)-1)</f>
        <v>theater</v>
      </c>
      <c r="R4076" s="5" t="str">
        <f>RIGHT(N4076,LEN(N4076)-SEARCH("/",N4076))</f>
        <v>plays</v>
      </c>
      <c r="S4076" s="11">
        <f>(((J4076/60)/60)/24)+DATE(1970,1,1)</f>
        <v>42283.552951388891</v>
      </c>
      <c r="T4076" s="11">
        <f>(((I4076/60)/60)/24)+DATE(1970,1,1)</f>
        <v>42313.594618055555</v>
      </c>
      <c r="U4076">
        <f>YEAR(S4076)</f>
        <v>2015</v>
      </c>
      <c r="V4076">
        <f>YEAR(T4076)</f>
        <v>2015</v>
      </c>
      <c r="W4076" t="str">
        <f>IF(V4076=U4076, "Yes"," No")</f>
        <v>Yes</v>
      </c>
    </row>
    <row r="4077" spans="1:23" ht="43.2" x14ac:dyDescent="0.3">
      <c r="A4077">
        <v>4075</v>
      </c>
      <c r="B4077" s="1" t="s">
        <v>8229</v>
      </c>
      <c r="C4077" s="1" t="s">
        <v>8230</v>
      </c>
      <c r="D4077">
        <v>2000</v>
      </c>
      <c r="E4077">
        <v>576</v>
      </c>
      <c r="F4077" t="s">
        <v>357</v>
      </c>
      <c r="G4077" t="s">
        <v>24</v>
      </c>
      <c r="H4077" t="s">
        <v>25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1086</v>
      </c>
      <c r="O4077" s="7">
        <f>(E4077/D4077)*100</f>
        <v>28.799999999999997</v>
      </c>
      <c r="P4077" s="5">
        <f>IFERROR((E4077/L4077),0)</f>
        <v>44.307692307692307</v>
      </c>
      <c r="Q4077" s="5" t="str">
        <f>LEFT(N4077,SEARCH("/", N4077)-1)</f>
        <v>theater</v>
      </c>
      <c r="R4077" s="5" t="str">
        <f>RIGHT(N4077,LEN(N4077)-SEARCH("/",N4077))</f>
        <v>plays</v>
      </c>
      <c r="S4077" s="11">
        <f>(((J4077/60)/60)/24)+DATE(1970,1,1)</f>
        <v>41779.045937499999</v>
      </c>
      <c r="T4077" s="11">
        <f>(((I4077/60)/60)/24)+DATE(1970,1,1)</f>
        <v>41820.727777777778</v>
      </c>
      <c r="U4077">
        <f>YEAR(S4077)</f>
        <v>2014</v>
      </c>
      <c r="V4077">
        <f>YEAR(T4077)</f>
        <v>2014</v>
      </c>
      <c r="W4077" t="str">
        <f>IF(V4077=U4077, "Yes"," No")</f>
        <v>Yes</v>
      </c>
    </row>
    <row r="4078" spans="1:23" ht="43.2" x14ac:dyDescent="0.3">
      <c r="A4078">
        <v>4076</v>
      </c>
      <c r="B4078" s="1" t="s">
        <v>8231</v>
      </c>
      <c r="C4078" s="1" t="s">
        <v>8232</v>
      </c>
      <c r="D4078">
        <v>700</v>
      </c>
      <c r="E4078">
        <v>0</v>
      </c>
      <c r="F4078" t="s">
        <v>357</v>
      </c>
      <c r="G4078" t="s">
        <v>17</v>
      </c>
      <c r="H4078" t="s">
        <v>18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1086</v>
      </c>
      <c r="O4078" s="7">
        <f>(E4078/D4078)*100</f>
        <v>0</v>
      </c>
      <c r="P4078" s="5">
        <f>IFERROR((E4078/L4078),0)</f>
        <v>0</v>
      </c>
      <c r="Q4078" s="5" t="str">
        <f>LEFT(N4078,SEARCH("/", N4078)-1)</f>
        <v>theater</v>
      </c>
      <c r="R4078" s="5" t="str">
        <f>RIGHT(N4078,LEN(N4078)-SEARCH("/",N4078))</f>
        <v>plays</v>
      </c>
      <c r="S4078" s="11">
        <f>(((J4078/60)/60)/24)+DATE(1970,1,1)</f>
        <v>41905.795706018522</v>
      </c>
      <c r="T4078" s="11">
        <f>(((I4078/60)/60)/24)+DATE(1970,1,1)</f>
        <v>41933.82708333333</v>
      </c>
      <c r="U4078">
        <f>YEAR(S4078)</f>
        <v>2014</v>
      </c>
      <c r="V4078">
        <f>YEAR(T4078)</f>
        <v>2014</v>
      </c>
      <c r="W4078" t="str">
        <f>IF(V4078=U4078, "Yes"," No")</f>
        <v>Yes</v>
      </c>
    </row>
    <row r="4079" spans="1:23" ht="43.2" x14ac:dyDescent="0.3">
      <c r="A4079">
        <v>4077</v>
      </c>
      <c r="B4079" s="1" t="s">
        <v>8233</v>
      </c>
      <c r="C4079" s="1" t="s">
        <v>8234</v>
      </c>
      <c r="D4079">
        <v>15000</v>
      </c>
      <c r="E4079">
        <v>1335</v>
      </c>
      <c r="F4079" t="s">
        <v>357</v>
      </c>
      <c r="G4079" t="s">
        <v>17</v>
      </c>
      <c r="H4079" t="s">
        <v>18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1086</v>
      </c>
      <c r="O4079" s="7">
        <f>(E4079/D4079)*100</f>
        <v>8.9</v>
      </c>
      <c r="P4079" s="5">
        <f>IFERROR((E4079/L4079),0)</f>
        <v>222.5</v>
      </c>
      <c r="Q4079" s="5" t="str">
        <f>LEFT(N4079,SEARCH("/", N4079)-1)</f>
        <v>theater</v>
      </c>
      <c r="R4079" s="5" t="str">
        <f>RIGHT(N4079,LEN(N4079)-SEARCH("/",N4079))</f>
        <v>plays</v>
      </c>
      <c r="S4079" s="11">
        <f>(((J4079/60)/60)/24)+DATE(1970,1,1)</f>
        <v>42695.7105787037</v>
      </c>
      <c r="T4079" s="11">
        <f>(((I4079/60)/60)/24)+DATE(1970,1,1)</f>
        <v>42725.7105787037</v>
      </c>
      <c r="U4079">
        <f>YEAR(S4079)</f>
        <v>2016</v>
      </c>
      <c r="V4079">
        <f>YEAR(T4079)</f>
        <v>2016</v>
      </c>
      <c r="W4079" t="str">
        <f>IF(V4079=U4079, "Yes"," No")</f>
        <v>Yes</v>
      </c>
    </row>
    <row r="4080" spans="1:23" ht="43.2" x14ac:dyDescent="0.3">
      <c r="A4080">
        <v>4078</v>
      </c>
      <c r="B4080" s="1" t="s">
        <v>8235</v>
      </c>
      <c r="C4080" s="1" t="s">
        <v>8236</v>
      </c>
      <c r="D4080">
        <v>250</v>
      </c>
      <c r="E4080">
        <v>0</v>
      </c>
      <c r="F4080" t="s">
        <v>357</v>
      </c>
      <c r="G4080" t="s">
        <v>24</v>
      </c>
      <c r="H4080" t="s">
        <v>25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1086</v>
      </c>
      <c r="O4080" s="7">
        <f>(E4080/D4080)*100</f>
        <v>0</v>
      </c>
      <c r="P4080" s="5">
        <f>IFERROR((E4080/L4080),0)</f>
        <v>0</v>
      </c>
      <c r="Q4080" s="5" t="str">
        <f>LEFT(N4080,SEARCH("/", N4080)-1)</f>
        <v>theater</v>
      </c>
      <c r="R4080" s="5" t="str">
        <f>RIGHT(N4080,LEN(N4080)-SEARCH("/",N4080))</f>
        <v>plays</v>
      </c>
      <c r="S4080" s="11">
        <f>(((J4080/60)/60)/24)+DATE(1970,1,1)</f>
        <v>42732.787523148145</v>
      </c>
      <c r="T4080" s="11">
        <f>(((I4080/60)/60)/24)+DATE(1970,1,1)</f>
        <v>42762.787523148145</v>
      </c>
      <c r="U4080">
        <f>YEAR(S4080)</f>
        <v>2016</v>
      </c>
      <c r="V4080">
        <f>YEAR(T4080)</f>
        <v>2017</v>
      </c>
      <c r="W4080" t="str">
        <f>IF(V4080=U4080, "Yes"," No")</f>
        <v xml:space="preserve"> No</v>
      </c>
    </row>
    <row r="4081" spans="1:23" ht="43.2" x14ac:dyDescent="0.3">
      <c r="A4081">
        <v>4079</v>
      </c>
      <c r="B4081" s="1" t="s">
        <v>8237</v>
      </c>
      <c r="C4081" s="1" t="s">
        <v>8238</v>
      </c>
      <c r="D4081">
        <v>3000</v>
      </c>
      <c r="E4081">
        <v>5</v>
      </c>
      <c r="F4081" t="s">
        <v>357</v>
      </c>
      <c r="G4081" t="s">
        <v>17</v>
      </c>
      <c r="H4081" t="s">
        <v>18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1086</v>
      </c>
      <c r="O4081" s="7">
        <f>(E4081/D4081)*100</f>
        <v>0.16666666666666669</v>
      </c>
      <c r="P4081" s="5">
        <f>IFERROR((E4081/L4081),0)</f>
        <v>5</v>
      </c>
      <c r="Q4081" s="5" t="str">
        <f>LEFT(N4081,SEARCH("/", N4081)-1)</f>
        <v>theater</v>
      </c>
      <c r="R4081" s="5" t="str">
        <f>RIGHT(N4081,LEN(N4081)-SEARCH("/",N4081))</f>
        <v>plays</v>
      </c>
      <c r="S4081" s="11">
        <f>(((J4081/60)/60)/24)+DATE(1970,1,1)</f>
        <v>42510.938900462963</v>
      </c>
      <c r="T4081" s="11">
        <f>(((I4081/60)/60)/24)+DATE(1970,1,1)</f>
        <v>42540.938900462963</v>
      </c>
      <c r="U4081">
        <f>YEAR(S4081)</f>
        <v>2016</v>
      </c>
      <c r="V4081">
        <f>YEAR(T4081)</f>
        <v>2016</v>
      </c>
      <c r="W4081" t="str">
        <f>IF(V4081=U4081, "Yes"," No")</f>
        <v>Yes</v>
      </c>
    </row>
    <row r="4082" spans="1:23" ht="43.2" x14ac:dyDescent="0.3">
      <c r="A4082">
        <v>4080</v>
      </c>
      <c r="B4082" s="1" t="s">
        <v>8239</v>
      </c>
      <c r="C4082" s="1" t="s">
        <v>8240</v>
      </c>
      <c r="D4082">
        <v>3000</v>
      </c>
      <c r="E4082">
        <v>0</v>
      </c>
      <c r="F4082" t="s">
        <v>357</v>
      </c>
      <c r="G4082" t="s">
        <v>17</v>
      </c>
      <c r="H4082" t="s">
        <v>18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1086</v>
      </c>
      <c r="O4082" s="7">
        <f>(E4082/D4082)*100</f>
        <v>0</v>
      </c>
      <c r="P4082" s="5">
        <f>IFERROR((E4082/L4082),0)</f>
        <v>0</v>
      </c>
      <c r="Q4082" s="5" t="str">
        <f>LEFT(N4082,SEARCH("/", N4082)-1)</f>
        <v>theater</v>
      </c>
      <c r="R4082" s="5" t="str">
        <f>RIGHT(N4082,LEN(N4082)-SEARCH("/",N4082))</f>
        <v>plays</v>
      </c>
      <c r="S4082" s="11">
        <f>(((J4082/60)/60)/24)+DATE(1970,1,1)</f>
        <v>42511.698101851856</v>
      </c>
      <c r="T4082" s="11">
        <f>(((I4082/60)/60)/24)+DATE(1970,1,1)</f>
        <v>42535.787500000006</v>
      </c>
      <c r="U4082">
        <f>YEAR(S4082)</f>
        <v>2016</v>
      </c>
      <c r="V4082">
        <f>YEAR(T4082)</f>
        <v>2016</v>
      </c>
      <c r="W4082" t="str">
        <f>IF(V4082=U4082, "Yes"," No")</f>
        <v>Yes</v>
      </c>
    </row>
    <row r="4083" spans="1:23" ht="43.2" x14ac:dyDescent="0.3">
      <c r="A4083">
        <v>4081</v>
      </c>
      <c r="B4083" s="1" t="s">
        <v>8241</v>
      </c>
      <c r="C4083" s="1" t="s">
        <v>8242</v>
      </c>
      <c r="D4083">
        <v>2224</v>
      </c>
      <c r="E4083">
        <v>350</v>
      </c>
      <c r="F4083" t="s">
        <v>357</v>
      </c>
      <c r="G4083" t="s">
        <v>17</v>
      </c>
      <c r="H4083" t="s">
        <v>18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1086</v>
      </c>
      <c r="O4083" s="7">
        <f>(E4083/D4083)*100</f>
        <v>15.737410071942445</v>
      </c>
      <c r="P4083" s="5">
        <f>IFERROR((E4083/L4083),0)</f>
        <v>29.166666666666668</v>
      </c>
      <c r="Q4083" s="5" t="str">
        <f>LEFT(N4083,SEARCH("/", N4083)-1)</f>
        <v>theater</v>
      </c>
      <c r="R4083" s="5" t="str">
        <f>RIGHT(N4083,LEN(N4083)-SEARCH("/",N4083))</f>
        <v>plays</v>
      </c>
      <c r="S4083" s="11">
        <f>(((J4083/60)/60)/24)+DATE(1970,1,1)</f>
        <v>42041.581307870365</v>
      </c>
      <c r="T4083" s="11">
        <f>(((I4083/60)/60)/24)+DATE(1970,1,1)</f>
        <v>42071.539641203708</v>
      </c>
      <c r="U4083">
        <f>YEAR(S4083)</f>
        <v>2015</v>
      </c>
      <c r="V4083">
        <f>YEAR(T4083)</f>
        <v>2015</v>
      </c>
      <c r="W4083" t="str">
        <f>IF(V4083=U4083, "Yes"," No")</f>
        <v>Yes</v>
      </c>
    </row>
    <row r="4084" spans="1:23" ht="43.2" x14ac:dyDescent="0.3">
      <c r="A4084">
        <v>4082</v>
      </c>
      <c r="B4084" s="1" t="s">
        <v>8243</v>
      </c>
      <c r="C4084" s="1" t="s">
        <v>8244</v>
      </c>
      <c r="D4084">
        <v>150</v>
      </c>
      <c r="E4084">
        <v>3</v>
      </c>
      <c r="F4084" t="s">
        <v>357</v>
      </c>
      <c r="G4084" t="s">
        <v>17</v>
      </c>
      <c r="H4084" t="s">
        <v>18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1086</v>
      </c>
      <c r="O4084" s="7">
        <f>(E4084/D4084)*100</f>
        <v>2</v>
      </c>
      <c r="P4084" s="5">
        <f>IFERROR((E4084/L4084),0)</f>
        <v>1.5</v>
      </c>
      <c r="Q4084" s="5" t="str">
        <f>LEFT(N4084,SEARCH("/", N4084)-1)</f>
        <v>theater</v>
      </c>
      <c r="R4084" s="5" t="str">
        <f>RIGHT(N4084,LEN(N4084)-SEARCH("/",N4084))</f>
        <v>plays</v>
      </c>
      <c r="S4084" s="11">
        <f>(((J4084/60)/60)/24)+DATE(1970,1,1)</f>
        <v>42307.189270833333</v>
      </c>
      <c r="T4084" s="11">
        <f>(((I4084/60)/60)/24)+DATE(1970,1,1)</f>
        <v>42322.958333333328</v>
      </c>
      <c r="U4084">
        <f>YEAR(S4084)</f>
        <v>2015</v>
      </c>
      <c r="V4084">
        <f>YEAR(T4084)</f>
        <v>2015</v>
      </c>
      <c r="W4084" t="str">
        <f>IF(V4084=U4084, "Yes"," No")</f>
        <v>Yes</v>
      </c>
    </row>
    <row r="4085" spans="1:23" ht="43.2" x14ac:dyDescent="0.3">
      <c r="A4085">
        <v>4083</v>
      </c>
      <c r="B4085" s="1" t="s">
        <v>8245</v>
      </c>
      <c r="C4085" s="1" t="s">
        <v>8246</v>
      </c>
      <c r="D4085">
        <v>3500</v>
      </c>
      <c r="E4085">
        <v>759</v>
      </c>
      <c r="F4085" t="s">
        <v>357</v>
      </c>
      <c r="G4085" t="s">
        <v>17</v>
      </c>
      <c r="H4085" t="s">
        <v>18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1086</v>
      </c>
      <c r="O4085" s="7">
        <f>(E4085/D4085)*100</f>
        <v>21.685714285714287</v>
      </c>
      <c r="P4085" s="5">
        <f>IFERROR((E4085/L4085),0)</f>
        <v>126.5</v>
      </c>
      <c r="Q4085" s="5" t="str">
        <f>LEFT(N4085,SEARCH("/", N4085)-1)</f>
        <v>theater</v>
      </c>
      <c r="R4085" s="5" t="str">
        <f>RIGHT(N4085,LEN(N4085)-SEARCH("/",N4085))</f>
        <v>plays</v>
      </c>
      <c r="S4085" s="11">
        <f>(((J4085/60)/60)/24)+DATE(1970,1,1)</f>
        <v>42353.761759259258</v>
      </c>
      <c r="T4085" s="11">
        <f>(((I4085/60)/60)/24)+DATE(1970,1,1)</f>
        <v>42383.761759259258</v>
      </c>
      <c r="U4085">
        <f>YEAR(S4085)</f>
        <v>2015</v>
      </c>
      <c r="V4085">
        <f>YEAR(T4085)</f>
        <v>2016</v>
      </c>
      <c r="W4085" t="str">
        <f>IF(V4085=U4085, "Yes"," No")</f>
        <v xml:space="preserve"> No</v>
      </c>
    </row>
    <row r="4086" spans="1:23" ht="57.6" x14ac:dyDescent="0.3">
      <c r="A4086">
        <v>4084</v>
      </c>
      <c r="B4086" s="1" t="s">
        <v>8247</v>
      </c>
      <c r="C4086" s="1" t="s">
        <v>8248</v>
      </c>
      <c r="D4086">
        <v>3000</v>
      </c>
      <c r="E4086">
        <v>10</v>
      </c>
      <c r="F4086" t="s">
        <v>357</v>
      </c>
      <c r="G4086" t="s">
        <v>1224</v>
      </c>
      <c r="H4086" t="s">
        <v>55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1086</v>
      </c>
      <c r="O4086" s="7">
        <f>(E4086/D4086)*100</f>
        <v>0.33333333333333337</v>
      </c>
      <c r="P4086" s="5">
        <f>IFERROR((E4086/L4086),0)</f>
        <v>10</v>
      </c>
      <c r="Q4086" s="5" t="str">
        <f>LEFT(N4086,SEARCH("/", N4086)-1)</f>
        <v>theater</v>
      </c>
      <c r="R4086" s="5" t="str">
        <f>RIGHT(N4086,LEN(N4086)-SEARCH("/",N4086))</f>
        <v>plays</v>
      </c>
      <c r="S4086" s="11">
        <f>(((J4086/60)/60)/24)+DATE(1970,1,1)</f>
        <v>42622.436412037037</v>
      </c>
      <c r="T4086" s="11">
        <f>(((I4086/60)/60)/24)+DATE(1970,1,1)</f>
        <v>42652.436412037037</v>
      </c>
      <c r="U4086">
        <f>YEAR(S4086)</f>
        <v>2016</v>
      </c>
      <c r="V4086">
        <f>YEAR(T4086)</f>
        <v>2016</v>
      </c>
      <c r="W4086" t="str">
        <f>IF(V4086=U4086, "Yes"," No")</f>
        <v>Yes</v>
      </c>
    </row>
    <row r="4087" spans="1:23" ht="43.2" x14ac:dyDescent="0.3">
      <c r="A4087">
        <v>4085</v>
      </c>
      <c r="B4087" s="1" t="s">
        <v>8249</v>
      </c>
      <c r="C4087" s="1" t="s">
        <v>8250</v>
      </c>
      <c r="D4087">
        <v>3500</v>
      </c>
      <c r="E4087">
        <v>10</v>
      </c>
      <c r="F4087" t="s">
        <v>357</v>
      </c>
      <c r="G4087" t="s">
        <v>17</v>
      </c>
      <c r="H4087" t="s">
        <v>18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1086</v>
      </c>
      <c r="O4087" s="7">
        <f>(E4087/D4087)*100</f>
        <v>0.2857142857142857</v>
      </c>
      <c r="P4087" s="5">
        <f>IFERROR((E4087/L4087),0)</f>
        <v>10</v>
      </c>
      <c r="Q4087" s="5" t="str">
        <f>LEFT(N4087,SEARCH("/", N4087)-1)</f>
        <v>theater</v>
      </c>
      <c r="R4087" s="5" t="str">
        <f>RIGHT(N4087,LEN(N4087)-SEARCH("/",N4087))</f>
        <v>plays</v>
      </c>
      <c r="S4087" s="11">
        <f>(((J4087/60)/60)/24)+DATE(1970,1,1)</f>
        <v>42058.603877314818</v>
      </c>
      <c r="T4087" s="11">
        <f>(((I4087/60)/60)/24)+DATE(1970,1,1)</f>
        <v>42087.165972222225</v>
      </c>
      <c r="U4087">
        <f>YEAR(S4087)</f>
        <v>2015</v>
      </c>
      <c r="V4087">
        <f>YEAR(T4087)</f>
        <v>2015</v>
      </c>
      <c r="W4087" t="str">
        <f>IF(V4087=U4087, "Yes"," No")</f>
        <v>Yes</v>
      </c>
    </row>
    <row r="4088" spans="1:23" ht="43.2" x14ac:dyDescent="0.3">
      <c r="A4088">
        <v>4086</v>
      </c>
      <c r="B4088" s="1" t="s">
        <v>8251</v>
      </c>
      <c r="C4088" s="1" t="s">
        <v>8252</v>
      </c>
      <c r="D4088">
        <v>1000</v>
      </c>
      <c r="E4088">
        <v>47</v>
      </c>
      <c r="F4088" t="s">
        <v>357</v>
      </c>
      <c r="G4088" t="s">
        <v>17</v>
      </c>
      <c r="H4088" t="s">
        <v>18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1086</v>
      </c>
      <c r="O4088" s="7">
        <f>(E4088/D4088)*100</f>
        <v>4.7</v>
      </c>
      <c r="P4088" s="5">
        <f>IFERROR((E4088/L4088),0)</f>
        <v>9.4</v>
      </c>
      <c r="Q4088" s="5" t="str">
        <f>LEFT(N4088,SEARCH("/", N4088)-1)</f>
        <v>theater</v>
      </c>
      <c r="R4088" s="5" t="str">
        <f>RIGHT(N4088,LEN(N4088)-SEARCH("/",N4088))</f>
        <v>plays</v>
      </c>
      <c r="S4088" s="11">
        <f>(((J4088/60)/60)/24)+DATE(1970,1,1)</f>
        <v>42304.940960648149</v>
      </c>
      <c r="T4088" s="11">
        <f>(((I4088/60)/60)/24)+DATE(1970,1,1)</f>
        <v>42329.166666666672</v>
      </c>
      <c r="U4088">
        <f>YEAR(S4088)</f>
        <v>2015</v>
      </c>
      <c r="V4088">
        <f>YEAR(T4088)</f>
        <v>2015</v>
      </c>
      <c r="W4088" t="str">
        <f>IF(V4088=U4088, "Yes"," No")</f>
        <v>Yes</v>
      </c>
    </row>
    <row r="4089" spans="1:23" ht="28.8" x14ac:dyDescent="0.3">
      <c r="A4089">
        <v>4087</v>
      </c>
      <c r="B4089" s="1" t="s">
        <v>8253</v>
      </c>
      <c r="C4089" s="1" t="s">
        <v>8254</v>
      </c>
      <c r="D4089">
        <v>9600</v>
      </c>
      <c r="E4089">
        <v>0</v>
      </c>
      <c r="F4089" t="s">
        <v>357</v>
      </c>
      <c r="G4089" t="s">
        <v>17</v>
      </c>
      <c r="H4089" t="s">
        <v>18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1086</v>
      </c>
      <c r="O4089" s="7">
        <f>(E4089/D4089)*100</f>
        <v>0</v>
      </c>
      <c r="P4089" s="5">
        <f>IFERROR((E4089/L4089),0)</f>
        <v>0</v>
      </c>
      <c r="Q4089" s="5" t="str">
        <f>LEFT(N4089,SEARCH("/", N4089)-1)</f>
        <v>theater</v>
      </c>
      <c r="R4089" s="5" t="str">
        <f>RIGHT(N4089,LEN(N4089)-SEARCH("/",N4089))</f>
        <v>plays</v>
      </c>
      <c r="S4089" s="11">
        <f>(((J4089/60)/60)/24)+DATE(1970,1,1)</f>
        <v>42538.742893518516</v>
      </c>
      <c r="T4089" s="11">
        <f>(((I4089/60)/60)/24)+DATE(1970,1,1)</f>
        <v>42568.742893518516</v>
      </c>
      <c r="U4089">
        <f>YEAR(S4089)</f>
        <v>2016</v>
      </c>
      <c r="V4089">
        <f>YEAR(T4089)</f>
        <v>2016</v>
      </c>
      <c r="W4089" t="str">
        <f>IF(V4089=U4089, "Yes"," No")</f>
        <v>Yes</v>
      </c>
    </row>
    <row r="4090" spans="1:23" ht="43.2" x14ac:dyDescent="0.3">
      <c r="A4090">
        <v>4088</v>
      </c>
      <c r="B4090" s="1" t="s">
        <v>8255</v>
      </c>
      <c r="C4090" s="1" t="s">
        <v>8256</v>
      </c>
      <c r="D4090">
        <v>2000</v>
      </c>
      <c r="E4090">
        <v>216</v>
      </c>
      <c r="F4090" t="s">
        <v>357</v>
      </c>
      <c r="G4090" t="s">
        <v>24</v>
      </c>
      <c r="H4090" t="s">
        <v>25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1086</v>
      </c>
      <c r="O4090" s="7">
        <f>(E4090/D4090)*100</f>
        <v>10.8</v>
      </c>
      <c r="P4090" s="5">
        <f>IFERROR((E4090/L4090),0)</f>
        <v>72</v>
      </c>
      <c r="Q4090" s="5" t="str">
        <f>LEFT(N4090,SEARCH("/", N4090)-1)</f>
        <v>theater</v>
      </c>
      <c r="R4090" s="5" t="str">
        <f>RIGHT(N4090,LEN(N4090)-SEARCH("/",N4090))</f>
        <v>plays</v>
      </c>
      <c r="S4090" s="11">
        <f>(((J4090/60)/60)/24)+DATE(1970,1,1)</f>
        <v>41990.612546296295</v>
      </c>
      <c r="T4090" s="11">
        <f>(((I4090/60)/60)/24)+DATE(1970,1,1)</f>
        <v>42020.434722222228</v>
      </c>
      <c r="U4090">
        <f>YEAR(S4090)</f>
        <v>2014</v>
      </c>
      <c r="V4090">
        <f>YEAR(T4090)</f>
        <v>2015</v>
      </c>
      <c r="W4090" t="str">
        <f>IF(V4090=U4090, "Yes"," No")</f>
        <v xml:space="preserve"> No</v>
      </c>
    </row>
    <row r="4091" spans="1:23" ht="57.6" x14ac:dyDescent="0.3">
      <c r="A4091">
        <v>4089</v>
      </c>
      <c r="B4091" s="1" t="s">
        <v>8257</v>
      </c>
      <c r="C4091" s="1" t="s">
        <v>8258</v>
      </c>
      <c r="D4091">
        <v>5000</v>
      </c>
      <c r="E4091">
        <v>240</v>
      </c>
      <c r="F4091" t="s">
        <v>357</v>
      </c>
      <c r="G4091" t="s">
        <v>17</v>
      </c>
      <c r="H4091" t="s">
        <v>18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1086</v>
      </c>
      <c r="O4091" s="7">
        <f>(E4091/D4091)*100</f>
        <v>4.8</v>
      </c>
      <c r="P4091" s="5">
        <f>IFERROR((E4091/L4091),0)</f>
        <v>30</v>
      </c>
      <c r="Q4091" s="5" t="str">
        <f>LEFT(N4091,SEARCH("/", N4091)-1)</f>
        <v>theater</v>
      </c>
      <c r="R4091" s="5" t="str">
        <f>RIGHT(N4091,LEN(N4091)-SEARCH("/",N4091))</f>
        <v>plays</v>
      </c>
      <c r="S4091" s="11">
        <f>(((J4091/60)/60)/24)+DATE(1970,1,1)</f>
        <v>42122.732499999998</v>
      </c>
      <c r="T4091" s="11">
        <f>(((I4091/60)/60)/24)+DATE(1970,1,1)</f>
        <v>42155.732638888891</v>
      </c>
      <c r="U4091">
        <f>YEAR(S4091)</f>
        <v>2015</v>
      </c>
      <c r="V4091">
        <f>YEAR(T4091)</f>
        <v>2015</v>
      </c>
      <c r="W4091" t="str">
        <f>IF(V4091=U4091, "Yes"," No")</f>
        <v>Yes</v>
      </c>
    </row>
    <row r="4092" spans="1:23" ht="43.2" x14ac:dyDescent="0.3">
      <c r="A4092">
        <v>4090</v>
      </c>
      <c r="B4092" s="1" t="s">
        <v>8259</v>
      </c>
      <c r="C4092" s="1" t="s">
        <v>8260</v>
      </c>
      <c r="D4092">
        <v>1000</v>
      </c>
      <c r="E4092">
        <v>32</v>
      </c>
      <c r="F4092" t="s">
        <v>357</v>
      </c>
      <c r="G4092" t="s">
        <v>17</v>
      </c>
      <c r="H4092" t="s">
        <v>18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1086</v>
      </c>
      <c r="O4092" s="7">
        <f>(E4092/D4092)*100</f>
        <v>3.2</v>
      </c>
      <c r="P4092" s="5">
        <f>IFERROR((E4092/L4092),0)</f>
        <v>10.666666666666666</v>
      </c>
      <c r="Q4092" s="5" t="str">
        <f>LEFT(N4092,SEARCH("/", N4092)-1)</f>
        <v>theater</v>
      </c>
      <c r="R4092" s="5" t="str">
        <f>RIGHT(N4092,LEN(N4092)-SEARCH("/",N4092))</f>
        <v>plays</v>
      </c>
      <c r="S4092" s="11">
        <f>(((J4092/60)/60)/24)+DATE(1970,1,1)</f>
        <v>42209.67288194444</v>
      </c>
      <c r="T4092" s="11">
        <f>(((I4092/60)/60)/24)+DATE(1970,1,1)</f>
        <v>42223.625</v>
      </c>
      <c r="U4092">
        <f>YEAR(S4092)</f>
        <v>2015</v>
      </c>
      <c r="V4092">
        <f>YEAR(T4092)</f>
        <v>2015</v>
      </c>
      <c r="W4092" t="str">
        <f>IF(V4092=U4092, "Yes"," No")</f>
        <v>Yes</v>
      </c>
    </row>
    <row r="4093" spans="1:23" ht="43.2" x14ac:dyDescent="0.3">
      <c r="A4093">
        <v>4091</v>
      </c>
      <c r="B4093" s="1" t="s">
        <v>8261</v>
      </c>
      <c r="C4093" s="1" t="s">
        <v>8262</v>
      </c>
      <c r="D4093">
        <v>1600</v>
      </c>
      <c r="E4093">
        <v>204</v>
      </c>
      <c r="F4093" t="s">
        <v>357</v>
      </c>
      <c r="G4093" t="s">
        <v>17</v>
      </c>
      <c r="H4093" t="s">
        <v>18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1086</v>
      </c>
      <c r="O4093" s="7">
        <f>(E4093/D4093)*100</f>
        <v>12.75</v>
      </c>
      <c r="P4093" s="5">
        <f>IFERROR((E4093/L4093),0)</f>
        <v>25.5</v>
      </c>
      <c r="Q4093" s="5" t="str">
        <f>LEFT(N4093,SEARCH("/", N4093)-1)</f>
        <v>theater</v>
      </c>
      <c r="R4093" s="5" t="str">
        <f>RIGHT(N4093,LEN(N4093)-SEARCH("/",N4093))</f>
        <v>plays</v>
      </c>
      <c r="S4093" s="11">
        <f>(((J4093/60)/60)/24)+DATE(1970,1,1)</f>
        <v>41990.506377314814</v>
      </c>
      <c r="T4093" s="11">
        <f>(((I4093/60)/60)/24)+DATE(1970,1,1)</f>
        <v>42020.506377314814</v>
      </c>
      <c r="U4093">
        <f>YEAR(S4093)</f>
        <v>2014</v>
      </c>
      <c r="V4093">
        <f>YEAR(T4093)</f>
        <v>2015</v>
      </c>
      <c r="W4093" t="str">
        <f>IF(V4093=U4093, "Yes"," No")</f>
        <v xml:space="preserve"> No</v>
      </c>
    </row>
    <row r="4094" spans="1:23" ht="43.2" x14ac:dyDescent="0.3">
      <c r="A4094">
        <v>4092</v>
      </c>
      <c r="B4094" s="1" t="s">
        <v>8263</v>
      </c>
      <c r="C4094" s="1" t="s">
        <v>8264</v>
      </c>
      <c r="D4094">
        <v>110000</v>
      </c>
      <c r="E4094">
        <v>20</v>
      </c>
      <c r="F4094" t="s">
        <v>357</v>
      </c>
      <c r="G4094" t="s">
        <v>17</v>
      </c>
      <c r="H4094" t="s">
        <v>18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1086</v>
      </c>
      <c r="O4094" s="7">
        <f>(E4094/D4094)*100</f>
        <v>1.8181818181818181E-2</v>
      </c>
      <c r="P4094" s="5">
        <f>IFERROR((E4094/L4094),0)</f>
        <v>20</v>
      </c>
      <c r="Q4094" s="5" t="str">
        <f>LEFT(N4094,SEARCH("/", N4094)-1)</f>
        <v>theater</v>
      </c>
      <c r="R4094" s="5" t="str">
        <f>RIGHT(N4094,LEN(N4094)-SEARCH("/",N4094))</f>
        <v>plays</v>
      </c>
      <c r="S4094" s="11">
        <f>(((J4094/60)/60)/24)+DATE(1970,1,1)</f>
        <v>42039.194988425923</v>
      </c>
      <c r="T4094" s="11">
        <f>(((I4094/60)/60)/24)+DATE(1970,1,1)</f>
        <v>42099.153321759266</v>
      </c>
      <c r="U4094">
        <f>YEAR(S4094)</f>
        <v>2015</v>
      </c>
      <c r="V4094">
        <f>YEAR(T4094)</f>
        <v>2015</v>
      </c>
      <c r="W4094" t="str">
        <f>IF(V4094=U4094, "Yes"," No")</f>
        <v>Yes</v>
      </c>
    </row>
    <row r="4095" spans="1:23" ht="43.2" x14ac:dyDescent="0.3">
      <c r="A4095">
        <v>4093</v>
      </c>
      <c r="B4095" s="1" t="s">
        <v>8265</v>
      </c>
      <c r="C4095" s="1" t="s">
        <v>8266</v>
      </c>
      <c r="D4095">
        <v>2500</v>
      </c>
      <c r="E4095">
        <v>60</v>
      </c>
      <c r="F4095" t="s">
        <v>357</v>
      </c>
      <c r="G4095" t="s">
        <v>24</v>
      </c>
      <c r="H4095" t="s">
        <v>25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1086</v>
      </c>
      <c r="O4095" s="7">
        <f>(E4095/D4095)*100</f>
        <v>2.4</v>
      </c>
      <c r="P4095" s="5">
        <f>IFERROR((E4095/L4095),0)</f>
        <v>15</v>
      </c>
      <c r="Q4095" s="5" t="str">
        <f>LEFT(N4095,SEARCH("/", N4095)-1)</f>
        <v>theater</v>
      </c>
      <c r="R4095" s="5" t="str">
        <f>RIGHT(N4095,LEN(N4095)-SEARCH("/",N4095))</f>
        <v>plays</v>
      </c>
      <c r="S4095" s="11">
        <f>(((J4095/60)/60)/24)+DATE(1970,1,1)</f>
        <v>42178.815891203703</v>
      </c>
      <c r="T4095" s="11">
        <f>(((I4095/60)/60)/24)+DATE(1970,1,1)</f>
        <v>42238.815891203703</v>
      </c>
      <c r="U4095">
        <f>YEAR(S4095)</f>
        <v>2015</v>
      </c>
      <c r="V4095">
        <f>YEAR(T4095)</f>
        <v>2015</v>
      </c>
      <c r="W4095" t="str">
        <f>IF(V4095=U4095, "Yes"," No")</f>
        <v>Yes</v>
      </c>
    </row>
    <row r="4096" spans="1:23" ht="43.2" x14ac:dyDescent="0.3">
      <c r="A4096">
        <v>4094</v>
      </c>
      <c r="B4096" s="1" t="s">
        <v>8267</v>
      </c>
      <c r="C4096" s="1" t="s">
        <v>8268</v>
      </c>
      <c r="D4096">
        <v>2000</v>
      </c>
      <c r="E4096">
        <v>730</v>
      </c>
      <c r="F4096" t="s">
        <v>357</v>
      </c>
      <c r="G4096" t="s">
        <v>17</v>
      </c>
      <c r="H4096" t="s">
        <v>18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1086</v>
      </c>
      <c r="O4096" s="7">
        <f>(E4096/D4096)*100</f>
        <v>36.5</v>
      </c>
      <c r="P4096" s="5">
        <f>IFERROR((E4096/L4096),0)</f>
        <v>91.25</v>
      </c>
      <c r="Q4096" s="5" t="str">
        <f>LEFT(N4096,SEARCH("/", N4096)-1)</f>
        <v>theater</v>
      </c>
      <c r="R4096" s="5" t="str">
        <f>RIGHT(N4096,LEN(N4096)-SEARCH("/",N4096))</f>
        <v>plays</v>
      </c>
      <c r="S4096" s="11">
        <f>(((J4096/60)/60)/24)+DATE(1970,1,1)</f>
        <v>41890.086805555555</v>
      </c>
      <c r="T4096" s="11">
        <f>(((I4096/60)/60)/24)+DATE(1970,1,1)</f>
        <v>41934.207638888889</v>
      </c>
      <c r="U4096">
        <f>YEAR(S4096)</f>
        <v>2014</v>
      </c>
      <c r="V4096">
        <f>YEAR(T4096)</f>
        <v>2014</v>
      </c>
      <c r="W4096" t="str">
        <f>IF(V4096=U4096, "Yes"," No")</f>
        <v>Yes</v>
      </c>
    </row>
    <row r="4097" spans="1:23" ht="43.2" x14ac:dyDescent="0.3">
      <c r="A4097">
        <v>4095</v>
      </c>
      <c r="B4097" s="1" t="s">
        <v>8269</v>
      </c>
      <c r="C4097" s="1" t="s">
        <v>8270</v>
      </c>
      <c r="D4097">
        <v>30000</v>
      </c>
      <c r="E4097">
        <v>800</v>
      </c>
      <c r="F4097" t="s">
        <v>357</v>
      </c>
      <c r="G4097" t="s">
        <v>1424</v>
      </c>
      <c r="H4097" t="s">
        <v>1425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1086</v>
      </c>
      <c r="O4097" s="7">
        <f>(E4097/D4097)*100</f>
        <v>2.666666666666667</v>
      </c>
      <c r="P4097" s="5">
        <f>IFERROR((E4097/L4097),0)</f>
        <v>800</v>
      </c>
      <c r="Q4097" s="5" t="str">
        <f>LEFT(N4097,SEARCH("/", N4097)-1)</f>
        <v>theater</v>
      </c>
      <c r="R4097" s="5" t="str">
        <f>RIGHT(N4097,LEN(N4097)-SEARCH("/",N4097))</f>
        <v>plays</v>
      </c>
      <c r="S4097" s="11">
        <f>(((J4097/60)/60)/24)+DATE(1970,1,1)</f>
        <v>42693.031828703708</v>
      </c>
      <c r="T4097" s="11">
        <f>(((I4097/60)/60)/24)+DATE(1970,1,1)</f>
        <v>42723.031828703708</v>
      </c>
      <c r="U4097">
        <f>YEAR(S4097)</f>
        <v>2016</v>
      </c>
      <c r="V4097">
        <f>YEAR(T4097)</f>
        <v>2016</v>
      </c>
      <c r="W4097" t="str">
        <f>IF(V4097=U4097, "Yes"," No")</f>
        <v>Yes</v>
      </c>
    </row>
    <row r="4098" spans="1:23" ht="43.2" x14ac:dyDescent="0.3">
      <c r="A4098">
        <v>4096</v>
      </c>
      <c r="B4098" s="1" t="s">
        <v>8271</v>
      </c>
      <c r="C4098" s="1" t="s">
        <v>8272</v>
      </c>
      <c r="D4098">
        <v>3500</v>
      </c>
      <c r="E4098">
        <v>400</v>
      </c>
      <c r="F4098" t="s">
        <v>357</v>
      </c>
      <c r="G4098" t="s">
        <v>24</v>
      </c>
      <c r="H4098" t="s">
        <v>25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1086</v>
      </c>
      <c r="O4098" s="7">
        <f>(E4098/D4098)*100</f>
        <v>11.428571428571429</v>
      </c>
      <c r="P4098" s="5">
        <f>IFERROR((E4098/L4098),0)</f>
        <v>80</v>
      </c>
      <c r="Q4098" s="5" t="str">
        <f>LEFT(N4098,SEARCH("/", N4098)-1)</f>
        <v>theater</v>
      </c>
      <c r="R4098" s="5" t="str">
        <f>RIGHT(N4098,LEN(N4098)-SEARCH("/",N4098))</f>
        <v>plays</v>
      </c>
      <c r="S4098" s="11">
        <f>(((J4098/60)/60)/24)+DATE(1970,1,1)</f>
        <v>42750.530312499999</v>
      </c>
      <c r="T4098" s="11">
        <f>(((I4098/60)/60)/24)+DATE(1970,1,1)</f>
        <v>42794.368749999994</v>
      </c>
      <c r="U4098">
        <f>YEAR(S4098)</f>
        <v>2017</v>
      </c>
      <c r="V4098">
        <f>YEAR(T4098)</f>
        <v>2017</v>
      </c>
      <c r="W4098" t="str">
        <f>IF(V4098=U4098, "Yes"," No")</f>
        <v>Yes</v>
      </c>
    </row>
    <row r="4099" spans="1:23" ht="43.2" x14ac:dyDescent="0.3">
      <c r="A4099">
        <v>4097</v>
      </c>
      <c r="B4099" s="1" t="s">
        <v>8273</v>
      </c>
      <c r="C4099" s="1" t="s">
        <v>8274</v>
      </c>
      <c r="D4099">
        <v>10000</v>
      </c>
      <c r="E4099">
        <v>0</v>
      </c>
      <c r="F4099" t="s">
        <v>357</v>
      </c>
      <c r="G4099" t="s">
        <v>24</v>
      </c>
      <c r="H4099" t="s">
        <v>25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1086</v>
      </c>
      <c r="O4099" s="7">
        <f>(E4099/D4099)*100</f>
        <v>0</v>
      </c>
      <c r="P4099" s="5">
        <f>IFERROR((E4099/L4099),0)</f>
        <v>0</v>
      </c>
      <c r="Q4099" s="5" t="str">
        <f>LEFT(N4099,SEARCH("/", N4099)-1)</f>
        <v>theater</v>
      </c>
      <c r="R4099" s="5" t="str">
        <f>RIGHT(N4099,LEN(N4099)-SEARCH("/",N4099))</f>
        <v>plays</v>
      </c>
      <c r="S4099" s="11">
        <f>(((J4099/60)/60)/24)+DATE(1970,1,1)</f>
        <v>42344.824502314819</v>
      </c>
      <c r="T4099" s="11">
        <f>(((I4099/60)/60)/24)+DATE(1970,1,1)</f>
        <v>42400.996527777781</v>
      </c>
      <c r="U4099">
        <f>YEAR(S4099)</f>
        <v>2015</v>
      </c>
      <c r="V4099">
        <f>YEAR(T4099)</f>
        <v>2016</v>
      </c>
      <c r="W4099" t="str">
        <f>IF(V4099=U4099, "Yes"," No")</f>
        <v xml:space="preserve"> No</v>
      </c>
    </row>
    <row r="4100" spans="1:23" ht="43.2" x14ac:dyDescent="0.3">
      <c r="A4100">
        <v>4098</v>
      </c>
      <c r="B4100" s="1" t="s">
        <v>8275</v>
      </c>
      <c r="C4100" s="1" t="s">
        <v>8276</v>
      </c>
      <c r="D4100">
        <v>75000</v>
      </c>
      <c r="E4100">
        <v>0</v>
      </c>
      <c r="F4100" t="s">
        <v>357</v>
      </c>
      <c r="G4100" t="s">
        <v>17</v>
      </c>
      <c r="H4100" t="s">
        <v>18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1086</v>
      </c>
      <c r="O4100" s="7">
        <f>(E4100/D4100)*100</f>
        <v>0</v>
      </c>
      <c r="P4100" s="5">
        <f>IFERROR((E4100/L4100),0)</f>
        <v>0</v>
      </c>
      <c r="Q4100" s="5" t="str">
        <f>LEFT(N4100,SEARCH("/", N4100)-1)</f>
        <v>theater</v>
      </c>
      <c r="R4100" s="5" t="str">
        <f>RIGHT(N4100,LEN(N4100)-SEARCH("/",N4100))</f>
        <v>plays</v>
      </c>
      <c r="S4100" s="11">
        <f>(((J4100/60)/60)/24)+DATE(1970,1,1)</f>
        <v>42495.722187499996</v>
      </c>
      <c r="T4100" s="11">
        <f>(((I4100/60)/60)/24)+DATE(1970,1,1)</f>
        <v>42525.722187499996</v>
      </c>
      <c r="U4100">
        <f>YEAR(S4100)</f>
        <v>2016</v>
      </c>
      <c r="V4100">
        <f>YEAR(T4100)</f>
        <v>2016</v>
      </c>
      <c r="W4100" t="str">
        <f>IF(V4100=U4100, "Yes"," No")</f>
        <v>Yes</v>
      </c>
    </row>
    <row r="4101" spans="1:23" ht="57.6" x14ac:dyDescent="0.3">
      <c r="A4101">
        <v>4099</v>
      </c>
      <c r="B4101" s="1" t="s">
        <v>8277</v>
      </c>
      <c r="C4101" s="1" t="s">
        <v>8278</v>
      </c>
      <c r="D4101">
        <v>4500</v>
      </c>
      <c r="E4101">
        <v>50</v>
      </c>
      <c r="F4101" t="s">
        <v>357</v>
      </c>
      <c r="G4101" t="s">
        <v>17</v>
      </c>
      <c r="H4101" t="s">
        <v>18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1086</v>
      </c>
      <c r="O4101" s="7">
        <f>(E4101/D4101)*100</f>
        <v>1.1111111111111112</v>
      </c>
      <c r="P4101" s="5">
        <f>IFERROR((E4101/L4101),0)</f>
        <v>50</v>
      </c>
      <c r="Q4101" s="5" t="str">
        <f>LEFT(N4101,SEARCH("/", N4101)-1)</f>
        <v>theater</v>
      </c>
      <c r="R4101" s="5" t="str">
        <f>RIGHT(N4101,LEN(N4101)-SEARCH("/",N4101))</f>
        <v>plays</v>
      </c>
      <c r="S4101" s="11">
        <f>(((J4101/60)/60)/24)+DATE(1970,1,1)</f>
        <v>42570.850381944445</v>
      </c>
      <c r="T4101" s="11">
        <f>(((I4101/60)/60)/24)+DATE(1970,1,1)</f>
        <v>42615.850381944445</v>
      </c>
      <c r="U4101">
        <f>YEAR(S4101)</f>
        <v>2016</v>
      </c>
      <c r="V4101">
        <f>YEAR(T4101)</f>
        <v>2016</v>
      </c>
      <c r="W4101" t="str">
        <f>IF(V4101=U4101, "Yes"," No")</f>
        <v>Yes</v>
      </c>
    </row>
    <row r="4102" spans="1:23" ht="43.2" x14ac:dyDescent="0.3">
      <c r="A4102">
        <v>4100</v>
      </c>
      <c r="B4102" s="1" t="s">
        <v>8279</v>
      </c>
      <c r="C4102" s="1" t="s">
        <v>8280</v>
      </c>
      <c r="D4102">
        <v>270</v>
      </c>
      <c r="E4102">
        <v>0</v>
      </c>
      <c r="F4102" t="s">
        <v>357</v>
      </c>
      <c r="G4102" t="s">
        <v>17</v>
      </c>
      <c r="H4102" t="s">
        <v>18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1086</v>
      </c>
      <c r="O4102" s="7">
        <f>(E4102/D4102)*100</f>
        <v>0</v>
      </c>
      <c r="P4102" s="5">
        <f>IFERROR((E4102/L4102),0)</f>
        <v>0</v>
      </c>
      <c r="Q4102" s="5" t="str">
        <f>LEFT(N4102,SEARCH("/", N4102)-1)</f>
        <v>theater</v>
      </c>
      <c r="R4102" s="5" t="str">
        <f>RIGHT(N4102,LEN(N4102)-SEARCH("/",N4102))</f>
        <v>plays</v>
      </c>
      <c r="S4102" s="11">
        <f>(((J4102/60)/60)/24)+DATE(1970,1,1)</f>
        <v>41927.124884259261</v>
      </c>
      <c r="T4102" s="11">
        <f>(((I4102/60)/60)/24)+DATE(1970,1,1)</f>
        <v>41937.124884259261</v>
      </c>
      <c r="U4102">
        <f>YEAR(S4102)</f>
        <v>2014</v>
      </c>
      <c r="V4102">
        <f>YEAR(T4102)</f>
        <v>2014</v>
      </c>
      <c r="W4102" t="str">
        <f>IF(V4102=U4102, "Yes"," No")</f>
        <v>Yes</v>
      </c>
    </row>
    <row r="4103" spans="1:23" ht="43.2" x14ac:dyDescent="0.3">
      <c r="A4103">
        <v>4101</v>
      </c>
      <c r="B4103" s="1" t="s">
        <v>8281</v>
      </c>
      <c r="C4103" s="1" t="s">
        <v>8282</v>
      </c>
      <c r="D4103">
        <v>600</v>
      </c>
      <c r="E4103">
        <v>0</v>
      </c>
      <c r="F4103" t="s">
        <v>357</v>
      </c>
      <c r="G4103" t="s">
        <v>17</v>
      </c>
      <c r="H4103" t="s">
        <v>18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1086</v>
      </c>
      <c r="O4103" s="7">
        <f>(E4103/D4103)*100</f>
        <v>0</v>
      </c>
      <c r="P4103" s="5">
        <f>IFERROR((E4103/L4103),0)</f>
        <v>0</v>
      </c>
      <c r="Q4103" s="5" t="str">
        <f>LEFT(N4103,SEARCH("/", N4103)-1)</f>
        <v>theater</v>
      </c>
      <c r="R4103" s="5" t="str">
        <f>RIGHT(N4103,LEN(N4103)-SEARCH("/",N4103))</f>
        <v>plays</v>
      </c>
      <c r="S4103" s="11">
        <f>(((J4103/60)/60)/24)+DATE(1970,1,1)</f>
        <v>42730.903726851851</v>
      </c>
      <c r="T4103" s="11">
        <f>(((I4103/60)/60)/24)+DATE(1970,1,1)</f>
        <v>42760.903726851851</v>
      </c>
      <c r="U4103">
        <f>YEAR(S4103)</f>
        <v>2016</v>
      </c>
      <c r="V4103">
        <f>YEAR(T4103)</f>
        <v>2017</v>
      </c>
      <c r="W4103" t="str">
        <f>IF(V4103=U4103, "Yes"," No")</f>
        <v xml:space="preserve"> No</v>
      </c>
    </row>
    <row r="4104" spans="1:23" ht="43.2" x14ac:dyDescent="0.3">
      <c r="A4104">
        <v>4102</v>
      </c>
      <c r="B4104" s="1" t="s">
        <v>8283</v>
      </c>
      <c r="C4104" s="1" t="s">
        <v>8284</v>
      </c>
      <c r="D4104">
        <v>500</v>
      </c>
      <c r="E4104">
        <v>137</v>
      </c>
      <c r="F4104" t="s">
        <v>357</v>
      </c>
      <c r="G4104" t="s">
        <v>17</v>
      </c>
      <c r="H4104" t="s">
        <v>18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1086</v>
      </c>
      <c r="O4104" s="7">
        <f>(E4104/D4104)*100</f>
        <v>27.400000000000002</v>
      </c>
      <c r="P4104" s="5">
        <f>IFERROR((E4104/L4104),0)</f>
        <v>22.833333333333332</v>
      </c>
      <c r="Q4104" s="5" t="str">
        <f>LEFT(N4104,SEARCH("/", N4104)-1)</f>
        <v>theater</v>
      </c>
      <c r="R4104" s="5" t="str">
        <f>RIGHT(N4104,LEN(N4104)-SEARCH("/",N4104))</f>
        <v>plays</v>
      </c>
      <c r="S4104" s="11">
        <f>(((J4104/60)/60)/24)+DATE(1970,1,1)</f>
        <v>42475.848067129627</v>
      </c>
      <c r="T4104" s="11">
        <f>(((I4104/60)/60)/24)+DATE(1970,1,1)</f>
        <v>42505.848067129627</v>
      </c>
      <c r="U4104">
        <f>YEAR(S4104)</f>
        <v>2016</v>
      </c>
      <c r="V4104">
        <f>YEAR(T4104)</f>
        <v>2016</v>
      </c>
      <c r="W4104" t="str">
        <f>IF(V4104=U4104, "Yes"," No")</f>
        <v>Yes</v>
      </c>
    </row>
    <row r="4105" spans="1:23" ht="43.2" x14ac:dyDescent="0.3">
      <c r="A4105">
        <v>4103</v>
      </c>
      <c r="B4105" s="1" t="s">
        <v>8285</v>
      </c>
      <c r="C4105" s="1" t="s">
        <v>8286</v>
      </c>
      <c r="D4105">
        <v>1000</v>
      </c>
      <c r="E4105">
        <v>100</v>
      </c>
      <c r="F4105" t="s">
        <v>357</v>
      </c>
      <c r="G4105" t="s">
        <v>17</v>
      </c>
      <c r="H4105" t="s">
        <v>18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1086</v>
      </c>
      <c r="O4105" s="7">
        <f>(E4105/D4105)*100</f>
        <v>10</v>
      </c>
      <c r="P4105" s="5">
        <f>IFERROR((E4105/L4105),0)</f>
        <v>16.666666666666668</v>
      </c>
      <c r="Q4105" s="5" t="str">
        <f>LEFT(N4105,SEARCH("/", N4105)-1)</f>
        <v>theater</v>
      </c>
      <c r="R4105" s="5" t="str">
        <f>RIGHT(N4105,LEN(N4105)-SEARCH("/",N4105))</f>
        <v>plays</v>
      </c>
      <c r="S4105" s="11">
        <f>(((J4105/60)/60)/24)+DATE(1970,1,1)</f>
        <v>42188.83293981482</v>
      </c>
      <c r="T4105" s="11">
        <f>(((I4105/60)/60)/24)+DATE(1970,1,1)</f>
        <v>42242.772222222222</v>
      </c>
      <c r="U4105">
        <f>YEAR(S4105)</f>
        <v>2015</v>
      </c>
      <c r="V4105">
        <f>YEAR(T4105)</f>
        <v>2015</v>
      </c>
      <c r="W4105" t="str">
        <f>IF(V4105=U4105, "Yes"," No")</f>
        <v>Yes</v>
      </c>
    </row>
    <row r="4106" spans="1:23" ht="43.2" x14ac:dyDescent="0.3">
      <c r="A4106">
        <v>4104</v>
      </c>
      <c r="B4106" s="1" t="s">
        <v>8287</v>
      </c>
      <c r="C4106" s="1" t="s">
        <v>8288</v>
      </c>
      <c r="D4106">
        <v>3000</v>
      </c>
      <c r="E4106">
        <v>641</v>
      </c>
      <c r="F4106" t="s">
        <v>357</v>
      </c>
      <c r="G4106" t="s">
        <v>50</v>
      </c>
      <c r="H4106" t="s">
        <v>51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1086</v>
      </c>
      <c r="O4106" s="7">
        <f>(E4106/D4106)*100</f>
        <v>21.366666666666667</v>
      </c>
      <c r="P4106" s="5">
        <f>IFERROR((E4106/L4106),0)</f>
        <v>45.785714285714285</v>
      </c>
      <c r="Q4106" s="5" t="str">
        <f>LEFT(N4106,SEARCH("/", N4106)-1)</f>
        <v>theater</v>
      </c>
      <c r="R4106" s="5" t="str">
        <f>RIGHT(N4106,LEN(N4106)-SEARCH("/",N4106))</f>
        <v>plays</v>
      </c>
      <c r="S4106" s="11">
        <f>(((J4106/60)/60)/24)+DATE(1970,1,1)</f>
        <v>42640.278171296297</v>
      </c>
      <c r="T4106" s="11">
        <f>(((I4106/60)/60)/24)+DATE(1970,1,1)</f>
        <v>42670.278171296297</v>
      </c>
      <c r="U4106">
        <f>YEAR(S4106)</f>
        <v>2016</v>
      </c>
      <c r="V4106">
        <f>YEAR(T4106)</f>
        <v>2016</v>
      </c>
      <c r="W4106" t="str">
        <f>IF(V4106=U4106, "Yes"," No")</f>
        <v>Yes</v>
      </c>
    </row>
    <row r="4107" spans="1:23" ht="57.6" x14ac:dyDescent="0.3">
      <c r="A4107">
        <v>4105</v>
      </c>
      <c r="B4107" s="1" t="s">
        <v>8289</v>
      </c>
      <c r="C4107" s="1" t="s">
        <v>8290</v>
      </c>
      <c r="D4107">
        <v>33000</v>
      </c>
      <c r="E4107">
        <v>2300</v>
      </c>
      <c r="F4107" t="s">
        <v>357</v>
      </c>
      <c r="G4107" t="s">
        <v>1424</v>
      </c>
      <c r="H4107" t="s">
        <v>1425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1086</v>
      </c>
      <c r="O4107" s="7">
        <f>(E4107/D4107)*100</f>
        <v>6.9696969696969706</v>
      </c>
      <c r="P4107" s="5">
        <f>IFERROR((E4107/L4107),0)</f>
        <v>383.33333333333331</v>
      </c>
      <c r="Q4107" s="5" t="str">
        <f>LEFT(N4107,SEARCH("/", N4107)-1)</f>
        <v>theater</v>
      </c>
      <c r="R4107" s="5" t="str">
        <f>RIGHT(N4107,LEN(N4107)-SEARCH("/",N4107))</f>
        <v>plays</v>
      </c>
      <c r="S4107" s="11">
        <f>(((J4107/60)/60)/24)+DATE(1970,1,1)</f>
        <v>42697.010520833333</v>
      </c>
      <c r="T4107" s="11">
        <f>(((I4107/60)/60)/24)+DATE(1970,1,1)</f>
        <v>42730.010520833333</v>
      </c>
      <c r="U4107">
        <f>YEAR(S4107)</f>
        <v>2016</v>
      </c>
      <c r="V4107">
        <f>YEAR(T4107)</f>
        <v>2016</v>
      </c>
      <c r="W4107" t="str">
        <f>IF(V4107=U4107, "Yes"," No")</f>
        <v>Yes</v>
      </c>
    </row>
    <row r="4108" spans="1:23" ht="43.2" x14ac:dyDescent="0.3">
      <c r="A4108">
        <v>4106</v>
      </c>
      <c r="B4108" s="1" t="s">
        <v>8291</v>
      </c>
      <c r="C4108" s="1" t="s">
        <v>8292</v>
      </c>
      <c r="D4108">
        <v>5000</v>
      </c>
      <c r="E4108">
        <v>3530</v>
      </c>
      <c r="F4108" t="s">
        <v>357</v>
      </c>
      <c r="G4108" t="s">
        <v>17</v>
      </c>
      <c r="H4108" t="s">
        <v>18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1086</v>
      </c>
      <c r="O4108" s="7">
        <f>(E4108/D4108)*100</f>
        <v>70.599999999999994</v>
      </c>
      <c r="P4108" s="5">
        <f>IFERROR((E4108/L4108),0)</f>
        <v>106.96969696969697</v>
      </c>
      <c r="Q4108" s="5" t="str">
        <f>LEFT(N4108,SEARCH("/", N4108)-1)</f>
        <v>theater</v>
      </c>
      <c r="R4108" s="5" t="str">
        <f>RIGHT(N4108,LEN(N4108)-SEARCH("/",N4108))</f>
        <v>plays</v>
      </c>
      <c r="S4108" s="11">
        <f>(((J4108/60)/60)/24)+DATE(1970,1,1)</f>
        <v>42053.049375000002</v>
      </c>
      <c r="T4108" s="11">
        <f>(((I4108/60)/60)/24)+DATE(1970,1,1)</f>
        <v>42096.041666666672</v>
      </c>
      <c r="U4108">
        <f>YEAR(S4108)</f>
        <v>2015</v>
      </c>
      <c r="V4108">
        <f>YEAR(T4108)</f>
        <v>2015</v>
      </c>
      <c r="W4108" t="str">
        <f>IF(V4108=U4108, "Yes"," No")</f>
        <v>Yes</v>
      </c>
    </row>
    <row r="4109" spans="1:23" ht="43.2" x14ac:dyDescent="0.3">
      <c r="A4109">
        <v>4107</v>
      </c>
      <c r="B4109" s="1" t="s">
        <v>8293</v>
      </c>
      <c r="C4109" s="1" t="s">
        <v>8294</v>
      </c>
      <c r="D4109">
        <v>2000</v>
      </c>
      <c r="E4109">
        <v>41</v>
      </c>
      <c r="F4109" t="s">
        <v>357</v>
      </c>
      <c r="G4109" t="s">
        <v>17</v>
      </c>
      <c r="H4109" t="s">
        <v>18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1086</v>
      </c>
      <c r="O4109" s="7">
        <f>(E4109/D4109)*100</f>
        <v>2.0500000000000003</v>
      </c>
      <c r="P4109" s="5">
        <f>IFERROR((E4109/L4109),0)</f>
        <v>10.25</v>
      </c>
      <c r="Q4109" s="5" t="str">
        <f>LEFT(N4109,SEARCH("/", N4109)-1)</f>
        <v>theater</v>
      </c>
      <c r="R4109" s="5" t="str">
        <f>RIGHT(N4109,LEN(N4109)-SEARCH("/",N4109))</f>
        <v>plays</v>
      </c>
      <c r="S4109" s="11">
        <f>(((J4109/60)/60)/24)+DATE(1970,1,1)</f>
        <v>41883.916678240741</v>
      </c>
      <c r="T4109" s="11">
        <f>(((I4109/60)/60)/24)+DATE(1970,1,1)</f>
        <v>41906.916678240741</v>
      </c>
      <c r="U4109">
        <f>YEAR(S4109)</f>
        <v>2014</v>
      </c>
      <c r="V4109">
        <f>YEAR(T4109)</f>
        <v>2014</v>
      </c>
      <c r="W4109" t="str">
        <f>IF(V4109=U4109, "Yes"," No")</f>
        <v>Yes</v>
      </c>
    </row>
    <row r="4110" spans="1:23" ht="43.2" x14ac:dyDescent="0.3">
      <c r="A4110">
        <v>4108</v>
      </c>
      <c r="B4110" s="1" t="s">
        <v>8295</v>
      </c>
      <c r="C4110" s="1" t="s">
        <v>8296</v>
      </c>
      <c r="D4110">
        <v>3000</v>
      </c>
      <c r="E4110">
        <v>59</v>
      </c>
      <c r="F4110" t="s">
        <v>357</v>
      </c>
      <c r="G4110" t="s">
        <v>17</v>
      </c>
      <c r="H4110" t="s">
        <v>18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1086</v>
      </c>
      <c r="O4110" s="7">
        <f>(E4110/D4110)*100</f>
        <v>1.9666666666666666</v>
      </c>
      <c r="P4110" s="5">
        <f>IFERROR((E4110/L4110),0)</f>
        <v>59</v>
      </c>
      <c r="Q4110" s="5" t="str">
        <f>LEFT(N4110,SEARCH("/", N4110)-1)</f>
        <v>theater</v>
      </c>
      <c r="R4110" s="5" t="str">
        <f>RIGHT(N4110,LEN(N4110)-SEARCH("/",N4110))</f>
        <v>plays</v>
      </c>
      <c r="S4110" s="11">
        <f>(((J4110/60)/60)/24)+DATE(1970,1,1)</f>
        <v>42767.031678240746</v>
      </c>
      <c r="T4110" s="11">
        <f>(((I4110/60)/60)/24)+DATE(1970,1,1)</f>
        <v>42797.208333333328</v>
      </c>
      <c r="U4110">
        <f>YEAR(S4110)</f>
        <v>2017</v>
      </c>
      <c r="V4110">
        <f>YEAR(T4110)</f>
        <v>2017</v>
      </c>
      <c r="W4110" t="str">
        <f>IF(V4110=U4110, "Yes"," No")</f>
        <v>Yes</v>
      </c>
    </row>
    <row r="4111" spans="1:23" ht="43.2" x14ac:dyDescent="0.3">
      <c r="A4111">
        <v>4109</v>
      </c>
      <c r="B4111" s="1" t="s">
        <v>8297</v>
      </c>
      <c r="C4111" s="1" t="s">
        <v>8298</v>
      </c>
      <c r="D4111">
        <v>500</v>
      </c>
      <c r="E4111">
        <v>0</v>
      </c>
      <c r="F4111" t="s">
        <v>357</v>
      </c>
      <c r="G4111" t="s">
        <v>24</v>
      </c>
      <c r="H4111" t="s">
        <v>25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1086</v>
      </c>
      <c r="O4111" s="7">
        <f>(E4111/D4111)*100</f>
        <v>0</v>
      </c>
      <c r="P4111" s="5">
        <f>IFERROR((E4111/L4111),0)</f>
        <v>0</v>
      </c>
      <c r="Q4111" s="5" t="str">
        <f>LEFT(N4111,SEARCH("/", N4111)-1)</f>
        <v>theater</v>
      </c>
      <c r="R4111" s="5" t="str">
        <f>RIGHT(N4111,LEN(N4111)-SEARCH("/",N4111))</f>
        <v>plays</v>
      </c>
      <c r="S4111" s="11">
        <f>(((J4111/60)/60)/24)+DATE(1970,1,1)</f>
        <v>42307.539398148147</v>
      </c>
      <c r="T4111" s="11">
        <f>(((I4111/60)/60)/24)+DATE(1970,1,1)</f>
        <v>42337.581064814818</v>
      </c>
      <c r="U4111">
        <f>YEAR(S4111)</f>
        <v>2015</v>
      </c>
      <c r="V4111">
        <f>YEAR(T4111)</f>
        <v>2015</v>
      </c>
      <c r="W4111" t="str">
        <f>IF(V4111=U4111, "Yes"," No")</f>
        <v>Yes</v>
      </c>
    </row>
    <row r="4112" spans="1:23" ht="43.2" x14ac:dyDescent="0.3">
      <c r="A4112">
        <v>4110</v>
      </c>
      <c r="B4112" s="1" t="s">
        <v>8299</v>
      </c>
      <c r="C4112" s="1" t="s">
        <v>8300</v>
      </c>
      <c r="D4112">
        <v>300</v>
      </c>
      <c r="E4112">
        <v>86</v>
      </c>
      <c r="F4112" t="s">
        <v>357</v>
      </c>
      <c r="G4112" t="s">
        <v>24</v>
      </c>
      <c r="H4112" t="s">
        <v>25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1086</v>
      </c>
      <c r="O4112" s="7">
        <f>(E4112/D4112)*100</f>
        <v>28.666666666666668</v>
      </c>
      <c r="P4112" s="5">
        <f>IFERROR((E4112/L4112),0)</f>
        <v>14.333333333333334</v>
      </c>
      <c r="Q4112" s="5" t="str">
        <f>LEFT(N4112,SEARCH("/", N4112)-1)</f>
        <v>theater</v>
      </c>
      <c r="R4112" s="5" t="str">
        <f>RIGHT(N4112,LEN(N4112)-SEARCH("/",N4112))</f>
        <v>plays</v>
      </c>
      <c r="S4112" s="11">
        <f>(((J4112/60)/60)/24)+DATE(1970,1,1)</f>
        <v>42512.626747685179</v>
      </c>
      <c r="T4112" s="11">
        <f>(((I4112/60)/60)/24)+DATE(1970,1,1)</f>
        <v>42572.626747685179</v>
      </c>
      <c r="U4112">
        <f>YEAR(S4112)</f>
        <v>2016</v>
      </c>
      <c r="V4112">
        <f>YEAR(T4112)</f>
        <v>2016</v>
      </c>
      <c r="W4112" t="str">
        <f>IF(V4112=U4112, "Yes"," No")</f>
        <v>Yes</v>
      </c>
    </row>
    <row r="4113" spans="1:23" ht="43.2" x14ac:dyDescent="0.3">
      <c r="A4113">
        <v>4111</v>
      </c>
      <c r="B4113" s="1" t="s">
        <v>8301</v>
      </c>
      <c r="C4113" s="1" t="s">
        <v>8302</v>
      </c>
      <c r="D4113">
        <v>3000</v>
      </c>
      <c r="E4113">
        <v>94</v>
      </c>
      <c r="F4113" t="s">
        <v>357</v>
      </c>
      <c r="G4113" t="s">
        <v>17</v>
      </c>
      <c r="H4113" t="s">
        <v>18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1086</v>
      </c>
      <c r="O4113" s="7">
        <f>(E4113/D4113)*100</f>
        <v>3.1333333333333333</v>
      </c>
      <c r="P4113" s="5">
        <f>IFERROR((E4113/L4113),0)</f>
        <v>15.666666666666666</v>
      </c>
      <c r="Q4113" s="5" t="str">
        <f>LEFT(N4113,SEARCH("/", N4113)-1)</f>
        <v>theater</v>
      </c>
      <c r="R4113" s="5" t="str">
        <f>RIGHT(N4113,LEN(N4113)-SEARCH("/",N4113))</f>
        <v>plays</v>
      </c>
      <c r="S4113" s="11">
        <f>(((J4113/60)/60)/24)+DATE(1970,1,1)</f>
        <v>42029.135879629626</v>
      </c>
      <c r="T4113" s="11">
        <f>(((I4113/60)/60)/24)+DATE(1970,1,1)</f>
        <v>42059.135879629626</v>
      </c>
      <c r="U4113">
        <f>YEAR(S4113)</f>
        <v>2015</v>
      </c>
      <c r="V4113">
        <f>YEAR(T4113)</f>
        <v>2015</v>
      </c>
      <c r="W4113" t="str">
        <f>IF(V4113=U4113, "Yes"," No")</f>
        <v>Yes</v>
      </c>
    </row>
    <row r="4114" spans="1:23" ht="43.2" x14ac:dyDescent="0.3">
      <c r="A4114">
        <v>4112</v>
      </c>
      <c r="B4114" s="1" t="s">
        <v>8303</v>
      </c>
      <c r="C4114" s="1" t="s">
        <v>5790</v>
      </c>
      <c r="D4114">
        <v>2500</v>
      </c>
      <c r="E4114">
        <v>1</v>
      </c>
      <c r="F4114" t="s">
        <v>357</v>
      </c>
      <c r="G4114" t="s">
        <v>2455</v>
      </c>
      <c r="H4114" t="s">
        <v>55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1086</v>
      </c>
      <c r="O4114" s="7">
        <f>(E4114/D4114)*100</f>
        <v>0.04</v>
      </c>
      <c r="P4114" s="5">
        <f>IFERROR((E4114/L4114),0)</f>
        <v>1</v>
      </c>
      <c r="Q4114" s="5" t="str">
        <f>LEFT(N4114,SEARCH("/", N4114)-1)</f>
        <v>theater</v>
      </c>
      <c r="R4114" s="5" t="str">
        <f>RIGHT(N4114,LEN(N4114)-SEARCH("/",N4114))</f>
        <v>plays</v>
      </c>
      <c r="S4114" s="11">
        <f>(((J4114/60)/60)/24)+DATE(1970,1,1)</f>
        <v>42400.946597222224</v>
      </c>
      <c r="T4114" s="11">
        <f>(((I4114/60)/60)/24)+DATE(1970,1,1)</f>
        <v>42428</v>
      </c>
      <c r="U4114">
        <f>YEAR(S4114)</f>
        <v>2016</v>
      </c>
      <c r="V4114">
        <f>YEAR(T4114)</f>
        <v>2016</v>
      </c>
      <c r="W4114" t="str">
        <f>IF(V4114=U4114, "Yes"," No")</f>
        <v>Yes</v>
      </c>
    </row>
    <row r="4115" spans="1:23" ht="43.2" x14ac:dyDescent="0.3">
      <c r="A4115">
        <v>4113</v>
      </c>
      <c r="B4115" s="1" t="s">
        <v>8304</v>
      </c>
      <c r="C4115" s="1" t="s">
        <v>8305</v>
      </c>
      <c r="D4115">
        <v>1500</v>
      </c>
      <c r="E4115">
        <v>3</v>
      </c>
      <c r="F4115" t="s">
        <v>357</v>
      </c>
      <c r="G4115" t="s">
        <v>17</v>
      </c>
      <c r="H4115" t="s">
        <v>18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1086</v>
      </c>
      <c r="O4115" s="7">
        <f>(E4115/D4115)*100</f>
        <v>0.2</v>
      </c>
      <c r="P4115" s="5">
        <f>IFERROR((E4115/L4115),0)</f>
        <v>1</v>
      </c>
      <c r="Q4115" s="5" t="str">
        <f>LEFT(N4115,SEARCH("/", N4115)-1)</f>
        <v>theater</v>
      </c>
      <c r="R4115" s="5" t="str">
        <f>RIGHT(N4115,LEN(N4115)-SEARCH("/",N4115))</f>
        <v>plays</v>
      </c>
      <c r="S4115" s="11">
        <f>(((J4115/60)/60)/24)+DATE(1970,1,1)</f>
        <v>42358.573182870372</v>
      </c>
      <c r="T4115" s="11">
        <f>(((I4115/60)/60)/24)+DATE(1970,1,1)</f>
        <v>42377.273611111115</v>
      </c>
      <c r="U4115">
        <f>YEAR(S4115)</f>
        <v>2015</v>
      </c>
      <c r="V4115">
        <f>YEAR(T4115)</f>
        <v>2016</v>
      </c>
      <c r="W4115" t="str">
        <f>IF(V4115=U4115, "Yes"," No")</f>
        <v xml:space="preserve"> No</v>
      </c>
    </row>
  </sheetData>
  <conditionalFormatting sqref="F1:F1048576">
    <cfRule type="containsText" dxfId="5" priority="18" operator="containsText" text="canceled">
      <formula>NOT(ISERROR(SEARCH("canceled",F1)))</formula>
    </cfRule>
    <cfRule type="containsText" dxfId="4" priority="19" operator="containsText" text="live">
      <formula>NOT(ISERROR(SEARCH("live",F1)))</formula>
    </cfRule>
    <cfRule type="containsText" dxfId="3" priority="20" operator="containsText" text="cancelled">
      <formula>NOT(ISERROR(SEARCH("cancelled",F1)))</formula>
    </cfRule>
    <cfRule type="containsText" dxfId="2" priority="21" operator="containsText" text="failed">
      <formula>NOT(ISERROR(SEARCH("failed",F1)))</formula>
    </cfRule>
    <cfRule type="containsText" dxfId="1" priority="22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W1:W1048576">
    <cfRule type="containsText" dxfId="0" priority="1" operator="containsText" text="No">
      <formula>NOT(ISERROR(SEARCH("No",W1)))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6733A-4031-42E2-B191-B7AF3D88B650}">
  <sheetPr codeName="Sheet2"/>
  <dimension ref="A2:F15"/>
  <sheetViews>
    <sheetView workbookViewId="0">
      <selection activeCell="B14" sqref="B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8" t="s">
        <v>6</v>
      </c>
      <c r="B2" t="s">
        <v>8359</v>
      </c>
    </row>
    <row r="4" spans="1:6" x14ac:dyDescent="0.3">
      <c r="A4" s="8" t="s">
        <v>8364</v>
      </c>
      <c r="B4" s="8" t="s">
        <v>8362</v>
      </c>
    </row>
    <row r="5" spans="1:6" x14ac:dyDescent="0.3">
      <c r="A5" s="8" t="s">
        <v>8360</v>
      </c>
      <c r="B5" t="s">
        <v>16</v>
      </c>
      <c r="C5" t="s">
        <v>357</v>
      </c>
      <c r="D5" t="s">
        <v>272</v>
      </c>
      <c r="E5" t="s">
        <v>3438</v>
      </c>
      <c r="F5" t="s">
        <v>8361</v>
      </c>
    </row>
    <row r="6" spans="1:6" x14ac:dyDescent="0.3">
      <c r="A6" s="9" t="s">
        <v>8309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3">
      <c r="A7" s="9" t="s">
        <v>8335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3">
      <c r="A8" s="9" t="s">
        <v>8332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3">
      <c r="A9" s="9" t="s">
        <v>8330</v>
      </c>
      <c r="B9" s="10"/>
      <c r="C9" s="10"/>
      <c r="D9" s="10">
        <v>24</v>
      </c>
      <c r="E9" s="10"/>
      <c r="F9" s="10">
        <v>24</v>
      </c>
    </row>
    <row r="10" spans="1:6" x14ac:dyDescent="0.3">
      <c r="A10" s="9" t="s">
        <v>8324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3">
      <c r="A11" s="9" t="s">
        <v>8337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3">
      <c r="A12" s="9" t="s">
        <v>8321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3">
      <c r="A13" s="9" t="s">
        <v>8318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3">
      <c r="A14" s="9" t="s">
        <v>8316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3">
      <c r="A15" s="9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3D61B-ED60-47B6-A2A0-541F9F0E9F08}">
  <sheetPr codeName="Sheet3"/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6</v>
      </c>
      <c r="B1" t="s">
        <v>8359</v>
      </c>
    </row>
    <row r="2" spans="1:6" x14ac:dyDescent="0.3">
      <c r="A2" s="8" t="s">
        <v>8363</v>
      </c>
      <c r="B2" t="s">
        <v>8359</v>
      </c>
    </row>
    <row r="4" spans="1:6" x14ac:dyDescent="0.3">
      <c r="A4" s="8" t="s">
        <v>8364</v>
      </c>
      <c r="B4" s="8" t="s">
        <v>8362</v>
      </c>
    </row>
    <row r="5" spans="1:6" x14ac:dyDescent="0.3">
      <c r="A5" s="8" t="s">
        <v>8360</v>
      </c>
      <c r="B5" t="s">
        <v>16</v>
      </c>
      <c r="C5" t="s">
        <v>357</v>
      </c>
      <c r="D5" t="s">
        <v>272</v>
      </c>
      <c r="E5" t="s">
        <v>3438</v>
      </c>
      <c r="F5" t="s">
        <v>8361</v>
      </c>
    </row>
    <row r="6" spans="1:6" x14ac:dyDescent="0.3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8343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CEF8D-BDC4-456A-B0C7-ABDE68FBBDDF}">
  <sheetPr codeName="Sheet4"/>
  <dimension ref="A1:F18"/>
  <sheetViews>
    <sheetView workbookViewId="0">
      <selection activeCell="L21" sqref="L21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8" t="s">
        <v>8363</v>
      </c>
      <c r="B1" t="s">
        <v>8359</v>
      </c>
    </row>
    <row r="2" spans="1:6" x14ac:dyDescent="0.3">
      <c r="A2" s="8" t="s">
        <v>8370</v>
      </c>
      <c r="B2" t="s">
        <v>8359</v>
      </c>
    </row>
    <row r="4" spans="1:6" x14ac:dyDescent="0.3">
      <c r="A4" s="8" t="s">
        <v>8364</v>
      </c>
      <c r="B4" s="8" t="s">
        <v>8362</v>
      </c>
    </row>
    <row r="5" spans="1:6" x14ac:dyDescent="0.3">
      <c r="A5" s="8" t="s">
        <v>8360</v>
      </c>
      <c r="B5" t="s">
        <v>16</v>
      </c>
      <c r="C5" t="s">
        <v>357</v>
      </c>
      <c r="D5" t="s">
        <v>272</v>
      </c>
      <c r="E5" t="s">
        <v>3438</v>
      </c>
      <c r="F5" t="s">
        <v>8361</v>
      </c>
    </row>
    <row r="6" spans="1:6" x14ac:dyDescent="0.3">
      <c r="A6" s="12" t="s">
        <v>8398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3">
      <c r="A7" s="12" t="s">
        <v>8399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3">
      <c r="A8" s="12" t="s">
        <v>8400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3">
      <c r="A9" s="12" t="s">
        <v>8401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3">
      <c r="A10" s="12" t="s">
        <v>8392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3">
      <c r="A11" s="12" t="s">
        <v>8402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3">
      <c r="A12" s="12" t="s">
        <v>8393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3">
      <c r="A13" s="12" t="s">
        <v>8394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3">
      <c r="A14" s="12" t="s">
        <v>8395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3">
      <c r="A15" s="12" t="s">
        <v>8396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3">
      <c r="A16" s="12" t="s">
        <v>8397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3">
      <c r="A17" s="12" t="s">
        <v>8403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3">
      <c r="A18" s="12" t="s">
        <v>8361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596-AD68-4174-91B6-F58BF7511A7E}">
  <sheetPr codeName="Sheet5"/>
  <dimension ref="A1:H13"/>
  <sheetViews>
    <sheetView zoomScale="86" zoomScaleNormal="86" workbookViewId="0">
      <selection activeCell="Q24" sqref="Q24"/>
    </sheetView>
  </sheetViews>
  <sheetFormatPr defaultRowHeight="14.4" x14ac:dyDescent="0.3"/>
  <cols>
    <col min="1" max="1" width="11.6640625" bestFit="1" customWidth="1"/>
    <col min="2" max="2" width="11.109375" bestFit="1" customWidth="1"/>
    <col min="4" max="4" width="10.5546875" bestFit="1" customWidth="1"/>
    <col min="5" max="5" width="12.44140625" bestFit="1" customWidth="1"/>
    <col min="6" max="6" width="11.5546875" bestFit="1" customWidth="1"/>
    <col min="8" max="8" width="11" bestFit="1" customWidth="1"/>
  </cols>
  <sheetData>
    <row r="1" spans="1:8" x14ac:dyDescent="0.3">
      <c r="A1" s="3" t="s">
        <v>8371</v>
      </c>
      <c r="B1" s="2" t="s">
        <v>8372</v>
      </c>
      <c r="C1" s="3" t="s">
        <v>8373</v>
      </c>
      <c r="D1" s="2" t="s">
        <v>8374</v>
      </c>
      <c r="E1" s="2" t="s">
        <v>8375</v>
      </c>
      <c r="F1" s="2" t="s">
        <v>8376</v>
      </c>
      <c r="G1" s="3" t="s">
        <v>8377</v>
      </c>
      <c r="H1" s="2" t="s">
        <v>8378</v>
      </c>
    </row>
    <row r="2" spans="1:8" x14ac:dyDescent="0.3">
      <c r="A2" t="s">
        <v>8379</v>
      </c>
      <c r="B2">
        <f>COUNTIFS('Starter Book'!F:F,"successful",'Starter Book'!D:D,"&lt;"&amp;'Starter Book'!D4072)</f>
        <v>322</v>
      </c>
      <c r="C2">
        <f>COUNTIFS('Starter Book'!F:F,"failed",'Starter Book'!D:D,"&lt;"&amp;'Starter Book'!D4072)</f>
        <v>113</v>
      </c>
      <c r="D2">
        <f>COUNTIFS('Starter Book'!F:F,"canceled",'Starter Book'!D:D,"&lt;"&amp;'Starter Book'!D4072)</f>
        <v>18</v>
      </c>
      <c r="E2">
        <f>SUM(B2:D2)</f>
        <v>453</v>
      </c>
      <c r="F2" s="13">
        <f>SUM(B2/E2)</f>
        <v>0.71081677704194257</v>
      </c>
      <c r="G2" s="13">
        <f>SUM(C2/E2)</f>
        <v>0.24944812362030905</v>
      </c>
      <c r="H2" s="13">
        <f>SUM(D2/E2)</f>
        <v>3.9735099337748346E-2</v>
      </c>
    </row>
    <row r="3" spans="1:8" x14ac:dyDescent="0.3">
      <c r="A3" t="s">
        <v>8380</v>
      </c>
      <c r="B3">
        <f>COUNTIFS('Starter Book'!F:F,"successful",'Starter Book'!D:D,"&gt;="&amp;'Starter Book'!D4072,'Starter Book'!D:D,"&lt;"&amp;'Starter Book'!D3762)</f>
        <v>932</v>
      </c>
      <c r="C3">
        <f>COUNTIFS('Starter Book'!F:F,"failed",'Starter Book'!D:D,"&gt;="&amp;'Starter Book'!D4072,'Starter Book'!D:D,"&lt;"&amp;'Starter Book'!D3762)</f>
        <v>420</v>
      </c>
      <c r="D3">
        <f>COUNTIFS('Starter Book'!F:F,"canceled",'Starter Book'!D:D,"&gt;="&amp;'Starter Book'!D4072,'Starter Book'!D:D,"&lt;"&amp;'Starter Book'!D3762)</f>
        <v>60</v>
      </c>
      <c r="E3">
        <f>SUM(B3:D3)</f>
        <v>1412</v>
      </c>
      <c r="F3" s="13">
        <f t="shared" ref="F3:F13" si="0">SUM(B3/E3)</f>
        <v>0.66005665722379603</v>
      </c>
      <c r="G3" s="13">
        <f t="shared" ref="G3:G13" si="1">SUM(C3/E3)</f>
        <v>0.29745042492917845</v>
      </c>
      <c r="H3" s="13">
        <f t="shared" ref="H3:H13" si="2">SUM(D3/E3)</f>
        <v>4.2492917847025496E-2</v>
      </c>
    </row>
    <row r="4" spans="1:8" x14ac:dyDescent="0.3">
      <c r="A4" t="s">
        <v>8381</v>
      </c>
      <c r="B4">
        <f>COUNTIFS('Starter Book'!F:F,"successful",'Starter Book'!D:D,"&gt;="&amp;'Starter Book'!D3762,'Starter Book'!D:D,"&lt;"&amp;'Starter Book'!D3716)</f>
        <v>381</v>
      </c>
      <c r="C4">
        <f>COUNTIFS('Starter Book'!F:F,"failed",'Starter Book'!D:D,"&gt;="&amp;'Starter Book'!D3762,'Starter Book'!D:D,"&lt;"&amp;'Starter Book'!D3716)</f>
        <v>283</v>
      </c>
      <c r="D4">
        <f>COUNTIFS('Starter Book'!F:F,"canceled",'Starter Book'!D:D,"&gt;="&amp;'Starter Book'!D3762,'Starter Book'!D:D,"&lt;"&amp;'Starter Book'!D3716)</f>
        <v>52</v>
      </c>
      <c r="E4">
        <f>SUM(B4:D4)</f>
        <v>716</v>
      </c>
      <c r="F4" s="13">
        <f t="shared" si="0"/>
        <v>0.53212290502793291</v>
      </c>
      <c r="G4" s="13">
        <f t="shared" si="1"/>
        <v>0.39525139664804471</v>
      </c>
      <c r="H4" s="13">
        <f t="shared" si="2"/>
        <v>7.2625698324022353E-2</v>
      </c>
    </row>
    <row r="5" spans="1:8" x14ac:dyDescent="0.3">
      <c r="A5" t="s">
        <v>8382</v>
      </c>
      <c r="B5">
        <f>COUNTIFS('Starter Book'!F:F,"successful",'Starter Book'!D:D,"&gt;="&amp;'Starter Book'!D3716,'Starter Book'!D:D,"&lt;"&amp;'Starter Book'!D59)</f>
        <v>168</v>
      </c>
      <c r="C5">
        <f>COUNTIFS('Starter Book'!F:F,"failed",'Starter Book'!D:D,"&gt;="&amp;'Starter Book'!D3716,'Starter Book'!D:D,"&lt;"&amp;'Starter Book'!D59)</f>
        <v>144</v>
      </c>
      <c r="D5">
        <f>COUNTIFS('Starter Book'!F:F,"canceled",'Starter Book'!D:D,"&gt;="&amp;'Starter Book'!D3716,'Starter Book'!D:D,"&lt;"&amp;'Starter Book'!D59)</f>
        <v>40</v>
      </c>
      <c r="E5">
        <f t="shared" ref="E5:E13" si="3">SUM(B5:D5)</f>
        <v>352</v>
      </c>
      <c r="F5" s="13">
        <f t="shared" si="0"/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3">
      <c r="A6" t="s">
        <v>8383</v>
      </c>
      <c r="B6">
        <f>COUNTIFS('Starter Book'!F:F,"successful",'Starter Book'!D:D,"&gt;="&amp;'Starter Book'!D59,'Starter Book'!D:D,"&lt;"&amp;'Starter Book'!D29)</f>
        <v>94</v>
      </c>
      <c r="C6">
        <f>COUNTIFS('Starter Book'!F:F,"failed",'Starter Book'!D:D,"&gt;="&amp;'Starter Book'!D59,'Starter Book'!D:D,"&lt;"&amp;'Starter Book'!D29)</f>
        <v>90</v>
      </c>
      <c r="D6">
        <f>COUNTIFS('Starter Book'!F:F,"canceled",'Starter Book'!D:D,"&gt;="&amp;'Starter Book'!D59,'Starter Book'!D:D,"&lt;"&amp;'Starter Book'!D29)</f>
        <v>17</v>
      </c>
      <c r="E6">
        <f t="shared" si="3"/>
        <v>201</v>
      </c>
      <c r="F6" s="13">
        <f t="shared" si="0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3">
      <c r="A7" t="s">
        <v>8384</v>
      </c>
      <c r="B7">
        <f>COUNTIFS('Starter Book'!F:F,"successful",'Starter Book'!D:D,"&gt;="&amp;'Starter Book'!D29,'Starter Book'!D:D,"&lt;"&amp;'Starter Book'!D41)</f>
        <v>62</v>
      </c>
      <c r="C7">
        <f>COUNTIFS('Starter Book'!F:F,"failed",'Starter Book'!D:D,"&gt;="&amp;'Starter Book'!D29,'Starter Book'!D:D,"&lt;"&amp;'Starter Book'!D41)</f>
        <v>72</v>
      </c>
      <c r="D7">
        <f>COUNTIFS('Starter Book'!F:F,"canceled",'Starter Book'!D:D,"&gt;="&amp;'Starter Book'!D29,'Starter Book'!D:D,"&lt;"&amp;'Starter Book'!D41)</f>
        <v>14</v>
      </c>
      <c r="E7">
        <f t="shared" si="3"/>
        <v>148</v>
      </c>
      <c r="F7" s="13">
        <f t="shared" si="0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3">
      <c r="A8" t="s">
        <v>8385</v>
      </c>
      <c r="B8">
        <f>COUNTIFS('Starter Book'!F:F,"successful",'Starter Book'!D:D,"&gt;="&amp;'Starter Book'!D41,'Starter Book'!D:D,"&lt;"&amp;'Starter Book'!D14)</f>
        <v>55</v>
      </c>
      <c r="C8">
        <f>COUNTIFS('Starter Book'!F:F,"failed",'Starter Book'!D:D,"&gt;="&amp;'Starter Book'!D41,'Starter Book'!D:D,"&lt;"&amp;'Starter Book'!D14)</f>
        <v>64</v>
      </c>
      <c r="D8">
        <f>COUNTIFS('Starter Book'!F:F,"canceled",'Starter Book'!D:D,"&gt;="&amp;'Starter Book'!D41,'Starter Book'!D:D,"&lt;"&amp;'Starter Book'!D14)</f>
        <v>18</v>
      </c>
      <c r="E8">
        <f t="shared" si="3"/>
        <v>137</v>
      </c>
      <c r="F8" s="13">
        <f t="shared" si="0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3">
      <c r="A9" t="s">
        <v>8386</v>
      </c>
      <c r="B9">
        <f>COUNTIFS('Starter Book'!$F:$F,"successful",'Starter Book'!$D:$D,"&gt;="&amp;'Starter Book'!$D$14,'Starter Book'!$D:$D,"&lt;"&amp;'Starter Book'!$D$26)</f>
        <v>32</v>
      </c>
      <c r="C9">
        <f>COUNTIFS('Starter Book'!$F:$F,"failed",'Starter Book'!$D:$D,"&gt;="&amp;'Starter Book'!$D$14,'Starter Book'!$D:$D,"&lt;"&amp;'Starter Book'!$D$26)</f>
        <v>37</v>
      </c>
      <c r="D9">
        <f>COUNTIFS('Starter Book'!$F:$F,"canceled",'Starter Book'!$D:$D,"&gt;="&amp;'Starter Book'!$D$14,'Starter Book'!$D:$D,"&lt;"&amp;'Starter Book'!$D$26)</f>
        <v>13</v>
      </c>
      <c r="E9">
        <f t="shared" si="3"/>
        <v>82</v>
      </c>
      <c r="F9" s="13">
        <f t="shared" si="0"/>
        <v>0.3902439024390244</v>
      </c>
      <c r="G9" s="13">
        <f t="shared" si="1"/>
        <v>0.45121951219512196</v>
      </c>
      <c r="H9" s="13">
        <f t="shared" si="2"/>
        <v>0.15853658536585366</v>
      </c>
    </row>
    <row r="10" spans="1:8" x14ac:dyDescent="0.3">
      <c r="A10" t="s">
        <v>8387</v>
      </c>
      <c r="B10">
        <f>COUNTIFS('Starter Book'!F:F,"successful",'Starter Book'!D:D,"&gt;="&amp;'Starter Book'!D26,'Starter Book'!D:D,"&lt;"&amp;'Starter Book'!D187)</f>
        <v>26</v>
      </c>
      <c r="C10">
        <f>COUNTIFS('Starter Book'!F:F,"failed",'Starter Book'!D:D,"&gt;="&amp;'Starter Book'!D26,'Starter Book'!D:D,"&lt;"&amp;'Starter Book'!D187)</f>
        <v>22</v>
      </c>
      <c r="D10">
        <f>COUNTIFS('Starter Book'!F:F,"canceled",'Starter Book'!D:D,"&gt;="&amp;'Starter Book'!D26,'Starter Book'!D:D,"&lt;"&amp;'Starter Book'!D187)</f>
        <v>7</v>
      </c>
      <c r="E10">
        <f t="shared" si="3"/>
        <v>55</v>
      </c>
      <c r="F10" s="13">
        <f t="shared" si="0"/>
        <v>0.47272727272727272</v>
      </c>
      <c r="G10" s="13">
        <f t="shared" si="1"/>
        <v>0.4</v>
      </c>
      <c r="H10" s="13">
        <f t="shared" si="2"/>
        <v>0.12727272727272726</v>
      </c>
    </row>
    <row r="11" spans="1:8" x14ac:dyDescent="0.3">
      <c r="A11" t="s">
        <v>8388</v>
      </c>
      <c r="B11">
        <f>COUNTIFS('Starter Book'!F:F,"successful",'Starter Book'!D:D,"&gt;="&amp;'Starter Book'!D187,'Starter Book'!D:D,"&lt;"&amp;'Starter Book'!D284)</f>
        <v>21</v>
      </c>
      <c r="C11">
        <f>COUNTIFS('Starter Book'!F:F,"failed",'Starter Book'!D:D,"&gt;="&amp;'Starter Book'!D187,'Starter Book'!D:D,"&lt;"&amp;'Starter Book'!D284)</f>
        <v>16</v>
      </c>
      <c r="D11">
        <f>COUNTIFS('Starter Book'!F:F,"canceled",'Starter Book'!D:D,"&gt;="&amp;'Starter Book'!D187,'Starter Book'!D:D,"&lt;"&amp;'Starter Book'!D284)</f>
        <v>6</v>
      </c>
      <c r="E11">
        <f t="shared" si="3"/>
        <v>43</v>
      </c>
      <c r="F11" s="13">
        <f t="shared" si="0"/>
        <v>0.48837209302325579</v>
      </c>
      <c r="G11" s="13">
        <f t="shared" si="1"/>
        <v>0.37209302325581395</v>
      </c>
      <c r="H11" s="13">
        <f t="shared" si="2"/>
        <v>0.13953488372093023</v>
      </c>
    </row>
    <row r="12" spans="1:8" x14ac:dyDescent="0.3">
      <c r="A12" t="s">
        <v>8389</v>
      </c>
      <c r="B12">
        <f>COUNTIFS('Starter Book'!F:F,"successful",'Starter Book'!D:D,"&gt;="&amp;'Starter Book'!D284,'Starter Book'!D:D,"&lt;"&amp;'Starter Book'!D173)</f>
        <v>6</v>
      </c>
      <c r="C12">
        <f>COUNTIFS('Starter Book'!F:F,"failed",'Starter Book'!D:D,"&gt;="&amp;'Starter Book'!D284,'Starter Book'!D:D,"&lt;"&amp;'Starter Book'!D173)</f>
        <v>11</v>
      </c>
      <c r="D12">
        <f>COUNTIFS('Starter Book'!F:F,"canceled",'Starter Book'!D:D,"&gt;="&amp;'Starter Book'!D284,'Starter Book'!D:D,"&lt;"&amp;'Starter Book'!D173)</f>
        <v>4</v>
      </c>
      <c r="E12">
        <f t="shared" si="3"/>
        <v>21</v>
      </c>
      <c r="F12" s="13">
        <f t="shared" si="0"/>
        <v>0.2857142857142857</v>
      </c>
      <c r="G12" s="13">
        <f t="shared" si="1"/>
        <v>0.52380952380952384</v>
      </c>
      <c r="H12" s="13">
        <f t="shared" si="2"/>
        <v>0.19047619047619047</v>
      </c>
    </row>
    <row r="13" spans="1:8" x14ac:dyDescent="0.3">
      <c r="A13" t="s">
        <v>8390</v>
      </c>
      <c r="B13">
        <f>COUNTIFS('Starter Book'!F:F,"successful",'Starter Book'!D:D,"&gt;="&amp;'Starter Book'!D284,'Starter Book'!D:D,"&gt;="&amp;'Starter Book'!D173)</f>
        <v>86</v>
      </c>
      <c r="C13">
        <f>COUNTIFS('Starter Book'!F:F,"failed",'Starter Book'!D:D,"&gt;="&amp;'Starter Book'!D284,'Starter Book'!D:D,"&gt;="&amp;'Starter Book'!D173)</f>
        <v>258</v>
      </c>
      <c r="D13">
        <f>COUNTIFS('Starter Book'!F:F,"canceled",'Starter Book'!D:D,"&gt;="&amp;'Starter Book'!D284,'Starter Book'!D:D,"&gt;="&amp;'Starter Book'!D173)</f>
        <v>100</v>
      </c>
      <c r="E13">
        <f t="shared" si="3"/>
        <v>444</v>
      </c>
      <c r="F13" s="13">
        <f t="shared" si="0"/>
        <v>0.19369369369369369</v>
      </c>
      <c r="G13" s="13">
        <f t="shared" si="1"/>
        <v>0.58108108108108103</v>
      </c>
      <c r="H13" s="13">
        <f t="shared" si="2"/>
        <v>0.22522522522522523</v>
      </c>
    </row>
  </sheetData>
  <pageMargins left="0.7" right="0.7" top="0.75" bottom="0.75" header="0.3" footer="0.3"/>
  <ignoredErrors>
    <ignoredError sqref="C9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 Book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aggoi</dc:creator>
  <cp:lastModifiedBy>aggoi</cp:lastModifiedBy>
  <dcterms:created xsi:type="dcterms:W3CDTF">2020-07-30T01:39:02Z</dcterms:created>
  <dcterms:modified xsi:type="dcterms:W3CDTF">2020-08-06T03:09:16Z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c2e560e1-8e42-46b2-b762-26cee0dc78f9</vt:lpwstr>
  </property>
</Properties>
</file>