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Circuit\"/>
    </mc:Choice>
  </mc:AlternateContent>
  <bookViews>
    <workbookView xWindow="0" yWindow="0" windowWidth="20490" windowHeight="834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2" l="1"/>
  <c r="J34" i="1" l="1"/>
  <c r="J28" i="1"/>
  <c r="K27" i="1"/>
  <c r="J30" i="1" s="1"/>
  <c r="M26" i="1"/>
  <c r="G33" i="1"/>
  <c r="I33" i="1" s="1"/>
  <c r="I34" i="1"/>
  <c r="I27" i="1"/>
  <c r="I26" i="1" s="1"/>
  <c r="J36" i="1" l="1"/>
  <c r="I32" i="1"/>
  <c r="M20" i="1"/>
  <c r="M17" i="1"/>
  <c r="I6" i="1"/>
  <c r="I7" i="1" s="1"/>
  <c r="I8" i="1" s="1"/>
  <c r="M21" i="1" l="1"/>
  <c r="N21" i="1" s="1"/>
  <c r="P10" i="1"/>
  <c r="P9" i="1" s="1"/>
  <c r="L22" i="1" l="1"/>
  <c r="P11" i="1"/>
  <c r="N10" i="1"/>
  <c r="N9" i="1" l="1"/>
  <c r="N11" i="1"/>
  <c r="N2" i="1"/>
  <c r="N4" i="1" s="1"/>
  <c r="G19" i="1"/>
  <c r="G20" i="1" s="1"/>
  <c r="F3" i="1"/>
  <c r="F12" i="1"/>
  <c r="F10" i="1" s="1"/>
  <c r="F13" i="1"/>
  <c r="D12" i="1"/>
  <c r="F6" i="1"/>
  <c r="F7" i="1" s="1"/>
  <c r="F8" i="1" s="1"/>
  <c r="F4" i="1"/>
  <c r="F5" i="1"/>
  <c r="E13" i="1" l="1"/>
  <c r="E12" i="1"/>
  <c r="P7" i="1"/>
  <c r="N7" i="1"/>
</calcChain>
</file>

<file path=xl/sharedStrings.xml><?xml version="1.0" encoding="utf-8"?>
<sst xmlns="http://schemas.openxmlformats.org/spreadsheetml/2006/main" count="72" uniqueCount="44">
  <si>
    <t>y-y1=m(x-x1)</t>
  </si>
  <si>
    <t>y=mx-mx1+y1</t>
  </si>
  <si>
    <t>y=204,98X+0,5656</t>
  </si>
  <si>
    <t>x</t>
  </si>
  <si>
    <t>y</t>
  </si>
  <si>
    <t>Vin</t>
  </si>
  <si>
    <t>Vout</t>
  </si>
  <si>
    <t>R1</t>
  </si>
  <si>
    <t>R2</t>
  </si>
  <si>
    <t>Salida</t>
  </si>
  <si>
    <t>R2/R1+R2=</t>
  </si>
  <si>
    <t>R1+R2=</t>
  </si>
  <si>
    <t>V</t>
  </si>
  <si>
    <t>O</t>
  </si>
  <si>
    <t>m</t>
  </si>
  <si>
    <t>Y</t>
  </si>
  <si>
    <t>X</t>
  </si>
  <si>
    <t>Vo</t>
  </si>
  <si>
    <t>m=</t>
  </si>
  <si>
    <t>r2/R</t>
  </si>
  <si>
    <t xml:space="preserve">R2 </t>
  </si>
  <si>
    <t>R2+R1</t>
  </si>
  <si>
    <t>R2/R2+R1</t>
  </si>
  <si>
    <t>panel</t>
  </si>
  <si>
    <t>r1</t>
  </si>
  <si>
    <t>r1+r2</t>
  </si>
  <si>
    <t>r2</t>
  </si>
  <si>
    <t>vin</t>
  </si>
  <si>
    <t>baterias</t>
  </si>
  <si>
    <t>NUMERO DE BITS</t>
  </si>
  <si>
    <t>PASO PANEL</t>
  </si>
  <si>
    <t>1- MULTIPLICAR LOS BITS RECIBIDOS POR 5/1023</t>
  </si>
  <si>
    <t>RAZON</t>
  </si>
  <si>
    <t>RESULTADO</t>
  </si>
  <si>
    <t>2- DIVIDIR VALOR CALCULADO EN 1 POR LA RAZON PANEL</t>
  </si>
  <si>
    <t>PASO BATERIAS</t>
  </si>
  <si>
    <t>1-MULTIPLICAR LOS BITS RECIBIDO POR 5/1023</t>
  </si>
  <si>
    <t>2-DIVIDIR VALOR CALCULADO EN PASO 1 POR LA RAZON BATERIA</t>
  </si>
  <si>
    <t>ESTADO</t>
  </si>
  <si>
    <t>V1</t>
  </si>
  <si>
    <t>V2</t>
  </si>
  <si>
    <t>1.92 VOLT</t>
  </si>
  <si>
    <t>bits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</si>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</sst>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000"/>
    <numFmt numFmtId="166" formatCode="0.0"/>
    <numFmt numFmtId="167" formatCode="0.000000000000000"/>
    <numFmt numFmtId="168" formatCode="0.000"/>
    <numFmt numFmtId="169" formatCode="0.000000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3" borderId="0" xfId="0" applyNumberFormat="1" applyFont="1" applyFill="1"/>
    <xf numFmtId="167" fontId="0" fillId="0" borderId="0" xfId="0" applyNumberFormat="1"/>
    <xf numFmtId="164" fontId="1" fillId="2" borderId="0" xfId="0" applyNumberFormat="1" applyFont="1" applyFill="1"/>
    <xf numFmtId="169" fontId="0" fillId="0" borderId="0" xfId="0" applyNumberFormat="1"/>
    <xf numFmtId="168" fontId="0" fillId="4" borderId="0" xfId="0" applyNumberFormat="1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304800</xdr:colOff>
      <xdr:row>26</xdr:row>
      <xdr:rowOff>9525</xdr:rowOff>
    </xdr:from>
    <xdr:to>
      <xdr:col>19</xdr:col>
      <xdr:colOff>280622</xdr:colOff>
      <xdr:row>28</xdr:row>
      <xdr:rowOff>57149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880"/>
        <a:stretch/>
      </xdr:blipFill>
      <xdr:spPr>
        <a:xfrm>
          <a:off x="10163175" y="390525"/>
          <a:ext cx="1499822" cy="4286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6"/>
  <sheetViews>
    <sheetView topLeftCell="F25" workbookViewId="0">
      <selection activeCell="L43" sqref="L43"/>
    </sheetView>
  </sheetViews>
  <sheetFormatPr baseColWidth="10" defaultRowHeight="15" x14ac:dyDescent="0.25"/>
  <cols>
    <col min="1" max="4" width="0" hidden="1" customWidth="1"/>
    <col min="5" max="5" width="24.5703125" hidden="1" customWidth="1"/>
    <col min="10" max="10" width="15.85546875" bestFit="1" customWidth="1"/>
    <col min="13" max="13" width="52.28515625" bestFit="1" customWidth="1"/>
    <col min="14" max="14" width="18" customWidth="1"/>
    <col min="15" max="15" width="3.85546875" customWidth="1"/>
  </cols>
  <sheetData>
    <row r="1" spans="3:17" hidden="1" x14ac:dyDescent="0.25"/>
    <row r="2" spans="3:17" hidden="1" x14ac:dyDescent="0.25">
      <c r="C2" t="s">
        <v>3</v>
      </c>
      <c r="D2">
        <v>0</v>
      </c>
      <c r="E2" t="s">
        <v>4</v>
      </c>
      <c r="H2" t="s">
        <v>18</v>
      </c>
      <c r="I2">
        <v>22</v>
      </c>
      <c r="L2">
        <v>5</v>
      </c>
      <c r="M2">
        <v>1023</v>
      </c>
      <c r="N2" s="7">
        <f>L2/M2</f>
        <v>4.8875855327468231E-3</v>
      </c>
    </row>
    <row r="3" spans="3:17" hidden="1" x14ac:dyDescent="0.25">
      <c r="C3">
        <v>289</v>
      </c>
      <c r="D3">
        <v>1.42</v>
      </c>
      <c r="E3">
        <v>6.25</v>
      </c>
      <c r="F3">
        <f>E3/C3</f>
        <v>2.162629757785467E-2</v>
      </c>
      <c r="H3">
        <v>1023</v>
      </c>
      <c r="I3">
        <v>22</v>
      </c>
      <c r="J3">
        <v>1</v>
      </c>
      <c r="L3">
        <v>0</v>
      </c>
      <c r="M3">
        <v>0</v>
      </c>
    </row>
    <row r="4" spans="3:17" hidden="1" x14ac:dyDescent="0.25">
      <c r="C4">
        <v>677</v>
      </c>
      <c r="D4">
        <v>3.3</v>
      </c>
      <c r="F4">
        <f>(C4-C3)/(D4-D3)</f>
        <v>206.38297872340428</v>
      </c>
      <c r="H4">
        <v>0</v>
      </c>
      <c r="I4">
        <v>0</v>
      </c>
      <c r="J4">
        <v>0</v>
      </c>
      <c r="N4">
        <f>N2*M4-M2*N2+L2</f>
        <v>0</v>
      </c>
    </row>
    <row r="5" spans="3:17" hidden="1" x14ac:dyDescent="0.25">
      <c r="C5">
        <v>1023</v>
      </c>
      <c r="D5">
        <v>5</v>
      </c>
      <c r="E5">
        <v>12</v>
      </c>
      <c r="F5">
        <f>(C5-C4)/(D5-D4)</f>
        <v>203.52941176470586</v>
      </c>
      <c r="H5" t="s">
        <v>16</v>
      </c>
      <c r="I5">
        <v>100</v>
      </c>
    </row>
    <row r="6" spans="3:17" hidden="1" x14ac:dyDescent="0.25">
      <c r="F6">
        <f>(C5-C3)/(D5-D3)</f>
        <v>205.02793296089385</v>
      </c>
      <c r="H6" t="s">
        <v>14</v>
      </c>
      <c r="I6">
        <f>J3/H3</f>
        <v>9.7751710654936461E-4</v>
      </c>
    </row>
    <row r="7" spans="3:17" hidden="1" x14ac:dyDescent="0.25">
      <c r="C7" t="s">
        <v>0</v>
      </c>
      <c r="F7">
        <f>AVERAGE(F4:F6)</f>
        <v>204.98010781633465</v>
      </c>
      <c r="H7" t="s">
        <v>15</v>
      </c>
      <c r="I7" s="2">
        <f>I6*(I5)</f>
        <v>9.7751710654936458E-2</v>
      </c>
      <c r="M7" t="s">
        <v>9</v>
      </c>
      <c r="N7" s="6">
        <f>N4/N11</f>
        <v>0</v>
      </c>
      <c r="O7" s="6" t="s">
        <v>12</v>
      </c>
      <c r="P7" s="6">
        <f>N4/P11</f>
        <v>0</v>
      </c>
      <c r="Q7" t="s">
        <v>12</v>
      </c>
    </row>
    <row r="8" spans="3:17" hidden="1" x14ac:dyDescent="0.25">
      <c r="C8" t="s">
        <v>1</v>
      </c>
      <c r="F8">
        <f>-(D4*F7)+C4</f>
        <v>0.56564420609572608</v>
      </c>
      <c r="H8" t="s">
        <v>17</v>
      </c>
      <c r="I8" s="3">
        <f>I2*(I7-J3)+I3</f>
        <v>2.1505376344086038</v>
      </c>
      <c r="M8" t="s">
        <v>5</v>
      </c>
      <c r="N8">
        <v>23</v>
      </c>
      <c r="O8" t="s">
        <v>12</v>
      </c>
      <c r="P8">
        <v>12</v>
      </c>
      <c r="Q8" t="s">
        <v>12</v>
      </c>
    </row>
    <row r="9" spans="3:17" hidden="1" x14ac:dyDescent="0.25">
      <c r="C9" t="s">
        <v>2</v>
      </c>
      <c r="M9" t="s">
        <v>6</v>
      </c>
      <c r="N9" s="5">
        <f>+((N12)/N10)*N8</f>
        <v>1.064516129032258</v>
      </c>
      <c r="O9" s="5" t="s">
        <v>12</v>
      </c>
      <c r="P9" s="8">
        <f>+((P12)/P10)*P8</f>
        <v>0.55539971949509115</v>
      </c>
      <c r="Q9" t="s">
        <v>12</v>
      </c>
    </row>
    <row r="10" spans="3:17" hidden="1" x14ac:dyDescent="0.25">
      <c r="C10" t="s">
        <v>3</v>
      </c>
      <c r="D10">
        <v>100</v>
      </c>
      <c r="F10" s="3">
        <f>F12*D14-C3*F12+E3</f>
        <v>3.9860354223433245</v>
      </c>
      <c r="M10" t="s">
        <v>11</v>
      </c>
      <c r="N10">
        <f>+N12+N13</f>
        <v>713</v>
      </c>
      <c r="O10" t="s">
        <v>13</v>
      </c>
      <c r="P10">
        <f>+P13+P12</f>
        <v>713</v>
      </c>
      <c r="Q10" t="s">
        <v>13</v>
      </c>
    </row>
    <row r="11" spans="3:17" hidden="1" x14ac:dyDescent="0.25">
      <c r="F11" s="3"/>
      <c r="M11" t="s">
        <v>10</v>
      </c>
      <c r="N11" s="2">
        <f>N12/N10</f>
        <v>4.6283309957924262E-2</v>
      </c>
      <c r="O11" s="2" t="s">
        <v>13</v>
      </c>
      <c r="P11" s="2">
        <f>P12/P10</f>
        <v>4.6283309957924262E-2</v>
      </c>
      <c r="Q11" t="s">
        <v>13</v>
      </c>
    </row>
    <row r="12" spans="3:17" hidden="1" x14ac:dyDescent="0.25">
      <c r="C12" t="s">
        <v>4</v>
      </c>
      <c r="D12" s="4">
        <f>F12*(D10-C5)+E5</f>
        <v>4.7694141689373302</v>
      </c>
      <c r="E12" s="3">
        <f>F12*(D10-C5)+E5</f>
        <v>4.7694141689373302</v>
      </c>
      <c r="F12" s="1">
        <f>(E5-E3)/(C5-C3)</f>
        <v>7.8337874659400539E-3</v>
      </c>
      <c r="M12" t="s">
        <v>8</v>
      </c>
      <c r="N12">
        <v>33</v>
      </c>
      <c r="O12" t="s">
        <v>13</v>
      </c>
      <c r="P12">
        <v>33</v>
      </c>
      <c r="Q12" t="s">
        <v>13</v>
      </c>
    </row>
    <row r="13" spans="3:17" hidden="1" x14ac:dyDescent="0.25">
      <c r="E13">
        <f>+F12*D14</f>
        <v>0</v>
      </c>
      <c r="F13" s="3">
        <f>+F12*C5</f>
        <v>8.0139645776566759</v>
      </c>
      <c r="M13" t="s">
        <v>7</v>
      </c>
      <c r="N13">
        <v>680</v>
      </c>
      <c r="O13" t="s">
        <v>13</v>
      </c>
      <c r="P13">
        <v>680</v>
      </c>
      <c r="Q13" t="s">
        <v>13</v>
      </c>
    </row>
    <row r="14" spans="3:17" hidden="1" x14ac:dyDescent="0.25">
      <c r="D14">
        <v>0</v>
      </c>
    </row>
    <row r="15" spans="3:17" hidden="1" x14ac:dyDescent="0.25">
      <c r="L15" t="s">
        <v>6</v>
      </c>
      <c r="M15" t="s">
        <v>5</v>
      </c>
    </row>
    <row r="16" spans="3:17" hidden="1" x14ac:dyDescent="0.25">
      <c r="L16">
        <v>5</v>
      </c>
      <c r="M16">
        <v>12</v>
      </c>
      <c r="N16">
        <v>0.4</v>
      </c>
    </row>
    <row r="17" spans="5:14" hidden="1" x14ac:dyDescent="0.25">
      <c r="L17" t="s">
        <v>19</v>
      </c>
      <c r="M17">
        <f>L16/M16</f>
        <v>0.41666666666666669</v>
      </c>
    </row>
    <row r="18" spans="5:14" hidden="1" x14ac:dyDescent="0.25">
      <c r="E18">
        <v>0</v>
      </c>
      <c r="F18">
        <v>0</v>
      </c>
      <c r="G18">
        <v>1023</v>
      </c>
      <c r="L18" t="s">
        <v>7</v>
      </c>
      <c r="M18">
        <v>680</v>
      </c>
    </row>
    <row r="19" spans="5:14" hidden="1" x14ac:dyDescent="0.25">
      <c r="E19">
        <v>289</v>
      </c>
      <c r="F19">
        <v>6.25</v>
      </c>
      <c r="G19">
        <f>F19/E19</f>
        <v>2.162629757785467E-2</v>
      </c>
      <c r="L19" t="s">
        <v>20</v>
      </c>
      <c r="M19">
        <v>33</v>
      </c>
    </row>
    <row r="20" spans="5:14" hidden="1" x14ac:dyDescent="0.25">
      <c r="G20" s="2">
        <f>G19*G18-E19*G19+F19</f>
        <v>22.123702422145328</v>
      </c>
      <c r="L20" t="s">
        <v>21</v>
      </c>
      <c r="M20">
        <f>M18+M19</f>
        <v>713</v>
      </c>
    </row>
    <row r="21" spans="5:14" hidden="1" x14ac:dyDescent="0.25">
      <c r="L21" t="s">
        <v>22</v>
      </c>
      <c r="M21">
        <f>M19/M20</f>
        <v>4.6283309957924262E-2</v>
      </c>
      <c r="N21">
        <f>N16/M21</f>
        <v>8.6424242424242426</v>
      </c>
    </row>
    <row r="22" spans="5:14" hidden="1" x14ac:dyDescent="0.25">
      <c r="L22">
        <f>M21*M16</f>
        <v>0.55539971949509115</v>
      </c>
    </row>
    <row r="23" spans="5:14" hidden="1" x14ac:dyDescent="0.25"/>
    <row r="24" spans="5:14" hidden="1" x14ac:dyDescent="0.25"/>
    <row r="25" spans="5:14" x14ac:dyDescent="0.25">
      <c r="H25" t="s">
        <v>23</v>
      </c>
    </row>
    <row r="26" spans="5:14" x14ac:dyDescent="0.25">
      <c r="H26" t="s">
        <v>6</v>
      </c>
      <c r="I26" s="10">
        <f>(I28/I27)*I29</f>
        <v>4.1475409836065573</v>
      </c>
      <c r="J26" t="s">
        <v>29</v>
      </c>
      <c r="K26" s="12">
        <v>5</v>
      </c>
      <c r="L26" s="12">
        <v>1023</v>
      </c>
      <c r="M26" s="9">
        <f>K26/L26</f>
        <v>4.8875855327468231E-3</v>
      </c>
    </row>
    <row r="27" spans="5:14" x14ac:dyDescent="0.25">
      <c r="F27" t="s">
        <v>24</v>
      </c>
      <c r="G27">
        <v>33</v>
      </c>
      <c r="H27" t="s">
        <v>25</v>
      </c>
      <c r="I27">
        <f>G27+G28</f>
        <v>183</v>
      </c>
      <c r="J27" t="s">
        <v>32</v>
      </c>
      <c r="K27" s="10">
        <f>L27*M26</f>
        <v>3.7145650048875853</v>
      </c>
      <c r="L27" s="12">
        <v>760</v>
      </c>
    </row>
    <row r="28" spans="5:14" x14ac:dyDescent="0.25">
      <c r="F28" t="s">
        <v>26</v>
      </c>
      <c r="G28">
        <v>150</v>
      </c>
      <c r="H28" t="s">
        <v>26</v>
      </c>
      <c r="I28">
        <v>33</v>
      </c>
      <c r="J28">
        <f>I28/I27</f>
        <v>0.18032786885245902</v>
      </c>
      <c r="L28" t="s">
        <v>30</v>
      </c>
      <c r="M28" t="s">
        <v>31</v>
      </c>
    </row>
    <row r="29" spans="5:14" x14ac:dyDescent="0.25">
      <c r="H29" t="s">
        <v>27</v>
      </c>
      <c r="I29" s="11">
        <v>23</v>
      </c>
      <c r="J29" t="s">
        <v>33</v>
      </c>
      <c r="M29" t="s">
        <v>34</v>
      </c>
    </row>
    <row r="30" spans="5:14" x14ac:dyDescent="0.25">
      <c r="J30" s="11">
        <f>K27/J28</f>
        <v>20.598951390740247</v>
      </c>
    </row>
    <row r="31" spans="5:14" x14ac:dyDescent="0.25">
      <c r="H31" t="s">
        <v>28</v>
      </c>
    </row>
    <row r="32" spans="5:14" x14ac:dyDescent="0.25">
      <c r="H32" t="s">
        <v>6</v>
      </c>
      <c r="I32" s="10">
        <f>(I34/I33)*I35</f>
        <v>4</v>
      </c>
      <c r="J32" t="s">
        <v>29</v>
      </c>
      <c r="L32" t="s">
        <v>35</v>
      </c>
      <c r="M32" t="s">
        <v>36</v>
      </c>
    </row>
    <row r="33" spans="6:13" x14ac:dyDescent="0.25">
      <c r="F33" t="s">
        <v>24</v>
      </c>
      <c r="G33">
        <f>680+680</f>
        <v>1360</v>
      </c>
      <c r="H33" t="s">
        <v>25</v>
      </c>
      <c r="I33">
        <f>G33+G34</f>
        <v>2040</v>
      </c>
      <c r="J33" t="s">
        <v>32</v>
      </c>
      <c r="M33" t="s">
        <v>37</v>
      </c>
    </row>
    <row r="34" spans="6:13" x14ac:dyDescent="0.25">
      <c r="F34" t="s">
        <v>26</v>
      </c>
      <c r="G34">
        <v>680</v>
      </c>
      <c r="H34" t="s">
        <v>26</v>
      </c>
      <c r="I34">
        <f>G34</f>
        <v>680</v>
      </c>
      <c r="J34">
        <f>I34/I33</f>
        <v>0.33333333333333331</v>
      </c>
    </row>
    <row r="35" spans="6:13" x14ac:dyDescent="0.25">
      <c r="H35" t="s">
        <v>27</v>
      </c>
      <c r="I35" s="11">
        <v>12</v>
      </c>
      <c r="J35" t="s">
        <v>33</v>
      </c>
    </row>
    <row r="36" spans="6:13" x14ac:dyDescent="0.25">
      <c r="J36" s="11">
        <f>K27/J34</f>
        <v>11.143695014662757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workbookViewId="0">
      <selection activeCell="A17" sqref="A17"/>
    </sheetView>
  </sheetViews>
  <sheetFormatPr baseColWidth="10" defaultRowHeight="15" x14ac:dyDescent="0.25"/>
  <sheetData>
    <row r="3" spans="2:5" x14ac:dyDescent="0.25">
      <c r="B3" t="s">
        <v>38</v>
      </c>
      <c r="C3" t="s">
        <v>41</v>
      </c>
    </row>
    <row r="4" spans="2:5" x14ac:dyDescent="0.25">
      <c r="B4" t="s">
        <v>39</v>
      </c>
      <c r="C4">
        <v>420</v>
      </c>
    </row>
    <row r="7" spans="2:5" x14ac:dyDescent="0.25">
      <c r="B7" t="s">
        <v>40</v>
      </c>
      <c r="C7">
        <v>424</v>
      </c>
    </row>
    <row r="14" spans="2:5" x14ac:dyDescent="0.25">
      <c r="D14" t="s">
        <v>42</v>
      </c>
      <c r="E14" t="s">
        <v>43</v>
      </c>
    </row>
    <row r="15" spans="2:5" x14ac:dyDescent="0.25">
      <c r="D15">
        <v>0</v>
      </c>
      <c r="E15">
        <v>0</v>
      </c>
    </row>
    <row r="16" spans="2:5" x14ac:dyDescent="0.25">
      <c r="D16">
        <f>220+450</f>
        <v>670</v>
      </c>
      <c r="E16">
        <v>3</v>
      </c>
    </row>
    <row r="18" spans="4:5" x14ac:dyDescent="0.25">
      <c r="D18">
        <v>1024</v>
      </c>
      <c r="E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Gajardo</dc:creator>
  <cp:lastModifiedBy>Alonso Gajardo</cp:lastModifiedBy>
  <dcterms:created xsi:type="dcterms:W3CDTF">2018-01-25T20:28:46Z</dcterms:created>
  <dcterms:modified xsi:type="dcterms:W3CDTF">2018-07-30T22:19:41Z</dcterms:modified>
</cp:coreProperties>
</file>